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5060" windowHeight="5100" tabRatio="764" firstSheet="15" activeTab="21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.1" sheetId="6" r:id="rId6"/>
    <sheet name="5.6.2" sheetId="7" r:id="rId7"/>
    <sheet name="5.6.3" sheetId="8" r:id="rId8"/>
    <sheet name="5.7" sheetId="9" r:id="rId9"/>
    <sheet name="5.8" sheetId="10" r:id="rId10"/>
    <sheet name="5.9" sheetId="11" r:id="rId11"/>
    <sheet name="5.10" sheetId="12" r:id="rId12"/>
    <sheet name="5.11" sheetId="13" r:id="rId13"/>
    <sheet name="5.12" sheetId="14" r:id="rId14"/>
    <sheet name="5.13" sheetId="15" r:id="rId15"/>
    <sheet name="5.14" sheetId="16" r:id="rId16"/>
    <sheet name="5.15" sheetId="17" r:id="rId17"/>
    <sheet name="5.16" sheetId="18" r:id="rId18"/>
    <sheet name="5.17" sheetId="19" r:id="rId19"/>
    <sheet name="5.18" sheetId="20" r:id="rId20"/>
    <sheet name="5.19" sheetId="21" r:id="rId21"/>
    <sheet name="5.20" sheetId="22" r:id="rId22"/>
    <sheet name="5.21" sheetId="23" r:id="rId23"/>
    <sheet name="5.22" sheetId="24" r:id="rId24"/>
    <sheet name="5.23" sheetId="25" r:id="rId25"/>
    <sheet name="5.24" sheetId="26" r:id="rId26"/>
    <sheet name="5.25" sheetId="27" r:id="rId27"/>
    <sheet name="5.26" sheetId="28" r:id="rId28"/>
    <sheet name="5.27" sheetId="29" r:id="rId29"/>
    <sheet name="5.28" sheetId="30" r:id="rId30"/>
    <sheet name="5.29" sheetId="31" r:id="rId31"/>
    <sheet name="5.30" sheetId="32" r:id="rId32"/>
    <sheet name="5.31" sheetId="33" r:id="rId33"/>
    <sheet name="5.32" sheetId="34" r:id="rId34"/>
    <sheet name="5.3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11">'5.10'!#REF!</definedName>
    <definedName name="\A" localSheetId="12">'[16]p51-1'!#REF!</definedName>
    <definedName name="\A" localSheetId="13">'[17]5.1'!#REF!</definedName>
    <definedName name="\A" localSheetId="14">'[18]5.1'!#REF!</definedName>
    <definedName name="\A" localSheetId="1">'[15]5.1'!#REF!</definedName>
    <definedName name="\A" localSheetId="31">'[19]5.1'!#REF!</definedName>
    <definedName name="\A">'5.1'!#REF!</definedName>
    <definedName name="\B">#REF!</definedName>
    <definedName name="\C" localSheetId="11">'5.10'!#REF!</definedName>
    <definedName name="\C" localSheetId="12">'[16]p51-1'!#REF!</definedName>
    <definedName name="\C" localSheetId="13">'[17]5.1'!#REF!</definedName>
    <definedName name="\C" localSheetId="14">'[18]5.1'!#REF!</definedName>
    <definedName name="\C" localSheetId="1">'[15]5.1'!#REF!</definedName>
    <definedName name="\C" localSheetId="31">'[19]5.1'!#REF!</definedName>
    <definedName name="\C">'5.1'!#REF!</definedName>
    <definedName name="\D">'[5]19.11-12'!$B$51</definedName>
    <definedName name="\G" localSheetId="11">'5.10'!#REF!</definedName>
    <definedName name="\G" localSheetId="12">'[16]p51-1'!#REF!</definedName>
    <definedName name="\G" localSheetId="13">'[17]5.1'!#REF!</definedName>
    <definedName name="\G" localSheetId="14">'[18]5.1'!#REF!</definedName>
    <definedName name="\G" localSheetId="1">'[15]5.1'!#REF!</definedName>
    <definedName name="\G" localSheetId="31">'[19]5.1'!#REF!</definedName>
    <definedName name="\G">'5.1'!#REF!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'5.1'!$A$1:$J$26</definedName>
    <definedName name="_xlnm.Print_Area" localSheetId="11">'5.10'!$A$1:$G$30</definedName>
    <definedName name="_xlnm.Print_Area" localSheetId="12">'5.11'!$A$1:$K$30</definedName>
    <definedName name="_xlnm.Print_Area" localSheetId="13">'5.12'!$A$1:$D$45</definedName>
    <definedName name="_xlnm.Print_Area" localSheetId="14">'5.13'!$A$1:$T$32</definedName>
    <definedName name="_xlnm.Print_Area" localSheetId="15">'5.14'!$A$1:$O$25</definedName>
    <definedName name="_xlnm.Print_Area" localSheetId="16">'5.15'!$A$1:$O$26</definedName>
    <definedName name="_xlnm.Print_Area" localSheetId="17">'5.16'!$A$1:$G$60</definedName>
    <definedName name="_xlnm.Print_Area" localSheetId="18">'5.17'!$A$1:$M$25</definedName>
    <definedName name="_xlnm.Print_Area" localSheetId="19">'5.18'!$A$1:$M$37</definedName>
    <definedName name="_xlnm.Print_Area" localSheetId="20">'5.19'!$A$1:$M$24</definedName>
    <definedName name="_xlnm.Print_Area" localSheetId="1">'5.2'!$A$1:$G$28</definedName>
    <definedName name="_xlnm.Print_Area" localSheetId="21">'5.20'!$A$1:$M$37</definedName>
    <definedName name="_xlnm.Print_Area" localSheetId="23">'5.22'!$A$1:$T$59</definedName>
    <definedName name="_xlnm.Print_Area" localSheetId="24">'5.23'!$A$1:$Y$30</definedName>
    <definedName name="_xlnm.Print_Area" localSheetId="25">'5.24'!$A$1:$Y$44</definedName>
    <definedName name="_xlnm.Print_Area" localSheetId="26">'5.25'!$A$1:$Y$45</definedName>
    <definedName name="_xlnm.Print_Area" localSheetId="27">'5.26'!$A$1:$I$22</definedName>
    <definedName name="_xlnm.Print_Area" localSheetId="28">'5.27'!$A$1:$N$21</definedName>
    <definedName name="_xlnm.Print_Area" localSheetId="29">'5.28'!$A$1:$J$41</definedName>
    <definedName name="_xlnm.Print_Area" localSheetId="30">'5.29'!$A$1:$J$22</definedName>
    <definedName name="_xlnm.Print_Area" localSheetId="2">'5.3'!$A$1:$L$20</definedName>
    <definedName name="_xlnm.Print_Area" localSheetId="31">'5.30'!$A$1:$O$25</definedName>
    <definedName name="_xlnm.Print_Area" localSheetId="32">'5.31'!$A$1:$O$24</definedName>
    <definedName name="_xlnm.Print_Area" localSheetId="33">'5.32'!$A$1:$K$32</definedName>
    <definedName name="_xlnm.Print_Area" localSheetId="34">'5.33'!$A$1:$M$47</definedName>
    <definedName name="_xlnm.Print_Area" localSheetId="3">'5.4'!$A$1:$K$20</definedName>
    <definedName name="_xlnm.Print_Area" localSheetId="4">'5.5'!$A$1:$C$27</definedName>
    <definedName name="_xlnm.Print_Area" localSheetId="5">'5.6.1'!$A$1:$O$101</definedName>
    <definedName name="_xlnm.Print_Area" localSheetId="6">'5.6.2'!$A$1:$O$114</definedName>
    <definedName name="_xlnm.Print_Area" localSheetId="7">'5.6.3'!$A$1:$O$81</definedName>
    <definedName name="_xlnm.Print_Area" localSheetId="8">'5.7'!$A$1:$J$95</definedName>
    <definedName name="_xlnm.Print_Area" localSheetId="9">'5.8'!$A$1:$K$25</definedName>
    <definedName name="_xlnm.Print_Area" localSheetId="10">'5.9'!$A$1:$I$27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'5.10'!$A$1:$F$73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#REF!</definedName>
    <definedName name="TABLE" localSheetId="1">'5.2'!#REF!</definedName>
    <definedName name="TABLE" localSheetId="5">'5.6.1'!$C$46:$G$47</definedName>
    <definedName name="TABLE" localSheetId="6">'5.6.2'!$C$47:$G$54</definedName>
    <definedName name="TABLE" localSheetId="7">'5.6.3'!#REF!</definedName>
    <definedName name="TABLE" localSheetId="8">'5.7'!$A$26:$E$28</definedName>
    <definedName name="TABLE" localSheetId="9">'5.8'!#REF!</definedName>
    <definedName name="TABLE" localSheetId="10">'5.9'!#REF!</definedName>
    <definedName name="TABLE_10" localSheetId="8">'5.7'!$C$26:$G$27</definedName>
    <definedName name="TABLE_10" localSheetId="9">'5.8'!#REF!</definedName>
    <definedName name="TABLE_10" localSheetId="10">'5.9'!#REF!</definedName>
    <definedName name="TABLE_11" localSheetId="8">'5.7'!$C$29:$G$30</definedName>
    <definedName name="TABLE_11" localSheetId="9">'5.8'!#REF!</definedName>
    <definedName name="TABLE_11" localSheetId="10">'5.9'!#REF!</definedName>
    <definedName name="TABLE_12" localSheetId="8">'5.7'!$C$26:$G$27</definedName>
    <definedName name="TABLE_12" localSheetId="9">'5.8'!#REF!</definedName>
    <definedName name="TABLE_12" localSheetId="10">'5.9'!#REF!</definedName>
    <definedName name="TABLE_13" localSheetId="8">'5.7'!$C$26:$G$27</definedName>
    <definedName name="TABLE_13" localSheetId="9">'5.8'!#REF!</definedName>
    <definedName name="TABLE_13" localSheetId="10">'5.9'!#REF!</definedName>
    <definedName name="TABLE_14" localSheetId="8">'5.7'!$C$26:$G$27</definedName>
    <definedName name="TABLE_15" localSheetId="8">'5.7'!$C$26:$G$27</definedName>
    <definedName name="TABLE_16" localSheetId="8">'5.7'!$C$26:$G$27</definedName>
    <definedName name="TABLE_17" localSheetId="8">'5.7'!$C$26:$G$27</definedName>
    <definedName name="TABLE_18" localSheetId="8">'5.7'!$C$26:$G$27</definedName>
    <definedName name="TABLE_19" localSheetId="8">'5.7'!$C$26:$G$27</definedName>
    <definedName name="TABLE_2" localSheetId="0">#REF!</definedName>
    <definedName name="TABLE_2" localSheetId="5">'5.6.1'!$C$46:$G$47</definedName>
    <definedName name="TABLE_2" localSheetId="6">'5.6.2'!$C$47:$G$54</definedName>
    <definedName name="TABLE_2" localSheetId="7">'5.6.3'!#REF!</definedName>
    <definedName name="TABLE_2" localSheetId="8">'5.7'!$A$26:$E$27</definedName>
    <definedName name="TABLE_2" localSheetId="9">'5.8'!#REF!</definedName>
    <definedName name="TABLE_2" localSheetId="10">'5.9'!#REF!</definedName>
    <definedName name="TABLE_20" localSheetId="8">'5.7'!$C$26:$G$27</definedName>
    <definedName name="TABLE_21" localSheetId="8">'5.7'!$C$26:$G$27</definedName>
    <definedName name="TABLE_22" localSheetId="8">'5.7'!$C$26:$G$27</definedName>
    <definedName name="TABLE_23" localSheetId="8">'5.7'!$C$26:$G$27</definedName>
    <definedName name="TABLE_24" localSheetId="8">'5.7'!$C$26:$G$27</definedName>
    <definedName name="TABLE_25" localSheetId="8">'5.7'!$C$26:$G$27</definedName>
    <definedName name="TABLE_26" localSheetId="8">'5.7'!$C$26:$G$27</definedName>
    <definedName name="TABLE_27" localSheetId="8">'5.7'!$C$29:$G$30</definedName>
    <definedName name="TABLE_28" localSheetId="8">'5.7'!$C$26:$G$27</definedName>
    <definedName name="TABLE_29" localSheetId="8">'5.7'!$C$29:$G$30</definedName>
    <definedName name="TABLE_3" localSheetId="5">'5.6.1'!$C$46:$G$47</definedName>
    <definedName name="TABLE_3" localSheetId="6">'5.6.2'!$C$47:$G$54</definedName>
    <definedName name="TABLE_3" localSheetId="7">'5.6.3'!#REF!</definedName>
    <definedName name="TABLE_3" localSheetId="8">'5.7'!$A$26:$E$27</definedName>
    <definedName name="TABLE_3" localSheetId="9">'5.8'!$AA$19:$AJ$30</definedName>
    <definedName name="TABLE_3" localSheetId="10">'5.9'!#REF!</definedName>
    <definedName name="TABLE_30" localSheetId="8">'5.7'!$C$26:$G$27</definedName>
    <definedName name="TABLE_31" localSheetId="8">'5.7'!$C$29:$G$30</definedName>
    <definedName name="TABLE_32" localSheetId="8">'5.7'!$C$26:$G$27</definedName>
    <definedName name="TABLE_33" localSheetId="8">'5.7'!$C$29:$G$30</definedName>
    <definedName name="TABLE_34" localSheetId="8">'5.7'!$C$26:$G$27</definedName>
    <definedName name="TABLE_35" localSheetId="8">'5.7'!$C$29:$G$30</definedName>
    <definedName name="TABLE_36" localSheetId="8">'5.7'!$C$26:$G$27</definedName>
    <definedName name="TABLE_37" localSheetId="8">'5.7'!$C$29:$G$30</definedName>
    <definedName name="TABLE_38" localSheetId="8">'5.7'!$C$26:$G$27</definedName>
    <definedName name="TABLE_39" localSheetId="8">'5.7'!$C$29:$G$30</definedName>
    <definedName name="TABLE_4" localSheetId="5">'5.6.1'!$C$46:$G$47</definedName>
    <definedName name="TABLE_4" localSheetId="6">'5.6.2'!$C$47:$G$54</definedName>
    <definedName name="TABLE_4" localSheetId="7">'5.6.3'!#REF!</definedName>
    <definedName name="TABLE_4" localSheetId="8">'5.7'!$B$26:$F$27</definedName>
    <definedName name="TABLE_4" localSheetId="9">'5.8'!#REF!</definedName>
    <definedName name="TABLE_4" localSheetId="10">'5.9'!#REF!</definedName>
    <definedName name="TABLE_40" localSheetId="8">'5.7'!$C$26:$G$27</definedName>
    <definedName name="TABLE_41" localSheetId="8">'5.7'!$C$29:$G$30</definedName>
    <definedName name="TABLE_42" localSheetId="8">'5.7'!$C$34:$G$35</definedName>
    <definedName name="TABLE_5" localSheetId="8">'5.7'!$C$26:$G$27</definedName>
    <definedName name="TABLE_5" localSheetId="9">'5.8'!#REF!</definedName>
    <definedName name="TABLE_5" localSheetId="10">'5.9'!#REF!</definedName>
    <definedName name="TABLE_6" localSheetId="8">'5.7'!$C$26:$G$27</definedName>
    <definedName name="TABLE_6" localSheetId="9">'5.8'!#REF!</definedName>
    <definedName name="TABLE_6" localSheetId="10">'5.9'!#REF!</definedName>
    <definedName name="TABLE_7" localSheetId="8">'5.7'!$C$26:$G$27</definedName>
    <definedName name="TABLE_7" localSheetId="9">'5.8'!#REF!</definedName>
    <definedName name="TABLE_7" localSheetId="10">'5.9'!#REF!</definedName>
    <definedName name="TABLE_8" localSheetId="8">'5.7'!$C$26:$G$27</definedName>
    <definedName name="TABLE_8" localSheetId="9">'5.8'!#REF!</definedName>
    <definedName name="TABLE_8" localSheetId="10">'5.9'!#REF!</definedName>
    <definedName name="TABLE_9" localSheetId="8">'5.7'!$C$26:$G$27</definedName>
    <definedName name="TABLE_9" localSheetId="9">'5.8'!#REF!</definedName>
    <definedName name="TABLE_9" localSheetId="10">'5.9'!#REF!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<sst xmlns="http://schemas.openxmlformats.org/spreadsheetml/2006/main" count="1723" uniqueCount="490">
  <si>
    <t>-</t>
  </si>
  <si>
    <t>Años</t>
  </si>
  <si>
    <t>Habitantes</t>
  </si>
  <si>
    <t>Total</t>
  </si>
  <si>
    <t>Varones</t>
  </si>
  <si>
    <t>Mujeres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</si>
  <si>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</si>
  <si>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</si>
  <si>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</si>
  <si>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</si>
  <si>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</si>
  <si>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</si>
  <si>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</si>
  <si>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</si>
  <si>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</si>
  <si>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</si>
  <si>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Rioja (La)</t>
  </si>
  <si>
    <t>1950</t>
  </si>
  <si>
    <t>1960</t>
  </si>
  <si>
    <t>1970</t>
  </si>
  <si>
    <t xml:space="preserve">1981 </t>
  </si>
  <si>
    <t xml:space="preserve">1991 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</si>
  <si>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</si>
  <si>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</si>
  <si>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</si>
  <si>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</si>
  <si>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</si>
  <si>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</si>
  <si>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</si>
  <si>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</si>
  <si>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</si>
  <si>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</si>
  <si>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ESPAÑA</t>
  </si>
  <si>
    <t xml:space="preserve">         Industria</t>
  </si>
  <si>
    <t>Construcción</t>
  </si>
  <si>
    <t>Servicios</t>
  </si>
  <si>
    <t>Pesca</t>
  </si>
  <si>
    <t>Trabajo total</t>
  </si>
  <si>
    <t>Trabajo asalariado</t>
  </si>
  <si>
    <t>Activos</t>
  </si>
  <si>
    <t>Ocupados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</si>
  <si>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</si>
  <si>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</si>
  <si>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</si>
  <si>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</si>
  <si>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</si>
  <si>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</si>
  <si>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</si>
  <si>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</si>
  <si>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</si>
  <si>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</si>
  <si>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</si>
  <si>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</si>
  <si>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</si>
  <si>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</si>
  <si>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</si>
  <si>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</si>
  <si>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</si>
  <si>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</si>
  <si>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</si>
  <si>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</si>
  <si>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</si>
  <si>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</si>
  <si>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</si>
  <si>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</si>
  <si>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</si>
  <si>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Asalariados</t>
  </si>
  <si>
    <t>Sector</t>
  </si>
  <si>
    <t>Público</t>
  </si>
  <si>
    <t>Privado</t>
  </si>
  <si>
    <t xml:space="preserve">      Régimen Especial Agrario</t>
  </si>
  <si>
    <t xml:space="preserve">Régimen </t>
  </si>
  <si>
    <t xml:space="preserve">Años </t>
  </si>
  <si>
    <t>General</t>
  </si>
  <si>
    <t>Agrario</t>
  </si>
  <si>
    <t xml:space="preserve">Total </t>
  </si>
  <si>
    <t xml:space="preserve">       Industria</t>
  </si>
  <si>
    <t>Resto</t>
  </si>
  <si>
    <t>Número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</si>
  <si>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</si>
  <si>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</si>
  <si>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</si>
  <si>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</si>
  <si>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</si>
  <si>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</si>
  <si>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</si>
  <si>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</si>
  <si>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</si>
  <si>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</si>
  <si>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</si>
  <si>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</si>
  <si>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</si>
  <si>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</si>
  <si>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</si>
  <si>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</si>
  <si>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</si>
  <si>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</si>
  <si>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</si>
  <si>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</si>
  <si>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 xml:space="preserve">Fuente: I.N.E. 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</si>
  <si>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</si>
  <si>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</si>
  <si>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</si>
  <si>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</si>
  <si>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</si>
  <si>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</si>
  <si>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</si>
  <si>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</si>
  <si>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Fuente:  I.N.E. </t>
  </si>
  <si>
    <t xml:space="preserve"> 1998</t>
  </si>
  <si>
    <t xml:space="preserve"> 1999</t>
  </si>
  <si>
    <t xml:space="preserve"> 2001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</si>
  <si>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</si>
  <si>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</si>
  <si>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</si>
  <si>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</si>
  <si>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</si>
  <si>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</si>
  <si>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</si>
  <si>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</si>
  <si>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</si>
  <si>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</si>
  <si>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</si>
  <si>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</si>
  <si>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</si>
  <si>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(Medias anuales) </t>
  </si>
  <si>
    <t xml:space="preserve"> Número de municipios</t>
  </si>
  <si>
    <t xml:space="preserve">  De 16 a 19 años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</si>
  <si>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</si>
  <si>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</si>
  <si>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</si>
  <si>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</si>
  <si>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</si>
  <si>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</si>
  <si>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</si>
  <si>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</si>
  <si>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</si>
  <si>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</si>
  <si>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</si>
  <si>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</si>
  <si>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</si>
  <si>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</si>
  <si>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</si>
  <si>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</si>
  <si>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</si>
  <si>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</si>
  <si>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 xml:space="preserve"> N.º de empresas inscritas</t>
  </si>
  <si>
    <t>N.º de trabajadores (miles)</t>
  </si>
  <si>
    <t>País Vasco</t>
  </si>
  <si>
    <t>Comunidades Autónomas</t>
  </si>
  <si>
    <t>1999</t>
  </si>
  <si>
    <t>2000</t>
  </si>
  <si>
    <t>2001</t>
  </si>
  <si>
    <t xml:space="preserve">  De 2.001 a 5.000 hab.</t>
  </si>
  <si>
    <t xml:space="preserve">  De 20.001 a 50.000 hab.</t>
  </si>
  <si>
    <t>Grupos de edad en años</t>
  </si>
  <si>
    <t>65 y más</t>
  </si>
  <si>
    <t xml:space="preserve">  De 20 a 29 años</t>
  </si>
  <si>
    <t xml:space="preserve">  De 65 y más años</t>
  </si>
  <si>
    <t>Castilla-La Mancha</t>
  </si>
  <si>
    <t>Número de habitantes</t>
  </si>
  <si>
    <t>Castilla La Mancha</t>
  </si>
  <si>
    <t xml:space="preserve"> 5.4.  Distribución de los municipios según el número de habitantes </t>
  </si>
  <si>
    <t>Trabajo no asalariado</t>
  </si>
  <si>
    <t>2002</t>
  </si>
  <si>
    <t>Andalucía</t>
  </si>
  <si>
    <t>Ciudad A. De Melilla</t>
  </si>
  <si>
    <t>Ciudad A. De Ceuta</t>
  </si>
  <si>
    <r>
      <t xml:space="preserve"> 2000</t>
    </r>
    <r>
      <rPr>
        <vertAlign val="superscript"/>
        <sz val="10"/>
        <rFont val="Arial"/>
        <family val="2"/>
      </rPr>
      <t xml:space="preserve"> </t>
    </r>
  </si>
  <si>
    <r>
      <t xml:space="preserve"> 2002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</si>
  <si>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A partir del 2002 son proyecciones calculadas a partir del Censo de Población 2001</t>
    </r>
  </si>
  <si>
    <t>(Medias anuales. Último día de cada mes)</t>
  </si>
  <si>
    <t>(Miles de pensiones y Euros/mes. Primer día de cada mes)</t>
  </si>
  <si>
    <t>Régimen Especial de Trabajadores del Mar</t>
  </si>
  <si>
    <t>.</t>
  </si>
  <si>
    <t>20-29</t>
  </si>
  <si>
    <t>independientes</t>
  </si>
  <si>
    <t>2005</t>
  </si>
  <si>
    <t>2006</t>
  </si>
  <si>
    <t xml:space="preserve">Parados </t>
  </si>
  <si>
    <t>Sector Agrario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</si>
  <si>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</si>
  <si>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 xml:space="preserve">      Sector  Agrario</t>
  </si>
  <si>
    <t>(media anual)</t>
  </si>
  <si>
    <t>Fuente: Ministerio de Trabajo e Inmigración.</t>
  </si>
  <si>
    <t>2007</t>
  </si>
  <si>
    <t>Comunitat Valenciana</t>
  </si>
  <si>
    <t xml:space="preserve">  Comunitat Valenciana</t>
  </si>
  <si>
    <t>Ambos sexos</t>
  </si>
  <si>
    <t xml:space="preserve">(UTA): Unidades de Trabajo-Año.  </t>
  </si>
  <si>
    <t>del papel.</t>
  </si>
  <si>
    <t>Otras</t>
  </si>
  <si>
    <t xml:space="preserve"> Régimen Especial de Trabajadores por Cuenta Propia o Autónomos, de acuerdo a lo establecido en la Ley 18/2007 de 4 de julio.</t>
  </si>
  <si>
    <t>Fuente: Ministerio de Trabajo e Inmigración</t>
  </si>
  <si>
    <t>A Agricultura, ganadería, caza y silvicultura</t>
  </si>
  <si>
    <t>01 Agricultura, ganadería, caza y actividades relacionadas</t>
  </si>
  <si>
    <t>02 Silvicultura, explotación forestal y actividades relacionadas</t>
  </si>
  <si>
    <t>B Pesca</t>
  </si>
  <si>
    <t>DA Industria de la alimentación, bebidas y tabaco</t>
  </si>
  <si>
    <t>2008TIV</t>
  </si>
  <si>
    <t>2008TIII</t>
  </si>
  <si>
    <t>2008TII</t>
  </si>
  <si>
    <t>2008TI</t>
  </si>
  <si>
    <t>Valor absoluto</t>
  </si>
  <si>
    <t>cnae93</t>
  </si>
  <si>
    <t>Madera y corcho.</t>
  </si>
  <si>
    <t xml:space="preserve">     No Agrario</t>
  </si>
  <si>
    <t>Régimen Especial de Trabajadores Autónomos</t>
  </si>
  <si>
    <t>22 Edición, artes gráficas y reproducción de soportes grabados</t>
  </si>
  <si>
    <t>36 Fabricación de muebles; otras industrias manufactureras</t>
  </si>
  <si>
    <t>37 Reciclaje</t>
  </si>
  <si>
    <t>Reciclaje.</t>
  </si>
  <si>
    <t xml:space="preserve">Artes graficas. </t>
  </si>
  <si>
    <t>Reciclaje</t>
  </si>
  <si>
    <t>Artes gráficas</t>
  </si>
  <si>
    <t xml:space="preserve">Otras industrias </t>
  </si>
  <si>
    <t>manufactureras.</t>
  </si>
  <si>
    <t xml:space="preserve"> y edición.</t>
  </si>
  <si>
    <t>(*) A partir del 1 de enero de 2008, los trabajadores por cuenta propia del Régimen Especial Agrario pasan a integrarse en el</t>
  </si>
  <si>
    <t>Pensiones en el Régimen Especial de Trabajadores Autónomos: Número e importe medio</t>
  </si>
  <si>
    <t>Encuesta de Población Activa . Resultados Detallados.</t>
  </si>
  <si>
    <t xml:space="preserve">  2.- Activos</t>
  </si>
  <si>
    <t>Activos por rama de actividad y sexo</t>
  </si>
  <si>
    <t>ambos sexos</t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</si>
  <si>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</si>
  <si>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</si>
  <si>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 xml:space="preserve"> Miles de personas mayores de 16 años</t>
  </si>
  <si>
    <t>(Medias anuales)</t>
  </si>
  <si>
    <t xml:space="preserve">Producción y </t>
  </si>
  <si>
    <t>Captación</t>
  </si>
  <si>
    <t>depuración y</t>
  </si>
  <si>
    <t>distribución</t>
  </si>
  <si>
    <t xml:space="preserve">Ramas relacionadas con el Medio Ambiente      </t>
  </si>
  <si>
    <t>DEMOGRAFÍA Y ASPECTOS SOCIALES</t>
  </si>
  <si>
    <t xml:space="preserve">Ciudad A. de Ceuta </t>
  </si>
  <si>
    <t>Ciudad A. de Melilla</t>
  </si>
  <si>
    <t xml:space="preserve"> 5.3.  Cifras de población de los censos según el tamaño de los municipios y número de habitantes</t>
  </si>
  <si>
    <t>de la Alimentación</t>
  </si>
  <si>
    <t xml:space="preserve">Papel. </t>
  </si>
  <si>
    <t xml:space="preserve">Edición. </t>
  </si>
  <si>
    <t>Fabricación muebles.</t>
  </si>
  <si>
    <t>No clasificables</t>
  </si>
  <si>
    <t xml:space="preserve"> manufactureras.</t>
  </si>
  <si>
    <t>vapor y agua calie.</t>
  </si>
  <si>
    <t>de agua</t>
  </si>
  <si>
    <t>Cestería y</t>
  </si>
  <si>
    <t>Espartería.</t>
  </si>
  <si>
    <t>Actividades de saneamiento público</t>
  </si>
  <si>
    <t xml:space="preserve">distribución </t>
  </si>
  <si>
    <t>energía elec., gas</t>
  </si>
  <si>
    <t xml:space="preserve"> de personas</t>
  </si>
  <si>
    <t xml:space="preserve"> 5.6.1. Serie histórica de la población activa, según rama de actividad</t>
  </si>
  <si>
    <t xml:space="preserve"> 5.6.3. Serie histórica de la población parada, según rama de actividad 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</si>
  <si>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</si>
  <si>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 xml:space="preserve"> 5.9. Distribución porcentual de la población ocupada en el sector agrario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situación profesional</t>
    </r>
  </si>
  <si>
    <t>sin asalariados</t>
  </si>
  <si>
    <t>y trabajadores</t>
  </si>
  <si>
    <t>Empleadores</t>
  </si>
  <si>
    <t>Ayuda familiar</t>
  </si>
  <si>
    <t>Otros y no clasificables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</si>
  <si>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</si>
  <si>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 xml:space="preserve">  Balears (Illes)</t>
  </si>
  <si>
    <t xml:space="preserve">Solo en la </t>
  </si>
  <si>
    <t>explotación</t>
  </si>
  <si>
    <t xml:space="preserve">Con trabajo </t>
  </si>
  <si>
    <t xml:space="preserve"> eventual</t>
  </si>
  <si>
    <t xml:space="preserve">5.11. Distribución autonómica de los trabajadores agrarios según su relación con el titular de la explotación. </t>
  </si>
  <si>
    <r>
      <t>Encuesta sobre la Estructura de las Explotaciones Agrícolas del I.N.E., 2007</t>
    </r>
    <r>
      <rPr>
        <b/>
        <vertAlign val="superscript"/>
        <sz val="10"/>
        <rFont val="Arial"/>
        <family val="2"/>
      </rPr>
      <t>(*)</t>
    </r>
  </si>
  <si>
    <t>Fuente: Encuesta sobre la Estructura de las Explotaciones Agrícolas del I.N.E, 2007</t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</si>
  <si>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 es la que tiene una superficie agrícola utilizada (SAU) superior a 1 ha. </t>
    </r>
  </si>
  <si>
    <t xml:space="preserve"> 5.12. Serie histórica de la utilización del trabajo en la agricultura de España</t>
  </si>
  <si>
    <t>Año</t>
  </si>
  <si>
    <t xml:space="preserve"> por Cuenta Propia o Autónomos, de acuerdo a lo establecido en la Ley 18/2007 de 4 de julio.</t>
  </si>
  <si>
    <t xml:space="preserve"> 5.15. Trabajadores afiliados, en alta laboral, del Régimen Especial de Trabajadores Autónomos,</t>
  </si>
  <si>
    <t xml:space="preserve">Industria de </t>
  </si>
  <si>
    <t>madera y corcho.</t>
  </si>
  <si>
    <t xml:space="preserve"> de Trabajadores por Cuenta Propia o Autónomos, de acuerdo a lo establecido en la Ley 18/2007 de 4 de julio.</t>
  </si>
  <si>
    <t>espartería.</t>
  </si>
  <si>
    <t>No Agrario</t>
  </si>
  <si>
    <t xml:space="preserve"> Industria  Agroalimentaria</t>
  </si>
  <si>
    <t xml:space="preserve">de acuerdo con lo establecido en la Ley 18/2007, de 4 de julio. </t>
  </si>
  <si>
    <t>Jubilación</t>
  </si>
  <si>
    <t>Muerte</t>
  </si>
  <si>
    <t>Viudedad</t>
  </si>
  <si>
    <t>Orfandad</t>
  </si>
  <si>
    <t>Agricultura, Ganadería y Silvicultura</t>
  </si>
  <si>
    <t>S/d</t>
  </si>
  <si>
    <t>S/d: Sin dato</t>
  </si>
  <si>
    <t xml:space="preserve"> 5.6.2. Serie histórica de la población activa ocupada, según rama de actividad</t>
  </si>
  <si>
    <t xml:space="preserve"> 5.13. Serie histórica de la media anual del paro registrado, según sectores de actividad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</si>
  <si>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</si>
  <si>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>Cuenta ajena</t>
  </si>
  <si>
    <t>Año de inicio de los efectos económicos</t>
  </si>
  <si>
    <t>según rama de actividad (miles de afiliados)</t>
  </si>
  <si>
    <t>Trabajo eventual (miles de jornadas)</t>
  </si>
  <si>
    <t xml:space="preserve"> 5.14. Trabajadores afiliados a la Seguridad Social, en alta laboral, según regímenes (miles de afiliados)</t>
  </si>
  <si>
    <t xml:space="preserve">  (miles de personas)</t>
  </si>
  <si>
    <t xml:space="preserve"> (miles de afiliados)</t>
  </si>
  <si>
    <t>(miles de personas)</t>
  </si>
  <si>
    <t xml:space="preserve"> (Miles de UTA)</t>
  </si>
  <si>
    <t>De 16 y 17 años</t>
  </si>
  <si>
    <t>De 18 y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</si>
  <si>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</si>
  <si>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</si>
  <si>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</si>
  <si>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</si>
  <si>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</si>
  <si>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</si>
  <si>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</si>
  <si>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64 años</t>
  </si>
  <si>
    <t>De 65 y más años</t>
  </si>
  <si>
    <t>Industria de 
madera y corcho.
Cestería y espartería</t>
  </si>
  <si>
    <t>Industria del papel. Artes gráficas y edición.</t>
  </si>
  <si>
    <t>Fabricación muebles. Otras industrias manufactureras. Reciclaje.</t>
  </si>
  <si>
    <t>(P) Datos provisionales</t>
  </si>
  <si>
    <r>
      <t>Total</t>
    </r>
    <r>
      <rPr>
        <vertAlign val="superscript"/>
        <sz val="10"/>
        <rFont val="Arial"/>
        <family val="2"/>
      </rPr>
      <t xml:space="preserve"> (2)</t>
    </r>
  </si>
  <si>
    <t>Industria  Agroalimentaria</t>
  </si>
  <si>
    <t>Industria de madera y corcho.Cestería y espartería.</t>
  </si>
  <si>
    <t>Industria del papel. Artes gráficas  y edición.</t>
  </si>
  <si>
    <t>Fabricación muebles. Otras industrias manufactureras.</t>
  </si>
  <si>
    <t xml:space="preserve">Producción y distribución energía eléctrica,gas y agua
</t>
  </si>
  <si>
    <t>Importe Medio</t>
  </si>
  <si>
    <t>Incapacidad permanente</t>
  </si>
  <si>
    <t xml:space="preserve"> Principales indicadores: Trabajadores afectados</t>
  </si>
  <si>
    <t xml:space="preserve"> Principales indicadores: Jornada media (horas/año)</t>
  </si>
  <si>
    <t>Cuenta propia</t>
  </si>
  <si>
    <t>Bajas laborales de afiliados al Régimen Especial Agrario</t>
  </si>
  <si>
    <t>Bajas laborales de afiliados al Régimen Especial del Mar</t>
  </si>
  <si>
    <t>De 16 a 19 años</t>
  </si>
  <si>
    <t>De 55 a 59 años</t>
  </si>
  <si>
    <t>De 60 a 64 años</t>
  </si>
  <si>
    <t>Altas laborales de afiliados al Régimen Especial Agrario</t>
  </si>
  <si>
    <t>Altas laborales de afiliados al Régimen Especial del Mar</t>
  </si>
  <si>
    <t>Pesca y acuicultura</t>
  </si>
  <si>
    <t>Total Regímenes</t>
  </si>
  <si>
    <t>Régimen General</t>
  </si>
  <si>
    <r>
      <t xml:space="preserve">2000 </t>
    </r>
    <r>
      <rPr>
        <vertAlign val="superscript"/>
        <sz val="10"/>
        <rFont val="Arial"/>
        <family val="2"/>
      </rPr>
      <t>(1)</t>
    </r>
  </si>
  <si>
    <r>
      <t xml:space="preserve">2001 </t>
    </r>
    <r>
      <rPr>
        <vertAlign val="superscript"/>
        <sz val="10"/>
        <rFont val="Arial"/>
        <family val="2"/>
      </rPr>
      <t>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</si>
  <si>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</si>
  <si>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</si>
  <si>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 xml:space="preserve">2004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</si>
  <si>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</si>
  <si>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</si>
  <si>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</si>
  <si>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t>Madera y corcho.Cestería y Espartería.</t>
  </si>
  <si>
    <t>Papel.Edición.  Artes graficas.</t>
  </si>
  <si>
    <t>Fabricación muebles.Otras  manufactureras.Reciclaje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</si>
  <si>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</si>
  <si>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</si>
  <si>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t>Sin empleo anterior</t>
  </si>
  <si>
    <t>(*) A partir del 1 de enero de 2008, los trabajadores por cuenta propia del Régimen Especial Agrario pasan a integrarse en el  Régimen Especial de Trabajadores</t>
  </si>
  <si>
    <t xml:space="preserve">(*)A partir del 1 de enero de 2008, los trabajadores por cuenta propia del Régimen Especial Agrario pasan a integrarse en el Régimen Especial </t>
  </si>
  <si>
    <r>
      <t>(*)</t>
    </r>
    <r>
      <rPr>
        <sz val="10"/>
        <rFont val="Arial"/>
        <family val="2"/>
      </rPr>
      <t xml:space="preserve"> A partir del 1 de enero de 2008, los trabajadores por cuenta propia del Régimen Especial Agrario pasan a integrarse en el Régimen Especial </t>
    </r>
  </si>
  <si>
    <t xml:space="preserve"> 5.16. Trabajadores afiliados, en alta laboral, del Régimen Especial de Trabajadores Autónomos,</t>
  </si>
  <si>
    <t xml:space="preserve"> 5.17. Altas laborales de trabajadores afiliados al Régimen Especial Agrario (R.E.A.) y Régimen Especial del Mar (R.E.MAR)</t>
  </si>
  <si>
    <t xml:space="preserve"> 5.19. Bajas laborales de trabajadores afiliados al Régimen Especial Agrario (R.E.A.) y Regimen Especial del Mar (R.E.MAR)</t>
  </si>
  <si>
    <t xml:space="preserve"> 5.20. Bajas laborales de trabajadores afiliados al Régimen Especial Agrario (R.E.A.) y Regimen Especial del Mar (R.E.MAR), según edad</t>
  </si>
  <si>
    <t xml:space="preserve"> 5.18. Altas laborales de trabajadores afiliados al Régimen Especial Agrario (R.E.A.) y Regimen Especial del Mar (R.E.MAR), según edad</t>
  </si>
  <si>
    <t xml:space="preserve"> 5.22.  Principales indicadores: Convenios colectivos de trabajo</t>
  </si>
  <si>
    <t xml:space="preserve"> 5.23. Trabajadores afectados por expedientes autorizados de regulación de empleo, según sectores de actividad</t>
  </si>
  <si>
    <t xml:space="preserve"> 5.25. Pensiones en el Régimen Especial Agrario de trabajadores por cuenta ajena: Número e importe medio</t>
  </si>
  <si>
    <t xml:space="preserve"> 5.26. Beneficiarios de prestaciones por desempleo en el Sector Agrario</t>
  </si>
  <si>
    <t xml:space="preserve"> 5.32.  Accidentes en jornada de trabajo: Total y por sectores, según sector de actividad</t>
  </si>
  <si>
    <t xml:space="preserve"> 5.2. Cifras de población según comunidades autónomas y género (a 1 de enero de cada año)</t>
  </si>
  <si>
    <t xml:space="preserve"> 5.7. Clasificación de la población activa ocupada según sector de actividad, género y grupos de edad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</si>
  <si>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</si>
  <si>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Género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</si>
  <si>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</si>
  <si>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 xml:space="preserve"> 5.33.  Accidentes en jornada de trabajo: Total  según edad y género (miles de personas)</t>
  </si>
  <si>
    <r>
      <t xml:space="preserve">2008 </t>
    </r>
    <r>
      <rPr>
        <vertAlign val="superscript"/>
        <sz val="10"/>
        <rFont val="Arial"/>
        <family val="2"/>
      </rPr>
      <t>(*)</t>
    </r>
  </si>
  <si>
    <t>Industria de la alimentación</t>
  </si>
  <si>
    <t>Fabricación de bebidas</t>
  </si>
  <si>
    <t>Industria del tabaco</t>
  </si>
  <si>
    <t>Industria del papel</t>
  </si>
  <si>
    <t xml:space="preserve">Industria de 
madera y corcho. Exc. Muebles; cesteria y espartería
</t>
  </si>
  <si>
    <t>Fabricación muebles</t>
  </si>
  <si>
    <t>Suministro de energía eléctrica, gas, vapor y aire acondicionado</t>
  </si>
  <si>
    <t>Recogida, tratamiento y eliminación de residuos; valorización</t>
  </si>
  <si>
    <t xml:space="preserve">Agricultura,ganaderia caza y serv. relacionados con las mismas </t>
  </si>
  <si>
    <t>Silvicultura y explot.forestal</t>
  </si>
  <si>
    <t xml:space="preserve">Artes gráficas y reproduc.de soportes grabados:  impresión,encuadernación </t>
  </si>
  <si>
    <t>Otras industrias manufactureras</t>
  </si>
  <si>
    <t>(Medias anuales. Último día de cada mes) (1)</t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</si>
  <si>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</si>
  <si>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</si>
  <si>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Los datos por sectores de actividad están referidos a CNAE-2009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</si>
  <si>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</si>
  <si>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</si>
  <si>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</si>
  <si>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</si>
  <si>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</si>
  <si>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Régimen Especial de Trabajadores Autónomos (Varones)</t>
  </si>
  <si>
    <t>Régimen Especial de Trabajadores Autónomos (Mujeres)</t>
  </si>
  <si>
    <t>Régimen Especial de Trabajadores Autónomos (Ambos sexos)</t>
  </si>
  <si>
    <t xml:space="preserve">2008 (*) </t>
  </si>
  <si>
    <t>2008 (*)</t>
  </si>
  <si>
    <r>
      <t xml:space="preserve"> Principales indicadores: Aumento salarial pactado (en porcentaje)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</si>
  <si>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aumentos salariales que figuran en las series anuales tienen incorporadas las revisiones salariales por cláusula de salvaguarda. En las series mensuales se mantiene el incremento salarial pactado en origen.</t>
    </r>
  </si>
  <si>
    <r>
      <t xml:space="preserve"> 5.21. Empresas inscritas en la Seguridad Social, según sector de actividad y número de trabajadores </t>
    </r>
    <r>
      <rPr>
        <b/>
        <vertAlign val="superscript"/>
        <sz val="11"/>
        <rFont val="Arial"/>
        <family val="2"/>
      </rPr>
      <t>(1)</t>
    </r>
  </si>
  <si>
    <r>
      <t>(2)</t>
    </r>
    <r>
      <rPr>
        <sz val="10"/>
        <rFont val="Arial"/>
        <family val="2"/>
      </rPr>
      <t xml:space="preserve"> Incluye "No consta actividad económica"</t>
    </r>
  </si>
  <si>
    <t>Agricultura, ganadería, caza y servicios relacionados</t>
  </si>
  <si>
    <t>Silvicultura y explotación forestal</t>
  </si>
  <si>
    <t>Industria Industria de la alimentación</t>
  </si>
  <si>
    <t xml:space="preserve">Industria de la madera y del corcho, excepto muebles; cestería </t>
  </si>
  <si>
    <t>Artes gráficas, reproducción soportes grabados: impresión, encuadernac.</t>
  </si>
  <si>
    <t>Fabricación de muebles</t>
  </si>
  <si>
    <t>Recogida, tratamiento y eliminación residuos; valorización</t>
  </si>
  <si>
    <t>Favor familiar</t>
  </si>
  <si>
    <r>
      <t>2000</t>
    </r>
    <r>
      <rPr>
        <vertAlign val="superscript"/>
        <sz val="10"/>
        <rFont val="Arial"/>
        <family val="2"/>
      </rPr>
      <t xml:space="preserve"> (1)</t>
    </r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</si>
  <si>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</si>
  <si>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 xml:space="preserve"> 5.27. Beneficiarios de prestaciones por desempleo segun tipo de prestación y sector de actividad </t>
    </r>
    <r>
      <rPr>
        <b/>
        <vertAlign val="superscript"/>
        <sz val="11"/>
        <rFont val="Arial"/>
        <family val="2"/>
      </rPr>
      <t xml:space="preserve">(1) </t>
    </r>
    <r>
      <rPr>
        <b/>
        <sz val="11"/>
        <rFont val="Arial"/>
        <family val="2"/>
      </rPr>
      <t>(miles de personas)</t>
    </r>
  </si>
  <si>
    <t>(1) Sin incluir el subsidio para trabajadores eventuales agrarios</t>
  </si>
  <si>
    <r>
      <t>Total</t>
    </r>
    <r>
      <rPr>
        <vertAlign val="superscript"/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</si>
  <si>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No incluye el subsidio de trabajadores eventuales agrarios</t>
    </r>
  </si>
  <si>
    <r>
      <t xml:space="preserve"> según tipo de prestación 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(miles de personas)</t>
    </r>
  </si>
  <si>
    <t xml:space="preserve">5.28. Beneficiarios de prestaciones del subsidio de trabajadores eventuales agrarios y número de jornadas trabajadas, </t>
  </si>
  <si>
    <t>según edad (miles de personas)</t>
  </si>
  <si>
    <t xml:space="preserve">5.29. Beneficiarios de prestaciones del subsidio de trabajadores eventuales agrarios y número de jornadas trabajadas, </t>
  </si>
  <si>
    <t>según género (miles de personas)</t>
  </si>
  <si>
    <t>Agricultura, ganadería, caza y servicios relacionados con las mismas</t>
  </si>
  <si>
    <t>Los datos por sectores de actividad están referidos a CNAE-93</t>
  </si>
  <si>
    <t xml:space="preserve">      No Agrario</t>
  </si>
  <si>
    <t xml:space="preserve"> Industria  </t>
  </si>
  <si>
    <t xml:space="preserve"> Construcción </t>
  </si>
  <si>
    <t xml:space="preserve">Servicios </t>
  </si>
  <si>
    <t>según  edad y género (miles de afiliados)</t>
  </si>
  <si>
    <r>
      <t>(2)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</si>
  <si>
    <t>(Miles de personas. Último día de cada mes) (2)</t>
  </si>
  <si>
    <t xml:space="preserve"> 5.31. Autorizaciones de trabajo concedidos a extranjeros : Total y según rama de actividad y género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</si>
  <si>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</si>
  <si>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</si>
  <si>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r>
      <t>Favor familiar</t>
    </r>
    <r>
      <rPr>
        <vertAlign val="superscript"/>
        <sz val="10"/>
        <rFont val="Arial"/>
        <family val="2"/>
      </rPr>
      <t xml:space="preserve"> </t>
    </r>
  </si>
  <si>
    <t>–</t>
  </si>
  <si>
    <t>2009</t>
  </si>
  <si>
    <r>
      <t xml:space="preserve"> 5.1. Proyecciones de población calculadas para el total de España (a 1 de enero de cada año)</t>
    </r>
    <r>
      <rPr>
        <b/>
        <vertAlign val="superscript"/>
        <sz val="11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</si>
  <si>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Los cálculos se han realizado para la población residente.</t>
    </r>
  </si>
  <si>
    <t>Industria de la madera y del corcho, excepto muebles; cestería y espartería</t>
  </si>
  <si>
    <t>Artes gráficas y reproducción de soportes grabados: impresión, encuadernación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</si>
  <si>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</si>
  <si>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</si>
  <si>
    <t>(2) Los datos a partir de enero de 2009 reflejan la nueva Clasificación Nacional de Actividades Económicas CNAE 2009 establecida en el Real Decreto 475/2007, de 13 de abril. Para los años anteriores se utiliza la CNAE-93</t>
  </si>
  <si>
    <r>
      <t>2007</t>
    </r>
    <r>
      <rPr>
        <vertAlign val="superscript"/>
        <sz val="10"/>
        <rFont val="Arial"/>
        <family val="2"/>
      </rPr>
      <t xml:space="preserve"> (*)</t>
    </r>
  </si>
  <si>
    <t xml:space="preserve"> 5.5.  Distribución autónomica de municipios y habitantes (a 1 de enero de 2010)</t>
  </si>
  <si>
    <t>2010 (P)</t>
  </si>
  <si>
    <t>(*) A partir del 1 de enero de 2008 los pensionistas del Régimen Especial Agrario por Cuenta Propia se integran en el Régimen Especial de Trabajadores Autónomos,</t>
  </si>
  <si>
    <t xml:space="preserve"> 5.24. Pensiones en el Régimen Especial Agrario de trabajadores por cuenta propia: Número e importe medio (*)</t>
  </si>
  <si>
    <r>
      <t xml:space="preserve">2010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(P)</t>
    </r>
  </si>
  <si>
    <r>
      <t xml:space="preserve">2009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</si>
  <si>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 xml:space="preserve">2009 </t>
    </r>
    <r>
      <rPr>
        <vertAlign val="superscript"/>
        <sz val="10"/>
        <rFont val="Arial"/>
        <family val="2"/>
      </rPr>
      <t>(1)</t>
    </r>
  </si>
  <si>
    <t>De 25 a 54 años</t>
  </si>
  <si>
    <t>De 55 y más años</t>
  </si>
  <si>
    <t>No Consta</t>
  </si>
  <si>
    <t>Recogida,y tratamiento de aguas residuales</t>
  </si>
  <si>
    <t>Captación, depuración y distribución de agua</t>
  </si>
  <si>
    <t>Actividades de decontaminación y otros servicios de gestión de residuos.</t>
  </si>
  <si>
    <t>(P) Datos provisionales de Enero a Noviembre</t>
  </si>
  <si>
    <r>
      <t>2010 (P) (</t>
    </r>
    <r>
      <rPr>
        <vertAlign val="superscript"/>
        <sz val="10"/>
        <rFont val="Arial"/>
        <family val="2"/>
      </rPr>
      <t>2)</t>
    </r>
  </si>
  <si>
    <t>Rama Agraria</t>
  </si>
  <si>
    <t xml:space="preserve">Pesca </t>
  </si>
  <si>
    <t>2008(*)</t>
  </si>
  <si>
    <r>
      <t>Total</t>
    </r>
    <r>
      <rPr>
        <vertAlign val="superscript"/>
        <sz val="10"/>
        <rFont val="Arial"/>
        <family val="2"/>
      </rPr>
      <t xml:space="preserve">  (1)</t>
    </r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</si>
  <si>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</si>
  <si>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</si>
  <si>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>Agricultura, ganaderia, caza, y servicios relacionados</t>
  </si>
  <si>
    <t>Fabricación de bebida</t>
  </si>
  <si>
    <t xml:space="preserve"> Industria del papel</t>
  </si>
  <si>
    <t>Artes gráficas y reproducción de soportes grabados</t>
  </si>
  <si>
    <t>Otros Servicios</t>
  </si>
  <si>
    <t>Producción y distribución de energia elec., gas vapor y agua caliente</t>
  </si>
  <si>
    <r>
      <t xml:space="preserve">2007 </t>
    </r>
    <r>
      <rPr>
        <vertAlign val="superscript"/>
        <sz val="10"/>
        <rFont val="Arial"/>
        <family val="2"/>
      </rPr>
      <t>(2)</t>
    </r>
  </si>
  <si>
    <t>(*) Clasificación Nacional de Ocupaciones 2011 (CNO-11)</t>
  </si>
  <si>
    <t>2010 (*)</t>
  </si>
  <si>
    <t>Fuente:INE/EUROSTAT (Extracción Enero 2011)</t>
  </si>
  <si>
    <t>2010</t>
  </si>
  <si>
    <t>(1)Los datos a partir de enero de 2009 reflejan la nueva Clasificación Nacional de Actividades Económicas CNAE 2009</t>
  </si>
  <si>
    <t xml:space="preserve"> establecida en el Real Decreto 475/2007, de 13 de abril.Para reconstruir los datos de años anteriores se ha utilizado la doble .</t>
  </si>
  <si>
    <t>codificación de la actividad económica del Fichero de Afiliación de Trabajadores Autónomos de la Seguridad Social, con fecha 31 de enero de 2009</t>
  </si>
  <si>
    <t xml:space="preserve">2010 </t>
  </si>
  <si>
    <t>2010 (1)</t>
  </si>
  <si>
    <t>(1) Datos sin desagregacion de genero</t>
  </si>
  <si>
    <t>(P) Datos provisionales. No incluye a los trabajadores afiliados del colectivo perteneciente a los Convenios especiales de cuidadores de personas dependientes.</t>
  </si>
  <si>
    <t xml:space="preserve">(1)Los datos a partir de enero de 2009 reflejan la nueva Clasificación Nacional de Actividades Económicas CNAE 2009 establecida </t>
  </si>
  <si>
    <t xml:space="preserve">en el Real Decreto 475/2007, de 13 de abril.Para reconstruir los datos de años anteriores se ha utilizado la doble codificación de la actividad económica </t>
  </si>
  <si>
    <t>del Fichero de Cuentas de Cotización de la Seguridad Social, con fecha 31 de enero de 2009.</t>
  </si>
  <si>
    <t>(2) No se dispone de los datos desagregados por Género</t>
  </si>
  <si>
    <t>(1) Los datos se han reconvertido a la CNAE-2009</t>
  </si>
  <si>
    <t>(P) Datos Provisionales</t>
  </si>
  <si>
    <t>Industria de la madera y del corcho, excepto muebles; cestería y espartería.</t>
  </si>
  <si>
    <t>(P) datos provisionales</t>
  </si>
  <si>
    <r>
      <t>(P)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Datos provisionales 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</si>
</sst>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33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0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vertAlign val="superscript"/>
      <sz val="10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"/>
      <name val="Arial"/>
      <family val="2"/>
    </font>
    <font>
      <b/>
      <sz val="10"/>
      <color indexed="25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4.5"/>
      <name val="Arial"/>
      <family val="0"/>
    </font>
    <font>
      <b/>
      <vertAlign val="superscript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8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85">
    <xf numFmtId="0" fontId="0" fillId="0" borderId="0" xfId="0" applyAlignment="1">
      <alignment/>
    </xf>
    <xf numFmtId="181" fontId="0" fillId="0" borderId="0" xfId="22" applyNumberFormat="1" applyFont="1" applyProtection="1">
      <alignment/>
      <protection/>
    </xf>
    <xf numFmtId="180" fontId="0" fillId="0" borderId="0" xfId="22" applyNumberFormat="1" applyFont="1" applyProtection="1">
      <alignment/>
      <protection/>
    </xf>
    <xf numFmtId="180" fontId="0" fillId="0" borderId="0" xfId="22" applyFont="1">
      <alignment/>
      <protection/>
    </xf>
    <xf numFmtId="0" fontId="0" fillId="0" borderId="0" xfId="28" applyFont="1">
      <alignment/>
      <protection/>
    </xf>
    <xf numFmtId="0" fontId="0" fillId="0" borderId="0" xfId="27" applyFont="1">
      <alignment/>
      <protection/>
    </xf>
    <xf numFmtId="0" fontId="0" fillId="0" borderId="0" xfId="26" applyFo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4" applyFont="1">
      <alignment/>
      <protection/>
    </xf>
    <xf numFmtId="0" fontId="0" fillId="0" borderId="0" xfId="23" applyFont="1">
      <alignment/>
      <protection/>
    </xf>
    <xf numFmtId="0" fontId="0" fillId="0" borderId="0" xfId="35" applyFont="1">
      <alignment/>
      <protection/>
    </xf>
    <xf numFmtId="0" fontId="0" fillId="0" borderId="0" xfId="34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2" fontId="0" fillId="0" borderId="0" xfId="32" applyNumberFormat="1" applyFont="1" applyProtection="1">
      <alignment/>
      <protection/>
    </xf>
    <xf numFmtId="0" fontId="3" fillId="0" borderId="0" xfId="0" applyFont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34" applyFont="1" applyAlignment="1">
      <alignment horizontal="center"/>
      <protection/>
    </xf>
    <xf numFmtId="3" fontId="0" fillId="0" borderId="0" xfId="33" applyNumberFormat="1" applyFont="1">
      <alignment/>
      <protection/>
    </xf>
    <xf numFmtId="19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2" fillId="2" borderId="0" xfId="0" applyFont="1" applyFill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0" fillId="0" borderId="0" xfId="37" applyFont="1">
      <alignment/>
      <protection/>
    </xf>
    <xf numFmtId="0" fontId="0" fillId="0" borderId="0" xfId="35" applyFont="1" applyFill="1">
      <alignment/>
      <protection/>
    </xf>
    <xf numFmtId="180" fontId="9" fillId="0" borderId="0" xfId="22" applyNumberFormat="1" applyFont="1" applyProtection="1" quotePrefix="1">
      <alignment/>
      <protection/>
    </xf>
    <xf numFmtId="0" fontId="9" fillId="0" borderId="0" xfId="37" applyFont="1">
      <alignment/>
      <protection/>
    </xf>
    <xf numFmtId="191" fontId="15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191" fontId="0" fillId="0" borderId="0" xfId="34" applyNumberFormat="1" applyFont="1">
      <alignment/>
      <protection/>
    </xf>
    <xf numFmtId="3" fontId="15" fillId="0" borderId="0" xfId="0" applyNumberFormat="1" applyFont="1" applyAlignment="1">
      <alignment horizontal="right"/>
    </xf>
    <xf numFmtId="187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 horizontal="right"/>
    </xf>
    <xf numFmtId="3" fontId="0" fillId="0" borderId="0" xfId="24" applyNumberFormat="1" applyFont="1">
      <alignment/>
      <protection/>
    </xf>
    <xf numFmtId="0" fontId="0" fillId="0" borderId="0" xfId="25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7" applyFont="1" applyFill="1">
      <alignment/>
      <protection/>
    </xf>
    <xf numFmtId="0" fontId="0" fillId="0" borderId="0" xfId="28" applyFont="1" applyFill="1">
      <alignment/>
      <protection/>
    </xf>
    <xf numFmtId="0" fontId="0" fillId="0" borderId="0" xfId="24" applyFont="1" applyBorder="1">
      <alignment/>
      <protection/>
    </xf>
    <xf numFmtId="0" fontId="3" fillId="0" borderId="0" xfId="26" applyFont="1" applyFill="1" applyAlignment="1">
      <alignment horizontal="center"/>
      <protection/>
    </xf>
    <xf numFmtId="181" fontId="0" fillId="0" borderId="0" xfId="22" applyNumberFormat="1" applyFont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center"/>
    </xf>
    <xf numFmtId="0" fontId="5" fillId="2" borderId="0" xfId="31" applyFont="1" applyFill="1" applyAlignment="1" applyProtection="1">
      <alignment horizontal="center"/>
      <protection/>
    </xf>
    <xf numFmtId="180" fontId="0" fillId="2" borderId="0" xfId="22" applyNumberFormat="1" applyFont="1" applyFill="1" applyAlignment="1" applyProtection="1">
      <alignment/>
      <protection locked="0"/>
    </xf>
    <xf numFmtId="180" fontId="0" fillId="2" borderId="0" xfId="22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180" fontId="4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9" applyFont="1" applyFill="1">
      <alignment/>
      <protection/>
    </xf>
    <xf numFmtId="0" fontId="0" fillId="2" borderId="0" xfId="29" applyFont="1" applyFill="1" applyProtection="1">
      <alignment/>
      <protection/>
    </xf>
    <xf numFmtId="0" fontId="0" fillId="2" borderId="0" xfId="0" applyFont="1" applyFill="1" applyAlignment="1">
      <alignment horizontal="center"/>
    </xf>
    <xf numFmtId="3" fontId="0" fillId="2" borderId="0" xfId="21" applyNumberFormat="1" applyFont="1" applyFill="1" applyBorder="1" applyAlignment="1">
      <alignment horizontal="right"/>
      <protection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0" fontId="4" fillId="2" borderId="0" xfId="0" applyFont="1" applyFill="1" applyAlignment="1">
      <alignment horizontal="center"/>
    </xf>
    <xf numFmtId="191" fontId="0" fillId="2" borderId="0" xfId="0" applyNumberFormat="1" applyFill="1" applyAlignment="1">
      <alignment/>
    </xf>
    <xf numFmtId="191" fontId="6" fillId="2" borderId="0" xfId="0" applyNumberFormat="1" applyFont="1" applyFill="1" applyAlignment="1">
      <alignment vertical="center"/>
    </xf>
    <xf numFmtId="191" fontId="7" fillId="2" borderId="0" xfId="0" applyNumberFormat="1" applyFont="1" applyFill="1" applyAlignment="1" applyProtection="1">
      <alignment vertical="center"/>
      <protection/>
    </xf>
    <xf numFmtId="191" fontId="16" fillId="2" borderId="0" xfId="0" applyNumberFormat="1" applyFont="1" applyFill="1" applyBorder="1" applyAlignment="1">
      <alignment horizontal="right"/>
    </xf>
    <xf numFmtId="0" fontId="0" fillId="2" borderId="0" xfId="30" applyFont="1" applyFill="1" applyProtection="1">
      <alignment/>
      <protection/>
    </xf>
    <xf numFmtId="191" fontId="0" fillId="2" borderId="0" xfId="30" applyNumberFormat="1" applyFont="1" applyFill="1" applyBorder="1" applyAlignment="1" applyProtection="1">
      <alignment horizontal="right"/>
      <protection/>
    </xf>
    <xf numFmtId="191" fontId="0" fillId="2" borderId="0" xfId="0" applyNumberFormat="1" applyFont="1" applyFill="1" applyBorder="1" applyAlignment="1">
      <alignment/>
    </xf>
    <xf numFmtId="191" fontId="16" fillId="2" borderId="0" xfId="0" applyNumberFormat="1" applyFont="1" applyFill="1" applyAlignment="1">
      <alignment/>
    </xf>
    <xf numFmtId="191" fontId="16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/>
    </xf>
    <xf numFmtId="0" fontId="0" fillId="2" borderId="0" xfId="0" applyFill="1" applyBorder="1" applyAlignment="1">
      <alignment horizontal="right" wrapText="1"/>
    </xf>
    <xf numFmtId="187" fontId="0" fillId="2" borderId="0" xfId="30" applyNumberFormat="1" applyFont="1" applyFill="1" applyProtection="1">
      <alignment/>
      <protection/>
    </xf>
    <xf numFmtId="49" fontId="15" fillId="2" borderId="0" xfId="0" applyNumberFormat="1" applyFont="1" applyFill="1" applyAlignment="1">
      <alignment horizontal="left"/>
    </xf>
    <xf numFmtId="191" fontId="15" fillId="2" borderId="0" xfId="0" applyNumberFormat="1" applyFont="1" applyFill="1" applyAlignment="1">
      <alignment horizontal="right"/>
    </xf>
    <xf numFmtId="0" fontId="0" fillId="2" borderId="0" xfId="30" applyFont="1" applyFill="1">
      <alignment/>
      <protection/>
    </xf>
    <xf numFmtId="0" fontId="5" fillId="2" borderId="0" xfId="31" applyFont="1" applyFill="1" applyAlignment="1">
      <alignment horizontal="center"/>
      <protection/>
    </xf>
    <xf numFmtId="0" fontId="0" fillId="2" borderId="0" xfId="31" applyFont="1" applyFill="1">
      <alignment/>
      <protection/>
    </xf>
    <xf numFmtId="0" fontId="0" fillId="2" borderId="0" xfId="31" applyFont="1" applyFill="1" applyProtection="1">
      <alignment/>
      <protection/>
    </xf>
    <xf numFmtId="0" fontId="0" fillId="2" borderId="0" xfId="31" applyFont="1" applyFill="1" applyBorder="1" applyAlignment="1" applyProtection="1">
      <alignment horizontal="center"/>
      <protection/>
    </xf>
    <xf numFmtId="191" fontId="0" fillId="2" borderId="0" xfId="31" applyNumberFormat="1" applyFont="1" applyFill="1" applyBorder="1" applyAlignment="1" applyProtection="1">
      <alignment horizontal="right"/>
      <protection/>
    </xf>
    <xf numFmtId="191" fontId="0" fillId="2" borderId="0" xfId="31" applyNumberFormat="1" applyFont="1" applyFill="1" applyProtection="1">
      <alignment/>
      <protection/>
    </xf>
    <xf numFmtId="0" fontId="13" fillId="2" borderId="0" xfId="0" applyFont="1" applyFill="1" applyAlignment="1">
      <alignment/>
    </xf>
    <xf numFmtId="187" fontId="13" fillId="2" borderId="0" xfId="0" applyNumberFormat="1" applyFont="1" applyFill="1" applyAlignment="1">
      <alignment/>
    </xf>
    <xf numFmtId="182" fontId="0" fillId="2" borderId="0" xfId="30" applyNumberFormat="1" applyFont="1" applyFill="1" applyBorder="1" applyProtection="1">
      <alignment/>
      <protection/>
    </xf>
    <xf numFmtId="0" fontId="0" fillId="2" borderId="0" xfId="0" applyFont="1" applyFill="1" applyAlignment="1">
      <alignment/>
    </xf>
    <xf numFmtId="0" fontId="0" fillId="2" borderId="0" xfId="32" applyFont="1" applyFill="1">
      <alignment/>
      <protection/>
    </xf>
    <xf numFmtId="0" fontId="0" fillId="2" borderId="0" xfId="32" applyFont="1" applyFill="1" applyAlignment="1">
      <alignment horizontal="fill"/>
      <protection/>
    </xf>
    <xf numFmtId="187" fontId="0" fillId="2" borderId="0" xfId="32" applyNumberFormat="1" applyFont="1" applyFill="1">
      <alignment/>
      <protection/>
    </xf>
    <xf numFmtId="0" fontId="0" fillId="2" borderId="0" xfId="0" applyFont="1" applyFill="1" applyAlignment="1">
      <alignment wrapText="1"/>
    </xf>
    <xf numFmtId="3" fontId="0" fillId="2" borderId="0" xfId="0" applyNumberFormat="1" applyFill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0" fillId="0" borderId="0" xfId="28" applyNumberFormat="1" applyFont="1">
      <alignment/>
      <protection/>
    </xf>
    <xf numFmtId="3" fontId="16" fillId="2" borderId="0" xfId="0" applyNumberFormat="1" applyFont="1" applyFill="1" applyBorder="1" applyAlignment="1">
      <alignment/>
    </xf>
    <xf numFmtId="0" fontId="23" fillId="3" borderId="1" xfId="0" applyFont="1" applyBorder="1" applyAlignment="1">
      <alignment horizontal="left"/>
    </xf>
    <xf numFmtId="0" fontId="23" fillId="3" borderId="2" xfId="0" applyFont="1" applyBorder="1" applyAlignment="1">
      <alignment horizontal="left"/>
    </xf>
    <xf numFmtId="0" fontId="7" fillId="0" borderId="3" xfId="0" applyNumberFormat="1" applyFont="1" applyBorder="1" applyAlignment="1">
      <alignment horizontal="right"/>
    </xf>
    <xf numFmtId="187" fontId="0" fillId="0" borderId="0" xfId="35" applyNumberFormat="1" applyFont="1">
      <alignment/>
      <protection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5" fillId="0" borderId="0" xfId="28" applyFont="1" applyFill="1" applyAlignment="1">
      <alignment horizontal="center"/>
      <protection/>
    </xf>
    <xf numFmtId="3" fontId="0" fillId="0" borderId="0" xfId="0" applyNumberFormat="1" applyBorder="1" applyAlignment="1">
      <alignment horizontal="right" indent="1"/>
    </xf>
    <xf numFmtId="0" fontId="0" fillId="0" borderId="0" xfId="28" applyFont="1" applyBorder="1" applyAlignment="1">
      <alignment horizontal="center"/>
      <protection/>
    </xf>
    <xf numFmtId="0" fontId="0" fillId="0" borderId="0" xfId="28" applyFont="1" applyBorder="1">
      <alignment/>
      <protection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0" fontId="9" fillId="2" borderId="0" xfId="30" applyFont="1" applyFill="1" applyProtection="1">
      <alignment/>
      <protection/>
    </xf>
    <xf numFmtId="191" fontId="0" fillId="0" borderId="0" xfId="26" applyNumberFormat="1" applyFont="1">
      <alignment/>
      <protection/>
    </xf>
    <xf numFmtId="3" fontId="19" fillId="0" borderId="0" xfId="0" applyNumberFormat="1" applyFont="1" applyAlignment="1">
      <alignment/>
    </xf>
    <xf numFmtId="3" fontId="19" fillId="2" borderId="0" xfId="0" applyNumberFormat="1" applyFont="1" applyFill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39" applyNumberFormat="1" applyFont="1" applyBorder="1" applyProtection="1">
      <alignment/>
      <protection/>
    </xf>
    <xf numFmtId="0" fontId="3" fillId="2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7" fillId="2" borderId="0" xfId="0" applyFont="1" applyFill="1" applyBorder="1" applyAlignment="1">
      <alignment horizontal="right"/>
    </xf>
    <xf numFmtId="191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3" fillId="3" borderId="0" xfId="0" applyFont="1" applyBorder="1" applyAlignment="1">
      <alignment horizontal="left"/>
    </xf>
    <xf numFmtId="4" fontId="7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5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right"/>
    </xf>
    <xf numFmtId="187" fontId="0" fillId="2" borderId="0" xfId="0" applyNumberFormat="1" applyFill="1" applyBorder="1" applyAlignment="1">
      <alignment/>
    </xf>
    <xf numFmtId="0" fontId="21" fillId="2" borderId="0" xfId="0" applyFont="1" applyFill="1" applyBorder="1" applyAlignment="1">
      <alignment horizontal="left" wrapText="1"/>
    </xf>
    <xf numFmtId="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34" applyFont="1" applyBorder="1">
      <alignment/>
      <protection/>
    </xf>
    <xf numFmtId="49" fontId="15" fillId="0" borderId="0" xfId="0" applyNumberFormat="1" applyFont="1" applyBorder="1" applyAlignment="1">
      <alignment horizontal="center"/>
    </xf>
    <xf numFmtId="0" fontId="9" fillId="0" borderId="0" xfId="25" applyFont="1">
      <alignment/>
      <protection/>
    </xf>
    <xf numFmtId="0" fontId="5" fillId="0" borderId="0" xfId="34" applyFont="1" applyAlignment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81" fontId="0" fillId="0" borderId="0" xfId="24" applyNumberFormat="1" applyFont="1" applyBorder="1" applyProtection="1">
      <alignment/>
      <protection/>
    </xf>
    <xf numFmtId="0" fontId="0" fillId="0" borderId="0" xfId="23" applyFont="1" applyBorder="1">
      <alignment/>
      <protection/>
    </xf>
    <xf numFmtId="0" fontId="0" fillId="0" borderId="0" xfId="25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2" borderId="0" xfId="26" applyFont="1" applyFill="1">
      <alignment/>
      <protection/>
    </xf>
    <xf numFmtId="0" fontId="5" fillId="2" borderId="0" xfId="23" applyFont="1" applyFill="1" applyAlignment="1">
      <alignment/>
      <protection/>
    </xf>
    <xf numFmtId="0" fontId="9" fillId="0" borderId="0" xfId="25" applyNumberFormat="1" applyFont="1" applyFill="1" applyBorder="1" applyAlignment="1">
      <alignment horizontal="left"/>
      <protection/>
    </xf>
    <xf numFmtId="180" fontId="0" fillId="0" borderId="4" xfId="22" applyFont="1" applyBorder="1">
      <alignment/>
      <protection/>
    </xf>
    <xf numFmtId="1" fontId="0" fillId="0" borderId="5" xfId="22" applyNumberFormat="1" applyFont="1" applyBorder="1" applyAlignment="1" applyProtection="1">
      <alignment horizontal="left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 applyProtection="1">
      <alignment horizontal="left"/>
      <protection/>
    </xf>
    <xf numFmtId="181" fontId="0" fillId="0" borderId="6" xfId="22" applyNumberFormat="1" applyFont="1" applyBorder="1" applyAlignment="1" applyProtection="1">
      <alignment horizontal="left"/>
      <protection/>
    </xf>
    <xf numFmtId="0" fontId="0" fillId="0" borderId="6" xfId="0" applyBorder="1" applyAlignment="1">
      <alignment horizontal="left"/>
    </xf>
    <xf numFmtId="210" fontId="0" fillId="2" borderId="7" xfId="0" applyNumberFormat="1" applyFont="1" applyFill="1" applyBorder="1" applyAlignment="1" applyProtection="1">
      <alignment horizontal="right"/>
      <protection/>
    </xf>
    <xf numFmtId="1" fontId="0" fillId="0" borderId="8" xfId="22" applyNumberFormat="1" applyFont="1" applyBorder="1" applyAlignment="1" applyProtection="1">
      <alignment horizontal="left"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1" fontId="0" fillId="0" borderId="9" xfId="22" applyNumberFormat="1" applyFont="1" applyBorder="1" applyAlignment="1" applyProtection="1">
      <alignment horizontal="left"/>
      <protection/>
    </xf>
    <xf numFmtId="181" fontId="0" fillId="0" borderId="9" xfId="22" applyNumberFormat="1" applyFont="1" applyBorder="1" applyAlignment="1" applyProtection="1">
      <alignment horizontal="left"/>
      <protection/>
    </xf>
    <xf numFmtId="0" fontId="0" fillId="0" borderId="9" xfId="0" applyBorder="1" applyAlignment="1">
      <alignment horizontal="left"/>
    </xf>
    <xf numFmtId="210" fontId="0" fillId="2" borderId="10" xfId="0" applyNumberFormat="1" applyFont="1" applyFill="1" applyBorder="1" applyAlignment="1" applyProtection="1">
      <alignment horizontal="right"/>
      <protection/>
    </xf>
    <xf numFmtId="1" fontId="0" fillId="0" borderId="11" xfId="22" applyNumberFormat="1" applyFont="1" applyBorder="1" applyAlignment="1" applyProtection="1">
      <alignment horizontal="left"/>
      <protection/>
    </xf>
    <xf numFmtId="210" fontId="0" fillId="2" borderId="12" xfId="0" applyNumberFormat="1" applyFont="1" applyFill="1" applyBorder="1" applyAlignment="1" applyProtection="1">
      <alignment horizontal="right"/>
      <protection/>
    </xf>
    <xf numFmtId="181" fontId="0" fillId="0" borderId="12" xfId="22" applyNumberFormat="1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210" fontId="0" fillId="2" borderId="13" xfId="0" applyNumberFormat="1" applyFont="1" applyFill="1" applyBorder="1" applyAlignment="1" applyProtection="1">
      <alignment horizontal="right"/>
      <protection/>
    </xf>
    <xf numFmtId="180" fontId="0" fillId="0" borderId="14" xfId="22" applyNumberFormat="1" applyFont="1" applyBorder="1" applyProtection="1">
      <alignment/>
      <protection/>
    </xf>
    <xf numFmtId="181" fontId="0" fillId="0" borderId="14" xfId="22" applyNumberFormat="1" applyFont="1" applyBorder="1" applyAlignment="1" applyProtection="1">
      <alignment horizontal="right"/>
      <protection/>
    </xf>
    <xf numFmtId="181" fontId="0" fillId="0" borderId="14" xfId="22" applyNumberFormat="1" applyFont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3" fontId="0" fillId="0" borderId="14" xfId="0" applyNumberFormat="1" applyBorder="1" applyAlignment="1">
      <alignment horizontal="right"/>
    </xf>
    <xf numFmtId="180" fontId="0" fillId="4" borderId="15" xfId="22" applyNumberFormat="1" applyFont="1" applyFill="1" applyBorder="1" applyAlignment="1" applyProtection="1">
      <alignment horizontal="center" vertical="center"/>
      <protection/>
    </xf>
    <xf numFmtId="180" fontId="0" fillId="4" borderId="16" xfId="22" applyNumberFormat="1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>
      <alignment/>
    </xf>
    <xf numFmtId="181" fontId="0" fillId="2" borderId="5" xfId="22" applyNumberFormat="1" applyFont="1" applyFill="1" applyBorder="1" applyProtection="1">
      <alignment/>
      <protection/>
    </xf>
    <xf numFmtId="181" fontId="0" fillId="2" borderId="8" xfId="22" applyNumberFormat="1" applyFont="1" applyFill="1" applyBorder="1" applyProtection="1">
      <alignment/>
      <protection/>
    </xf>
    <xf numFmtId="0" fontId="3" fillId="2" borderId="11" xfId="29" applyFont="1" applyFill="1" applyBorder="1" applyProtection="1">
      <alignment/>
      <protection/>
    </xf>
    <xf numFmtId="210" fontId="3" fillId="2" borderId="12" xfId="0" applyNumberFormat="1" applyFont="1" applyFill="1" applyBorder="1" applyAlignment="1" applyProtection="1">
      <alignment horizontal="right"/>
      <protection/>
    </xf>
    <xf numFmtId="210" fontId="3" fillId="2" borderId="13" xfId="0" applyNumberFormat="1" applyFont="1" applyFill="1" applyBorder="1" applyAlignment="1" applyProtection="1">
      <alignment horizontal="right"/>
      <protection/>
    </xf>
    <xf numFmtId="181" fontId="0" fillId="2" borderId="14" xfId="22" applyNumberFormat="1" applyFont="1" applyFill="1" applyBorder="1" applyProtection="1">
      <alignment/>
      <protection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5" fillId="2" borderId="4" xfId="29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>
      <alignment/>
    </xf>
    <xf numFmtId="0" fontId="0" fillId="2" borderId="5" xfId="29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center"/>
      <protection/>
    </xf>
    <xf numFmtId="181" fontId="0" fillId="2" borderId="6" xfId="29" applyNumberFormat="1" applyFont="1" applyFill="1" applyBorder="1" applyProtection="1">
      <alignment/>
      <protection/>
    </xf>
    <xf numFmtId="181" fontId="0" fillId="2" borderId="6" xfId="29" applyNumberFormat="1" applyFont="1" applyFill="1" applyBorder="1" applyAlignment="1" applyProtection="1">
      <alignment horizontal="right"/>
      <protection/>
    </xf>
    <xf numFmtId="181" fontId="0" fillId="2" borderId="7" xfId="29" applyNumberFormat="1" applyFont="1" applyFill="1" applyBorder="1" applyAlignment="1" applyProtection="1">
      <alignment horizontal="right"/>
      <protection/>
    </xf>
    <xf numFmtId="0" fontId="0" fillId="2" borderId="8" xfId="29" applyFont="1" applyFill="1" applyBorder="1" applyProtection="1">
      <alignment/>
      <protection/>
    </xf>
    <xf numFmtId="181" fontId="0" fillId="2" borderId="9" xfId="22" applyNumberFormat="1" applyFont="1" applyFill="1" applyBorder="1" applyAlignment="1" applyProtection="1">
      <alignment horizontal="right"/>
      <protection/>
    </xf>
    <xf numFmtId="181" fontId="0" fillId="2" borderId="10" xfId="22" applyNumberFormat="1" applyFont="1" applyFill="1" applyBorder="1" applyAlignment="1" applyProtection="1">
      <alignment horizontal="right"/>
      <protection/>
    </xf>
    <xf numFmtId="0" fontId="3" fillId="2" borderId="11" xfId="29" applyFont="1" applyFill="1" applyBorder="1" applyAlignment="1" applyProtection="1">
      <alignment horizontal="left"/>
      <protection/>
    </xf>
    <xf numFmtId="181" fontId="3" fillId="2" borderId="12" xfId="22" applyNumberFormat="1" applyFont="1" applyFill="1" applyBorder="1" applyAlignment="1" applyProtection="1">
      <alignment horizontal="right"/>
      <protection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0" fillId="2" borderId="14" xfId="29" applyFont="1" applyFill="1" applyBorder="1" applyProtection="1">
      <alignment/>
      <protection/>
    </xf>
    <xf numFmtId="181" fontId="0" fillId="2" borderId="14" xfId="0" applyNumberFormat="1" applyFont="1" applyFill="1" applyBorder="1" applyAlignment="1">
      <alignment horizontal="center"/>
    </xf>
    <xf numFmtId="181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4" borderId="19" xfId="29" applyFont="1" applyFill="1" applyBorder="1" applyProtection="1">
      <alignment/>
      <protection/>
    </xf>
    <xf numFmtId="0" fontId="0" fillId="4" borderId="15" xfId="29" applyFont="1" applyFill="1" applyBorder="1" applyAlignment="1" applyProtection="1">
      <alignment horizontal="center"/>
      <protection/>
    </xf>
    <xf numFmtId="0" fontId="0" fillId="4" borderId="16" xfId="29" applyFont="1" applyFill="1" applyBorder="1" applyAlignment="1" applyProtection="1">
      <alignment horizontal="center"/>
      <protection/>
    </xf>
    <xf numFmtId="0" fontId="0" fillId="2" borderId="4" xfId="29" applyFont="1" applyFill="1" applyBorder="1">
      <alignment/>
      <protection/>
    </xf>
    <xf numFmtId="0" fontId="0" fillId="2" borderId="5" xfId="29" applyFont="1" applyFill="1" applyBorder="1" applyAlignment="1" applyProtection="1">
      <alignment horizontal="center"/>
      <protection/>
    </xf>
    <xf numFmtId="0" fontId="0" fillId="4" borderId="19" xfId="29" applyFont="1" applyFill="1" applyBorder="1" applyAlignment="1" applyProtection="1">
      <alignment horizontal="center"/>
      <protection/>
    </xf>
    <xf numFmtId="0" fontId="0" fillId="2" borderId="4" xfId="30" applyFont="1" applyFill="1" applyBorder="1" applyAlignment="1" applyProtection="1">
      <alignment horizontal="fill"/>
      <protection/>
    </xf>
    <xf numFmtId="0" fontId="0" fillId="2" borderId="5" xfId="30" applyFont="1" applyFill="1" applyBorder="1" applyAlignment="1" applyProtection="1">
      <alignment horizontal="left"/>
      <protection/>
    </xf>
    <xf numFmtId="191" fontId="0" fillId="2" borderId="6" xfId="0" applyNumberFormat="1" applyFill="1" applyBorder="1" applyAlignment="1">
      <alignment horizontal="right" indent="1"/>
    </xf>
    <xf numFmtId="191" fontId="0" fillId="2" borderId="7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0" xfId="0" applyNumberFormat="1" applyFill="1" applyBorder="1" applyAlignment="1">
      <alignment horizontal="right" indent="1"/>
    </xf>
    <xf numFmtId="0" fontId="0" fillId="2" borderId="8" xfId="30" applyFont="1" applyFill="1" applyBorder="1" applyAlignment="1" applyProtection="1" quotePrefix="1">
      <alignment horizontal="left"/>
      <protection/>
    </xf>
    <xf numFmtId="0" fontId="0" fillId="2" borderId="11" xfId="30" applyFont="1" applyFill="1" applyBorder="1" applyAlignment="1" applyProtection="1">
      <alignment horizontal="left"/>
      <protection/>
    </xf>
    <xf numFmtId="191" fontId="0" fillId="2" borderId="12" xfId="0" applyNumberFormat="1" applyFill="1" applyBorder="1" applyAlignment="1">
      <alignment horizontal="right" indent="1"/>
    </xf>
    <xf numFmtId="191" fontId="0" fillId="2" borderId="13" xfId="0" applyNumberFormat="1" applyFill="1" applyBorder="1" applyAlignment="1">
      <alignment horizontal="right" indent="1"/>
    </xf>
    <xf numFmtId="0" fontId="0" fillId="2" borderId="14" xfId="30" applyFont="1" applyFill="1" applyBorder="1" applyProtection="1">
      <alignment/>
      <protection/>
    </xf>
    <xf numFmtId="191" fontId="0" fillId="2" borderId="14" xfId="0" applyNumberFormat="1" applyFill="1" applyBorder="1" applyAlignment="1">
      <alignment horizontal="right" indent="1"/>
    </xf>
    <xf numFmtId="3" fontId="0" fillId="2" borderId="14" xfId="0" applyNumberFormat="1" applyFill="1" applyBorder="1" applyAlignment="1">
      <alignment horizontal="right" indent="1"/>
    </xf>
    <xf numFmtId="3" fontId="0" fillId="0" borderId="14" xfId="0" applyNumberFormat="1" applyFont="1" applyFill="1" applyBorder="1" applyAlignment="1">
      <alignment horizontal="right" indent="1"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191" fontId="0" fillId="0" borderId="9" xfId="0" applyNumberFormat="1" applyFill="1" applyBorder="1" applyAlignment="1">
      <alignment horizontal="right" indent="1"/>
    </xf>
    <xf numFmtId="191" fontId="0" fillId="0" borderId="12" xfId="0" applyNumberFormat="1" applyFill="1" applyBorder="1" applyAlignment="1">
      <alignment horizontal="right" indent="1"/>
    </xf>
    <xf numFmtId="0" fontId="0" fillId="4" borderId="7" xfId="0" applyFill="1" applyBorder="1" applyAlignment="1">
      <alignment horizontal="center"/>
    </xf>
    <xf numFmtId="0" fontId="0" fillId="2" borderId="5" xfId="31" applyFont="1" applyFill="1" applyBorder="1" applyProtection="1">
      <alignment/>
      <protection/>
    </xf>
    <xf numFmtId="187" fontId="0" fillId="2" borderId="6" xfId="0" applyNumberFormat="1" applyFill="1" applyBorder="1" applyAlignment="1">
      <alignment horizontal="right" indent="1"/>
    </xf>
    <xf numFmtId="191" fontId="0" fillId="0" borderId="6" xfId="0" applyNumberFormat="1" applyBorder="1" applyAlignment="1">
      <alignment/>
    </xf>
    <xf numFmtId="187" fontId="0" fillId="2" borderId="7" xfId="0" applyNumberFormat="1" applyFill="1" applyBorder="1" applyAlignment="1">
      <alignment horizontal="right" indent="1"/>
    </xf>
    <xf numFmtId="0" fontId="0" fillId="2" borderId="8" xfId="31" applyFont="1" applyFill="1" applyBorder="1" applyProtection="1">
      <alignment/>
      <protection/>
    </xf>
    <xf numFmtId="187" fontId="0" fillId="2" borderId="9" xfId="0" applyNumberFormat="1" applyFill="1" applyBorder="1" applyAlignment="1">
      <alignment horizontal="right" indent="1"/>
    </xf>
    <xf numFmtId="191" fontId="0" fillId="0" borderId="9" xfId="0" applyNumberFormat="1" applyBorder="1" applyAlignment="1">
      <alignment/>
    </xf>
    <xf numFmtId="187" fontId="0" fillId="2" borderId="10" xfId="0" applyNumberFormat="1" applyFill="1" applyBorder="1" applyAlignment="1">
      <alignment horizontal="right" indent="1"/>
    </xf>
    <xf numFmtId="0" fontId="0" fillId="2" borderId="8" xfId="0" applyFont="1" applyFill="1" applyBorder="1" applyAlignment="1">
      <alignment horizontal="left" wrapText="1"/>
    </xf>
    <xf numFmtId="191" fontId="0" fillId="0" borderId="10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191" fontId="0" fillId="0" borderId="13" xfId="0" applyNumberFormat="1" applyFill="1" applyBorder="1" applyAlignment="1">
      <alignment horizontal="right" indent="1"/>
    </xf>
    <xf numFmtId="191" fontId="0" fillId="2" borderId="14" xfId="0" applyNumberFormat="1" applyFont="1" applyFill="1" applyBorder="1" applyAlignment="1">
      <alignment horizontal="right"/>
    </xf>
    <xf numFmtId="0" fontId="0" fillId="4" borderId="5" xfId="31" applyFont="1" applyFill="1" applyBorder="1" applyProtection="1">
      <alignment/>
      <protection/>
    </xf>
    <xf numFmtId="0" fontId="0" fillId="4" borderId="8" xfId="31" applyFont="1" applyFill="1" applyBorder="1" applyAlignment="1" applyProtection="1">
      <alignment horizontal="center"/>
      <protection/>
    </xf>
    <xf numFmtId="0" fontId="0" fillId="4" borderId="11" xfId="31" applyFont="1" applyFill="1" applyBorder="1" applyProtection="1">
      <alignment/>
      <protection/>
    </xf>
    <xf numFmtId="0" fontId="0" fillId="4" borderId="17" xfId="31" applyFont="1" applyFill="1" applyBorder="1" applyAlignment="1" applyProtection="1">
      <alignment horizontal="center"/>
      <protection/>
    </xf>
    <xf numFmtId="0" fontId="0" fillId="4" borderId="18" xfId="31" applyFont="1" applyFill="1" applyBorder="1" applyAlignment="1" applyProtection="1">
      <alignment horizontal="center"/>
      <protection/>
    </xf>
    <xf numFmtId="0" fontId="0" fillId="2" borderId="6" xfId="31" applyFont="1" applyFill="1" applyBorder="1" applyAlignment="1" applyProtection="1">
      <alignment horizontal="center"/>
      <protection/>
    </xf>
    <xf numFmtId="183" fontId="0" fillId="2" borderId="9" xfId="31" applyNumberFormat="1" applyFont="1" applyFill="1" applyBorder="1" applyAlignment="1" applyProtection="1">
      <alignment horizontal="center"/>
      <protection/>
    </xf>
    <xf numFmtId="183" fontId="0" fillId="2" borderId="12" xfId="31" applyNumberFormat="1" applyFont="1" applyFill="1" applyBorder="1" applyAlignment="1" applyProtection="1">
      <alignment horizontal="center"/>
      <protection/>
    </xf>
    <xf numFmtId="183" fontId="0" fillId="2" borderId="14" xfId="31" applyNumberFormat="1" applyFont="1" applyFill="1" applyBorder="1" applyAlignment="1" applyProtection="1">
      <alignment horizontal="center"/>
      <protection/>
    </xf>
    <xf numFmtId="0" fontId="0" fillId="2" borderId="4" xfId="31" applyFont="1" applyFill="1" applyBorder="1" applyAlignment="1" applyProtection="1">
      <alignment horizontal="fill"/>
      <protection/>
    </xf>
    <xf numFmtId="1" fontId="0" fillId="2" borderId="6" xfId="31" applyNumberFormat="1" applyFont="1" applyFill="1" applyBorder="1" applyAlignment="1" applyProtection="1">
      <alignment horizontal="center"/>
      <protection/>
    </xf>
    <xf numFmtId="1" fontId="0" fillId="2" borderId="9" xfId="31" applyNumberFormat="1" applyFont="1" applyFill="1" applyBorder="1" applyAlignment="1" applyProtection="1">
      <alignment horizontal="center"/>
      <protection/>
    </xf>
    <xf numFmtId="1" fontId="0" fillId="2" borderId="12" xfId="31" applyNumberFormat="1" applyFont="1" applyFill="1" applyBorder="1" applyAlignment="1" applyProtection="1">
      <alignment horizontal="center"/>
      <protection/>
    </xf>
    <xf numFmtId="0" fontId="0" fillId="4" borderId="7" xfId="31" applyFont="1" applyFill="1" applyBorder="1" applyAlignment="1" applyProtection="1">
      <alignment horizontal="center"/>
      <protection/>
    </xf>
    <xf numFmtId="0" fontId="0" fillId="4" borderId="9" xfId="31" applyFont="1" applyFill="1" applyBorder="1" applyAlignment="1" applyProtection="1">
      <alignment horizontal="center"/>
      <protection/>
    </xf>
    <xf numFmtId="0" fontId="0" fillId="4" borderId="20" xfId="31" applyFont="1" applyFill="1" applyBorder="1" applyAlignment="1" applyProtection="1">
      <alignment horizontal="center"/>
      <protection/>
    </xf>
    <xf numFmtId="0" fontId="0" fillId="4" borderId="12" xfId="31" applyFont="1" applyFill="1" applyBorder="1" applyAlignment="1" applyProtection="1">
      <alignment horizontal="center"/>
      <protection/>
    </xf>
    <xf numFmtId="0" fontId="0" fillId="2" borderId="4" xfId="32" applyFont="1" applyFill="1" applyBorder="1">
      <alignment/>
      <protection/>
    </xf>
    <xf numFmtId="0" fontId="0" fillId="2" borderId="5" xfId="32" applyFont="1" applyFill="1" applyBorder="1">
      <alignment/>
      <protection/>
    </xf>
    <xf numFmtId="0" fontId="0" fillId="2" borderId="8" xfId="32" applyFont="1" applyFill="1" applyBorder="1">
      <alignment/>
      <protection/>
    </xf>
    <xf numFmtId="0" fontId="3" fillId="2" borderId="11" xfId="32" applyFont="1" applyFill="1" applyBorder="1">
      <alignment/>
      <protection/>
    </xf>
    <xf numFmtId="187" fontId="3" fillId="2" borderId="12" xfId="0" applyNumberFormat="1" applyFont="1" applyFill="1" applyBorder="1" applyAlignment="1">
      <alignment horizontal="right" indent="1"/>
    </xf>
    <xf numFmtId="187" fontId="3" fillId="2" borderId="13" xfId="0" applyNumberFormat="1" applyFont="1" applyFill="1" applyBorder="1" applyAlignment="1">
      <alignment horizontal="right" indent="1"/>
    </xf>
    <xf numFmtId="0" fontId="0" fillId="4" borderId="17" xfId="32" applyNumberFormat="1" applyFont="1" applyFill="1" applyBorder="1" applyAlignment="1" quotePrefix="1">
      <alignment horizontal="center"/>
      <protection/>
    </xf>
    <xf numFmtId="0" fontId="0" fillId="4" borderId="18" xfId="32" applyNumberFormat="1" applyFont="1" applyFill="1" applyBorder="1" applyAlignment="1" quotePrefix="1">
      <alignment horizontal="center"/>
      <protection/>
    </xf>
    <xf numFmtId="0" fontId="0" fillId="0" borderId="4" xfId="32" applyFont="1" applyBorder="1" applyAlignment="1">
      <alignment horizontal="fill"/>
      <protection/>
    </xf>
    <xf numFmtId="182" fontId="0" fillId="0" borderId="4" xfId="32" applyNumberFormat="1" applyFont="1" applyBorder="1" applyAlignment="1" applyProtection="1">
      <alignment horizontal="fill"/>
      <protection/>
    </xf>
    <xf numFmtId="0" fontId="0" fillId="0" borderId="5" xfId="32" applyFont="1" applyBorder="1">
      <alignment/>
      <protection/>
    </xf>
    <xf numFmtId="3" fontId="26" fillId="0" borderId="6" xfId="0" applyNumberFormat="1" applyFont="1" applyBorder="1" applyAlignment="1">
      <alignment/>
    </xf>
    <xf numFmtId="3" fontId="0" fillId="0" borderId="6" xfId="0" applyNumberFormat="1" applyBorder="1" applyAlignment="1">
      <alignment horizontal="right" indent="1"/>
    </xf>
    <xf numFmtId="181" fontId="0" fillId="0" borderId="6" xfId="40" applyNumberFormat="1" applyFont="1" applyBorder="1" applyProtection="1">
      <alignment/>
      <protection/>
    </xf>
    <xf numFmtId="181" fontId="0" fillId="0" borderId="7" xfId="40" applyNumberFormat="1" applyFont="1" applyBorder="1" applyProtection="1">
      <alignment/>
      <protection/>
    </xf>
    <xf numFmtId="0" fontId="0" fillId="0" borderId="8" xfId="32" applyFont="1" applyBorder="1">
      <alignment/>
      <protection/>
    </xf>
    <xf numFmtId="3" fontId="26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181" fontId="0" fillId="0" borderId="9" xfId="40" applyNumberFormat="1" applyFont="1" applyBorder="1" applyProtection="1">
      <alignment/>
      <protection/>
    </xf>
    <xf numFmtId="181" fontId="0" fillId="0" borderId="10" xfId="40" applyNumberFormat="1" applyFont="1" applyBorder="1" applyProtection="1">
      <alignment/>
      <protection/>
    </xf>
    <xf numFmtId="3" fontId="26" fillId="0" borderId="9" xfId="0" applyNumberFormat="1" applyFont="1" applyBorder="1" applyAlignment="1">
      <alignment/>
    </xf>
    <xf numFmtId="0" fontId="0" fillId="0" borderId="9" xfId="38" applyFont="1" applyBorder="1">
      <alignment/>
      <protection/>
    </xf>
    <xf numFmtId="0" fontId="0" fillId="0" borderId="10" xfId="38" applyFont="1" applyBorder="1">
      <alignment/>
      <protection/>
    </xf>
    <xf numFmtId="0" fontId="3" fillId="0" borderId="11" xfId="32" applyFont="1" applyBorder="1">
      <alignment/>
      <protection/>
    </xf>
    <xf numFmtId="3" fontId="3" fillId="0" borderId="12" xfId="0" applyNumberFormat="1" applyFont="1" applyBorder="1" applyAlignment="1">
      <alignment horizontal="right" indent="1"/>
    </xf>
    <xf numFmtId="3" fontId="3" fillId="0" borderId="12" xfId="39" applyNumberFormat="1" applyFont="1" applyBorder="1" applyProtection="1">
      <alignment/>
      <protection/>
    </xf>
    <xf numFmtId="3" fontId="3" fillId="0" borderId="13" xfId="39" applyNumberFormat="1" applyFont="1" applyBorder="1" applyProtection="1">
      <alignment/>
      <protection/>
    </xf>
    <xf numFmtId="0" fontId="0" fillId="0" borderId="14" xfId="32" applyFont="1" applyBorder="1">
      <alignment/>
      <protection/>
    </xf>
    <xf numFmtId="3" fontId="0" fillId="0" borderId="14" xfId="32" applyNumberFormat="1" applyFont="1" applyBorder="1">
      <alignment/>
      <protection/>
    </xf>
    <xf numFmtId="0" fontId="0" fillId="4" borderId="21" xfId="32" applyFont="1" applyFill="1" applyBorder="1" applyAlignment="1">
      <alignment horizontal="center"/>
      <protection/>
    </xf>
    <xf numFmtId="9" fontId="0" fillId="4" borderId="20" xfId="32" applyNumberFormat="1" applyFont="1" applyFill="1" applyBorder="1" applyAlignment="1">
      <alignment horizontal="center"/>
      <protection/>
    </xf>
    <xf numFmtId="0" fontId="0" fillId="4" borderId="20" xfId="32" applyFont="1" applyFill="1" applyBorder="1" applyAlignment="1">
      <alignment horizontal="center"/>
      <protection/>
    </xf>
    <xf numFmtId="0" fontId="0" fillId="4" borderId="21" xfId="32" applyFont="1" applyFill="1" applyBorder="1" applyAlignment="1">
      <alignment horizontal="center" vertical="center"/>
      <protection/>
    </xf>
    <xf numFmtId="0" fontId="0" fillId="4" borderId="12" xfId="32" applyFont="1" applyFill="1" applyBorder="1" applyAlignment="1">
      <alignment horizontal="center"/>
      <protection/>
    </xf>
    <xf numFmtId="9" fontId="0" fillId="4" borderId="12" xfId="32" applyNumberFormat="1" applyFont="1" applyFill="1" applyBorder="1" applyAlignment="1">
      <alignment horizontal="center"/>
      <protection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 horizontal="center" vertical="center"/>
    </xf>
    <xf numFmtId="0" fontId="0" fillId="0" borderId="4" xfId="33" applyFont="1" applyBorder="1">
      <alignment/>
      <protection/>
    </xf>
    <xf numFmtId="3" fontId="0" fillId="0" borderId="7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0" fontId="0" fillId="0" borderId="14" xfId="33" applyFont="1" applyBorder="1">
      <alignment/>
      <protection/>
    </xf>
    <xf numFmtId="0" fontId="0" fillId="4" borderId="19" xfId="33" applyFont="1" applyFill="1" applyBorder="1" applyAlignment="1">
      <alignment horizontal="center"/>
      <protection/>
    </xf>
    <xf numFmtId="0" fontId="0" fillId="4" borderId="15" xfId="33" applyFont="1" applyFill="1" applyBorder="1" applyAlignment="1">
      <alignment horizontal="center"/>
      <protection/>
    </xf>
    <xf numFmtId="0" fontId="0" fillId="4" borderId="16" xfId="33" applyFont="1" applyFill="1" applyBorder="1" applyAlignment="1">
      <alignment horizontal="center"/>
      <protection/>
    </xf>
    <xf numFmtId="0" fontId="0" fillId="0" borderId="4" xfId="34" applyFont="1" applyBorder="1">
      <alignment/>
      <protection/>
    </xf>
    <xf numFmtId="191" fontId="0" fillId="0" borderId="7" xfId="0" applyNumberFormat="1" applyBorder="1" applyAlignment="1">
      <alignment horizontal="right" indent="1"/>
    </xf>
    <xf numFmtId="0" fontId="0" fillId="0" borderId="8" xfId="34" applyFont="1" applyBorder="1" applyAlignment="1">
      <alignment horizontal="left"/>
      <protection/>
    </xf>
    <xf numFmtId="191" fontId="0" fillId="0" borderId="9" xfId="0" applyNumberFormat="1" applyBorder="1" applyAlignment="1">
      <alignment horizontal="right" indent="1"/>
    </xf>
    <xf numFmtId="191" fontId="0" fillId="0" borderId="10" xfId="0" applyNumberFormat="1" applyBorder="1" applyAlignment="1">
      <alignment horizontal="right" indent="1"/>
    </xf>
    <xf numFmtId="0" fontId="0" fillId="0" borderId="14" xfId="25" applyFont="1" applyBorder="1">
      <alignment/>
      <protection/>
    </xf>
    <xf numFmtId="191" fontId="15" fillId="0" borderId="14" xfId="0" applyNumberFormat="1" applyFont="1" applyBorder="1" applyAlignment="1">
      <alignment horizontal="right"/>
    </xf>
    <xf numFmtId="191" fontId="15" fillId="0" borderId="14" xfId="0" applyNumberFormat="1" applyFont="1" applyBorder="1" applyAlignment="1">
      <alignment/>
    </xf>
    <xf numFmtId="0" fontId="0" fillId="0" borderId="14" xfId="34" applyFont="1" applyBorder="1">
      <alignment/>
      <protection/>
    </xf>
    <xf numFmtId="0" fontId="0" fillId="4" borderId="5" xfId="34" applyFont="1" applyFill="1" applyBorder="1" applyAlignment="1">
      <alignment horizontal="center"/>
      <protection/>
    </xf>
    <xf numFmtId="0" fontId="0" fillId="4" borderId="8" xfId="34" applyFont="1" applyFill="1" applyBorder="1" applyAlignment="1">
      <alignment horizontal="center"/>
      <protection/>
    </xf>
    <xf numFmtId="0" fontId="0" fillId="4" borderId="11" xfId="34" applyFont="1" applyFill="1" applyBorder="1" applyAlignment="1">
      <alignment horizontal="center"/>
      <protection/>
    </xf>
    <xf numFmtId="3" fontId="5" fillId="0" borderId="4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/>
    </xf>
    <xf numFmtId="49" fontId="0" fillId="4" borderId="21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0" fontId="8" fillId="0" borderId="4" xfId="35" applyFont="1" applyBorder="1">
      <alignment/>
      <protection/>
    </xf>
    <xf numFmtId="0" fontId="0" fillId="0" borderId="8" xfId="35" applyFont="1" applyBorder="1" applyAlignment="1">
      <alignment horizontal="left"/>
      <protection/>
    </xf>
    <xf numFmtId="191" fontId="0" fillId="0" borderId="9" xfId="0" applyNumberFormat="1" applyFont="1" applyBorder="1" applyAlignment="1">
      <alignment horizontal="right" indent="1"/>
    </xf>
    <xf numFmtId="0" fontId="0" fillId="0" borderId="14" xfId="35" applyFont="1" applyBorder="1">
      <alignment/>
      <protection/>
    </xf>
    <xf numFmtId="0" fontId="0" fillId="0" borderId="4" xfId="35" applyFont="1" applyBorder="1">
      <alignment/>
      <protection/>
    </xf>
    <xf numFmtId="187" fontId="0" fillId="0" borderId="14" xfId="35" applyNumberFormat="1" applyFont="1" applyBorder="1">
      <alignment/>
      <protection/>
    </xf>
    <xf numFmtId="0" fontId="0" fillId="0" borderId="4" xfId="36" applyFont="1" applyBorder="1">
      <alignment/>
      <protection/>
    </xf>
    <xf numFmtId="0" fontId="0" fillId="0" borderId="8" xfId="36" applyFont="1" applyBorder="1" applyAlignment="1">
      <alignment horizontal="left"/>
      <protection/>
    </xf>
    <xf numFmtId="0" fontId="0" fillId="4" borderId="21" xfId="0" applyFill="1" applyBorder="1" applyAlignment="1">
      <alignment/>
    </xf>
    <xf numFmtId="0" fontId="0" fillId="4" borderId="9" xfId="36" applyFont="1" applyFill="1" applyBorder="1" applyAlignment="1">
      <alignment horizontal="center"/>
      <protection/>
    </xf>
    <xf numFmtId="0" fontId="0" fillId="4" borderId="12" xfId="36" applyFont="1" applyFill="1" applyBorder="1" applyAlignment="1">
      <alignment horizontal="center"/>
      <protection/>
    </xf>
    <xf numFmtId="0" fontId="0" fillId="0" borderId="4" xfId="23" applyFont="1" applyBorder="1">
      <alignment/>
      <protection/>
    </xf>
    <xf numFmtId="0" fontId="0" fillId="0" borderId="8" xfId="23" applyFont="1" applyBorder="1" applyAlignment="1">
      <alignment horizontal="left"/>
      <protection/>
    </xf>
    <xf numFmtId="0" fontId="0" fillId="0" borderId="14" xfId="23" applyFont="1" applyBorder="1">
      <alignment/>
      <protection/>
    </xf>
    <xf numFmtId="0" fontId="0" fillId="0" borderId="14" xfId="23" applyFont="1" applyBorder="1" applyAlignment="1">
      <alignment horizontal="center"/>
      <protection/>
    </xf>
    <xf numFmtId="4" fontId="0" fillId="0" borderId="9" xfId="0" applyNumberFormat="1" applyBorder="1" applyAlignment="1">
      <alignment horizontal="right" indent="1"/>
    </xf>
    <xf numFmtId="4" fontId="0" fillId="0" borderId="12" xfId="0" applyNumberFormat="1" applyBorder="1" applyAlignment="1">
      <alignment horizontal="right" indent="1"/>
    </xf>
    <xf numFmtId="0" fontId="0" fillId="0" borderId="4" xfId="24" applyFont="1" applyBorder="1">
      <alignment/>
      <protection/>
    </xf>
    <xf numFmtId="0" fontId="0" fillId="0" borderId="8" xfId="24" applyFont="1" applyBorder="1" applyAlignment="1">
      <alignment horizontal="left"/>
      <protection/>
    </xf>
    <xf numFmtId="3" fontId="15" fillId="0" borderId="14" xfId="0" applyNumberFormat="1" applyFont="1" applyBorder="1" applyAlignment="1">
      <alignment horizontal="right"/>
    </xf>
    <xf numFmtId="0" fontId="0" fillId="0" borderId="14" xfId="25" applyNumberFormat="1" applyFont="1" applyBorder="1" applyAlignment="1">
      <alignment horizontal="left"/>
      <protection/>
    </xf>
    <xf numFmtId="4" fontId="15" fillId="0" borderId="14" xfId="0" applyNumberFormat="1" applyFont="1" applyBorder="1" applyAlignment="1">
      <alignment horizontal="right"/>
    </xf>
    <xf numFmtId="0" fontId="0" fillId="0" borderId="4" xfId="25" applyFont="1" applyFill="1" applyBorder="1">
      <alignment/>
      <protection/>
    </xf>
    <xf numFmtId="0" fontId="0" fillId="0" borderId="8" xfId="25" applyNumberFormat="1" applyFont="1" applyBorder="1" applyAlignment="1">
      <alignment horizontal="left"/>
      <protection/>
    </xf>
    <xf numFmtId="0" fontId="0" fillId="0" borderId="11" xfId="25" applyNumberFormat="1" applyFont="1" applyBorder="1" applyAlignment="1">
      <alignment horizontal="left"/>
      <protection/>
    </xf>
    <xf numFmtId="0" fontId="0" fillId="4" borderId="14" xfId="25" applyFont="1" applyFill="1" applyBorder="1">
      <alignment/>
      <protection/>
    </xf>
    <xf numFmtId="0" fontId="0" fillId="4" borderId="8" xfId="25" applyFont="1" applyFill="1" applyBorder="1" applyAlignment="1">
      <alignment horizontal="center"/>
      <protection/>
    </xf>
    <xf numFmtId="0" fontId="0" fillId="4" borderId="11" xfId="25" applyFont="1" applyFill="1" applyBorder="1">
      <alignment/>
      <protection/>
    </xf>
    <xf numFmtId="0" fontId="0" fillId="0" borderId="4" xfId="25" applyFont="1" applyBorder="1">
      <alignment/>
      <protection/>
    </xf>
    <xf numFmtId="4" fontId="0" fillId="0" borderId="10" xfId="0" applyNumberFormat="1" applyBorder="1" applyAlignment="1">
      <alignment horizontal="right" indent="1"/>
    </xf>
    <xf numFmtId="4" fontId="0" fillId="0" borderId="13" xfId="0" applyNumberFormat="1" applyBorder="1" applyAlignment="1">
      <alignment horizontal="right" indent="1"/>
    </xf>
    <xf numFmtId="0" fontId="0" fillId="4" borderId="0" xfId="25" applyFont="1" applyFill="1" applyBorder="1" applyAlignment="1">
      <alignment horizontal="center"/>
      <protection/>
    </xf>
    <xf numFmtId="0" fontId="5" fillId="0" borderId="4" xfId="26" applyFont="1" applyBorder="1" applyAlignment="1">
      <alignment horizontal="center"/>
      <protection/>
    </xf>
    <xf numFmtId="0" fontId="0" fillId="0" borderId="8" xfId="26" applyFont="1" applyBorder="1" applyAlignment="1">
      <alignment horizontal="left"/>
      <protection/>
    </xf>
    <xf numFmtId="0" fontId="0" fillId="4" borderId="17" xfId="26" applyFont="1" applyFill="1" applyBorder="1" applyAlignment="1">
      <alignment horizontal="center"/>
      <protection/>
    </xf>
    <xf numFmtId="0" fontId="0" fillId="0" borderId="4" xfId="26" applyFont="1" applyBorder="1">
      <alignment/>
      <protection/>
    </xf>
    <xf numFmtId="0" fontId="0" fillId="0" borderId="14" xfId="26" applyFont="1" applyBorder="1">
      <alignment/>
      <protection/>
    </xf>
    <xf numFmtId="0" fontId="0" fillId="0" borderId="22" xfId="26" applyFont="1" applyBorder="1">
      <alignment/>
      <protection/>
    </xf>
    <xf numFmtId="0" fontId="0" fillId="0" borderId="8" xfId="26" applyNumberFormat="1" applyFont="1" applyBorder="1" applyAlignment="1">
      <alignment horizontal="left"/>
      <protection/>
    </xf>
    <xf numFmtId="0" fontId="0" fillId="4" borderId="5" xfId="26" applyFont="1" applyFill="1" applyBorder="1">
      <alignment/>
      <protection/>
    </xf>
    <xf numFmtId="0" fontId="0" fillId="4" borderId="8" xfId="26" applyFont="1" applyFill="1" applyBorder="1" applyAlignment="1">
      <alignment horizontal="center"/>
      <protection/>
    </xf>
    <xf numFmtId="0" fontId="0" fillId="4" borderId="20" xfId="26" applyFont="1" applyFill="1" applyBorder="1" applyAlignment="1">
      <alignment horizontal="center"/>
      <protection/>
    </xf>
    <xf numFmtId="0" fontId="0" fillId="4" borderId="20" xfId="26" applyFont="1" applyFill="1" applyBorder="1">
      <alignment/>
      <protection/>
    </xf>
    <xf numFmtId="0" fontId="0" fillId="4" borderId="21" xfId="26" applyFont="1" applyFill="1" applyBorder="1" applyAlignment="1">
      <alignment horizontal="center"/>
      <protection/>
    </xf>
    <xf numFmtId="0" fontId="0" fillId="4" borderId="9" xfId="26" applyFont="1" applyFill="1" applyBorder="1" applyAlignment="1">
      <alignment horizontal="center"/>
      <protection/>
    </xf>
    <xf numFmtId="0" fontId="0" fillId="4" borderId="10" xfId="26" applyFont="1" applyFill="1" applyBorder="1" applyAlignment="1">
      <alignment horizontal="center"/>
      <protection/>
    </xf>
    <xf numFmtId="0" fontId="0" fillId="4" borderId="11" xfId="26" applyFont="1" applyFill="1" applyBorder="1">
      <alignment/>
      <protection/>
    </xf>
    <xf numFmtId="0" fontId="0" fillId="4" borderId="12" xfId="26" applyFont="1" applyFill="1" applyBorder="1">
      <alignment/>
      <protection/>
    </xf>
    <xf numFmtId="0" fontId="0" fillId="4" borderId="12" xfId="26" applyFont="1" applyFill="1" applyBorder="1" applyAlignment="1">
      <alignment horizontal="center"/>
      <protection/>
    </xf>
    <xf numFmtId="0" fontId="0" fillId="4" borderId="13" xfId="26" applyFont="1" applyFill="1" applyBorder="1" applyAlignment="1">
      <alignment horizontal="center"/>
      <protection/>
    </xf>
    <xf numFmtId="0" fontId="0" fillId="0" borderId="4" xfId="27" applyFont="1" applyBorder="1">
      <alignment/>
      <protection/>
    </xf>
    <xf numFmtId="0" fontId="0" fillId="0" borderId="8" xfId="27" applyFont="1" applyBorder="1" applyAlignment="1">
      <alignment horizontal="left"/>
      <protection/>
    </xf>
    <xf numFmtId="49" fontId="0" fillId="4" borderId="10" xfId="0" applyNumberFormat="1" applyFont="1" applyFill="1" applyBorder="1" applyAlignment="1">
      <alignment horizontal="center"/>
    </xf>
    <xf numFmtId="49" fontId="0" fillId="4" borderId="13" xfId="0" applyNumberFormat="1" applyFont="1" applyFill="1" applyBorder="1" applyAlignment="1">
      <alignment horizontal="center"/>
    </xf>
    <xf numFmtId="0" fontId="0" fillId="0" borderId="4" xfId="28" applyFont="1" applyBorder="1">
      <alignment/>
      <protection/>
    </xf>
    <xf numFmtId="0" fontId="0" fillId="0" borderId="8" xfId="28" applyNumberFormat="1" applyFont="1" applyBorder="1" applyAlignment="1">
      <alignment horizontal="left"/>
      <protection/>
    </xf>
    <xf numFmtId="0" fontId="0" fillId="0" borderId="8" xfId="28" applyFont="1" applyBorder="1" applyAlignment="1">
      <alignment horizontal="left"/>
      <protection/>
    </xf>
    <xf numFmtId="0" fontId="0" fillId="0" borderId="23" xfId="25" applyFont="1" applyBorder="1">
      <alignment/>
      <protection/>
    </xf>
    <xf numFmtId="3" fontId="6" fillId="0" borderId="24" xfId="0" applyNumberFormat="1" applyFont="1" applyBorder="1" applyAlignment="1">
      <alignment horizontal="right"/>
    </xf>
    <xf numFmtId="0" fontId="0" fillId="0" borderId="25" xfId="25" applyFont="1" applyBorder="1">
      <alignment/>
      <protection/>
    </xf>
    <xf numFmtId="0" fontId="0" fillId="0" borderId="23" xfId="23" applyFont="1" applyBorder="1" applyAlignment="1">
      <alignment horizontal="center"/>
      <protection/>
    </xf>
    <xf numFmtId="3" fontId="7" fillId="0" borderId="24" xfId="0" applyNumberFormat="1" applyFont="1" applyBorder="1" applyAlignment="1">
      <alignment horizontal="right"/>
    </xf>
    <xf numFmtId="0" fontId="0" fillId="4" borderId="26" xfId="26" applyFont="1" applyFill="1" applyBorder="1">
      <alignment/>
      <protection/>
    </xf>
    <xf numFmtId="0" fontId="0" fillId="2" borderId="0" xfId="25" applyFont="1" applyFill="1">
      <alignment/>
      <protection/>
    </xf>
    <xf numFmtId="0" fontId="0" fillId="2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0" fontId="0" fillId="4" borderId="6" xfId="0" applyFont="1" applyFill="1" applyBorder="1" applyAlignment="1">
      <alignment horizontal="center"/>
    </xf>
    <xf numFmtId="180" fontId="0" fillId="4" borderId="19" xfId="22" applyNumberFormat="1" applyFont="1" applyFill="1" applyBorder="1" applyAlignment="1" applyProtection="1">
      <alignment horizontal="center" vertical="center"/>
      <protection/>
    </xf>
    <xf numFmtId="1" fontId="0" fillId="0" borderId="14" xfId="33" applyNumberFormat="1" applyFont="1" applyBorder="1" applyAlignment="1">
      <alignment horizontal="center"/>
      <protection/>
    </xf>
    <xf numFmtId="1" fontId="0" fillId="0" borderId="14" xfId="33" applyNumberFormat="1" applyFont="1" applyBorder="1">
      <alignment/>
      <protection/>
    </xf>
    <xf numFmtId="0" fontId="0" fillId="4" borderId="5" xfId="28" applyFont="1" applyFill="1" applyBorder="1" applyAlignment="1">
      <alignment vertical="center"/>
      <protection/>
    </xf>
    <xf numFmtId="0" fontId="0" fillId="4" borderId="17" xfId="27" applyFont="1" applyFill="1" applyBorder="1" applyAlignment="1">
      <alignment vertical="center"/>
      <protection/>
    </xf>
    <xf numFmtId="0" fontId="0" fillId="4" borderId="27" xfId="27" applyFont="1" applyFill="1" applyBorder="1" applyAlignment="1">
      <alignment horizontal="center" vertical="center"/>
      <protection/>
    </xf>
    <xf numFmtId="0" fontId="0" fillId="4" borderId="18" xfId="27" applyFont="1" applyFill="1" applyBorder="1" applyAlignment="1">
      <alignment vertical="center"/>
      <protection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182" fontId="0" fillId="4" borderId="17" xfId="25" applyNumberFormat="1" applyFont="1" applyFill="1" applyBorder="1" applyAlignment="1" applyProtection="1">
      <alignment horizontal="center" vertical="center"/>
      <protection/>
    </xf>
    <xf numFmtId="182" fontId="0" fillId="4" borderId="18" xfId="25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 horizontal="right" indent="1"/>
    </xf>
    <xf numFmtId="0" fontId="0" fillId="0" borderId="0" xfId="25" applyNumberFormat="1" applyFont="1" applyBorder="1" applyAlignment="1">
      <alignment horizontal="left"/>
      <protection/>
    </xf>
    <xf numFmtId="0" fontId="0" fillId="4" borderId="17" xfId="27" applyFont="1" applyFill="1" applyBorder="1" applyAlignment="1">
      <alignment horizontal="center" vertical="center"/>
      <protection/>
    </xf>
    <xf numFmtId="0" fontId="0" fillId="4" borderId="18" xfId="27" applyFont="1" applyFill="1" applyBorder="1" applyAlignment="1">
      <alignment horizontal="center" vertical="center"/>
      <protection/>
    </xf>
    <xf numFmtId="0" fontId="0" fillId="0" borderId="0" xfId="35" applyFont="1" applyBorder="1">
      <alignment/>
      <protection/>
    </xf>
    <xf numFmtId="0" fontId="5" fillId="0" borderId="0" xfId="35" applyFont="1" applyFill="1" applyAlignment="1">
      <alignment/>
      <protection/>
    </xf>
    <xf numFmtId="0" fontId="5" fillId="0" borderId="0" xfId="35" applyFont="1" applyAlignment="1">
      <alignment/>
      <protection/>
    </xf>
    <xf numFmtId="3" fontId="0" fillId="4" borderId="14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191" fontId="0" fillId="0" borderId="21" xfId="0" applyNumberFormat="1" applyBorder="1" applyAlignment="1">
      <alignment horizontal="right" indent="1"/>
    </xf>
    <xf numFmtId="191" fontId="0" fillId="0" borderId="28" xfId="0" applyNumberFormat="1" applyBorder="1" applyAlignment="1">
      <alignment horizontal="right" indent="1"/>
    </xf>
    <xf numFmtId="49" fontId="9" fillId="0" borderId="0" xfId="0" applyNumberFormat="1" applyFont="1" applyAlignment="1">
      <alignment/>
    </xf>
    <xf numFmtId="191" fontId="0" fillId="0" borderId="12" xfId="0" applyNumberFormat="1" applyBorder="1" applyAlignment="1">
      <alignment horizontal="right" indent="1"/>
    </xf>
    <xf numFmtId="49" fontId="0" fillId="0" borderId="11" xfId="0" applyNumberFormat="1" applyFont="1" applyFill="1" applyBorder="1" applyAlignment="1">
      <alignment/>
    </xf>
    <xf numFmtId="0" fontId="0" fillId="0" borderId="11" xfId="36" applyFont="1" applyFill="1" applyBorder="1" applyAlignment="1">
      <alignment horizontal="left"/>
      <protection/>
    </xf>
    <xf numFmtId="3" fontId="0" fillId="0" borderId="12" xfId="0" applyNumberFormat="1" applyFill="1" applyBorder="1" applyAlignment="1">
      <alignment horizontal="right" indent="1"/>
    </xf>
    <xf numFmtId="191" fontId="0" fillId="0" borderId="0" xfId="0" applyNumberFormat="1" applyFill="1" applyAlignment="1">
      <alignment/>
    </xf>
    <xf numFmtId="3" fontId="0" fillId="0" borderId="13" xfId="0" applyNumberFormat="1" applyFill="1" applyBorder="1" applyAlignment="1">
      <alignment horizontal="right" indent="1"/>
    </xf>
    <xf numFmtId="0" fontId="0" fillId="0" borderId="0" xfId="33" applyFont="1" applyFill="1" applyBorder="1" applyAlignment="1">
      <alignment horizontal="left"/>
      <protection/>
    </xf>
    <xf numFmtId="191" fontId="0" fillId="2" borderId="0" xfId="0" applyNumberFormat="1" applyFill="1" applyBorder="1" applyAlignment="1">
      <alignment horizontal="right" indent="1"/>
    </xf>
    <xf numFmtId="0" fontId="0" fillId="0" borderId="11" xfId="34" applyFont="1" applyFill="1" applyBorder="1" applyAlignment="1">
      <alignment horizontal="left"/>
      <protection/>
    </xf>
    <xf numFmtId="0" fontId="0" fillId="0" borderId="11" xfId="35" applyFont="1" applyFill="1" applyBorder="1" applyAlignment="1">
      <alignment horizontal="left"/>
      <protection/>
    </xf>
    <xf numFmtId="0" fontId="0" fillId="0" borderId="11" xfId="23" applyFont="1" applyFill="1" applyBorder="1" applyAlignment="1">
      <alignment horizontal="left"/>
      <protection/>
    </xf>
    <xf numFmtId="0" fontId="0" fillId="0" borderId="0" xfId="23" applyFont="1" applyBorder="1" applyAlignment="1">
      <alignment horizontal="left" wrapText="1"/>
      <protection/>
    </xf>
    <xf numFmtId="0" fontId="0" fillId="0" borderId="0" xfId="23" applyFont="1" applyBorder="1" applyAlignment="1">
      <alignment horizontal="center"/>
      <protection/>
    </xf>
    <xf numFmtId="0" fontId="0" fillId="2" borderId="0" xfId="30" applyFont="1" applyFill="1" applyBorder="1" applyProtection="1">
      <alignment/>
      <protection/>
    </xf>
    <xf numFmtId="182" fontId="0" fillId="4" borderId="13" xfId="25" applyNumberFormat="1" applyFont="1" applyFill="1" applyBorder="1" applyAlignment="1" applyProtection="1">
      <alignment horizontal="center" vertical="center"/>
      <protection/>
    </xf>
    <xf numFmtId="182" fontId="0" fillId="4" borderId="11" xfId="25" applyNumberFormat="1" applyFont="1" applyFill="1" applyBorder="1" applyAlignment="1" applyProtection="1">
      <alignment horizontal="center" vertical="center"/>
      <protection/>
    </xf>
    <xf numFmtId="182" fontId="0" fillId="4" borderId="4" xfId="25" applyNumberFormat="1" applyFont="1" applyFill="1" applyBorder="1" applyAlignment="1" applyProtection="1">
      <alignment horizontal="center" vertical="center"/>
      <protection/>
    </xf>
    <xf numFmtId="0" fontId="0" fillId="0" borderId="11" xfId="26" applyFont="1" applyFill="1" applyBorder="1" applyAlignment="1">
      <alignment horizontal="left"/>
      <protection/>
    </xf>
    <xf numFmtId="0" fontId="9" fillId="0" borderId="0" xfId="26" applyFont="1">
      <alignment/>
      <protection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91" fontId="0" fillId="0" borderId="12" xfId="0" applyNumberFormat="1" applyFont="1" applyFill="1" applyBorder="1" applyAlignment="1">
      <alignment horizontal="right" indent="1"/>
    </xf>
    <xf numFmtId="191" fontId="0" fillId="0" borderId="13" xfId="0" applyNumberFormat="1" applyFont="1" applyFill="1" applyBorder="1" applyAlignment="1">
      <alignment horizontal="right" indent="1"/>
    </xf>
    <xf numFmtId="0" fontId="0" fillId="0" borderId="11" xfId="28" applyFont="1" applyFill="1" applyBorder="1" applyAlignment="1">
      <alignment horizontal="left"/>
      <protection/>
    </xf>
    <xf numFmtId="0" fontId="0" fillId="0" borderId="0" xfId="25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3" fontId="7" fillId="0" borderId="0" xfId="0" applyNumberFormat="1" applyFont="1" applyBorder="1" applyAlignment="1">
      <alignment horizontal="right"/>
    </xf>
    <xf numFmtId="191" fontId="0" fillId="0" borderId="12" xfId="0" applyNumberFormat="1" applyFont="1" applyFill="1" applyBorder="1" applyAlignment="1">
      <alignment horizontal="right" indent="1"/>
    </xf>
    <xf numFmtId="0" fontId="9" fillId="0" borderId="0" xfId="25" applyFont="1" applyBorder="1">
      <alignment/>
      <protection/>
    </xf>
    <xf numFmtId="3" fontId="0" fillId="0" borderId="0" xfId="27" applyNumberFormat="1" applyFont="1">
      <alignment/>
      <protection/>
    </xf>
    <xf numFmtId="0" fontId="0" fillId="0" borderId="11" xfId="28" applyFont="1" applyBorder="1" applyAlignment="1">
      <alignment horizontal="left"/>
      <protection/>
    </xf>
    <xf numFmtId="191" fontId="0" fillId="0" borderId="13" xfId="0" applyNumberFormat="1" applyBorder="1" applyAlignment="1">
      <alignment horizontal="right" inden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23" applyFont="1" applyFill="1" applyBorder="1" applyAlignment="1">
      <alignment horizontal="center" vertical="center" wrapText="1"/>
      <protection/>
    </xf>
    <xf numFmtId="180" fontId="9" fillId="0" borderId="0" xfId="22" applyFont="1" quotePrefix="1">
      <alignment/>
      <protection/>
    </xf>
    <xf numFmtId="191" fontId="15" fillId="0" borderId="0" xfId="0" applyNumberFormat="1" applyFont="1" applyBorder="1" applyAlignment="1">
      <alignment horizontal="right"/>
    </xf>
    <xf numFmtId="0" fontId="0" fillId="0" borderId="11" xfId="34" applyFont="1" applyBorder="1" applyAlignment="1">
      <alignment horizontal="left"/>
      <protection/>
    </xf>
    <xf numFmtId="0" fontId="0" fillId="0" borderId="5" xfId="28" applyFont="1" applyFill="1" applyBorder="1" applyAlignment="1">
      <alignment horizontal="left"/>
      <protection/>
    </xf>
    <xf numFmtId="3" fontId="0" fillId="0" borderId="6" xfId="0" applyNumberFormat="1" applyFill="1" applyBorder="1" applyAlignment="1">
      <alignment horizontal="right" indent="1"/>
    </xf>
    <xf numFmtId="3" fontId="0" fillId="0" borderId="7" xfId="0" applyNumberFormat="1" applyFill="1" applyBorder="1" applyAlignment="1">
      <alignment horizontal="right" indent="1"/>
    </xf>
    <xf numFmtId="49" fontId="0" fillId="0" borderId="8" xfId="0" applyNumberFormat="1" applyFont="1" applyFill="1" applyBorder="1" applyAlignment="1">
      <alignment/>
    </xf>
    <xf numFmtId="0" fontId="0" fillId="0" borderId="8" xfId="36" applyFont="1" applyFill="1" applyBorder="1" applyAlignment="1">
      <alignment horizontal="left"/>
      <protection/>
    </xf>
    <xf numFmtId="3" fontId="0" fillId="0" borderId="9" xfId="0" applyNumberFormat="1" applyFill="1" applyBorder="1" applyAlignment="1">
      <alignment horizontal="right" indent="1"/>
    </xf>
    <xf numFmtId="3" fontId="0" fillId="0" borderId="10" xfId="0" applyNumberFormat="1" applyFill="1" applyBorder="1" applyAlignment="1">
      <alignment horizontal="right" indent="1"/>
    </xf>
    <xf numFmtId="0" fontId="0" fillId="0" borderId="8" xfId="23" applyFont="1" applyFill="1" applyBorder="1" applyAlignment="1">
      <alignment horizontal="left"/>
      <protection/>
    </xf>
    <xf numFmtId="4" fontId="0" fillId="0" borderId="9" xfId="0" applyNumberFormat="1" applyFill="1" applyBorder="1" applyAlignment="1">
      <alignment horizontal="right" indent="1"/>
    </xf>
    <xf numFmtId="4" fontId="0" fillId="0" borderId="10" xfId="0" applyNumberFormat="1" applyFill="1" applyBorder="1" applyAlignment="1">
      <alignment horizontal="right" indent="1"/>
    </xf>
    <xf numFmtId="191" fontId="0" fillId="0" borderId="20" xfId="0" applyNumberFormat="1" applyBorder="1" applyAlignment="1">
      <alignment horizontal="right" indent="1"/>
    </xf>
    <xf numFmtId="0" fontId="0" fillId="0" borderId="29" xfId="25" applyNumberFormat="1" applyFont="1" applyBorder="1" applyAlignment="1">
      <alignment horizontal="left"/>
      <protection/>
    </xf>
    <xf numFmtId="191" fontId="7" fillId="0" borderId="0" xfId="0" applyNumberFormat="1" applyFont="1" applyFill="1" applyAlignment="1" applyProtection="1">
      <alignment horizontal="right" vertical="center"/>
      <protection/>
    </xf>
    <xf numFmtId="0" fontId="0" fillId="0" borderId="8" xfId="34" applyFont="1" applyFill="1" applyBorder="1" applyAlignment="1">
      <alignment horizontal="left"/>
      <protection/>
    </xf>
    <xf numFmtId="191" fontId="0" fillId="0" borderId="9" xfId="0" applyNumberFormat="1" applyFont="1" applyFill="1" applyBorder="1" applyAlignment="1">
      <alignment horizontal="right" indent="1"/>
    </xf>
    <xf numFmtId="191" fontId="0" fillId="0" borderId="10" xfId="0" applyNumberFormat="1" applyFont="1" applyFill="1" applyBorder="1" applyAlignment="1">
      <alignment horizontal="right" indent="1"/>
    </xf>
    <xf numFmtId="3" fontId="0" fillId="0" borderId="14" xfId="0" applyNumberFormat="1" applyFill="1" applyBorder="1" applyAlignment="1">
      <alignment horizontal="right" indent="1"/>
    </xf>
    <xf numFmtId="0" fontId="0" fillId="0" borderId="8" xfId="35" applyFont="1" applyFill="1" applyBorder="1" applyAlignment="1">
      <alignment horizontal="left"/>
      <protection/>
    </xf>
    <xf numFmtId="0" fontId="0" fillId="0" borderId="0" xfId="25" applyFont="1" applyBorder="1" applyAlignment="1">
      <alignment/>
      <protection/>
    </xf>
    <xf numFmtId="0" fontId="0" fillId="4" borderId="12" xfId="24" applyFont="1" applyFill="1" applyBorder="1">
      <alignment/>
      <protection/>
    </xf>
    <xf numFmtId="0" fontId="0" fillId="4" borderId="4" xfId="24" applyFont="1" applyFill="1" applyBorder="1">
      <alignment/>
      <protection/>
    </xf>
    <xf numFmtId="0" fontId="0" fillId="0" borderId="8" xfId="26" applyFont="1" applyFill="1" applyBorder="1" applyAlignment="1">
      <alignment horizontal="left"/>
      <protection/>
    </xf>
    <xf numFmtId="0" fontId="7" fillId="0" borderId="0" xfId="0" applyNumberFormat="1" applyFont="1" applyBorder="1" applyAlignment="1">
      <alignment horizontal="left" vertical="justify" wrapText="1"/>
    </xf>
    <xf numFmtId="0" fontId="0" fillId="0" borderId="0" xfId="26" applyFont="1" applyAlignment="1">
      <alignment/>
      <protection/>
    </xf>
    <xf numFmtId="191" fontId="0" fillId="0" borderId="9" xfId="0" applyNumberFormat="1" applyFont="1" applyFill="1" applyBorder="1" applyAlignment="1">
      <alignment horizontal="right" indent="1"/>
    </xf>
    <xf numFmtId="0" fontId="0" fillId="0" borderId="8" xfId="26" applyNumberFormat="1" applyFont="1" applyFill="1" applyBorder="1" applyAlignment="1">
      <alignment horizontal="left"/>
      <protection/>
    </xf>
    <xf numFmtId="0" fontId="0" fillId="0" borderId="12" xfId="26" applyNumberFormat="1" applyFont="1" applyFill="1" applyBorder="1" applyAlignment="1">
      <alignment horizontal="left"/>
      <protection/>
    </xf>
    <xf numFmtId="0" fontId="0" fillId="0" borderId="12" xfId="26" applyFont="1" applyFill="1" applyBorder="1" applyAlignment="1">
      <alignment horizontal="left"/>
      <protection/>
    </xf>
    <xf numFmtId="0" fontId="0" fillId="0" borderId="8" xfId="27" applyFont="1" applyFill="1" applyBorder="1" applyAlignment="1">
      <alignment horizontal="left"/>
      <protection/>
    </xf>
    <xf numFmtId="0" fontId="0" fillId="0" borderId="12" xfId="27" applyFont="1" applyFill="1" applyBorder="1" applyAlignment="1">
      <alignment horizontal="left"/>
      <protection/>
    </xf>
    <xf numFmtId="3" fontId="0" fillId="0" borderId="12" xfId="0" applyNumberFormat="1" applyBorder="1" applyAlignment="1">
      <alignment horizontal="right" indent="1"/>
    </xf>
    <xf numFmtId="0" fontId="0" fillId="2" borderId="11" xfId="0" applyFill="1" applyBorder="1" applyAlignment="1">
      <alignment horizontal="left"/>
    </xf>
    <xf numFmtId="191" fontId="0" fillId="2" borderId="0" xfId="30" applyNumberFormat="1" applyFont="1" applyFill="1" applyProtection="1">
      <alignment/>
      <protection/>
    </xf>
    <xf numFmtId="191" fontId="0" fillId="0" borderId="6" xfId="0" applyNumberFormat="1" applyFill="1" applyBorder="1" applyAlignment="1">
      <alignment horizontal="right" indent="1"/>
    </xf>
    <xf numFmtId="191" fontId="0" fillId="0" borderId="7" xfId="0" applyNumberFormat="1" applyFill="1" applyBorder="1" applyAlignment="1">
      <alignment horizontal="right" indent="1"/>
    </xf>
    <xf numFmtId="187" fontId="0" fillId="2" borderId="12" xfId="0" applyNumberFormat="1" applyFill="1" applyBorder="1" applyAlignment="1">
      <alignment horizontal="right" indent="1"/>
    </xf>
    <xf numFmtId="206" fontId="0" fillId="2" borderId="0" xfId="0" applyNumberFormat="1" applyFill="1" applyBorder="1" applyAlignment="1">
      <alignment/>
    </xf>
    <xf numFmtId="1" fontId="0" fillId="0" borderId="8" xfId="33" applyNumberFormat="1" applyFont="1" applyBorder="1" applyAlignment="1">
      <alignment horizontal="left"/>
      <protection/>
    </xf>
    <xf numFmtId="0" fontId="0" fillId="0" borderId="5" xfId="33" applyNumberFormat="1" applyFont="1" applyBorder="1" applyAlignment="1">
      <alignment horizontal="left"/>
      <protection/>
    </xf>
    <xf numFmtId="0" fontId="0" fillId="0" borderId="5" xfId="34" applyFont="1" applyFill="1" applyBorder="1" applyAlignment="1">
      <alignment horizontal="left"/>
      <protection/>
    </xf>
    <xf numFmtId="191" fontId="0" fillId="0" borderId="6" xfId="0" applyNumberFormat="1" applyBorder="1" applyAlignment="1">
      <alignment horizontal="right" indent="1"/>
    </xf>
    <xf numFmtId="0" fontId="0" fillId="0" borderId="0" xfId="25" applyFont="1" applyBorder="1" applyAlignment="1">
      <alignment horizontal="left" wrapText="1"/>
      <protection/>
    </xf>
    <xf numFmtId="0" fontId="0" fillId="0" borderId="6" xfId="24" applyFont="1" applyBorder="1">
      <alignment/>
      <protection/>
    </xf>
    <xf numFmtId="0" fontId="0" fillId="0" borderId="7" xfId="24" applyFont="1" applyBorder="1">
      <alignment/>
      <protection/>
    </xf>
    <xf numFmtId="0" fontId="0" fillId="0" borderId="12" xfId="24" applyFont="1" applyBorder="1">
      <alignment/>
      <protection/>
    </xf>
    <xf numFmtId="0" fontId="0" fillId="0" borderId="13" xfId="24" applyFont="1" applyBorder="1">
      <alignment/>
      <protection/>
    </xf>
    <xf numFmtId="0" fontId="0" fillId="0" borderId="8" xfId="28" applyFont="1" applyFill="1" applyBorder="1" applyAlignment="1">
      <alignment horizontal="left"/>
      <protection/>
    </xf>
    <xf numFmtId="0" fontId="0" fillId="0" borderId="11" xfId="27" applyFont="1" applyBorder="1" applyAlignment="1">
      <alignment horizontal="left"/>
      <protection/>
    </xf>
    <xf numFmtId="187" fontId="0" fillId="0" borderId="9" xfId="0" applyNumberFormat="1" applyFill="1" applyBorder="1" applyAlignment="1">
      <alignment horizontal="right" indent="1"/>
    </xf>
    <xf numFmtId="187" fontId="0" fillId="0" borderId="12" xfId="0" applyNumberFormat="1" applyFill="1" applyBorder="1" applyAlignment="1">
      <alignment horizontal="right" indent="1"/>
    </xf>
    <xf numFmtId="187" fontId="0" fillId="0" borderId="10" xfId="0" applyNumberFormat="1" applyFill="1" applyBorder="1" applyAlignment="1">
      <alignment horizontal="right" indent="1"/>
    </xf>
    <xf numFmtId="187" fontId="0" fillId="0" borderId="13" xfId="0" applyNumberFormat="1" applyFill="1" applyBorder="1" applyAlignment="1">
      <alignment horizontal="right" indent="1"/>
    </xf>
    <xf numFmtId="0" fontId="0" fillId="4" borderId="9" xfId="30" applyFont="1" applyFill="1" applyBorder="1" applyAlignment="1" applyProtection="1">
      <alignment horizontal="center" vertical="center"/>
      <protection/>
    </xf>
    <xf numFmtId="0" fontId="0" fillId="4" borderId="12" xfId="30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>
      <alignment horizontal="left"/>
    </xf>
    <xf numFmtId="0" fontId="0" fillId="4" borderId="20" xfId="30" applyFont="1" applyFill="1" applyBorder="1" applyAlignment="1" applyProtection="1">
      <alignment horizontal="center" vertical="center"/>
      <protection/>
    </xf>
    <xf numFmtId="181" fontId="0" fillId="4" borderId="5" xfId="22" applyNumberFormat="1" applyFont="1" applyFill="1" applyBorder="1" applyAlignment="1" applyProtection="1">
      <alignment horizontal="center" vertical="center"/>
      <protection/>
    </xf>
    <xf numFmtId="181" fontId="0" fillId="4" borderId="11" xfId="22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180" fontId="4" fillId="2" borderId="0" xfId="22" applyNumberFormat="1" applyFont="1" applyFill="1" applyAlignment="1" applyProtection="1">
      <alignment horizontal="center"/>
      <protection/>
    </xf>
    <xf numFmtId="0" fontId="5" fillId="0" borderId="0" xfId="29" applyFont="1" applyFill="1" applyAlignment="1" applyProtection="1">
      <alignment horizontal="center"/>
      <protection/>
    </xf>
    <xf numFmtId="0" fontId="5" fillId="2" borderId="4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25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2" fillId="2" borderId="0" xfId="0" applyFont="1" applyFill="1" applyBorder="1" applyAlignment="1">
      <alignment horizontal="left"/>
    </xf>
    <xf numFmtId="181" fontId="0" fillId="4" borderId="27" xfId="22" applyNumberFormat="1" applyFont="1" applyFill="1" applyBorder="1" applyAlignment="1" applyProtection="1">
      <alignment horizontal="center"/>
      <protection/>
    </xf>
    <xf numFmtId="181" fontId="0" fillId="4" borderId="30" xfId="22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80" fontId="4" fillId="0" borderId="0" xfId="22" applyNumberFormat="1" applyFont="1" applyAlignment="1" applyProtection="1">
      <alignment horizontal="center"/>
      <protection/>
    </xf>
    <xf numFmtId="180" fontId="5" fillId="0" borderId="0" xfId="22" applyNumberFormat="1" applyFont="1" applyFill="1" applyAlignment="1" applyProtection="1">
      <alignment horizontal="center"/>
      <protection/>
    </xf>
    <xf numFmtId="180" fontId="4" fillId="2" borderId="0" xfId="22" applyNumberFormat="1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0" fillId="4" borderId="5" xfId="30" applyFont="1" applyFill="1" applyBorder="1" applyAlignment="1" applyProtection="1">
      <alignment horizontal="center" vertical="center"/>
      <protection/>
    </xf>
    <xf numFmtId="0" fontId="0" fillId="4" borderId="8" xfId="30" applyFont="1" applyFill="1" applyBorder="1" applyAlignment="1" applyProtection="1">
      <alignment horizontal="center" vertical="center"/>
      <protection/>
    </xf>
    <xf numFmtId="0" fontId="0" fillId="4" borderId="11" xfId="30" applyFont="1" applyFill="1" applyBorder="1" applyAlignment="1" applyProtection="1">
      <alignment horizontal="center" vertical="center"/>
      <protection/>
    </xf>
    <xf numFmtId="0" fontId="0" fillId="4" borderId="6" xfId="30" applyFont="1" applyFill="1" applyBorder="1" applyAlignment="1" applyProtection="1">
      <alignment horizontal="center" vertical="center"/>
      <protection/>
    </xf>
    <xf numFmtId="0" fontId="0" fillId="4" borderId="20" xfId="30" applyFont="1" applyFill="1" applyBorder="1" applyAlignment="1" applyProtection="1">
      <alignment horizontal="center" vertical="center" wrapText="1"/>
      <protection/>
    </xf>
    <xf numFmtId="0" fontId="0" fillId="4" borderId="9" xfId="30" applyFont="1" applyFill="1" applyBorder="1" applyAlignment="1" applyProtection="1">
      <alignment horizontal="center" vertical="center" wrapText="1"/>
      <protection/>
    </xf>
    <xf numFmtId="0" fontId="0" fillId="4" borderId="12" xfId="3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0" borderId="0" xfId="30" applyFont="1" applyFill="1" applyAlignment="1" applyProtection="1">
      <alignment horizontal="center"/>
      <protection/>
    </xf>
    <xf numFmtId="0" fontId="5" fillId="2" borderId="0" xfId="30" applyFont="1" applyFill="1" applyAlignment="1" applyProtection="1">
      <alignment horizontal="center"/>
      <protection/>
    </xf>
    <xf numFmtId="0" fontId="0" fillId="4" borderId="27" xfId="30" applyFont="1" applyFill="1" applyBorder="1" applyAlignment="1" applyProtection="1">
      <alignment horizontal="center"/>
      <protection/>
    </xf>
    <xf numFmtId="0" fontId="0" fillId="4" borderId="31" xfId="30" applyFont="1" applyFill="1" applyBorder="1" applyAlignment="1" applyProtection="1">
      <alignment horizontal="center"/>
      <protection/>
    </xf>
    <xf numFmtId="0" fontId="0" fillId="4" borderId="30" xfId="30" applyFont="1" applyFill="1" applyBorder="1" applyAlignment="1" applyProtection="1">
      <alignment horizontal="center"/>
      <protection/>
    </xf>
    <xf numFmtId="0" fontId="0" fillId="4" borderId="7" xfId="30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3" fontId="0" fillId="4" borderId="6" xfId="0" applyNumberFormat="1" applyFont="1" applyFill="1" applyBorder="1" applyAlignment="1">
      <alignment horizontal="center" vertical="center" wrapText="1"/>
    </xf>
    <xf numFmtId="3" fontId="0" fillId="4" borderId="9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1" xfId="30" applyFont="1" applyFill="1" applyBorder="1" applyAlignment="1" applyProtection="1">
      <alignment horizontal="center" vertical="center" wrapText="1"/>
      <protection/>
    </xf>
    <xf numFmtId="0" fontId="0" fillId="4" borderId="10" xfId="30" applyFont="1" applyFill="1" applyBorder="1" applyAlignment="1" applyProtection="1">
      <alignment horizontal="center" vertical="center" wrapText="1"/>
      <protection/>
    </xf>
    <xf numFmtId="0" fontId="0" fillId="4" borderId="13" xfId="30" applyFont="1" applyFill="1" applyBorder="1" applyAlignment="1" applyProtection="1">
      <alignment horizontal="center" vertical="center" wrapText="1"/>
      <protection/>
    </xf>
    <xf numFmtId="191" fontId="7" fillId="4" borderId="7" xfId="0" applyNumberFormat="1" applyFont="1" applyFill="1" applyBorder="1" applyAlignment="1" applyProtection="1">
      <alignment horizontal="center" vertical="center" wrapText="1"/>
      <protection/>
    </xf>
    <xf numFmtId="191" fontId="7" fillId="4" borderId="10" xfId="0" applyNumberFormat="1" applyFont="1" applyFill="1" applyBorder="1" applyAlignment="1" applyProtection="1">
      <alignment horizontal="center" vertical="center" wrapText="1"/>
      <protection/>
    </xf>
    <xf numFmtId="191" fontId="7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16" xfId="30" applyFont="1" applyFill="1" applyBorder="1" applyAlignment="1" applyProtection="1">
      <alignment horizontal="center"/>
      <protection/>
    </xf>
    <xf numFmtId="0" fontId="0" fillId="4" borderId="32" xfId="30" applyFont="1" applyFill="1" applyBorder="1" applyAlignment="1" applyProtection="1">
      <alignment horizontal="center"/>
      <protection/>
    </xf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23" fillId="3" borderId="1" xfId="0" applyFont="1" applyBorder="1" applyAlignment="1">
      <alignment horizontal="left"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4" borderId="7" xfId="30" applyFont="1" applyFill="1" applyBorder="1" applyAlignment="1" applyProtection="1">
      <alignment horizontal="center" vertical="center"/>
      <protection/>
    </xf>
    <xf numFmtId="0" fontId="0" fillId="4" borderId="10" xfId="30" applyFont="1" applyFill="1" applyBorder="1" applyAlignment="1" applyProtection="1">
      <alignment horizontal="center" vertical="center"/>
      <protection/>
    </xf>
    <xf numFmtId="0" fontId="0" fillId="4" borderId="13" xfId="30" applyFont="1" applyFill="1" applyBorder="1" applyAlignment="1" applyProtection="1">
      <alignment horizontal="center" vertical="center"/>
      <protection/>
    </xf>
    <xf numFmtId="0" fontId="23" fillId="3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22" fillId="3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4" fillId="5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91" fontId="0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31" applyFont="1" applyFill="1" applyAlignment="1">
      <alignment horizontal="center"/>
      <protection/>
    </xf>
    <xf numFmtId="0" fontId="0" fillId="4" borderId="35" xfId="31" applyFont="1" applyFill="1" applyBorder="1" applyAlignment="1" applyProtection="1">
      <alignment horizontal="center"/>
      <protection/>
    </xf>
    <xf numFmtId="0" fontId="0" fillId="4" borderId="36" xfId="31" applyFont="1" applyFill="1" applyBorder="1" applyAlignment="1" applyProtection="1">
      <alignment horizontal="center"/>
      <protection/>
    </xf>
    <xf numFmtId="0" fontId="0" fillId="4" borderId="27" xfId="31" applyFont="1" applyFill="1" applyBorder="1" applyAlignment="1" applyProtection="1">
      <alignment horizontal="center"/>
      <protection/>
    </xf>
    <xf numFmtId="0" fontId="0" fillId="4" borderId="31" xfId="31" applyFont="1" applyFill="1" applyBorder="1" applyAlignment="1" applyProtection="1">
      <alignment horizontal="center"/>
      <protection/>
    </xf>
    <xf numFmtId="0" fontId="0" fillId="4" borderId="30" xfId="31" applyFont="1" applyFill="1" applyBorder="1" applyAlignment="1" applyProtection="1">
      <alignment horizontal="center"/>
      <protection/>
    </xf>
    <xf numFmtId="0" fontId="5" fillId="2" borderId="0" xfId="31" applyFont="1" applyFill="1" applyAlignment="1" applyProtection="1">
      <alignment horizontal="center"/>
      <protection/>
    </xf>
    <xf numFmtId="0" fontId="0" fillId="4" borderId="37" xfId="31" applyFont="1" applyFill="1" applyBorder="1" applyAlignment="1" applyProtection="1">
      <alignment horizontal="center"/>
      <protection/>
    </xf>
    <xf numFmtId="0" fontId="5" fillId="2" borderId="0" xfId="31" applyFont="1" applyFill="1" applyBorder="1" applyAlignment="1" applyProtection="1">
      <alignment horizontal="center"/>
      <protection/>
    </xf>
    <xf numFmtId="0" fontId="0" fillId="4" borderId="5" xfId="31" applyFont="1" applyFill="1" applyBorder="1" applyAlignment="1" applyProtection="1">
      <alignment horizontal="center" vertical="center"/>
      <protection/>
    </xf>
    <xf numFmtId="0" fontId="0" fillId="4" borderId="11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/>
      <protection/>
    </xf>
    <xf numFmtId="0" fontId="0" fillId="4" borderId="12" xfId="31" applyFont="1" applyFill="1" applyBorder="1" applyAlignment="1" applyProtection="1">
      <alignment horizontal="center" vertical="center"/>
      <protection/>
    </xf>
    <xf numFmtId="0" fontId="9" fillId="2" borderId="0" xfId="30" applyFont="1" applyFill="1" applyAlignment="1" applyProtection="1">
      <alignment horizontal="left" wrapText="1"/>
      <protection/>
    </xf>
    <xf numFmtId="0" fontId="0" fillId="4" borderId="20" xfId="31" applyFont="1" applyFill="1" applyBorder="1" applyAlignment="1" applyProtection="1">
      <alignment horizontal="center" vertical="center"/>
      <protection/>
    </xf>
    <xf numFmtId="0" fontId="0" fillId="4" borderId="7" xfId="31" applyFont="1" applyFill="1" applyBorder="1" applyAlignment="1" applyProtection="1">
      <alignment horizontal="center" vertical="center" wrapText="1"/>
      <protection/>
    </xf>
    <xf numFmtId="0" fontId="0" fillId="4" borderId="7" xfId="31" applyFont="1" applyFill="1" applyBorder="1" applyAlignment="1" applyProtection="1">
      <alignment horizontal="center" vertical="center"/>
      <protection/>
    </xf>
    <xf numFmtId="0" fontId="0" fillId="4" borderId="14" xfId="31" applyFont="1" applyFill="1" applyBorder="1" applyAlignment="1" applyProtection="1">
      <alignment horizontal="center" vertical="center"/>
      <protection/>
    </xf>
    <xf numFmtId="0" fontId="0" fillId="4" borderId="38" xfId="31" applyFont="1" applyFill="1" applyBorder="1" applyAlignment="1" applyProtection="1">
      <alignment horizontal="center" vertical="center"/>
      <protection/>
    </xf>
    <xf numFmtId="0" fontId="0" fillId="4" borderId="22" xfId="31" applyFont="1" applyFill="1" applyBorder="1" applyAlignment="1" applyProtection="1">
      <alignment horizontal="center" vertical="center"/>
      <protection/>
    </xf>
    <xf numFmtId="0" fontId="0" fillId="4" borderId="39" xfId="31" applyFont="1" applyFill="1" applyBorder="1" applyAlignment="1" applyProtection="1">
      <alignment horizontal="center" vertical="center"/>
      <protection/>
    </xf>
    <xf numFmtId="0" fontId="0" fillId="4" borderId="8" xfId="31" applyFont="1" applyFill="1" applyBorder="1" applyAlignment="1" applyProtection="1">
      <alignment horizontal="center" vertical="center"/>
      <protection/>
    </xf>
    <xf numFmtId="0" fontId="0" fillId="4" borderId="9" xfId="31" applyFont="1" applyFill="1" applyBorder="1" applyAlignment="1" applyProtection="1">
      <alignment horizontal="center" vertical="center"/>
      <protection/>
    </xf>
    <xf numFmtId="0" fontId="0" fillId="4" borderId="6" xfId="31" applyFont="1" applyFill="1" applyBorder="1" applyAlignment="1" applyProtection="1">
      <alignment horizontal="center" vertical="center" wrapText="1"/>
      <protection/>
    </xf>
    <xf numFmtId="0" fontId="0" fillId="4" borderId="9" xfId="31" applyFont="1" applyFill="1" applyBorder="1" applyAlignment="1" applyProtection="1">
      <alignment horizontal="center" vertical="center" wrapText="1"/>
      <protection/>
    </xf>
    <xf numFmtId="0" fontId="0" fillId="4" borderId="12" xfId="3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/>
    </xf>
    <xf numFmtId="0" fontId="5" fillId="2" borderId="0" xfId="32" applyFont="1" applyFill="1" applyBorder="1" applyAlignment="1">
      <alignment horizontal="center"/>
      <protection/>
    </xf>
    <xf numFmtId="0" fontId="0" fillId="4" borderId="40" xfId="32" applyFont="1" applyFill="1" applyBorder="1" applyAlignment="1">
      <alignment horizontal="center"/>
      <protection/>
    </xf>
    <xf numFmtId="0" fontId="0" fillId="4" borderId="41" xfId="32" applyFont="1" applyFill="1" applyBorder="1" applyAlignment="1">
      <alignment horizontal="center"/>
      <protection/>
    </xf>
    <xf numFmtId="0" fontId="0" fillId="4" borderId="42" xfId="32" applyFont="1" applyFill="1" applyBorder="1" applyAlignment="1">
      <alignment horizontal="center"/>
      <protection/>
    </xf>
    <xf numFmtId="0" fontId="0" fillId="4" borderId="5" xfId="32" applyFont="1" applyFill="1" applyBorder="1" applyAlignment="1">
      <alignment horizontal="center" vertical="center"/>
      <protection/>
    </xf>
    <xf numFmtId="0" fontId="0" fillId="4" borderId="11" xfId="32" applyFont="1" applyFill="1" applyBorder="1" applyAlignment="1">
      <alignment horizontal="center" vertical="center"/>
      <protection/>
    </xf>
    <xf numFmtId="0" fontId="0" fillId="4" borderId="43" xfId="32" applyFont="1" applyFill="1" applyBorder="1" applyAlignment="1">
      <alignment horizontal="center"/>
      <protection/>
    </xf>
    <xf numFmtId="0" fontId="0" fillId="4" borderId="44" xfId="32" applyFont="1" applyFill="1" applyBorder="1" applyAlignment="1">
      <alignment horizontal="center"/>
      <protection/>
    </xf>
    <xf numFmtId="0" fontId="0" fillId="4" borderId="20" xfId="0" applyFont="1" applyFill="1" applyBorder="1" applyAlignment="1">
      <alignment horizontal="center" vertical="center"/>
    </xf>
    <xf numFmtId="0" fontId="0" fillId="4" borderId="6" xfId="32" applyFont="1" applyFill="1" applyBorder="1" applyAlignment="1">
      <alignment horizontal="center" wrapText="1"/>
      <protection/>
    </xf>
    <xf numFmtId="0" fontId="0" fillId="4" borderId="9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7" xfId="32" applyFont="1" applyFill="1" applyBorder="1" applyAlignment="1">
      <alignment horizontal="center" vertical="center"/>
      <protection/>
    </xf>
    <xf numFmtId="0" fontId="0" fillId="4" borderId="14" xfId="32" applyFont="1" applyFill="1" applyBorder="1" applyAlignment="1">
      <alignment horizontal="center" vertical="center"/>
      <protection/>
    </xf>
    <xf numFmtId="0" fontId="0" fillId="4" borderId="38" xfId="32" applyFont="1" applyFill="1" applyBorder="1" applyAlignment="1">
      <alignment horizontal="center" vertical="center"/>
      <protection/>
    </xf>
    <xf numFmtId="0" fontId="0" fillId="4" borderId="22" xfId="32" applyFont="1" applyFill="1" applyBorder="1" applyAlignment="1">
      <alignment horizontal="center" vertical="center"/>
      <protection/>
    </xf>
    <xf numFmtId="0" fontId="5" fillId="0" borderId="0" xfId="3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4" borderId="45" xfId="32" applyFont="1" applyFill="1" applyBorder="1" applyAlignment="1">
      <alignment horizontal="center"/>
      <protection/>
    </xf>
    <xf numFmtId="0" fontId="0" fillId="4" borderId="8" xfId="32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191" fontId="0" fillId="0" borderId="7" xfId="0" applyNumberFormat="1" applyBorder="1" applyAlignment="1">
      <alignment horizontal="center"/>
    </xf>
    <xf numFmtId="191" fontId="0" fillId="0" borderId="14" xfId="0" applyNumberFormat="1" applyBorder="1" applyAlignment="1">
      <alignment horizontal="center"/>
    </xf>
    <xf numFmtId="191" fontId="0" fillId="0" borderId="10" xfId="0" applyNumberFormat="1" applyBorder="1" applyAlignment="1">
      <alignment horizontal="center"/>
    </xf>
    <xf numFmtId="191" fontId="0" fillId="0" borderId="0" xfId="0" applyNumberFormat="1" applyBorder="1" applyAlignment="1">
      <alignment horizontal="center"/>
    </xf>
    <xf numFmtId="191" fontId="0" fillId="0" borderId="5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38" xfId="0" applyNumberFormat="1" applyBorder="1" applyAlignment="1">
      <alignment horizontal="center"/>
    </xf>
    <xf numFmtId="191" fontId="0" fillId="0" borderId="39" xfId="0" applyNumberFormat="1" applyBorder="1" applyAlignment="1">
      <alignment horizontal="center"/>
    </xf>
    <xf numFmtId="191" fontId="0" fillId="0" borderId="22" xfId="0" applyNumberFormat="1" applyBorder="1" applyAlignment="1">
      <alignment horizontal="center"/>
    </xf>
    <xf numFmtId="0" fontId="0" fillId="4" borderId="27" xfId="34" applyFont="1" applyFill="1" applyBorder="1" applyAlignment="1">
      <alignment horizontal="center"/>
      <protection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4" borderId="21" xfId="34" applyFont="1" applyFill="1" applyBorder="1" applyAlignment="1">
      <alignment horizontal="center" vertical="center"/>
      <protection/>
    </xf>
    <xf numFmtId="0" fontId="0" fillId="4" borderId="26" xfId="34" applyFont="1" applyFill="1" applyBorder="1" applyAlignment="1">
      <alignment horizontal="center" vertical="center"/>
      <protection/>
    </xf>
    <xf numFmtId="0" fontId="0" fillId="4" borderId="38" xfId="34" applyFont="1" applyFill="1" applyBorder="1" applyAlignment="1">
      <alignment horizontal="center" vertical="center"/>
      <protection/>
    </xf>
    <xf numFmtId="0" fontId="0" fillId="4" borderId="39" xfId="34" applyFont="1" applyFill="1" applyBorder="1" applyAlignment="1">
      <alignment horizontal="center" vertical="center"/>
      <protection/>
    </xf>
    <xf numFmtId="0" fontId="5" fillId="0" borderId="0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0" fillId="4" borderId="7" xfId="34" applyFont="1" applyFill="1" applyBorder="1" applyAlignment="1">
      <alignment horizontal="center" vertical="center" wrapText="1"/>
      <protection/>
    </xf>
    <xf numFmtId="0" fontId="0" fillId="4" borderId="5" xfId="34" applyFont="1" applyFill="1" applyBorder="1" applyAlignment="1">
      <alignment horizontal="center" vertical="center" wrapText="1"/>
      <protection/>
    </xf>
    <xf numFmtId="0" fontId="0" fillId="4" borderId="10" xfId="34" applyFont="1" applyFill="1" applyBorder="1" applyAlignment="1">
      <alignment horizontal="center" vertical="center" wrapText="1"/>
      <protection/>
    </xf>
    <xf numFmtId="0" fontId="0" fillId="4" borderId="8" xfId="34" applyFont="1" applyFill="1" applyBorder="1" applyAlignment="1">
      <alignment horizontal="center" vertical="center" wrapText="1"/>
      <protection/>
    </xf>
    <xf numFmtId="0" fontId="0" fillId="4" borderId="21" xfId="34" applyFont="1" applyFill="1" applyBorder="1" applyAlignment="1">
      <alignment horizontal="center" vertical="center" wrapText="1"/>
      <protection/>
    </xf>
    <xf numFmtId="0" fontId="0" fillId="4" borderId="26" xfId="34" applyFont="1" applyFill="1" applyBorder="1" applyAlignment="1">
      <alignment horizontal="center" vertical="center" wrapText="1"/>
      <protection/>
    </xf>
    <xf numFmtId="0" fontId="0" fillId="4" borderId="38" xfId="34" applyFont="1" applyFill="1" applyBorder="1" applyAlignment="1">
      <alignment horizontal="center" vertical="center" wrapText="1"/>
      <protection/>
    </xf>
    <xf numFmtId="0" fontId="0" fillId="4" borderId="39" xfId="34" applyFont="1" applyFill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left" vertical="center" wrapText="1"/>
      <protection/>
    </xf>
    <xf numFmtId="0" fontId="0" fillId="4" borderId="30" xfId="0" applyFill="1" applyBorder="1" applyAlignment="1">
      <alignment horizontal="center"/>
    </xf>
    <xf numFmtId="0" fontId="0" fillId="4" borderId="14" xfId="34" applyFont="1" applyFill="1" applyBorder="1" applyAlignment="1">
      <alignment horizontal="center" vertical="center" wrapText="1"/>
      <protection/>
    </xf>
    <xf numFmtId="0" fontId="0" fillId="4" borderId="0" xfId="34" applyFont="1" applyFill="1" applyBorder="1" applyAlignment="1">
      <alignment horizontal="center" vertical="center" wrapText="1"/>
      <protection/>
    </xf>
    <xf numFmtId="0" fontId="0" fillId="4" borderId="22" xfId="34" applyFont="1" applyFill="1" applyBorder="1" applyAlignment="1">
      <alignment horizontal="center" vertical="center" wrapText="1"/>
      <protection/>
    </xf>
    <xf numFmtId="0" fontId="0" fillId="4" borderId="20" xfId="34" applyFont="1" applyFill="1" applyBorder="1" applyAlignment="1">
      <alignment horizontal="center" vertical="center" wrapText="1"/>
      <protection/>
    </xf>
    <xf numFmtId="0" fontId="0" fillId="4" borderId="9" xfId="34" applyFont="1" applyFill="1" applyBorder="1" applyAlignment="1">
      <alignment horizontal="center" vertical="center" wrapText="1"/>
      <protection/>
    </xf>
    <xf numFmtId="0" fontId="0" fillId="4" borderId="12" xfId="34" applyFont="1" applyFill="1" applyBorder="1" applyAlignment="1">
      <alignment horizontal="center" vertical="center" wrapText="1"/>
      <protection/>
    </xf>
    <xf numFmtId="191" fontId="0" fillId="0" borderId="18" xfId="0" applyNumberFormat="1" applyBorder="1" applyAlignment="1">
      <alignment horizontal="center"/>
    </xf>
    <xf numFmtId="191" fontId="0" fillId="0" borderId="29" xfId="0" applyNumberFormat="1" applyBorder="1" applyAlignment="1">
      <alignment horizontal="center"/>
    </xf>
    <xf numFmtId="0" fontId="0" fillId="4" borderId="7" xfId="34" applyFont="1" applyFill="1" applyBorder="1" applyAlignment="1">
      <alignment horizontal="center" vertical="center"/>
      <protection/>
    </xf>
    <xf numFmtId="0" fontId="0" fillId="4" borderId="5" xfId="34" applyFont="1" applyFill="1" applyBorder="1" applyAlignment="1">
      <alignment horizontal="center" vertical="center"/>
      <protection/>
    </xf>
    <xf numFmtId="0" fontId="0" fillId="4" borderId="10" xfId="34" applyFont="1" applyFill="1" applyBorder="1" applyAlignment="1">
      <alignment horizontal="center" vertical="center"/>
      <protection/>
    </xf>
    <xf numFmtId="0" fontId="0" fillId="4" borderId="8" xfId="34" applyFont="1" applyFill="1" applyBorder="1" applyAlignment="1">
      <alignment horizontal="center" vertical="center"/>
      <protection/>
    </xf>
    <xf numFmtId="0" fontId="0" fillId="4" borderId="11" xfId="34" applyFont="1" applyFill="1" applyBorder="1" applyAlignment="1">
      <alignment horizontal="center" vertical="center"/>
      <protection/>
    </xf>
    <xf numFmtId="0" fontId="0" fillId="4" borderId="13" xfId="34" applyFont="1" applyFill="1" applyBorder="1" applyAlignment="1">
      <alignment horizontal="center" vertical="center" wrapText="1"/>
      <protection/>
    </xf>
    <xf numFmtId="0" fontId="0" fillId="4" borderId="7" xfId="34" applyFont="1" applyFill="1" applyBorder="1" applyAlignment="1">
      <alignment horizontal="center"/>
      <protection/>
    </xf>
    <xf numFmtId="0" fontId="0" fillId="4" borderId="14" xfId="34" applyFont="1" applyFill="1" applyBorder="1" applyAlignment="1">
      <alignment horizontal="center"/>
      <protection/>
    </xf>
    <xf numFmtId="0" fontId="0" fillId="4" borderId="31" xfId="34" applyFont="1" applyFill="1" applyBorder="1" applyAlignment="1">
      <alignment horizontal="center"/>
      <protection/>
    </xf>
    <xf numFmtId="3" fontId="0" fillId="4" borderId="27" xfId="0" applyNumberFormat="1" applyFont="1" applyFill="1" applyBorder="1" applyAlignment="1">
      <alignment horizontal="center" vertical="center" wrapText="1"/>
    </xf>
    <xf numFmtId="3" fontId="0" fillId="4" borderId="31" xfId="0" applyNumberFormat="1" applyFont="1" applyFill="1" applyBorder="1" applyAlignment="1">
      <alignment horizontal="center" vertical="center" wrapText="1"/>
    </xf>
    <xf numFmtId="49" fontId="0" fillId="4" borderId="21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49" fontId="0" fillId="4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4" borderId="8" xfId="0" applyNumberFormat="1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49" fontId="0" fillId="4" borderId="20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49" fontId="0" fillId="4" borderId="12" xfId="0" applyNumberFormat="1" applyFont="1" applyFill="1" applyBorder="1" applyAlignment="1">
      <alignment horizontal="center" vertical="center" wrapText="1"/>
    </xf>
    <xf numFmtId="0" fontId="0" fillId="0" borderId="0" xfId="25" applyFont="1" applyBorder="1" applyAlignment="1">
      <alignment horizontal="left" wrapText="1"/>
      <protection/>
    </xf>
    <xf numFmtId="49" fontId="0" fillId="4" borderId="21" xfId="0" applyNumberFormat="1" applyFont="1" applyFill="1" applyBorder="1" applyAlignment="1">
      <alignment horizontal="center" wrapText="1"/>
    </xf>
    <xf numFmtId="49" fontId="0" fillId="4" borderId="10" xfId="0" applyNumberFormat="1" applyFont="1" applyFill="1" applyBorder="1" applyAlignment="1">
      <alignment horizontal="center" wrapText="1"/>
    </xf>
    <xf numFmtId="49" fontId="0" fillId="4" borderId="13" xfId="0" applyNumberFormat="1" applyFont="1" applyFill="1" applyBorder="1" applyAlignment="1">
      <alignment horizontal="center" wrapText="1"/>
    </xf>
    <xf numFmtId="0" fontId="0" fillId="4" borderId="9" xfId="24" applyFont="1" applyFill="1" applyBorder="1" applyAlignment="1">
      <alignment horizontal="center" vertical="center" wrapText="1"/>
      <protection/>
    </xf>
    <xf numFmtId="0" fontId="0" fillId="4" borderId="21" xfId="24" applyFont="1" applyFill="1" applyBorder="1" applyAlignment="1">
      <alignment horizontal="center" vertical="center" wrapText="1"/>
      <protection/>
    </xf>
    <xf numFmtId="0" fontId="0" fillId="4" borderId="31" xfId="28" applyFont="1" applyFill="1" applyBorder="1" applyAlignment="1">
      <alignment horizontal="center" vertical="center"/>
      <protection/>
    </xf>
    <xf numFmtId="0" fontId="0" fillId="4" borderId="8" xfId="28" applyFont="1" applyFill="1" applyBorder="1" applyAlignment="1">
      <alignment horizontal="center" vertical="center"/>
      <protection/>
    </xf>
    <xf numFmtId="0" fontId="0" fillId="4" borderId="11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/>
      <protection/>
    </xf>
    <xf numFmtId="0" fontId="0" fillId="4" borderId="12" xfId="28" applyFont="1" applyFill="1" applyBorder="1" applyAlignment="1">
      <alignment horizontal="center" vertical="center"/>
      <protection/>
    </xf>
    <xf numFmtId="0" fontId="0" fillId="4" borderId="9" xfId="28" applyFont="1" applyFill="1" applyBorder="1" applyAlignment="1">
      <alignment horizontal="center" vertical="center" wrapText="1"/>
      <protection/>
    </xf>
    <xf numFmtId="0" fontId="0" fillId="4" borderId="12" xfId="28" applyFont="1" applyFill="1" applyBorder="1" applyAlignment="1">
      <alignment horizontal="center" vertical="center" wrapText="1"/>
      <protection/>
    </xf>
    <xf numFmtId="0" fontId="0" fillId="0" borderId="0" xfId="25" applyFont="1" applyBorder="1" applyAlignment="1">
      <alignment horizontal="left"/>
      <protection/>
    </xf>
    <xf numFmtId="0" fontId="5" fillId="0" borderId="0" xfId="35" applyFont="1" applyFill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4" borderId="7" xfId="35" applyFont="1" applyFill="1" applyBorder="1" applyAlignment="1">
      <alignment horizontal="center" vertical="center" wrapText="1"/>
      <protection/>
    </xf>
    <xf numFmtId="0" fontId="0" fillId="4" borderId="14" xfId="35" applyFont="1" applyFill="1" applyBorder="1" applyAlignment="1">
      <alignment horizontal="center" vertical="center" wrapText="1"/>
      <protection/>
    </xf>
    <xf numFmtId="0" fontId="0" fillId="4" borderId="38" xfId="35" applyFont="1" applyFill="1" applyBorder="1" applyAlignment="1">
      <alignment horizontal="center" vertical="center" wrapText="1"/>
      <protection/>
    </xf>
    <xf numFmtId="0" fontId="0" fillId="4" borderId="22" xfId="35" applyFont="1" applyFill="1" applyBorder="1" applyAlignment="1">
      <alignment horizontal="center" vertical="center" wrapText="1"/>
      <protection/>
    </xf>
    <xf numFmtId="0" fontId="0" fillId="4" borderId="21" xfId="35" applyFont="1" applyFill="1" applyBorder="1" applyAlignment="1">
      <alignment horizontal="center"/>
      <protection/>
    </xf>
    <xf numFmtId="0" fontId="0" fillId="4" borderId="26" xfId="35" applyFont="1" applyFill="1" applyBorder="1" applyAlignment="1">
      <alignment horizontal="center"/>
      <protection/>
    </xf>
    <xf numFmtId="0" fontId="0" fillId="4" borderId="46" xfId="35" applyFont="1" applyFill="1" applyBorder="1" applyAlignment="1">
      <alignment horizontal="center"/>
      <protection/>
    </xf>
    <xf numFmtId="0" fontId="0" fillId="4" borderId="5" xfId="35" applyFont="1" applyFill="1" applyBorder="1" applyAlignment="1">
      <alignment horizontal="center" vertical="center"/>
      <protection/>
    </xf>
    <xf numFmtId="0" fontId="0" fillId="4" borderId="8" xfId="35" applyFont="1" applyFill="1" applyBorder="1" applyAlignment="1">
      <alignment horizontal="center" vertical="center"/>
      <protection/>
    </xf>
    <xf numFmtId="0" fontId="0" fillId="4" borderId="11" xfId="35" applyFont="1" applyFill="1" applyBorder="1" applyAlignment="1">
      <alignment horizontal="center" vertical="center"/>
      <protection/>
    </xf>
    <xf numFmtId="0" fontId="0" fillId="4" borderId="21" xfId="35" applyFont="1" applyFill="1" applyBorder="1" applyAlignment="1">
      <alignment horizontal="center" vertical="center"/>
      <protection/>
    </xf>
    <xf numFmtId="0" fontId="0" fillId="4" borderId="26" xfId="35" applyFont="1" applyFill="1" applyBorder="1" applyAlignment="1">
      <alignment horizontal="center" vertical="center"/>
      <protection/>
    </xf>
    <xf numFmtId="0" fontId="0" fillId="4" borderId="5" xfId="35" applyFont="1" applyFill="1" applyBorder="1" applyAlignment="1">
      <alignment horizontal="center" vertical="center" wrapText="1"/>
      <protection/>
    </xf>
    <xf numFmtId="0" fontId="0" fillId="4" borderId="39" xfId="35" applyFont="1" applyFill="1" applyBorder="1" applyAlignment="1">
      <alignment horizontal="center" vertical="center" wrapText="1"/>
      <protection/>
    </xf>
    <xf numFmtId="4" fontId="0" fillId="0" borderId="18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191" fontId="0" fillId="0" borderId="18" xfId="0" applyNumberFormat="1" applyFont="1" applyBorder="1" applyAlignment="1">
      <alignment horizontal="center"/>
    </xf>
    <xf numFmtId="191" fontId="0" fillId="0" borderId="29" xfId="0" applyNumberFormat="1" applyFon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4" borderId="27" xfId="28" applyFont="1" applyFill="1" applyBorder="1" applyAlignment="1">
      <alignment horizontal="center" vertical="center"/>
      <protection/>
    </xf>
    <xf numFmtId="0" fontId="0" fillId="4" borderId="20" xfId="28" applyFont="1" applyFill="1" applyBorder="1" applyAlignment="1">
      <alignment horizontal="center" vertical="center"/>
      <protection/>
    </xf>
    <xf numFmtId="0" fontId="0" fillId="4" borderId="20" xfId="28" applyFont="1" applyFill="1" applyBorder="1" applyAlignment="1">
      <alignment horizontal="center" vertical="center" wrapText="1"/>
      <protection/>
    </xf>
    <xf numFmtId="0" fontId="0" fillId="4" borderId="20" xfId="24" applyFont="1" applyFill="1" applyBorder="1" applyAlignment="1">
      <alignment horizontal="center" vertical="center" wrapText="1"/>
      <protection/>
    </xf>
    <xf numFmtId="0" fontId="0" fillId="4" borderId="12" xfId="24" applyFont="1" applyFill="1" applyBorder="1" applyAlignment="1">
      <alignment horizontal="center" vertical="center" wrapText="1"/>
      <protection/>
    </xf>
    <xf numFmtId="0" fontId="0" fillId="4" borderId="10" xfId="24" applyFont="1" applyFill="1" applyBorder="1" applyAlignment="1">
      <alignment horizontal="center" vertical="center" wrapText="1"/>
      <protection/>
    </xf>
    <xf numFmtId="0" fontId="0" fillId="4" borderId="13" xfId="24" applyFont="1" applyFill="1" applyBorder="1" applyAlignment="1">
      <alignment horizontal="center" vertical="center" wrapText="1"/>
      <protection/>
    </xf>
    <xf numFmtId="191" fontId="0" fillId="0" borderId="47" xfId="0" applyNumberFormat="1" applyBorder="1" applyAlignment="1">
      <alignment horizontal="center"/>
    </xf>
    <xf numFmtId="0" fontId="0" fillId="4" borderId="40" xfId="36" applyFont="1" applyFill="1" applyBorder="1" applyAlignment="1">
      <alignment horizontal="center"/>
      <protection/>
    </xf>
    <xf numFmtId="0" fontId="0" fillId="4" borderId="45" xfId="36" applyFont="1" applyFill="1" applyBorder="1" applyAlignment="1">
      <alignment horizontal="center"/>
      <protection/>
    </xf>
    <xf numFmtId="0" fontId="0" fillId="4" borderId="42" xfId="36" applyFont="1" applyFill="1" applyBorder="1" applyAlignment="1">
      <alignment horizontal="center"/>
      <protection/>
    </xf>
    <xf numFmtId="0" fontId="0" fillId="4" borderId="21" xfId="36" applyFont="1" applyFill="1" applyBorder="1" applyAlignment="1">
      <alignment horizontal="center" vertical="center"/>
      <protection/>
    </xf>
    <xf numFmtId="0" fontId="0" fillId="4" borderId="46" xfId="36" applyFont="1" applyFill="1" applyBorder="1" applyAlignment="1">
      <alignment horizontal="center" vertical="center"/>
      <protection/>
    </xf>
    <xf numFmtId="0" fontId="0" fillId="4" borderId="20" xfId="36" applyFont="1" applyFill="1" applyBorder="1" applyAlignment="1">
      <alignment horizontal="center" vertical="center"/>
      <protection/>
    </xf>
    <xf numFmtId="0" fontId="0" fillId="4" borderId="12" xfId="36" applyFont="1" applyFill="1" applyBorder="1" applyAlignment="1">
      <alignment horizontal="center" vertical="center"/>
      <protection/>
    </xf>
    <xf numFmtId="0" fontId="0" fillId="4" borderId="13" xfId="36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left" wrapText="1"/>
      <protection/>
    </xf>
    <xf numFmtId="0" fontId="0" fillId="4" borderId="9" xfId="36" applyFont="1" applyFill="1" applyBorder="1" applyAlignment="1">
      <alignment horizontal="center" vertical="center"/>
      <protection/>
    </xf>
    <xf numFmtId="0" fontId="0" fillId="4" borderId="5" xfId="36" applyFont="1" applyFill="1" applyBorder="1" applyAlignment="1">
      <alignment horizontal="center" vertical="center"/>
      <protection/>
    </xf>
    <xf numFmtId="0" fontId="0" fillId="4" borderId="8" xfId="36" applyFont="1" applyFill="1" applyBorder="1" applyAlignment="1">
      <alignment horizontal="center" vertical="center"/>
      <protection/>
    </xf>
    <xf numFmtId="0" fontId="0" fillId="4" borderId="11" xfId="36" applyFont="1" applyFill="1" applyBorder="1" applyAlignment="1">
      <alignment horizontal="center" vertical="center"/>
      <protection/>
    </xf>
    <xf numFmtId="0" fontId="0" fillId="4" borderId="41" xfId="36" applyFont="1" applyFill="1" applyBorder="1" applyAlignment="1">
      <alignment horizontal="center"/>
      <protection/>
    </xf>
    <xf numFmtId="0" fontId="0" fillId="4" borderId="26" xfId="36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5" fillId="2" borderId="0" xfId="23" applyFont="1" applyFill="1" applyAlignment="1">
      <alignment horizontal="center"/>
      <protection/>
    </xf>
    <xf numFmtId="0" fontId="0" fillId="4" borderId="27" xfId="28" applyFont="1" applyFill="1" applyBorder="1" applyAlignment="1">
      <alignment horizontal="center"/>
      <protection/>
    </xf>
    <xf numFmtId="0" fontId="0" fillId="4" borderId="31" xfId="28" applyFont="1" applyFill="1" applyBorder="1" applyAlignment="1">
      <alignment horizontal="center"/>
      <protection/>
    </xf>
    <xf numFmtId="0" fontId="0" fillId="4" borderId="5" xfId="23" applyFont="1" applyFill="1" applyBorder="1" applyAlignment="1">
      <alignment horizontal="center" vertical="center" wrapText="1"/>
      <protection/>
    </xf>
    <xf numFmtId="0" fontId="0" fillId="4" borderId="8" xfId="23" applyFont="1" applyFill="1" applyBorder="1" applyAlignment="1">
      <alignment horizontal="center" vertical="center" wrapText="1"/>
      <protection/>
    </xf>
    <xf numFmtId="0" fontId="0" fillId="4" borderId="11" xfId="23" applyFont="1" applyFill="1" applyBorder="1" applyAlignment="1">
      <alignment horizontal="center" vertical="center" wrapText="1"/>
      <protection/>
    </xf>
    <xf numFmtId="0" fontId="9" fillId="0" borderId="14" xfId="23" applyFont="1" applyBorder="1" applyAlignment="1" quotePrefix="1">
      <alignment horizontal="left" wrapText="1"/>
      <protection/>
    </xf>
    <xf numFmtId="0" fontId="0" fillId="0" borderId="14" xfId="23" applyFont="1" applyBorder="1" applyAlignment="1">
      <alignment horizontal="left" wrapText="1"/>
      <protection/>
    </xf>
    <xf numFmtId="0" fontId="0" fillId="2" borderId="0" xfId="30" applyFont="1" applyFill="1" applyAlignment="1" applyProtection="1">
      <alignment horizontal="left"/>
      <protection/>
    </xf>
    <xf numFmtId="0" fontId="0" fillId="2" borderId="0" xfId="30" applyFont="1" applyFill="1" applyBorder="1" applyAlignment="1" applyProtection="1">
      <alignment horizontal="left"/>
      <protection/>
    </xf>
    <xf numFmtId="0" fontId="0" fillId="4" borderId="6" xfId="24" applyFont="1" applyFill="1" applyBorder="1" applyAlignment="1">
      <alignment horizontal="center" vertical="center" wrapText="1"/>
      <protection/>
    </xf>
    <xf numFmtId="0" fontId="0" fillId="4" borderId="7" xfId="24" applyFont="1" applyFill="1" applyBorder="1" applyAlignment="1">
      <alignment horizontal="center" vertical="center" wrapText="1"/>
      <protection/>
    </xf>
    <xf numFmtId="0" fontId="5" fillId="2" borderId="0" xfId="24" applyFont="1" applyFill="1" applyAlignment="1">
      <alignment horizontal="center"/>
      <protection/>
    </xf>
    <xf numFmtId="0" fontId="0" fillId="4" borderId="5" xfId="24" applyFont="1" applyFill="1" applyBorder="1" applyAlignment="1">
      <alignment horizontal="center" vertical="center"/>
      <protection/>
    </xf>
    <xf numFmtId="0" fontId="0" fillId="4" borderId="8" xfId="24" applyFont="1" applyFill="1" applyBorder="1" applyAlignment="1">
      <alignment horizontal="center" vertical="center"/>
      <protection/>
    </xf>
    <xf numFmtId="0" fontId="0" fillId="4" borderId="11" xfId="24" applyFont="1" applyFill="1" applyBorder="1" applyAlignment="1">
      <alignment horizontal="center" vertical="center"/>
      <protection/>
    </xf>
    <xf numFmtId="0" fontId="0" fillId="4" borderId="26" xfId="24" applyFont="1" applyFill="1" applyBorder="1" applyAlignment="1">
      <alignment horizontal="center" vertical="center" wrapText="1"/>
      <protection/>
    </xf>
    <xf numFmtId="0" fontId="0" fillId="4" borderId="8" xfId="24" applyFont="1" applyFill="1" applyBorder="1" applyAlignment="1">
      <alignment horizontal="center" vertical="center" wrapText="1"/>
      <protection/>
    </xf>
    <xf numFmtId="0" fontId="0" fillId="4" borderId="27" xfId="24" applyFont="1" applyFill="1" applyBorder="1" applyAlignment="1">
      <alignment horizontal="center"/>
      <protection/>
    </xf>
    <xf numFmtId="0" fontId="0" fillId="4" borderId="31" xfId="24" applyFont="1" applyFill="1" applyBorder="1" applyAlignment="1">
      <alignment horizontal="center"/>
      <protection/>
    </xf>
    <xf numFmtId="0" fontId="0" fillId="4" borderId="30" xfId="24" applyFont="1" applyFill="1" applyBorder="1" applyAlignment="1">
      <alignment horizontal="center"/>
      <protection/>
    </xf>
    <xf numFmtId="0" fontId="0" fillId="4" borderId="7" xfId="24" applyFont="1" applyFill="1" applyBorder="1" applyAlignment="1">
      <alignment horizontal="center" vertical="center"/>
      <protection/>
    </xf>
    <xf numFmtId="0" fontId="0" fillId="4" borderId="10" xfId="24" applyFont="1" applyFill="1" applyBorder="1" applyAlignment="1">
      <alignment horizontal="center" vertical="center"/>
      <protection/>
    </xf>
    <xf numFmtId="0" fontId="0" fillId="4" borderId="7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4" xfId="24" applyFont="1" applyFill="1" applyBorder="1" applyAlignment="1">
      <alignment horizontal="center" vertical="center" wrapText="1"/>
      <protection/>
    </xf>
    <xf numFmtId="0" fontId="0" fillId="4" borderId="0" xfId="24" applyFont="1" applyFill="1" applyBorder="1" applyAlignment="1">
      <alignment horizontal="center" vertical="center" wrapText="1"/>
      <protection/>
    </xf>
    <xf numFmtId="0" fontId="0" fillId="4" borderId="38" xfId="24" applyFont="1" applyFill="1" applyBorder="1" applyAlignment="1">
      <alignment horizontal="center" vertical="center" wrapText="1"/>
      <protection/>
    </xf>
    <xf numFmtId="0" fontId="0" fillId="4" borderId="22" xfId="24" applyFont="1" applyFill="1" applyBorder="1" applyAlignment="1">
      <alignment horizontal="center" vertical="center" wrapText="1"/>
      <protection/>
    </xf>
    <xf numFmtId="182" fontId="0" fillId="4" borderId="21" xfId="25" applyNumberFormat="1" applyFont="1" applyFill="1" applyBorder="1" applyAlignment="1" applyProtection="1">
      <alignment horizontal="center" vertical="center"/>
      <protection/>
    </xf>
    <xf numFmtId="182" fontId="0" fillId="4" borderId="26" xfId="25" applyNumberFormat="1" applyFont="1" applyFill="1" applyBorder="1" applyAlignment="1" applyProtection="1">
      <alignment horizontal="center" vertical="center"/>
      <protection/>
    </xf>
    <xf numFmtId="182" fontId="0" fillId="4" borderId="10" xfId="25" applyNumberFormat="1" applyFont="1" applyFill="1" applyBorder="1" applyAlignment="1" applyProtection="1">
      <alignment horizontal="center" vertical="center"/>
      <protection/>
    </xf>
    <xf numFmtId="182" fontId="0" fillId="4" borderId="8" xfId="25" applyNumberFormat="1" applyFont="1" applyFill="1" applyBorder="1" applyAlignment="1" applyProtection="1">
      <alignment horizontal="center" vertical="center"/>
      <protection/>
    </xf>
    <xf numFmtId="182" fontId="0" fillId="4" borderId="38" xfId="25" applyNumberFormat="1" applyFont="1" applyFill="1" applyBorder="1" applyAlignment="1" applyProtection="1">
      <alignment horizontal="center" vertical="center"/>
      <protection/>
    </xf>
    <xf numFmtId="182" fontId="0" fillId="4" borderId="39" xfId="25" applyNumberFormat="1" applyFont="1" applyFill="1" applyBorder="1" applyAlignment="1" applyProtection="1">
      <alignment horizontal="center" vertical="center"/>
      <protection/>
    </xf>
    <xf numFmtId="182" fontId="0" fillId="4" borderId="7" xfId="25" applyNumberFormat="1" applyFont="1" applyFill="1" applyBorder="1" applyAlignment="1" applyProtection="1">
      <alignment horizontal="center" vertical="center" wrapText="1"/>
      <protection/>
    </xf>
    <xf numFmtId="182" fontId="0" fillId="4" borderId="14" xfId="25" applyNumberFormat="1" applyFont="1" applyFill="1" applyBorder="1" applyAlignment="1" applyProtection="1">
      <alignment horizontal="center" vertical="center" wrapText="1"/>
      <protection/>
    </xf>
    <xf numFmtId="182" fontId="0" fillId="4" borderId="5" xfId="25" applyNumberFormat="1" applyFont="1" applyFill="1" applyBorder="1" applyAlignment="1" applyProtection="1">
      <alignment horizontal="center" vertical="center" wrapText="1"/>
      <protection/>
    </xf>
    <xf numFmtId="182" fontId="0" fillId="4" borderId="38" xfId="25" applyNumberFormat="1" applyFont="1" applyFill="1" applyBorder="1" applyAlignment="1" applyProtection="1">
      <alignment horizontal="center" vertical="center" wrapText="1"/>
      <protection/>
    </xf>
    <xf numFmtId="182" fontId="0" fillId="4" borderId="22" xfId="25" applyNumberFormat="1" applyFont="1" applyFill="1" applyBorder="1" applyAlignment="1" applyProtection="1">
      <alignment horizontal="center" vertical="center" wrapText="1"/>
      <protection/>
    </xf>
    <xf numFmtId="182" fontId="0" fillId="4" borderId="39" xfId="25" applyNumberFormat="1" applyFont="1" applyFill="1" applyBorder="1" applyAlignment="1" applyProtection="1">
      <alignment horizontal="center" vertical="center" wrapText="1"/>
      <protection/>
    </xf>
    <xf numFmtId="182" fontId="0" fillId="4" borderId="27" xfId="25" applyNumberFormat="1" applyFont="1" applyFill="1" applyBorder="1" applyAlignment="1" applyProtection="1">
      <alignment horizontal="center" vertical="center" wrapText="1"/>
      <protection/>
    </xf>
    <xf numFmtId="182" fontId="0" fillId="4" borderId="31" xfId="25" applyNumberFormat="1" applyFont="1" applyFill="1" applyBorder="1" applyAlignment="1" applyProtection="1">
      <alignment horizontal="center" vertical="center" wrapText="1"/>
      <protection/>
    </xf>
    <xf numFmtId="182" fontId="0" fillId="4" borderId="43" xfId="25" applyNumberFormat="1" applyFont="1" applyFill="1" applyBorder="1" applyAlignment="1" applyProtection="1">
      <alignment horizontal="center"/>
      <protection/>
    </xf>
    <xf numFmtId="182" fontId="0" fillId="4" borderId="48" xfId="25" applyNumberFormat="1" applyFont="1" applyFill="1" applyBorder="1" applyAlignment="1" applyProtection="1">
      <alignment horizontal="center"/>
      <protection/>
    </xf>
    <xf numFmtId="182" fontId="0" fillId="4" borderId="44" xfId="25" applyNumberFormat="1" applyFont="1" applyFill="1" applyBorder="1" applyAlignment="1" applyProtection="1">
      <alignment horizontal="center"/>
      <protection/>
    </xf>
    <xf numFmtId="182" fontId="0" fillId="4" borderId="46" xfId="25" applyNumberFormat="1" applyFont="1" applyFill="1" applyBorder="1" applyAlignment="1" applyProtection="1">
      <alignment horizontal="center" vertical="center"/>
      <protection/>
    </xf>
    <xf numFmtId="182" fontId="0" fillId="4" borderId="0" xfId="25" applyNumberFormat="1" applyFont="1" applyFill="1" applyBorder="1" applyAlignment="1" applyProtection="1">
      <alignment horizontal="center" vertical="center"/>
      <protection/>
    </xf>
    <xf numFmtId="182" fontId="0" fillId="4" borderId="22" xfId="25" applyNumberFormat="1" applyFont="1" applyFill="1" applyBorder="1" applyAlignment="1" applyProtection="1">
      <alignment horizontal="center" vertical="center"/>
      <protection/>
    </xf>
    <xf numFmtId="0" fontId="5" fillId="0" borderId="0" xfId="25" applyNumberFormat="1" applyFont="1" applyBorder="1" applyAlignment="1">
      <alignment horizontal="center"/>
      <protection/>
    </xf>
    <xf numFmtId="0" fontId="5" fillId="0" borderId="0" xfId="25" applyFont="1" applyFill="1" applyAlignment="1">
      <alignment horizontal="center"/>
      <protection/>
    </xf>
    <xf numFmtId="182" fontId="0" fillId="4" borderId="7" xfId="25" applyNumberFormat="1" applyFont="1" applyFill="1" applyBorder="1" applyAlignment="1" applyProtection="1">
      <alignment horizontal="center" vertical="center"/>
      <protection/>
    </xf>
    <xf numFmtId="182" fontId="0" fillId="4" borderId="14" xfId="25" applyNumberFormat="1" applyFont="1" applyFill="1" applyBorder="1" applyAlignment="1" applyProtection="1">
      <alignment horizontal="center" vertical="center"/>
      <protection/>
    </xf>
    <xf numFmtId="182" fontId="0" fillId="4" borderId="5" xfId="25" applyNumberFormat="1" applyFont="1" applyFill="1" applyBorder="1" applyAlignment="1" applyProtection="1">
      <alignment horizontal="center" vertical="center"/>
      <protection/>
    </xf>
    <xf numFmtId="182" fontId="0" fillId="4" borderId="21" xfId="25" applyNumberFormat="1" applyFont="1" applyFill="1" applyBorder="1" applyAlignment="1" applyProtection="1">
      <alignment horizontal="center" vertical="center" wrapText="1"/>
      <protection/>
    </xf>
    <xf numFmtId="182" fontId="0" fillId="4" borderId="26" xfId="25" applyNumberFormat="1" applyFont="1" applyFill="1" applyBorder="1" applyAlignment="1" applyProtection="1">
      <alignment horizontal="center" vertical="center" wrapText="1"/>
      <protection/>
    </xf>
    <xf numFmtId="182" fontId="0" fillId="4" borderId="10" xfId="25" applyNumberFormat="1" applyFont="1" applyFill="1" applyBorder="1" applyAlignment="1" applyProtection="1">
      <alignment horizontal="center" vertical="center" wrapText="1"/>
      <protection/>
    </xf>
    <xf numFmtId="182" fontId="0" fillId="4" borderId="8" xfId="25" applyNumberFormat="1" applyFont="1" applyFill="1" applyBorder="1" applyAlignment="1" applyProtection="1">
      <alignment horizontal="center" vertical="center" wrapText="1"/>
      <protection/>
    </xf>
    <xf numFmtId="191" fontId="0" fillId="0" borderId="21" xfId="0" applyNumberFormat="1" applyBorder="1" applyAlignment="1">
      <alignment horizontal="center"/>
    </xf>
    <xf numFmtId="191" fontId="0" fillId="0" borderId="26" xfId="0" applyNumberFormat="1" applyBorder="1" applyAlignment="1">
      <alignment horizontal="center"/>
    </xf>
    <xf numFmtId="191" fontId="0" fillId="0" borderId="21" xfId="0" applyNumberFormat="1" applyFill="1" applyBorder="1" applyAlignment="1">
      <alignment horizontal="center"/>
    </xf>
    <xf numFmtId="191" fontId="0" fillId="0" borderId="26" xfId="0" applyNumberFormat="1" applyFill="1" applyBorder="1" applyAlignment="1">
      <alignment horizontal="center"/>
    </xf>
    <xf numFmtId="191" fontId="0" fillId="0" borderId="13" xfId="0" applyNumberFormat="1" applyFill="1" applyBorder="1" applyAlignment="1">
      <alignment horizontal="center"/>
    </xf>
    <xf numFmtId="191" fontId="0" fillId="0" borderId="11" xfId="0" applyNumberFormat="1" applyFill="1" applyBorder="1" applyAlignment="1">
      <alignment horizontal="center"/>
    </xf>
    <xf numFmtId="191" fontId="0" fillId="0" borderId="13" xfId="0" applyNumberFormat="1" applyBorder="1" applyAlignment="1">
      <alignment horizontal="center"/>
    </xf>
    <xf numFmtId="191" fontId="0" fillId="0" borderId="11" xfId="0" applyNumberFormat="1" applyBorder="1" applyAlignment="1">
      <alignment horizontal="center"/>
    </xf>
    <xf numFmtId="191" fontId="0" fillId="0" borderId="4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4" xfId="25" applyFont="1" applyBorder="1" applyAlignment="1">
      <alignment horizontal="center"/>
      <protection/>
    </xf>
    <xf numFmtId="0" fontId="0" fillId="0" borderId="39" xfId="0" applyBorder="1" applyAlignment="1">
      <alignment/>
    </xf>
    <xf numFmtId="0" fontId="0" fillId="0" borderId="5" xfId="0" applyBorder="1" applyAlignment="1">
      <alignment/>
    </xf>
    <xf numFmtId="0" fontId="5" fillId="0" borderId="0" xfId="26" applyFont="1" applyFill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5" fillId="0" borderId="0" xfId="26" applyFont="1" applyBorder="1" applyAlignment="1">
      <alignment horizontal="center"/>
      <protection/>
    </xf>
    <xf numFmtId="0" fontId="0" fillId="0" borderId="0" xfId="26" applyFont="1" applyAlignment="1">
      <alignment horizontal="left"/>
      <protection/>
    </xf>
    <xf numFmtId="0" fontId="0" fillId="4" borderId="5" xfId="26" applyFont="1" applyFill="1" applyBorder="1" applyAlignment="1">
      <alignment horizontal="center" vertical="center"/>
      <protection/>
    </xf>
    <xf numFmtId="0" fontId="0" fillId="4" borderId="8" xfId="26" applyFont="1" applyFill="1" applyBorder="1" applyAlignment="1">
      <alignment horizontal="center" vertical="center"/>
      <protection/>
    </xf>
    <xf numFmtId="0" fontId="0" fillId="4" borderId="11" xfId="26" applyFont="1" applyFill="1" applyBorder="1" applyAlignment="1">
      <alignment horizontal="center" vertical="center"/>
      <protection/>
    </xf>
    <xf numFmtId="0" fontId="0" fillId="4" borderId="27" xfId="26" applyFont="1" applyFill="1" applyBorder="1" applyAlignment="1">
      <alignment horizontal="center"/>
      <protection/>
    </xf>
    <xf numFmtId="0" fontId="0" fillId="4" borderId="31" xfId="26" applyFont="1" applyFill="1" applyBorder="1" applyAlignment="1">
      <alignment horizontal="center"/>
      <protection/>
    </xf>
    <xf numFmtId="0" fontId="0" fillId="4" borderId="21" xfId="26" applyFont="1" applyFill="1" applyBorder="1" applyAlignment="1">
      <alignment horizontal="center" vertical="center"/>
      <protection/>
    </xf>
    <xf numFmtId="0" fontId="0" fillId="4" borderId="26" xfId="26" applyFont="1" applyFill="1" applyBorder="1" applyAlignment="1">
      <alignment horizontal="center" vertical="center"/>
      <protection/>
    </xf>
    <xf numFmtId="0" fontId="0" fillId="4" borderId="20" xfId="26" applyFont="1" applyFill="1" applyBorder="1" applyAlignment="1">
      <alignment horizontal="center" vertical="center" wrapText="1"/>
      <protection/>
    </xf>
    <xf numFmtId="0" fontId="0" fillId="4" borderId="12" xfId="26" applyFont="1" applyFill="1" applyBorder="1" applyAlignment="1">
      <alignment horizontal="center" vertical="center" wrapText="1"/>
      <protection/>
    </xf>
    <xf numFmtId="0" fontId="0" fillId="4" borderId="21" xfId="26" applyFont="1" applyFill="1" applyBorder="1" applyAlignment="1">
      <alignment horizontal="center" vertical="center" wrapText="1"/>
      <protection/>
    </xf>
    <xf numFmtId="0" fontId="0" fillId="4" borderId="13" xfId="26" applyFont="1" applyFill="1" applyBorder="1" applyAlignment="1">
      <alignment horizontal="center" vertical="center" wrapText="1"/>
      <protection/>
    </xf>
    <xf numFmtId="0" fontId="0" fillId="4" borderId="7" xfId="26" applyFont="1" applyFill="1" applyBorder="1" applyAlignment="1">
      <alignment horizontal="center" vertical="center"/>
      <protection/>
    </xf>
    <xf numFmtId="0" fontId="0" fillId="4" borderId="10" xfId="26" applyFont="1" applyFill="1" applyBorder="1" applyAlignment="1">
      <alignment horizontal="center" vertical="center"/>
      <protection/>
    </xf>
    <xf numFmtId="0" fontId="0" fillId="2" borderId="0" xfId="26" applyFont="1" applyFill="1" applyAlignment="1">
      <alignment wrapText="1"/>
      <protection/>
    </xf>
    <xf numFmtId="0" fontId="0" fillId="4" borderId="6" xfId="26" applyFont="1" applyFill="1" applyBorder="1" applyAlignment="1">
      <alignment horizontal="center" vertical="center"/>
      <protection/>
    </xf>
    <xf numFmtId="0" fontId="0" fillId="4" borderId="9" xfId="26" applyFont="1" applyFill="1" applyBorder="1" applyAlignment="1">
      <alignment horizontal="center" vertical="center"/>
      <protection/>
    </xf>
    <xf numFmtId="0" fontId="0" fillId="4" borderId="12" xfId="26" applyFont="1" applyFill="1" applyBorder="1" applyAlignment="1">
      <alignment horizontal="center" vertical="center"/>
      <protection/>
    </xf>
    <xf numFmtId="0" fontId="0" fillId="4" borderId="43" xfId="26" applyFont="1" applyFill="1" applyBorder="1" applyAlignment="1">
      <alignment horizontal="center"/>
      <protection/>
    </xf>
    <xf numFmtId="0" fontId="0" fillId="4" borderId="48" xfId="26" applyFont="1" applyFill="1" applyBorder="1" applyAlignment="1">
      <alignment horizontal="center"/>
      <protection/>
    </xf>
    <xf numFmtId="0" fontId="0" fillId="4" borderId="44" xfId="26" applyFont="1" applyFill="1" applyBorder="1" applyAlignment="1">
      <alignment horizontal="center"/>
      <protection/>
    </xf>
    <xf numFmtId="0" fontId="5" fillId="0" borderId="14" xfId="26" applyFont="1" applyBorder="1" applyAlignment="1">
      <alignment horizontal="center"/>
      <protection/>
    </xf>
    <xf numFmtId="0" fontId="0" fillId="4" borderId="40" xfId="26" applyFont="1" applyFill="1" applyBorder="1" applyAlignment="1">
      <alignment horizontal="center"/>
      <protection/>
    </xf>
    <xf numFmtId="0" fontId="0" fillId="4" borderId="45" xfId="26" applyFont="1" applyFill="1" applyBorder="1" applyAlignment="1">
      <alignment horizontal="center"/>
      <protection/>
    </xf>
    <xf numFmtId="0" fontId="0" fillId="4" borderId="41" xfId="26" applyFont="1" applyFill="1" applyBorder="1" applyAlignment="1">
      <alignment horizontal="center"/>
      <protection/>
    </xf>
    <xf numFmtId="0" fontId="0" fillId="4" borderId="42" xfId="26" applyFont="1" applyFill="1" applyBorder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0" fillId="0" borderId="0" xfId="27" applyFont="1" applyAlignment="1">
      <alignment horizontal="left"/>
      <protection/>
    </xf>
    <xf numFmtId="3" fontId="0" fillId="0" borderId="1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0" fillId="4" borderId="5" xfId="27" applyFont="1" applyFill="1" applyBorder="1" applyAlignment="1">
      <alignment horizontal="center" vertical="center"/>
      <protection/>
    </xf>
    <xf numFmtId="0" fontId="0" fillId="4" borderId="8" xfId="27" applyFont="1" applyFill="1" applyBorder="1" applyAlignment="1">
      <alignment horizontal="center" vertical="center"/>
      <protection/>
    </xf>
    <xf numFmtId="0" fontId="0" fillId="4" borderId="11" xfId="27" applyFont="1" applyFill="1" applyBorder="1" applyAlignment="1">
      <alignment horizontal="center" vertical="center"/>
      <protection/>
    </xf>
    <xf numFmtId="0" fontId="0" fillId="4" borderId="7" xfId="27" applyFont="1" applyFill="1" applyBorder="1" applyAlignment="1">
      <alignment horizontal="center" vertical="center"/>
      <protection/>
    </xf>
    <xf numFmtId="0" fontId="0" fillId="4" borderId="10" xfId="27" applyFont="1" applyFill="1" applyBorder="1" applyAlignment="1">
      <alignment horizontal="center" vertical="center"/>
      <protection/>
    </xf>
    <xf numFmtId="0" fontId="0" fillId="4" borderId="21" xfId="24" applyFont="1" applyFill="1" applyBorder="1" applyAlignment="1">
      <alignment horizontal="center" vertical="center"/>
      <protection/>
    </xf>
    <xf numFmtId="0" fontId="0" fillId="4" borderId="26" xfId="24" applyFont="1" applyFill="1" applyBorder="1" applyAlignment="1">
      <alignment horizontal="center" vertical="center"/>
      <protection/>
    </xf>
    <xf numFmtId="0" fontId="0" fillId="4" borderId="27" xfId="27" applyFont="1" applyFill="1" applyBorder="1" applyAlignment="1">
      <alignment horizontal="center"/>
      <protection/>
    </xf>
    <xf numFmtId="0" fontId="0" fillId="4" borderId="31" xfId="27" applyFont="1" applyFill="1" applyBorder="1" applyAlignment="1">
      <alignment horizontal="center"/>
      <protection/>
    </xf>
    <xf numFmtId="0" fontId="0" fillId="4" borderId="30" xfId="27" applyFont="1" applyFill="1" applyBorder="1" applyAlignment="1">
      <alignment horizontal="center"/>
      <protection/>
    </xf>
    <xf numFmtId="49" fontId="0" fillId="4" borderId="7" xfId="0" applyNumberFormat="1" applyFont="1" applyFill="1" applyBorder="1" applyAlignment="1">
      <alignment horizontal="center" vertical="center" wrapText="1"/>
    </xf>
    <xf numFmtId="49" fontId="0" fillId="4" borderId="14" xfId="0" applyNumberFormat="1" applyFont="1" applyFill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center" wrapText="1"/>
    </xf>
    <xf numFmtId="0" fontId="0" fillId="4" borderId="38" xfId="24" applyFont="1" applyFill="1" applyBorder="1" applyAlignment="1">
      <alignment horizontal="center" vertical="center"/>
      <protection/>
    </xf>
    <xf numFmtId="0" fontId="0" fillId="4" borderId="39" xfId="24" applyFont="1" applyFill="1" applyBorder="1" applyAlignment="1">
      <alignment horizontal="center" vertical="center"/>
      <protection/>
    </xf>
    <xf numFmtId="0" fontId="0" fillId="4" borderId="39" xfId="24" applyFont="1" applyFill="1" applyBorder="1" applyAlignment="1">
      <alignment horizontal="center" vertical="center" wrapText="1"/>
      <protection/>
    </xf>
    <xf numFmtId="0" fontId="0" fillId="4" borderId="46" xfId="24" applyFont="1" applyFill="1" applyBorder="1" applyAlignment="1">
      <alignment horizontal="center" vertical="center" wrapText="1"/>
      <protection/>
    </xf>
    <xf numFmtId="0" fontId="0" fillId="4" borderId="38" xfId="27" applyFont="1" applyFill="1" applyBorder="1" applyAlignment="1">
      <alignment horizontal="center" vertical="center"/>
      <protection/>
    </xf>
    <xf numFmtId="0" fontId="0" fillId="4" borderId="39" xfId="27" applyFont="1" applyFill="1" applyBorder="1" applyAlignment="1">
      <alignment horizontal="center" vertical="center"/>
      <protection/>
    </xf>
    <xf numFmtId="0" fontId="0" fillId="4" borderId="5" xfId="28" applyFont="1" applyFill="1" applyBorder="1" applyAlignment="1">
      <alignment horizontal="center" vertical="center"/>
      <protection/>
    </xf>
    <xf numFmtId="0" fontId="0" fillId="4" borderId="6" xfId="28" applyFont="1" applyFill="1" applyBorder="1" applyAlignment="1">
      <alignment horizontal="center" vertical="center"/>
      <protection/>
    </xf>
    <xf numFmtId="0" fontId="0" fillId="4" borderId="40" xfId="27" applyFont="1" applyFill="1" applyBorder="1" applyAlignment="1">
      <alignment horizontal="center"/>
      <protection/>
    </xf>
    <xf numFmtId="0" fontId="0" fillId="4" borderId="45" xfId="27" applyFont="1" applyFill="1" applyBorder="1" applyAlignment="1">
      <alignment horizontal="center"/>
      <protection/>
    </xf>
    <xf numFmtId="0" fontId="0" fillId="4" borderId="41" xfId="27" applyFont="1" applyFill="1" applyBorder="1" applyAlignment="1">
      <alignment horizontal="center"/>
      <protection/>
    </xf>
    <xf numFmtId="0" fontId="0" fillId="0" borderId="0" xfId="28" applyFont="1" applyAlignment="1">
      <alignment horizontal="left"/>
      <protection/>
    </xf>
    <xf numFmtId="0" fontId="5" fillId="0" borderId="0" xfId="28" applyFont="1" applyFill="1" applyAlignment="1">
      <alignment horizontal="center"/>
      <protection/>
    </xf>
  </cellXfs>
  <cellStyles count="2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2" xfId="29"/>
    <cellStyle name="Normal_DEMOG3" xfId="30"/>
    <cellStyle name="Normal_DEMOG4" xfId="31"/>
    <cellStyle name="Normal_DEMOG5" xfId="32"/>
    <cellStyle name="Normal_DEMOG6" xfId="33"/>
    <cellStyle name="Normal_DEMOG7" xfId="34"/>
    <cellStyle name="Normal_DEMOG8" xfId="35"/>
    <cellStyle name="Normal_DEMOG9" xfId="36"/>
    <cellStyle name="Normal_EXAGRI1" xfId="37"/>
    <cellStyle name="Normal_EXAGRI12" xfId="38"/>
    <cellStyle name="Normal_EXAGRI2" xfId="39"/>
    <cellStyle name="Normal_EXAGRI4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externalLink" Target="externalLinks/externalLink15.xml" /><Relationship Id="rId53" Type="http://schemas.openxmlformats.org/officeDocument/2006/relationships/externalLink" Target="externalLinks/externalLink16.xml" /><Relationship Id="rId54" Type="http://schemas.openxmlformats.org/officeDocument/2006/relationships/externalLink" Target="externalLinks/externalLink17.xml" /><Relationship Id="rId55" Type="http://schemas.openxmlformats.org/officeDocument/2006/relationships/externalLink" Target="externalLinks/externalLink18.xml" /><Relationship Id="rId56" Type="http://schemas.openxmlformats.org/officeDocument/2006/relationships/externalLink" Target="externalLinks/externalLink19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población activa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54"/>
          <c:w val="0.84075"/>
          <c:h val="0.846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/>
            </c:numRef>
          </c:cat>
          <c:val>
            <c:numRef>
              <c:f>'5.6.1'!$C$11:$C$17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'5.6.1'!$F$11:$F$17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'5.6.1'!$G$11:$G$17</c:f>
              <c:numCache/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10590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2"/>
          <c:w val="0.96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'5.7'!$B$13:$B$19</c:f>
              <c:numCache/>
            </c:numRef>
          </c:val>
        </c:ser>
        <c:ser>
          <c:idx val="1"/>
          <c:order val="1"/>
          <c:tx>
            <c:v>2009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'5.7'!$C$13:$C$19</c:f>
              <c:numCache/>
            </c:numRef>
          </c:val>
        </c:ser>
        <c:axId val="63132055"/>
        <c:axId val="31317584"/>
      </c:bar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3205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3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4"/>
          <c:w val="0.93425"/>
          <c:h val="0.626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'5.7'!$D$10:$D$11</c:f>
              <c:numCache/>
            </c:numRef>
          </c:val>
        </c:ser>
        <c:ser>
          <c:idx val="1"/>
          <c:order val="1"/>
          <c:tx>
            <c:v>2009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'5.7'!$E$10:$E$11</c:f>
              <c:numCache/>
            </c:numRef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4228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15"/>
          <c:y val="0.27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'5.7'!$D$13:$D$19</c:f>
              <c:numCache/>
            </c:numRef>
          </c:val>
        </c:ser>
        <c:ser>
          <c:idx val="1"/>
          <c:order val="1"/>
          <c:tx>
            <c:v>2009</c:v>
          </c:tx>
          <c:spPr>
            <a:solidFill>
              <a:srgbClr val="C3FFAB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/>
            </c:strRef>
          </c:cat>
          <c:val>
            <c:numRef>
              <c:f>'5.7'!$E$13:$E$19</c:f>
              <c:numCache/>
            </c:numRef>
          </c:val>
        </c:ser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0506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33225"/>
          <c:w val="0.96575"/>
          <c:h val="0.6487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'5.12'!$A$7:$A$21</c:f>
              <c:numCache/>
            </c:numRef>
          </c:cat>
          <c:val>
            <c:numRef>
              <c:f>'5.12'!$B$7:$B$21</c:f>
              <c:numCache/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'5.12'!$A$7:$A$21</c:f>
              <c:numCache/>
            </c:numRef>
          </c:cat>
          <c:val>
            <c:numRef>
              <c:f>'5.12'!$C$7:$C$21</c:f>
              <c:numCache/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'5.12'!$A$7:$A$21</c:f>
              <c:numCache/>
            </c:numRef>
          </c:cat>
          <c:val>
            <c:numRef>
              <c:f>'5.12'!$D$7:$D$21</c:f>
              <c:numCache/>
            </c:numRef>
          </c:val>
          <c:smooth val="0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auto val="1"/>
        <c:lblOffset val="100"/>
        <c:tickLblSkip val="1"/>
        <c:noMultiLvlLbl val="0"/>
      </c:catAx>
      <c:valAx>
        <c:axId val="472997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6861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07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Evolución de la población activa de otros sectores (miles de personas)</a:t>
            </a:r>
          </a:p>
        </c:rich>
      </c:tx>
      <c:layout>
        <c:manualLayout>
          <c:xMode val="factor"/>
          <c:yMode val="factor"/>
          <c:x val="-0.0567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2225"/>
          <c:w val="0.8195"/>
          <c:h val="0.87775"/>
        </c:manualLayout>
      </c:layout>
      <c:lineChart>
        <c:grouping val="standard"/>
        <c:varyColors val="0"/>
        <c:ser>
          <c:idx val="2"/>
          <c:order val="0"/>
          <c:tx>
            <c:strRef>
              <c:f>'5.6.1'!$K$7:$K$10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/>
            </c:numRef>
          </c:cat>
          <c:val>
            <c:numRef>
              <c:f>'5.6.1'!$K$11:$K$17</c:f>
              <c:numCache/>
            </c:numRef>
          </c:val>
          <c:smooth val="0"/>
        </c:ser>
        <c:ser>
          <c:idx val="4"/>
          <c:order val="1"/>
          <c:tx>
            <c:strRef>
              <c:f>'5.6.1'!$L$7:$L$10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/>
            </c:numRef>
          </c:cat>
          <c:val>
            <c:numRef>
              <c:f>'5.6.1'!$L$11:$L$17</c:f>
              <c:numCache/>
            </c:numRef>
          </c:val>
          <c:smooth val="0"/>
        </c:ser>
        <c:ser>
          <c:idx val="5"/>
          <c:order val="2"/>
          <c:tx>
            <c:strRef>
              <c:f>'5.6.1'!$M$7:$M$10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'5.6.1'!$A$11:$A$17</c:f>
              <c:numCache/>
            </c:numRef>
          </c:cat>
          <c:val>
            <c:numRef>
              <c:f>'5.6.1'!$M$11:$M$17</c:f>
              <c:numCache/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9184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9"/>
          <c:y val="0.43725"/>
          <c:w val="0.14825"/>
          <c:h val="0.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población activa de las ramas relacionadas con el medio ambiente (miles de personas)</a:t>
            </a:r>
          </a:p>
        </c:rich>
      </c:tx>
      <c:layout>
        <c:manualLayout>
          <c:xMode val="factor"/>
          <c:yMode val="factor"/>
          <c:x val="-0.07425"/>
          <c:y val="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335"/>
          <c:w val="0.737"/>
          <c:h val="0.866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'5.6.1'!$A$37:$A$43</c:f>
              <c:strCache/>
            </c:strRef>
          </c:cat>
          <c:val>
            <c:numRef>
              <c:f>'5.6.1'!$B$37:$B$43</c:f>
              <c:numCache/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'5.6.1'!$A$37:$A$43</c:f>
              <c:strCache/>
            </c:strRef>
          </c:cat>
          <c:val>
            <c:numRef>
              <c:f>'5.6.1'!$C$37:$C$43</c:f>
              <c:numCache/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'5.6.1'!$A$37:$A$43</c:f>
              <c:strCache/>
            </c:strRef>
          </c:cat>
          <c:val>
            <c:numRef>
              <c:f>'5.6.1'!$D$37:$D$43</c:f>
              <c:numCache/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'5.6.1'!$E$37:$E$43</c:f>
              <c:numCache/>
            </c:numRef>
          </c:val>
          <c:smooth val="0"/>
        </c:ser>
        <c:marker val="1"/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1280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"/>
          <c:y val="0.36125"/>
          <c:w val="0.25"/>
          <c:h val="0.298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13925"/>
          <c:w val="0.8375"/>
          <c:h val="0.8607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'5.6.2'!$C$11:$C$17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'5.6.2'!$F$11:$F$17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'5.6.2'!$G$11:$G$17</c:f>
              <c:numCache/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6172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215"/>
          <c:w val="0.8435"/>
          <c:h val="0.878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'5.6.2'!$K$11:$K$17</c:f>
              <c:numCache/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'5.6.2'!$A$11:$A$17</c:f>
              <c:numCache/>
            </c:numRef>
          </c:cat>
          <c:val>
            <c:numRef>
              <c:f>'5.6.2'!$L$11:$L$17</c:f>
              <c:numCache/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04002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45"/>
          <c:y val="0.471"/>
          <c:w val="0.1305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5225"/>
          <c:w val="0.74025"/>
          <c:h val="0.8477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'5.6.2'!$B$36:$B$44</c:f>
              <c:numCache/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'5.6.2'!$C$36:$C$44</c:f>
              <c:numCache/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'5.6.2'!$D$36:$D$44</c:f>
              <c:numCache/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'5.6.2'!$A$36:$A$44</c:f>
              <c:numCache/>
            </c:numRef>
          </c:cat>
          <c:val>
            <c:numRef>
              <c:f>'5.6.1'!$E$37:$E$43</c:f>
              <c:numCache>
                <c:ptCount val="7"/>
                <c:pt idx="0">
                  <c:v>59.225</c:v>
                </c:pt>
                <c:pt idx="1">
                  <c:v>64.7</c:v>
                </c:pt>
                <c:pt idx="2">
                  <c:v>75.075</c:v>
                </c:pt>
                <c:pt idx="3">
                  <c:v>79.25</c:v>
                </c:pt>
                <c:pt idx="4">
                  <c:v>94.1</c:v>
                </c:pt>
                <c:pt idx="5">
                  <c:v>91.325</c:v>
                </c:pt>
                <c:pt idx="6">
                  <c:v>92.775</c:v>
                </c:pt>
              </c:numCache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71761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5725"/>
          <c:y val="0.41975"/>
          <c:w val="0.2427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y ramas relacionadas
con el medio ambiente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275"/>
          <c:w val="0.7975"/>
          <c:h val="0.757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/>
            </c:numRef>
          </c:cat>
          <c:val>
            <c:numRef>
              <c:f>'5.6.3'!$C$12:$C$17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/>
            </c:numRef>
          </c:cat>
          <c:val>
            <c:numRef>
              <c:f>'5.6.3'!$F$12:$F$17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/>
            </c:numRef>
          </c:cat>
          <c:val>
            <c:numRef>
              <c:f>'5.6.3'!$G$12:$G$17</c:f>
              <c:numCache/>
            </c:numRef>
          </c:val>
          <c:smooth val="0"/>
        </c:ser>
        <c:ser>
          <c:idx val="2"/>
          <c:order val="3"/>
          <c:tx>
            <c:v>Medio Ambiente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4567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85"/>
          <c:y val="0.38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3825"/>
          <c:w val="0.82"/>
          <c:h val="0.86175"/>
        </c:manualLayout>
      </c:layout>
      <c:lineChart>
        <c:grouping val="standard"/>
        <c:varyColors val="0"/>
        <c:ser>
          <c:idx val="2"/>
          <c:order val="0"/>
          <c:tx>
            <c:strRef>
              <c:f>'5.6.3'!$J$7:$J$11</c:f>
              <c:strCache>
                <c:ptCount val="1"/>
                <c:pt idx="0">
                  <c:v>         Industria Fabricación muebles. Otras  manufactureras. 15,3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/>
            </c:numRef>
          </c:cat>
          <c:val>
            <c:numRef>
              <c:f>'5.6.3'!$J$12:$J$17</c:f>
              <c:numCache/>
            </c:numRef>
          </c:val>
          <c:smooth val="0"/>
        </c:ser>
        <c:ser>
          <c:idx val="4"/>
          <c:order val="1"/>
          <c:tx>
            <c:strRef>
              <c:f>'5.6.3'!$K$7:$K$11</c:f>
              <c:strCache>
                <c:ptCount val="1"/>
                <c:pt idx="0">
                  <c:v>Construcción 179,2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/>
            </c:numRef>
          </c:cat>
          <c:val>
            <c:numRef>
              <c:f>'5.6.3'!$K$12:$K$17</c:f>
              <c:numCache/>
            </c:numRef>
          </c:val>
          <c:smooth val="0"/>
        </c:ser>
        <c:ser>
          <c:idx val="5"/>
          <c:order val="2"/>
          <c:tx>
            <c:strRef>
              <c:f>'5.6.3'!$L$7:$L$11</c:f>
              <c:strCache>
                <c:ptCount val="1"/>
                <c:pt idx="0">
                  <c:v>Servicios 753,9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'5.6.3'!$A$12:$A$17</c:f>
              <c:numCache/>
            </c:numRef>
          </c:cat>
          <c:val>
            <c:numRef>
              <c:f>'5.6.3'!$L$12:$L$17</c:f>
              <c:numCache/>
            </c:numRef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725"/>
          <c:y val="0.43725"/>
          <c:w val="0.1515"/>
          <c:h val="0.216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'5.7'!$B$10:$B$11</c:f>
              <c:numCache/>
            </c:numRef>
          </c:val>
        </c:ser>
        <c:ser>
          <c:idx val="1"/>
          <c:order val="1"/>
          <c:tx>
            <c:v>2009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/>
            </c:strRef>
          </c:cat>
          <c:val>
            <c:numRef>
              <c:f>'5.7'!$C$10:$C$11</c:f>
              <c:numCache/>
            </c:numRef>
          </c:val>
        </c:ser>
        <c:axId val="62917245"/>
        <c:axId val="29384294"/>
      </c:bar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auto val="1"/>
        <c:lblOffset val="100"/>
        <c:noMultiLvlLbl val="0"/>
      </c:catAx>
      <c:valAx>
        <c:axId val="29384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1724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9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15.emf" /><Relationship Id="rId8" Type="http://schemas.openxmlformats.org/officeDocument/2006/relationships/image" Target="../media/image8.emf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3.emf" /><Relationship Id="rId3" Type="http://schemas.openxmlformats.org/officeDocument/2006/relationships/image" Target="../media/image13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914400</xdr:colOff>
      <xdr:row>22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21</xdr:row>
      <xdr:rowOff>0</xdr:rowOff>
    </xdr:from>
    <xdr:to>
      <xdr:col>1</xdr:col>
      <xdr:colOff>457200</xdr:colOff>
      <xdr:row>22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66675</xdr:colOff>
      <xdr:row>22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533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43575" y="581025"/>
          <a:ext cx="0" cy="0"/>
          <a:chOff x="980" y="213"/>
          <a:chExt cx="56" cy="19"/>
        </a:xfrm>
        <a:solidFill>
          <a:srgbClr val="FFFFFF"/>
        </a:solidFill>
      </xdr:grpSpPr>
      <xdr:pic>
        <xdr:nvPicPr>
          <xdr:cNvPr id="2" name="Picture 17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20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6" name="Picture 3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7" name="Picture 3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8" name="Picture 3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9" name="Picture 36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0" name="Picture 3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1" name="Picture 3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152400</xdr:colOff>
      <xdr:row>20</xdr:row>
      <xdr:rowOff>66675</xdr:rowOff>
    </xdr:to>
    <xdr:pic>
      <xdr:nvPicPr>
        <xdr:cNvPr id="12" name="Picture 3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3200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19726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14" name="Picture 5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198882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15" name="Picture 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0050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6" name="Picture 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021205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7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03739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47</xdr:row>
      <xdr:rowOff>0</xdr:rowOff>
    </xdr:from>
    <xdr:to>
      <xdr:col>11</xdr:col>
      <xdr:colOff>600075</xdr:colOff>
      <xdr:row>60</xdr:row>
      <xdr:rowOff>47625</xdr:rowOff>
    </xdr:to>
    <xdr:graphicFrame>
      <xdr:nvGraphicFramePr>
        <xdr:cNvPr id="1" name="Chart 1"/>
        <xdr:cNvGraphicFramePr/>
      </xdr:nvGraphicFramePr>
      <xdr:xfrm>
        <a:off x="771525" y="9067800"/>
        <a:ext cx="98583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78</xdr:row>
      <xdr:rowOff>123825</xdr:rowOff>
    </xdr:from>
    <xdr:to>
      <xdr:col>11</xdr:col>
      <xdr:colOff>638175</xdr:colOff>
      <xdr:row>95</xdr:row>
      <xdr:rowOff>142875</xdr:rowOff>
    </xdr:to>
    <xdr:graphicFrame>
      <xdr:nvGraphicFramePr>
        <xdr:cNvPr id="2" name="Chart 2"/>
        <xdr:cNvGraphicFramePr/>
      </xdr:nvGraphicFramePr>
      <xdr:xfrm>
        <a:off x="762000" y="14211300"/>
        <a:ext cx="9906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62</xdr:row>
      <xdr:rowOff>9525</xdr:rowOff>
    </xdr:from>
    <xdr:to>
      <xdr:col>11</xdr:col>
      <xdr:colOff>638175</xdr:colOff>
      <xdr:row>77</xdr:row>
      <xdr:rowOff>47625</xdr:rowOff>
    </xdr:to>
    <xdr:graphicFrame>
      <xdr:nvGraphicFramePr>
        <xdr:cNvPr id="3" name="Chart 3"/>
        <xdr:cNvGraphicFramePr/>
      </xdr:nvGraphicFramePr>
      <xdr:xfrm>
        <a:off x="762000" y="11506200"/>
        <a:ext cx="9906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60</xdr:row>
      <xdr:rowOff>28575</xdr:rowOff>
    </xdr:from>
    <xdr:to>
      <xdr:col>11</xdr:col>
      <xdr:colOff>466725</xdr:colOff>
      <xdr:row>73</xdr:row>
      <xdr:rowOff>85725</xdr:rowOff>
    </xdr:to>
    <xdr:graphicFrame>
      <xdr:nvGraphicFramePr>
        <xdr:cNvPr id="1" name="Chart 1"/>
        <xdr:cNvGraphicFramePr/>
      </xdr:nvGraphicFramePr>
      <xdr:xfrm>
        <a:off x="638175" y="8410575"/>
        <a:ext cx="100298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95</xdr:row>
      <xdr:rowOff>66675</xdr:rowOff>
    </xdr:from>
    <xdr:to>
      <xdr:col>11</xdr:col>
      <xdr:colOff>466725</xdr:colOff>
      <xdr:row>113</xdr:row>
      <xdr:rowOff>38100</xdr:rowOff>
    </xdr:to>
    <xdr:graphicFrame>
      <xdr:nvGraphicFramePr>
        <xdr:cNvPr id="2" name="Chart 2"/>
        <xdr:cNvGraphicFramePr/>
      </xdr:nvGraphicFramePr>
      <xdr:xfrm>
        <a:off x="590550" y="14116050"/>
        <a:ext cx="100774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75</xdr:row>
      <xdr:rowOff>47625</xdr:rowOff>
    </xdr:from>
    <xdr:to>
      <xdr:col>11</xdr:col>
      <xdr:colOff>476250</xdr:colOff>
      <xdr:row>93</xdr:row>
      <xdr:rowOff>9525</xdr:rowOff>
    </xdr:to>
    <xdr:graphicFrame>
      <xdr:nvGraphicFramePr>
        <xdr:cNvPr id="3" name="Chart 3"/>
        <xdr:cNvGraphicFramePr/>
      </xdr:nvGraphicFramePr>
      <xdr:xfrm>
        <a:off x="600075" y="10858500"/>
        <a:ext cx="100774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45</xdr:row>
      <xdr:rowOff>114300</xdr:rowOff>
    </xdr:from>
    <xdr:to>
      <xdr:col>12</xdr:col>
      <xdr:colOff>76200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828675" y="8801100"/>
        <a:ext cx="96869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63</xdr:row>
      <xdr:rowOff>28575</xdr:rowOff>
    </xdr:from>
    <xdr:to>
      <xdr:col>12</xdr:col>
      <xdr:colOff>0</xdr:colOff>
      <xdr:row>79</xdr:row>
      <xdr:rowOff>0</xdr:rowOff>
    </xdr:to>
    <xdr:graphicFrame>
      <xdr:nvGraphicFramePr>
        <xdr:cNvPr id="2" name="Chart 2"/>
        <xdr:cNvGraphicFramePr/>
      </xdr:nvGraphicFramePr>
      <xdr:xfrm>
        <a:off x="752475" y="11630025"/>
        <a:ext cx="9686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24</xdr:row>
      <xdr:rowOff>0</xdr:rowOff>
    </xdr:from>
    <xdr:to>
      <xdr:col>4</xdr:col>
      <xdr:colOff>142875</xdr:colOff>
      <xdr:row>46</xdr:row>
      <xdr:rowOff>152400</xdr:rowOff>
    </xdr:to>
    <xdr:graphicFrame>
      <xdr:nvGraphicFramePr>
        <xdr:cNvPr id="1" name="Chart 11"/>
        <xdr:cNvGraphicFramePr/>
      </xdr:nvGraphicFramePr>
      <xdr:xfrm>
        <a:off x="35242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1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1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1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4</xdr:col>
      <xdr:colOff>66675</xdr:colOff>
      <xdr:row>42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41</xdr:row>
      <xdr:rowOff>0</xdr:rowOff>
    </xdr:from>
    <xdr:to>
      <xdr:col>4</xdr:col>
      <xdr:colOff>628650</xdr:colOff>
      <xdr:row>42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5</xdr:col>
      <xdr:colOff>66675</xdr:colOff>
      <xdr:row>42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81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114300</xdr:rowOff>
    </xdr:from>
    <xdr:to>
      <xdr:col>4</xdr:col>
      <xdr:colOff>581025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333375" y="3990975"/>
        <a:ext cx="63055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19</xdr:row>
      <xdr:rowOff>0</xdr:rowOff>
    </xdr:from>
    <xdr:to>
      <xdr:col>20</xdr:col>
      <xdr:colOff>685800</xdr:colOff>
      <xdr:row>20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4575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685800</xdr:colOff>
      <xdr:row>20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34575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685800</xdr:colOff>
      <xdr:row>20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34575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685800</xdr:colOff>
      <xdr:row>20</xdr:row>
      <xdr:rowOff>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34575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685800</xdr:colOff>
      <xdr:row>20</xdr:row>
      <xdr:rowOff>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4575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685800</xdr:colOff>
      <xdr:row>20</xdr:row>
      <xdr:rowOff>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4575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685800</xdr:colOff>
      <xdr:row>20</xdr:row>
      <xdr:rowOff>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34575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ANUA2001-C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jgarcial\Mis%20documentos\Anuario%20Capitulos%20Excel\metoda01\A01cap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Escritorio\AE08-C05-pep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Y126"/>
  <sheetViews>
    <sheetView showGridLines="0" zoomScale="75" zoomScaleNormal="75" workbookViewId="0" topLeftCell="A1">
      <selection activeCell="L7" sqref="L7"/>
    </sheetView>
  </sheetViews>
  <sheetFormatPr defaultColWidth="12.57421875" defaultRowHeight="12.75"/>
  <cols>
    <col min="1" max="1" width="12.7109375" style="3" customWidth="1"/>
    <col min="2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8" width="13.7109375" style="3" customWidth="1"/>
    <col min="9" max="9" width="12.7109375" style="3" customWidth="1"/>
    <col min="10" max="10" width="13.7109375" style="3" customWidth="1"/>
    <col min="11" max="16384" width="19.140625" style="3" customWidth="1"/>
  </cols>
  <sheetData>
    <row r="1" spans="1:11" ht="18">
      <c r="A1" s="533" t="s">
        <v>233</v>
      </c>
      <c r="B1" s="533"/>
      <c r="C1" s="533"/>
      <c r="D1" s="533"/>
      <c r="E1" s="533"/>
      <c r="F1" s="533"/>
      <c r="G1" s="533"/>
      <c r="H1" s="533"/>
      <c r="I1" s="533"/>
      <c r="J1" s="533"/>
      <c r="K1" s="2"/>
    </row>
    <row r="2" spans="1:11" ht="12.75" customHeight="1">
      <c r="A2" s="18"/>
      <c r="B2" s="18"/>
      <c r="C2" s="18"/>
      <c r="D2" s="18"/>
      <c r="E2" s="18"/>
      <c r="F2" s="18"/>
      <c r="G2" s="2"/>
      <c r="H2" s="2"/>
      <c r="I2" s="2"/>
      <c r="J2" s="2"/>
      <c r="K2" s="2"/>
    </row>
    <row r="3" spans="1:11" ht="17.25">
      <c r="A3" s="534" t="s">
        <v>434</v>
      </c>
      <c r="B3" s="534"/>
      <c r="C3" s="534"/>
      <c r="D3" s="534"/>
      <c r="E3" s="534"/>
      <c r="F3" s="534"/>
      <c r="G3" s="534"/>
      <c r="H3" s="534"/>
      <c r="I3" s="534"/>
      <c r="J3" s="534"/>
      <c r="K3" s="2"/>
    </row>
    <row r="4" spans="1:10" ht="14.25" customHeight="1" thickBot="1">
      <c r="A4" s="158"/>
      <c r="B4" s="158"/>
      <c r="C4" s="158"/>
      <c r="D4" s="158"/>
      <c r="E4" s="158"/>
      <c r="F4" s="158"/>
      <c r="G4" s="158"/>
      <c r="H4" s="158"/>
      <c r="I4" s="158"/>
      <c r="J4" s="158"/>
    </row>
    <row r="5" spans="1:25" ht="26.25" customHeight="1" thickBot="1">
      <c r="A5" s="400" t="s">
        <v>1</v>
      </c>
      <c r="B5" s="181" t="s">
        <v>2</v>
      </c>
      <c r="C5" s="181" t="s">
        <v>1</v>
      </c>
      <c r="D5" s="181" t="s">
        <v>2</v>
      </c>
      <c r="E5" s="181" t="s">
        <v>1</v>
      </c>
      <c r="F5" s="181" t="s">
        <v>2</v>
      </c>
      <c r="G5" s="181" t="s">
        <v>1</v>
      </c>
      <c r="H5" s="181" t="s">
        <v>2</v>
      </c>
      <c r="I5" s="181" t="s">
        <v>1</v>
      </c>
      <c r="J5" s="182" t="s">
        <v>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59">
        <v>1973</v>
      </c>
      <c r="B6" s="160">
        <v>34377178</v>
      </c>
      <c r="C6" s="161">
        <v>1991</v>
      </c>
      <c r="D6" s="160">
        <v>38874573</v>
      </c>
      <c r="E6" s="162" t="s">
        <v>118</v>
      </c>
      <c r="F6" s="160">
        <v>45828172</v>
      </c>
      <c r="G6" s="163">
        <v>2027</v>
      </c>
      <c r="H6" s="160">
        <v>47432769</v>
      </c>
      <c r="I6" s="163">
        <v>2045</v>
      </c>
      <c r="J6" s="164">
        <v>48016537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s="165">
        <v>1974</v>
      </c>
      <c r="B7" s="166">
        <v>34692091</v>
      </c>
      <c r="C7" s="167">
        <v>1992</v>
      </c>
      <c r="D7" s="166">
        <v>39003524</v>
      </c>
      <c r="E7" s="168" t="s">
        <v>119</v>
      </c>
      <c r="F7" s="166">
        <v>46017560</v>
      </c>
      <c r="G7" s="169">
        <v>2028</v>
      </c>
      <c r="H7" s="166">
        <v>47475715</v>
      </c>
      <c r="I7" s="169">
        <v>2046</v>
      </c>
      <c r="J7" s="170">
        <v>48015397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 s="165">
        <v>1975</v>
      </c>
      <c r="B8" s="166">
        <v>35400859</v>
      </c>
      <c r="C8" s="167">
        <v>1993</v>
      </c>
      <c r="D8" s="166">
        <v>39131966</v>
      </c>
      <c r="E8" s="168" t="s">
        <v>120</v>
      </c>
      <c r="F8" s="166">
        <v>46143904</v>
      </c>
      <c r="G8" s="169">
        <v>2029</v>
      </c>
      <c r="H8" s="166">
        <v>47517722</v>
      </c>
      <c r="I8" s="169">
        <v>2047</v>
      </c>
      <c r="J8" s="170">
        <v>48006919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 s="165">
        <v>1976</v>
      </c>
      <c r="B9" s="166">
        <v>35824164</v>
      </c>
      <c r="C9" s="167">
        <v>1994</v>
      </c>
      <c r="D9" s="166">
        <v>39246833</v>
      </c>
      <c r="E9" s="168" t="s">
        <v>121</v>
      </c>
      <c r="F9" s="166">
        <v>46257974</v>
      </c>
      <c r="G9" s="169">
        <v>2030</v>
      </c>
      <c r="H9" s="166">
        <v>47559208</v>
      </c>
      <c r="I9" s="169">
        <v>2048</v>
      </c>
      <c r="J9" s="170">
        <v>47990726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12" ht="12.75">
      <c r="A10" s="165">
        <v>1977</v>
      </c>
      <c r="B10" s="166">
        <v>36255708</v>
      </c>
      <c r="C10" s="167">
        <v>1995</v>
      </c>
      <c r="D10" s="166">
        <v>39343100</v>
      </c>
      <c r="E10" s="168" t="s">
        <v>122</v>
      </c>
      <c r="F10" s="166">
        <v>46357088</v>
      </c>
      <c r="G10" s="169">
        <v>2031</v>
      </c>
      <c r="H10" s="166">
        <v>47600362</v>
      </c>
      <c r="I10" s="169">
        <v>2049</v>
      </c>
      <c r="J10" s="170">
        <v>47966653</v>
      </c>
      <c r="K10"/>
      <c r="L10"/>
    </row>
    <row r="11" spans="1:12" ht="12.75">
      <c r="A11" s="165">
        <v>1978</v>
      </c>
      <c r="B11" s="166">
        <v>36666826</v>
      </c>
      <c r="C11" s="167">
        <v>1996</v>
      </c>
      <c r="D11" s="166">
        <v>39430933</v>
      </c>
      <c r="E11" s="168" t="s">
        <v>123</v>
      </c>
      <c r="F11" s="166">
        <v>46462195</v>
      </c>
      <c r="G11" s="169">
        <v>2032</v>
      </c>
      <c r="H11" s="166">
        <v>47641229</v>
      </c>
      <c r="I11" s="169"/>
      <c r="J11" s="170"/>
      <c r="K11"/>
      <c r="L11"/>
    </row>
    <row r="12" spans="1:12" ht="12.75">
      <c r="A12" s="165">
        <v>1979</v>
      </c>
      <c r="B12" s="166">
        <v>36994862</v>
      </c>
      <c r="C12" s="167">
        <v>1997</v>
      </c>
      <c r="D12" s="166">
        <v>39525438</v>
      </c>
      <c r="E12" s="168" t="s">
        <v>124</v>
      </c>
      <c r="F12" s="166">
        <v>46567058</v>
      </c>
      <c r="G12" s="169">
        <v>2033</v>
      </c>
      <c r="H12" s="166">
        <v>47681724</v>
      </c>
      <c r="I12" s="169"/>
      <c r="J12" s="170"/>
      <c r="K12"/>
      <c r="L12"/>
    </row>
    <row r="13" spans="1:12" ht="12.75">
      <c r="A13" s="165">
        <v>1980</v>
      </c>
      <c r="B13" s="166">
        <v>37541778</v>
      </c>
      <c r="C13" s="168" t="s">
        <v>109</v>
      </c>
      <c r="D13" s="166">
        <v>39639388</v>
      </c>
      <c r="E13" s="169">
        <v>2016</v>
      </c>
      <c r="F13" s="166">
        <v>46668600</v>
      </c>
      <c r="G13" s="169">
        <v>2034</v>
      </c>
      <c r="H13" s="166">
        <v>47721677</v>
      </c>
      <c r="I13" s="169"/>
      <c r="J13" s="170"/>
      <c r="K13"/>
      <c r="L13"/>
    </row>
    <row r="14" spans="1:12" ht="12.75">
      <c r="A14" s="165">
        <v>1981</v>
      </c>
      <c r="B14" s="166">
        <v>37741480</v>
      </c>
      <c r="C14" s="168" t="s">
        <v>110</v>
      </c>
      <c r="D14" s="166">
        <v>39802827</v>
      </c>
      <c r="E14" s="169">
        <v>2017</v>
      </c>
      <c r="F14" s="166">
        <v>46766352</v>
      </c>
      <c r="G14" s="169">
        <v>2035</v>
      </c>
      <c r="H14" s="166">
        <v>47760810</v>
      </c>
      <c r="I14" s="169"/>
      <c r="J14" s="170"/>
      <c r="K14"/>
      <c r="L14"/>
    </row>
    <row r="15" spans="1:12" ht="12.75" customHeight="1">
      <c r="A15" s="165">
        <v>1982</v>
      </c>
      <c r="B15" s="166">
        <v>37943702</v>
      </c>
      <c r="C15" s="168" t="s">
        <v>168</v>
      </c>
      <c r="D15" s="166">
        <v>40049708</v>
      </c>
      <c r="E15" s="169">
        <v>2018</v>
      </c>
      <c r="F15" s="166">
        <v>46861257</v>
      </c>
      <c r="G15" s="169">
        <v>2036</v>
      </c>
      <c r="H15" s="166">
        <v>47798849</v>
      </c>
      <c r="I15" s="169"/>
      <c r="J15" s="170"/>
      <c r="K15"/>
      <c r="L15"/>
    </row>
    <row r="16" spans="1:12" ht="12.75">
      <c r="A16" s="165">
        <v>1983</v>
      </c>
      <c r="B16" s="166">
        <v>38123298</v>
      </c>
      <c r="C16" s="168" t="s">
        <v>111</v>
      </c>
      <c r="D16" s="166">
        <v>40476723</v>
      </c>
      <c r="E16" s="169">
        <v>2019</v>
      </c>
      <c r="F16" s="166">
        <v>46955030</v>
      </c>
      <c r="G16" s="169">
        <v>2037</v>
      </c>
      <c r="H16" s="166">
        <v>47835516</v>
      </c>
      <c r="I16" s="169"/>
      <c r="J16" s="170"/>
      <c r="K16"/>
      <c r="L16"/>
    </row>
    <row r="17" spans="1:12" ht="13.5" customHeight="1">
      <c r="A17" s="165">
        <v>1984</v>
      </c>
      <c r="B17" s="166">
        <v>38279484</v>
      </c>
      <c r="C17" s="168" t="s">
        <v>169</v>
      </c>
      <c r="D17" s="166">
        <v>40964244</v>
      </c>
      <c r="E17" s="169">
        <v>2020</v>
      </c>
      <c r="F17" s="166">
        <v>47037942</v>
      </c>
      <c r="G17" s="169">
        <v>2038</v>
      </c>
      <c r="H17" s="166">
        <v>47870472</v>
      </c>
      <c r="I17" s="169"/>
      <c r="J17" s="170"/>
      <c r="K17"/>
      <c r="L17"/>
    </row>
    <row r="18" spans="1:12" ht="12.75">
      <c r="A18" s="165">
        <v>1985</v>
      </c>
      <c r="B18" s="166">
        <v>38419709</v>
      </c>
      <c r="C18" s="168" t="s">
        <v>112</v>
      </c>
      <c r="D18" s="166">
        <v>42004575</v>
      </c>
      <c r="E18" s="169">
        <v>2021</v>
      </c>
      <c r="F18" s="166">
        <v>47111888</v>
      </c>
      <c r="G18" s="169">
        <v>2039</v>
      </c>
      <c r="H18" s="166">
        <v>47903099</v>
      </c>
      <c r="I18" s="169"/>
      <c r="J18" s="170"/>
      <c r="K18"/>
      <c r="L18"/>
    </row>
    <row r="19" spans="1:12" ht="12.75">
      <c r="A19" s="165">
        <v>1986</v>
      </c>
      <c r="B19" s="166">
        <v>38536531</v>
      </c>
      <c r="C19" s="168" t="s">
        <v>113</v>
      </c>
      <c r="D19" s="166">
        <v>42640220</v>
      </c>
      <c r="E19" s="169">
        <v>2022</v>
      </c>
      <c r="F19" s="166">
        <v>47178020</v>
      </c>
      <c r="G19" s="169">
        <v>2040</v>
      </c>
      <c r="H19" s="166">
        <v>47932948</v>
      </c>
      <c r="I19" s="169"/>
      <c r="J19" s="170"/>
      <c r="K19"/>
      <c r="L19"/>
    </row>
    <row r="20" spans="1:12" ht="12.75">
      <c r="A20" s="165">
        <v>1987</v>
      </c>
      <c r="B20" s="166">
        <v>38631722</v>
      </c>
      <c r="C20" s="168" t="s">
        <v>114</v>
      </c>
      <c r="D20" s="166">
        <v>43209511</v>
      </c>
      <c r="E20" s="169">
        <v>2023</v>
      </c>
      <c r="F20" s="166">
        <v>47237542</v>
      </c>
      <c r="G20" s="169">
        <v>2041</v>
      </c>
      <c r="H20" s="166">
        <v>47959400</v>
      </c>
      <c r="I20" s="169"/>
      <c r="J20" s="170"/>
      <c r="K20"/>
      <c r="L20"/>
    </row>
    <row r="21" spans="1:12" ht="12.75">
      <c r="A21" s="165">
        <v>1988</v>
      </c>
      <c r="B21" s="166">
        <v>38716779</v>
      </c>
      <c r="C21" s="168" t="s">
        <v>115</v>
      </c>
      <c r="D21" s="166">
        <v>43739556</v>
      </c>
      <c r="E21" s="169">
        <v>2024</v>
      </c>
      <c r="F21" s="166">
        <v>47291687</v>
      </c>
      <c r="G21" s="169">
        <v>2042</v>
      </c>
      <c r="H21" s="166">
        <v>47981684</v>
      </c>
      <c r="I21" s="169"/>
      <c r="J21" s="170"/>
      <c r="K21"/>
      <c r="L21"/>
    </row>
    <row r="22" spans="1:12" ht="12.75">
      <c r="A22" s="165">
        <v>1989</v>
      </c>
      <c r="B22" s="166">
        <v>38792361</v>
      </c>
      <c r="C22" s="168" t="s">
        <v>116</v>
      </c>
      <c r="D22" s="166">
        <v>44231870</v>
      </c>
      <c r="E22" s="169">
        <v>2025</v>
      </c>
      <c r="F22" s="166">
        <v>47341590</v>
      </c>
      <c r="G22" s="169">
        <v>2043</v>
      </c>
      <c r="H22" s="166">
        <v>47999022</v>
      </c>
      <c r="I22" s="169"/>
      <c r="J22" s="170"/>
      <c r="K22"/>
      <c r="L22"/>
    </row>
    <row r="23" spans="1:12" ht="13.5" thickBot="1">
      <c r="A23" s="171">
        <v>1990</v>
      </c>
      <c r="B23" s="172">
        <v>38851322</v>
      </c>
      <c r="C23" s="173" t="s">
        <v>117</v>
      </c>
      <c r="D23" s="172">
        <v>44687483</v>
      </c>
      <c r="E23" s="174">
        <v>2026</v>
      </c>
      <c r="F23" s="172">
        <v>47388315</v>
      </c>
      <c r="G23" s="174">
        <v>2044</v>
      </c>
      <c r="H23" s="172">
        <v>48010873</v>
      </c>
      <c r="I23" s="174"/>
      <c r="J23" s="175"/>
      <c r="K23"/>
      <c r="L23"/>
    </row>
    <row r="24" spans="1:12" ht="12.75">
      <c r="A24" s="176" t="s">
        <v>100</v>
      </c>
      <c r="B24" s="177"/>
      <c r="C24" s="178"/>
      <c r="D24" s="177"/>
      <c r="E24" s="179"/>
      <c r="F24" s="177"/>
      <c r="G24" s="179"/>
      <c r="H24" s="177"/>
      <c r="I24" s="179"/>
      <c r="J24" s="180"/>
      <c r="K24"/>
      <c r="L24"/>
    </row>
    <row r="25" spans="1:11" ht="12.75" customHeight="1">
      <c r="A25" s="29" t="s">
        <v>170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458" t="s">
        <v>435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75" spans="1:11" ht="12.75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</row>
    <row r="76" spans="1:11" ht="12.75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</row>
    <row r="77" spans="1:11" ht="12.75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</row>
    <row r="78" spans="1:11" ht="12.75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</row>
    <row r="79" spans="1:11" ht="12.75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</row>
    <row r="80" spans="1:11" ht="12.75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</row>
    <row r="81" spans="1:11" ht="12.75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</row>
    <row r="82" spans="1:11" ht="12.75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</row>
    <row r="83" spans="1:11" ht="12.75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.75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.75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.75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.75">
      <c r="A87" s="2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2:11" ht="12.75"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2:11" ht="12.75"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2:11" ht="12.75"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2:11" ht="12.75"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2:11" ht="12.75"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2:11" ht="12.75"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2:11" ht="12.75"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2:11" ht="12.75"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2:11" ht="12.75"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2:11" ht="12.75"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2:11" ht="12.75"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2:11" ht="12.75"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2:11" ht="12.75"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2:11" ht="12.75"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2:11" ht="12.75"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2:11" ht="12.75"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2:11" ht="12.75"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2:11" ht="12.75"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2:11" ht="12.75"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2:11" ht="12.75"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2:11" ht="12.75"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2:11" ht="12.75"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2:11" ht="12.75"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2:11" ht="12.75"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2:11" ht="12.75"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2:11" ht="12.75"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2:11" ht="12.75"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2:11" ht="12.75"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2:11" ht="12.75"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2:11" ht="12.75"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2:11" ht="12.75"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2:11" ht="12.75"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N110"/>
  <sheetViews>
    <sheetView showGridLines="0" zoomScale="75" zoomScaleNormal="75" workbookViewId="0" topLeftCell="A1">
      <selection activeCell="A8" sqref="A8:IV11"/>
    </sheetView>
  </sheetViews>
  <sheetFormatPr defaultColWidth="11.421875" defaultRowHeight="12.75"/>
  <cols>
    <col min="1" max="11" width="10.7109375" style="32" customWidth="1"/>
    <col min="12" max="14" width="11.421875" style="32" customWidth="1"/>
    <col min="15" max="17" width="11.8515625" style="32" customWidth="1"/>
    <col min="18" max="19" width="13.421875" style="32" customWidth="1"/>
    <col min="20" max="20" width="11.421875" style="32" customWidth="1"/>
    <col min="21" max="21" width="11.57421875" style="32" hidden="1" customWidth="1"/>
    <col min="22" max="22" width="11.140625" style="32" hidden="1" customWidth="1"/>
    <col min="23" max="23" width="11.421875" style="32" customWidth="1"/>
    <col min="24" max="24" width="12.57421875" style="32" customWidth="1"/>
    <col min="25" max="25" width="12.00390625" style="32" customWidth="1"/>
    <col min="26" max="26" width="11.57421875" style="32" customWidth="1"/>
    <col min="27" max="16384" width="11.421875" style="32" customWidth="1"/>
  </cols>
  <sheetData>
    <row r="1" spans="1:11" ht="18">
      <c r="A1" s="588" t="s">
        <v>233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595" t="s">
        <v>365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</row>
    <row r="4" spans="1:11" ht="15">
      <c r="A4" s="595" t="s">
        <v>227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</row>
    <row r="5" spans="1:11" ht="13.5" thickBo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</row>
    <row r="6" spans="1:11" ht="12.75">
      <c r="A6" s="598" t="s">
        <v>1</v>
      </c>
      <c r="B6" s="600" t="s">
        <v>3</v>
      </c>
      <c r="C6" s="592" t="s">
        <v>366</v>
      </c>
      <c r="D6" s="594"/>
      <c r="E6" s="592" t="s">
        <v>155</v>
      </c>
      <c r="F6" s="593"/>
      <c r="G6" s="593"/>
      <c r="H6" s="593"/>
      <c r="I6" s="593"/>
      <c r="J6" s="593"/>
      <c r="K6" s="593"/>
    </row>
    <row r="7" spans="1:11" ht="13.5" thickBot="1">
      <c r="A7" s="599"/>
      <c r="B7" s="601"/>
      <c r="C7" s="255" t="s">
        <v>59</v>
      </c>
      <c r="D7" s="255" t="s">
        <v>5</v>
      </c>
      <c r="E7" s="255" t="s">
        <v>60</v>
      </c>
      <c r="F7" s="255" t="s">
        <v>175</v>
      </c>
      <c r="G7" s="255" t="s">
        <v>61</v>
      </c>
      <c r="H7" s="255" t="s">
        <v>62</v>
      </c>
      <c r="I7" s="255" t="s">
        <v>63</v>
      </c>
      <c r="J7" s="255" t="s">
        <v>64</v>
      </c>
      <c r="K7" s="256" t="s">
        <v>156</v>
      </c>
    </row>
    <row r="8" spans="1:11" ht="12.75">
      <c r="A8" s="217">
        <v>1996</v>
      </c>
      <c r="B8" s="257">
        <v>100</v>
      </c>
      <c r="C8" s="218">
        <v>71.9811427922299</v>
      </c>
      <c r="D8" s="218">
        <v>28.01885720777008</v>
      </c>
      <c r="E8" s="218">
        <v>3.475378787878787</v>
      </c>
      <c r="F8" s="218">
        <v>16.388352455602252</v>
      </c>
      <c r="G8" s="218">
        <v>22.746033549168846</v>
      </c>
      <c r="H8" s="218">
        <v>19.957211556666284</v>
      </c>
      <c r="I8" s="218">
        <v>21.246544738536105</v>
      </c>
      <c r="J8" s="218">
        <v>10.41501003445795</v>
      </c>
      <c r="K8" s="219">
        <v>5.7714688776897844</v>
      </c>
    </row>
    <row r="9" spans="1:16" ht="12.75">
      <c r="A9" s="220">
        <v>1997</v>
      </c>
      <c r="B9" s="258">
        <v>100</v>
      </c>
      <c r="C9" s="221">
        <v>71.27414860391613</v>
      </c>
      <c r="D9" s="221">
        <v>28.72585139608386</v>
      </c>
      <c r="E9" s="221">
        <v>3.6674085018047156</v>
      </c>
      <c r="F9" s="221">
        <v>19.33010416861476</v>
      </c>
      <c r="G9" s="221">
        <v>24.231826597594956</v>
      </c>
      <c r="H9" s="221">
        <v>19.32823399599783</v>
      </c>
      <c r="I9" s="221">
        <v>21.184855400501327</v>
      </c>
      <c r="J9" s="221">
        <v>9.80344485796039</v>
      </c>
      <c r="K9" s="222">
        <v>2.4541264775260174</v>
      </c>
      <c r="L9" s="35"/>
      <c r="M9" s="35"/>
      <c r="N9" s="35"/>
      <c r="O9" s="35"/>
      <c r="P9" s="35"/>
    </row>
    <row r="10" spans="1:16" ht="12.75">
      <c r="A10" s="220">
        <v>1998</v>
      </c>
      <c r="B10" s="258">
        <v>100</v>
      </c>
      <c r="C10" s="221">
        <v>72.37892899823586</v>
      </c>
      <c r="D10" s="221">
        <v>27.621071001764136</v>
      </c>
      <c r="E10" s="221">
        <v>3.8052241212512095</v>
      </c>
      <c r="F10" s="221">
        <v>19.246163476677353</v>
      </c>
      <c r="G10" s="221">
        <v>24.787070584441448</v>
      </c>
      <c r="H10" s="221">
        <v>20.441223893620652</v>
      </c>
      <c r="I10" s="221">
        <v>20.600565282546427</v>
      </c>
      <c r="J10" s="221">
        <v>8.940190071513934</v>
      </c>
      <c r="K10" s="222">
        <v>2.1795625699489705</v>
      </c>
      <c r="L10" s="35"/>
      <c r="M10" s="35"/>
      <c r="N10" s="35"/>
      <c r="O10" s="35"/>
      <c r="P10" s="35"/>
    </row>
    <row r="11" spans="1:16" ht="12.75">
      <c r="A11" s="220">
        <v>1999</v>
      </c>
      <c r="B11" s="258">
        <v>100</v>
      </c>
      <c r="C11" s="221">
        <v>71.74549193293262</v>
      </c>
      <c r="D11" s="221">
        <v>28.25450806706738</v>
      </c>
      <c r="E11" s="221">
        <v>3.665770325846251</v>
      </c>
      <c r="F11" s="221">
        <v>19.271986713065484</v>
      </c>
      <c r="G11" s="221">
        <v>25.019772223979754</v>
      </c>
      <c r="H11" s="221">
        <v>21.221527997469153</v>
      </c>
      <c r="I11" s="221">
        <v>20.588816830117054</v>
      </c>
      <c r="J11" s="221">
        <v>8.258857956342931</v>
      </c>
      <c r="K11" s="222">
        <v>1.9732679531793735</v>
      </c>
      <c r="L11" s="35"/>
      <c r="M11" s="35"/>
      <c r="N11" s="35"/>
      <c r="O11" s="35"/>
      <c r="P11" s="35"/>
    </row>
    <row r="12" spans="1:16" ht="12.75">
      <c r="A12" s="220">
        <v>2000</v>
      </c>
      <c r="B12" s="258">
        <v>100</v>
      </c>
      <c r="C12" s="221">
        <v>70.41082687442272</v>
      </c>
      <c r="D12" s="221">
        <v>29.59118107706518</v>
      </c>
      <c r="E12" s="221">
        <v>3.5761615999357463</v>
      </c>
      <c r="F12" s="221">
        <v>18.561503554074136</v>
      </c>
      <c r="G12" s="221">
        <v>25.20581502750894</v>
      </c>
      <c r="H12" s="221">
        <v>22.52118388819726</v>
      </c>
      <c r="I12" s="221">
        <v>20.348580378298063</v>
      </c>
      <c r="J12" s="221">
        <v>8.045861611983456</v>
      </c>
      <c r="K12" s="222">
        <v>1.740893940002394</v>
      </c>
      <c r="L12" s="35"/>
      <c r="M12" s="35"/>
      <c r="N12" s="35"/>
      <c r="O12" s="35"/>
      <c r="P12" s="35"/>
    </row>
    <row r="13" spans="1:16" ht="12.75">
      <c r="A13" s="220">
        <v>2001</v>
      </c>
      <c r="B13" s="258">
        <v>100</v>
      </c>
      <c r="C13" s="221">
        <v>71.30640051353197</v>
      </c>
      <c r="D13" s="221">
        <v>28.695670179943264</v>
      </c>
      <c r="E13" s="221">
        <v>3.2613422235106535</v>
      </c>
      <c r="F13" s="221">
        <v>17.8452363696602</v>
      </c>
      <c r="G13" s="221">
        <v>26.33093823121363</v>
      </c>
      <c r="H13" s="221">
        <v>22.483589754208683</v>
      </c>
      <c r="I13" s="221">
        <v>20.251382187894727</v>
      </c>
      <c r="J13" s="221">
        <v>8.197875468494399</v>
      </c>
      <c r="K13" s="222">
        <v>1.6296357650176958</v>
      </c>
      <c r="L13" s="35"/>
      <c r="M13" s="35"/>
      <c r="N13" s="35"/>
      <c r="O13" s="35"/>
      <c r="P13" s="35"/>
    </row>
    <row r="14" spans="1:16" ht="12.75">
      <c r="A14" s="220">
        <v>2002</v>
      </c>
      <c r="B14" s="258">
        <v>100</v>
      </c>
      <c r="C14" s="221">
        <v>70.70492082411036</v>
      </c>
      <c r="D14" s="221">
        <v>29.29507917588967</v>
      </c>
      <c r="E14" s="221">
        <v>3.2862250979056697</v>
      </c>
      <c r="F14" s="221">
        <v>17.43785118338158</v>
      </c>
      <c r="G14" s="221">
        <v>26.047164992337823</v>
      </c>
      <c r="H14" s="221">
        <v>23.48459049889324</v>
      </c>
      <c r="I14" s="221">
        <v>19.77268857483399</v>
      </c>
      <c r="J14" s="221">
        <v>7.915460582325899</v>
      </c>
      <c r="K14" s="222">
        <v>2.0560190703217813</v>
      </c>
      <c r="L14" s="35"/>
      <c r="M14" s="35"/>
      <c r="N14" s="35"/>
      <c r="O14" s="35"/>
      <c r="P14" s="35"/>
    </row>
    <row r="15" spans="1:16" ht="12.75">
      <c r="A15" s="220">
        <v>2003</v>
      </c>
      <c r="B15" s="258">
        <v>100</v>
      </c>
      <c r="C15" s="221">
        <v>69.54389406571849</v>
      </c>
      <c r="D15" s="221">
        <v>30.460370599398683</v>
      </c>
      <c r="E15" s="221">
        <v>3.1977487848554618</v>
      </c>
      <c r="F15" s="221">
        <v>18.32739834104527</v>
      </c>
      <c r="G15" s="221">
        <v>25.291596477386612</v>
      </c>
      <c r="H15" s="221">
        <v>24.321385163230055</v>
      </c>
      <c r="I15" s="221">
        <v>19.38290295754526</v>
      </c>
      <c r="J15" s="221">
        <v>7.6145595667100245</v>
      </c>
      <c r="K15" s="222">
        <v>1.8644087092273054</v>
      </c>
      <c r="L15" s="35"/>
      <c r="M15" s="35"/>
      <c r="N15" s="35"/>
      <c r="O15" s="35"/>
      <c r="P15" s="35"/>
    </row>
    <row r="16" spans="1:16" ht="12.75">
      <c r="A16" s="220">
        <v>2004</v>
      </c>
      <c r="B16" s="258">
        <v>100</v>
      </c>
      <c r="C16" s="221">
        <v>69.90686222031903</v>
      </c>
      <c r="D16" s="221">
        <v>30.090996681297504</v>
      </c>
      <c r="E16" s="221">
        <v>2.714912750240874</v>
      </c>
      <c r="F16" s="221">
        <v>18.567605181458088</v>
      </c>
      <c r="G16" s="221">
        <v>25.421261106947863</v>
      </c>
      <c r="H16" s="221">
        <v>24.830317953109944</v>
      </c>
      <c r="I16" s="221">
        <v>19.852264211540522</v>
      </c>
      <c r="J16" s="221">
        <v>7.28615779895086</v>
      </c>
      <c r="K16" s="222">
        <v>1.3274809977518487</v>
      </c>
      <c r="L16" s="35"/>
      <c r="M16" s="35"/>
      <c r="N16" s="35"/>
      <c r="O16" s="35"/>
      <c r="P16" s="35"/>
    </row>
    <row r="17" spans="1:16" ht="12.75">
      <c r="A17" s="220">
        <v>2005</v>
      </c>
      <c r="B17" s="258">
        <v>100</v>
      </c>
      <c r="C17" s="221">
        <v>70.93484930517957</v>
      </c>
      <c r="D17" s="221">
        <v>29.06515069482043</v>
      </c>
      <c r="E17" s="221">
        <v>2.8650063165493593</v>
      </c>
      <c r="F17" s="221">
        <v>18.18936815635681</v>
      </c>
      <c r="G17" s="221">
        <v>25.218823317090777</v>
      </c>
      <c r="H17" s="221">
        <v>24.217199061541237</v>
      </c>
      <c r="I17" s="221">
        <v>20.034741021476265</v>
      </c>
      <c r="J17" s="221">
        <v>7.196354448655477</v>
      </c>
      <c r="K17" s="222">
        <v>2.2785076783300724</v>
      </c>
      <c r="L17" s="35"/>
      <c r="M17" s="35"/>
      <c r="N17" s="35"/>
      <c r="O17" s="35"/>
      <c r="P17" s="35"/>
    </row>
    <row r="18" spans="1:16" ht="12.75">
      <c r="A18" s="220">
        <v>2006</v>
      </c>
      <c r="B18" s="258">
        <v>100</v>
      </c>
      <c r="C18" s="221">
        <v>70.31472669742276</v>
      </c>
      <c r="D18" s="221">
        <v>29.687688703171414</v>
      </c>
      <c r="E18" s="221">
        <v>2.772879882128451</v>
      </c>
      <c r="F18" s="221">
        <v>17.772517572039323</v>
      </c>
      <c r="G18" s="221">
        <v>24.388299799521747</v>
      </c>
      <c r="H18" s="221">
        <v>26.141880630902634</v>
      </c>
      <c r="I18" s="221">
        <v>18.200525053425533</v>
      </c>
      <c r="J18" s="221">
        <v>7.2582787855365805</v>
      </c>
      <c r="K18" s="222">
        <v>3.4656182764457384</v>
      </c>
      <c r="L18" s="35"/>
      <c r="M18" s="35"/>
      <c r="N18" s="35"/>
      <c r="O18" s="35"/>
      <c r="P18" s="35"/>
    </row>
    <row r="19" spans="1:16" ht="12.75">
      <c r="A19" s="220">
        <v>2007</v>
      </c>
      <c r="B19" s="258">
        <f>SUM(C19:D19)</f>
        <v>100</v>
      </c>
      <c r="C19" s="221">
        <v>71.2</v>
      </c>
      <c r="D19" s="221">
        <v>28.8</v>
      </c>
      <c r="E19" s="221">
        <v>2.52</v>
      </c>
      <c r="F19" s="221">
        <v>17.405</v>
      </c>
      <c r="G19" s="221">
        <v>25.478</v>
      </c>
      <c r="H19" s="221">
        <v>26.461</v>
      </c>
      <c r="I19" s="221">
        <v>18.709</v>
      </c>
      <c r="J19" s="221">
        <v>7.375</v>
      </c>
      <c r="K19" s="222">
        <v>2.039</v>
      </c>
      <c r="L19" s="35"/>
      <c r="M19" s="35"/>
      <c r="N19" s="35"/>
      <c r="O19" s="35"/>
      <c r="P19" s="35"/>
    </row>
    <row r="20" spans="1:16" ht="14.25">
      <c r="A20" s="220" t="s">
        <v>383</v>
      </c>
      <c r="B20" s="258">
        <v>99.996947124191</v>
      </c>
      <c r="C20" s="221">
        <v>72.98510196605203</v>
      </c>
      <c r="D20" s="221">
        <v>27.01184515813897</v>
      </c>
      <c r="E20" s="221">
        <v>1.9629991451947737</v>
      </c>
      <c r="F20" s="221">
        <v>14.440102576627185</v>
      </c>
      <c r="G20" s="221">
        <v>25.33276346318232</v>
      </c>
      <c r="H20" s="221">
        <v>25.995237513737944</v>
      </c>
      <c r="I20" s="221">
        <v>21.27243863719624</v>
      </c>
      <c r="J20" s="221">
        <v>8.548052265233851</v>
      </c>
      <c r="K20" s="222">
        <v>2.448406398827696</v>
      </c>
      <c r="L20" s="35"/>
      <c r="M20" s="35"/>
      <c r="N20" s="35"/>
      <c r="O20" s="35"/>
      <c r="P20" s="35"/>
    </row>
    <row r="21" spans="1:16" ht="12.75">
      <c r="A21" s="220">
        <v>2009</v>
      </c>
      <c r="B21" s="258">
        <v>100</v>
      </c>
      <c r="C21" s="221">
        <v>73.95452377166481</v>
      </c>
      <c r="D21" s="221">
        <v>26.035935760852283</v>
      </c>
      <c r="E21" s="221">
        <v>1.8349499125457147</v>
      </c>
      <c r="F21" s="221">
        <v>14.6064557163301</v>
      </c>
      <c r="G21" s="221">
        <v>24.309111146446178</v>
      </c>
      <c r="H21" s="221">
        <v>26.50977897916998</v>
      </c>
      <c r="I21" s="221">
        <v>21.733184926061377</v>
      </c>
      <c r="J21" s="221">
        <v>8.710446811893782</v>
      </c>
      <c r="K21" s="222">
        <v>2.29607250755287</v>
      </c>
      <c r="L21" s="35"/>
      <c r="M21" s="35"/>
      <c r="N21" s="35"/>
      <c r="O21" s="35"/>
      <c r="P21" s="35"/>
    </row>
    <row r="22" spans="1:16" s="57" customFormat="1" ht="13.5" thickBot="1">
      <c r="A22" s="224">
        <v>2010</v>
      </c>
      <c r="B22" s="259">
        <v>100</v>
      </c>
      <c r="C22" s="225">
        <v>74.2</v>
      </c>
      <c r="D22" s="225">
        <v>25.8</v>
      </c>
      <c r="E22" s="225">
        <v>1.7</v>
      </c>
      <c r="F22" s="225">
        <v>14.4</v>
      </c>
      <c r="G22" s="225">
        <v>26.2</v>
      </c>
      <c r="H22" s="225">
        <v>26.7</v>
      </c>
      <c r="I22" s="225">
        <v>20.8</v>
      </c>
      <c r="J22" s="225">
        <v>8.2</v>
      </c>
      <c r="K22" s="226">
        <v>2</v>
      </c>
      <c r="L22" s="134"/>
      <c r="M22" s="134"/>
      <c r="N22" s="134"/>
      <c r="O22" s="134"/>
      <c r="P22" s="134"/>
    </row>
    <row r="23" spans="1:12" ht="15" customHeight="1">
      <c r="A23" s="227" t="s">
        <v>100</v>
      </c>
      <c r="B23" s="260"/>
      <c r="C23" s="228"/>
      <c r="D23" s="228"/>
      <c r="E23" s="228"/>
      <c r="F23" s="228"/>
      <c r="G23" s="228"/>
      <c r="H23" s="228"/>
      <c r="I23" s="228"/>
      <c r="J23" s="228"/>
      <c r="K23" s="228"/>
      <c r="L23" s="35"/>
    </row>
    <row r="24" spans="1:12" ht="15" customHeight="1">
      <c r="A24" s="110" t="s">
        <v>253</v>
      </c>
      <c r="B24" s="68"/>
      <c r="C24" s="65"/>
      <c r="D24" s="65"/>
      <c r="E24" s="69"/>
      <c r="F24" s="65"/>
      <c r="G24" s="75"/>
      <c r="H24" s="75"/>
      <c r="I24" s="75"/>
      <c r="L24" s="35"/>
    </row>
    <row r="25" spans="1:11" ht="24" customHeight="1">
      <c r="A25" s="602" t="s">
        <v>384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2"/>
    </row>
    <row r="26" spans="1:10" ht="13.5" customHeight="1">
      <c r="A26" s="587"/>
      <c r="B26" s="587"/>
      <c r="C26" s="587"/>
      <c r="D26" s="587"/>
      <c r="E26" s="587"/>
      <c r="F26" s="587"/>
      <c r="G26" s="587"/>
      <c r="H26" s="65"/>
      <c r="I26" s="65"/>
      <c r="J26" s="65"/>
    </row>
    <row r="27" spans="1:11" ht="12.75">
      <c r="A27"/>
      <c r="B27"/>
      <c r="C27"/>
      <c r="D27"/>
      <c r="E27"/>
      <c r="F27"/>
      <c r="G27"/>
      <c r="H27"/>
      <c r="I27"/>
      <c r="J27"/>
      <c r="K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1:6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1:6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1:6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1:6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1:6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1:6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1:6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92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CD44" s="82"/>
      <c r="CI44" s="82"/>
      <c r="CN44" s="82"/>
    </row>
    <row r="45" spans="1:92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CD45" s="82"/>
      <c r="CI45" s="82"/>
      <c r="CN45" s="82"/>
    </row>
    <row r="46" spans="1:9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CD46" s="82"/>
      <c r="CI46" s="82"/>
      <c r="CN46" s="82"/>
    </row>
    <row r="47" spans="1:92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CD47" s="82"/>
      <c r="CI47" s="82"/>
      <c r="CN47" s="82"/>
    </row>
    <row r="48" spans="1:9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CD48" s="82"/>
      <c r="CI48" s="82"/>
      <c r="CN48" s="82"/>
    </row>
    <row r="49" spans="1:92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CD49" s="82"/>
      <c r="CI49" s="82"/>
      <c r="CN49" s="82"/>
    </row>
    <row r="50" spans="12:79" ht="12.7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X50" s="35"/>
      <c r="BY50" s="35"/>
      <c r="BZ50" s="35"/>
      <c r="CA50" s="35"/>
    </row>
    <row r="51" spans="21:79" ht="12.75">
      <c r="U51" s="32">
        <v>81.4</v>
      </c>
      <c r="V51" s="32">
        <v>5.4</v>
      </c>
      <c r="AB51" s="32" t="e">
        <f>AE39*100/F38</f>
        <v>#DIV/0!</v>
      </c>
      <c r="BX51" s="35"/>
      <c r="BY51" s="35"/>
      <c r="BZ51" s="35"/>
      <c r="CA51" s="35"/>
    </row>
    <row r="52" spans="21:79" ht="12.75">
      <c r="U52" s="32">
        <v>82.3</v>
      </c>
      <c r="V52" s="32">
        <v>4.3</v>
      </c>
      <c r="AB52" s="32" t="e">
        <f>SUM(AB50:AB51)</f>
        <v>#DIV/0!</v>
      </c>
      <c r="BX52" s="35"/>
      <c r="BY52" s="35"/>
      <c r="BZ52" s="35"/>
      <c r="CA52" s="35"/>
    </row>
    <row r="53" spans="21:79" ht="12.75">
      <c r="U53" s="32">
        <v>76.7</v>
      </c>
      <c r="V53" s="32">
        <v>7.7</v>
      </c>
      <c r="BX53" s="35"/>
      <c r="BY53" s="35"/>
      <c r="BZ53" s="35"/>
      <c r="CA53" s="35"/>
    </row>
    <row r="54" spans="1:79" ht="12.75">
      <c r="A54"/>
      <c r="B54"/>
      <c r="C54"/>
      <c r="D54"/>
      <c r="E54"/>
      <c r="F54"/>
      <c r="G54"/>
      <c r="H54"/>
      <c r="I54"/>
      <c r="J54"/>
      <c r="K54"/>
      <c r="U54" s="32">
        <v>79</v>
      </c>
      <c r="V54" s="32">
        <v>6.8</v>
      </c>
      <c r="BX54" s="35"/>
      <c r="BY54" s="35"/>
      <c r="BZ54" s="35"/>
      <c r="CA54" s="35"/>
    </row>
    <row r="55" spans="1:7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X55" s="35"/>
      <c r="BY55" s="35"/>
      <c r="BZ55" s="35"/>
      <c r="CA55" s="83"/>
    </row>
    <row r="56" spans="1:7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X56" s="35"/>
      <c r="BY56" s="35"/>
      <c r="BZ56" s="35"/>
      <c r="CA56" s="83"/>
    </row>
    <row r="57" spans="1: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2:56" ht="12.75"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21:25" ht="12.75">
      <c r="U108" s="32">
        <v>9.8</v>
      </c>
      <c r="V108" s="32" t="s">
        <v>174</v>
      </c>
      <c r="X108" s="32">
        <v>2.7</v>
      </c>
      <c r="Y108" s="32" t="s">
        <v>174</v>
      </c>
    </row>
    <row r="109" spans="21:25" ht="12.75">
      <c r="U109" s="32">
        <v>8.3</v>
      </c>
      <c r="V109" s="32" t="s">
        <v>174</v>
      </c>
      <c r="X109" s="32">
        <v>3</v>
      </c>
      <c r="Y109" s="32" t="s">
        <v>174</v>
      </c>
    </row>
    <row r="110" spans="21:25" ht="12.75">
      <c r="U110" s="32">
        <v>8.9</v>
      </c>
      <c r="V110" s="32" t="s">
        <v>174</v>
      </c>
      <c r="X110" s="32">
        <v>2.5</v>
      </c>
      <c r="Y110" s="32" t="s">
        <v>174</v>
      </c>
    </row>
  </sheetData>
  <mergeCells count="9">
    <mergeCell ref="A26:G26"/>
    <mergeCell ref="A1:K1"/>
    <mergeCell ref="A3:K3"/>
    <mergeCell ref="C6:D6"/>
    <mergeCell ref="E6:K6"/>
    <mergeCell ref="A4:K4"/>
    <mergeCell ref="A6:A7"/>
    <mergeCell ref="B6:B7"/>
    <mergeCell ref="A25:K2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3" r:id="rId1"/>
  <headerFooter alignWithMargins="0">
    <oddFooter>&amp;C&amp;A</oddFooter>
  </headerFooter>
  <ignoredErrors>
    <ignoredError sqref="B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V54"/>
  <sheetViews>
    <sheetView showGridLines="0" zoomScale="75" zoomScaleNormal="75" workbookViewId="0" topLeftCell="A1">
      <selection activeCell="I25" sqref="I25"/>
    </sheetView>
  </sheetViews>
  <sheetFormatPr defaultColWidth="11.421875" defaultRowHeight="12.75"/>
  <cols>
    <col min="1" max="2" width="11.7109375" style="32" customWidth="1"/>
    <col min="3" max="3" width="12.7109375" style="32" customWidth="1"/>
    <col min="4" max="4" width="13.7109375" style="32" customWidth="1"/>
    <col min="5" max="9" width="11.7109375" style="32" customWidth="1"/>
    <col min="10" max="10" width="11.421875" style="32" customWidth="1"/>
    <col min="11" max="11" width="22.140625" style="32" customWidth="1"/>
    <col min="12" max="12" width="12.8515625" style="32" customWidth="1"/>
    <col min="13" max="13" width="10.140625" style="32" customWidth="1"/>
    <col min="14" max="16384" width="11.421875" style="32" customWidth="1"/>
  </cols>
  <sheetData>
    <row r="1" spans="1:13" ht="18">
      <c r="A1" s="588" t="s">
        <v>233</v>
      </c>
      <c r="B1" s="588"/>
      <c r="C1" s="588"/>
      <c r="D1" s="588"/>
      <c r="E1" s="588"/>
      <c r="F1" s="588"/>
      <c r="G1" s="588"/>
      <c r="H1" s="588"/>
      <c r="I1" s="588"/>
      <c r="J1" s="60"/>
      <c r="K1" s="60"/>
      <c r="L1" s="60"/>
      <c r="M1" s="60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9" ht="15">
      <c r="A3" s="595" t="s">
        <v>254</v>
      </c>
      <c r="B3" s="595"/>
      <c r="C3" s="595"/>
      <c r="D3" s="595"/>
      <c r="E3" s="595"/>
      <c r="F3" s="595"/>
      <c r="G3" s="595"/>
      <c r="H3" s="595"/>
      <c r="I3" s="595"/>
    </row>
    <row r="4" spans="1:9" ht="15">
      <c r="A4" s="595" t="s">
        <v>227</v>
      </c>
      <c r="B4" s="595"/>
      <c r="C4" s="595"/>
      <c r="D4" s="595"/>
      <c r="E4" s="595"/>
      <c r="F4" s="595"/>
      <c r="G4" s="595"/>
      <c r="H4" s="595"/>
      <c r="I4" s="595"/>
    </row>
    <row r="5" spans="1:9" ht="13.5" thickBot="1">
      <c r="A5" s="261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598" t="s">
        <v>1</v>
      </c>
      <c r="B6" s="600" t="s">
        <v>3</v>
      </c>
      <c r="C6" s="600" t="s">
        <v>257</v>
      </c>
      <c r="D6" s="265" t="s">
        <v>65</v>
      </c>
      <c r="E6" s="612" t="s">
        <v>258</v>
      </c>
      <c r="F6" s="605" t="s">
        <v>66</v>
      </c>
      <c r="G6" s="606"/>
      <c r="H6" s="598"/>
      <c r="I6" s="604" t="s">
        <v>259</v>
      </c>
    </row>
    <row r="7" spans="1:9" ht="12.75">
      <c r="A7" s="610"/>
      <c r="B7" s="611"/>
      <c r="C7" s="611"/>
      <c r="D7" s="266" t="s">
        <v>255</v>
      </c>
      <c r="E7" s="613"/>
      <c r="F7" s="607"/>
      <c r="G7" s="608"/>
      <c r="H7" s="609"/>
      <c r="I7" s="551"/>
    </row>
    <row r="8" spans="1:9" ht="12.75">
      <c r="A8" s="610"/>
      <c r="B8" s="611"/>
      <c r="C8" s="611"/>
      <c r="D8" s="266" t="s">
        <v>256</v>
      </c>
      <c r="E8" s="613"/>
      <c r="F8" s="603" t="s">
        <v>3</v>
      </c>
      <c r="G8" s="267" t="s">
        <v>67</v>
      </c>
      <c r="H8" s="267" t="s">
        <v>67</v>
      </c>
      <c r="I8" s="551"/>
    </row>
    <row r="9" spans="1:9" ht="13.5" thickBot="1">
      <c r="A9" s="599"/>
      <c r="B9" s="601"/>
      <c r="C9" s="601"/>
      <c r="D9" s="268" t="s">
        <v>176</v>
      </c>
      <c r="E9" s="614"/>
      <c r="F9" s="601"/>
      <c r="G9" s="268" t="s">
        <v>68</v>
      </c>
      <c r="H9" s="268" t="s">
        <v>69</v>
      </c>
      <c r="I9" s="552"/>
    </row>
    <row r="10" spans="1:22" ht="12.75">
      <c r="A10" s="217">
        <v>1996</v>
      </c>
      <c r="B10" s="262">
        <v>100</v>
      </c>
      <c r="C10" s="218">
        <v>3.273409627947922</v>
      </c>
      <c r="D10" s="218">
        <v>47.22930083862298</v>
      </c>
      <c r="E10" s="218">
        <v>14.639141666860615</v>
      </c>
      <c r="F10" s="218">
        <v>34.11249594588334</v>
      </c>
      <c r="G10" s="218">
        <v>2.189222999583005</v>
      </c>
      <c r="H10" s="218">
        <v>31.923272946300333</v>
      </c>
      <c r="I10" s="219">
        <v>0.745651920685134</v>
      </c>
      <c r="J10" s="35"/>
      <c r="N10" s="84"/>
      <c r="V10" s="35"/>
    </row>
    <row r="11" spans="1:14" ht="12.75">
      <c r="A11" s="220">
        <v>1997</v>
      </c>
      <c r="B11" s="263">
        <v>100</v>
      </c>
      <c r="C11" s="221">
        <v>3.526769173768063</v>
      </c>
      <c r="D11" s="221">
        <v>44.359021859948136</v>
      </c>
      <c r="E11" s="221">
        <v>12.968932492408317</v>
      </c>
      <c r="F11" s="221">
        <v>38.34522045201927</v>
      </c>
      <c r="G11" s="221">
        <v>2.109577621341238</v>
      </c>
      <c r="H11" s="221">
        <v>36.23564283067803</v>
      </c>
      <c r="I11" s="222">
        <v>0.8000560218562143</v>
      </c>
      <c r="J11" s="35"/>
      <c r="N11" s="84"/>
    </row>
    <row r="12" spans="1:14" ht="12.75">
      <c r="A12" s="220">
        <v>1998</v>
      </c>
      <c r="B12" s="263">
        <v>100</v>
      </c>
      <c r="C12" s="221">
        <v>4.078198123429466</v>
      </c>
      <c r="D12" s="221">
        <v>43.52767595730457</v>
      </c>
      <c r="E12" s="221">
        <v>12.35369400814427</v>
      </c>
      <c r="F12" s="221">
        <v>39.40337044977754</v>
      </c>
      <c r="G12" s="221">
        <v>2.1232450376927865</v>
      </c>
      <c r="H12" s="221">
        <v>37.28012541208475</v>
      </c>
      <c r="I12" s="222">
        <v>0.6370614613441461</v>
      </c>
      <c r="J12" s="35"/>
      <c r="N12" s="84"/>
    </row>
    <row r="13" spans="1:10" ht="12.75">
      <c r="A13" s="220">
        <v>1999</v>
      </c>
      <c r="B13" s="263">
        <v>100</v>
      </c>
      <c r="C13" s="221">
        <v>4.410222179841709</v>
      </c>
      <c r="D13" s="221">
        <v>42.96271574330123</v>
      </c>
      <c r="E13" s="221">
        <v>10.65262347905545</v>
      </c>
      <c r="F13" s="221">
        <v>40.93878134833604</v>
      </c>
      <c r="G13" s="221">
        <v>1.914274816439401</v>
      </c>
      <c r="H13" s="221">
        <v>39.02450653189664</v>
      </c>
      <c r="I13" s="222">
        <v>1.0356572494655651</v>
      </c>
      <c r="J13" s="35"/>
    </row>
    <row r="14" spans="1:10" ht="12.75">
      <c r="A14" s="220">
        <v>2000</v>
      </c>
      <c r="B14" s="263">
        <v>100</v>
      </c>
      <c r="C14" s="221">
        <v>4.345078979343864</v>
      </c>
      <c r="D14" s="221">
        <v>42.47144592952612</v>
      </c>
      <c r="E14" s="221">
        <v>10.287760899098432</v>
      </c>
      <c r="F14" s="221">
        <v>42.048602673147016</v>
      </c>
      <c r="G14" s="221">
        <v>2.051032806804374</v>
      </c>
      <c r="H14" s="221">
        <v>39.997569866342644</v>
      </c>
      <c r="I14" s="222">
        <v>0.8471115188845673</v>
      </c>
      <c r="J14" s="35"/>
    </row>
    <row r="15" spans="1:10" ht="12.75">
      <c r="A15" s="220">
        <v>2001</v>
      </c>
      <c r="B15" s="263">
        <v>100</v>
      </c>
      <c r="C15" s="221">
        <v>4.575569853380851</v>
      </c>
      <c r="D15" s="221">
        <v>40.96725585400273</v>
      </c>
      <c r="E15" s="221">
        <v>9.181445777221773</v>
      </c>
      <c r="F15" s="221">
        <v>44.62914683441364</v>
      </c>
      <c r="G15" s="221">
        <v>1.6886316343371044</v>
      </c>
      <c r="H15" s="221">
        <v>42.94051520007653</v>
      </c>
      <c r="I15" s="222">
        <v>0.6465816809810008</v>
      </c>
      <c r="J15" s="35"/>
    </row>
    <row r="16" spans="1:10" ht="12.75">
      <c r="A16" s="220">
        <v>2002</v>
      </c>
      <c r="B16" s="263">
        <v>100</v>
      </c>
      <c r="C16" s="221">
        <v>4.972375690607735</v>
      </c>
      <c r="D16" s="221">
        <v>40.447011551983934</v>
      </c>
      <c r="E16" s="221">
        <v>8.9</v>
      </c>
      <c r="F16" s="221">
        <v>44.964841788046215</v>
      </c>
      <c r="G16" s="221">
        <v>1.7830236062280267</v>
      </c>
      <c r="H16" s="221">
        <v>43.18181818181819</v>
      </c>
      <c r="I16" s="222">
        <v>0.7157709693621186</v>
      </c>
      <c r="J16" s="35"/>
    </row>
    <row r="17" spans="1:12" ht="12.75">
      <c r="A17" s="220">
        <v>2003</v>
      </c>
      <c r="B17" s="263">
        <v>100</v>
      </c>
      <c r="C17" s="221">
        <v>5.257315842583249</v>
      </c>
      <c r="D17" s="221">
        <v>37.928859737638746</v>
      </c>
      <c r="E17" s="221">
        <v>8.990553019849273</v>
      </c>
      <c r="F17" s="221">
        <v>46.851664984863774</v>
      </c>
      <c r="G17" s="221">
        <v>2.0913218970736627</v>
      </c>
      <c r="H17" s="221">
        <v>44.76034308779011</v>
      </c>
      <c r="I17" s="222">
        <v>0.9716064150649544</v>
      </c>
      <c r="J17" s="35"/>
      <c r="K17" s="74"/>
      <c r="L17" s="74"/>
    </row>
    <row r="18" spans="1:12" ht="12.75">
      <c r="A18" s="220">
        <v>2004</v>
      </c>
      <c r="B18" s="263">
        <v>100</v>
      </c>
      <c r="C18" s="221">
        <v>4.868800242681631</v>
      </c>
      <c r="D18" s="221">
        <v>36.87496840082917</v>
      </c>
      <c r="E18" s="221">
        <v>8.4</v>
      </c>
      <c r="F18" s="221">
        <v>48.77648010516203</v>
      </c>
      <c r="G18" s="221">
        <v>1.6128216795591284</v>
      </c>
      <c r="H18" s="221">
        <v>47.163658425602904</v>
      </c>
      <c r="I18" s="222">
        <v>1.079751251327174</v>
      </c>
      <c r="J18" s="35"/>
      <c r="K18" s="74"/>
      <c r="L18" s="74"/>
    </row>
    <row r="19" spans="1:12" ht="12.75">
      <c r="A19" s="220">
        <v>2005</v>
      </c>
      <c r="B19" s="263">
        <v>100</v>
      </c>
      <c r="C19" s="221">
        <v>4.766663335665034</v>
      </c>
      <c r="D19" s="221">
        <v>35.10542620165884</v>
      </c>
      <c r="E19" s="221">
        <v>8.693914260017987</v>
      </c>
      <c r="F19" s="221">
        <v>48.99570300789447</v>
      </c>
      <c r="G19" s="221">
        <v>1.5189367442790047</v>
      </c>
      <c r="H19" s="221">
        <v>47.47676626361547</v>
      </c>
      <c r="I19" s="222">
        <v>2.4382931947636806</v>
      </c>
      <c r="J19" s="35"/>
      <c r="K19" s="74"/>
      <c r="L19" s="74"/>
    </row>
    <row r="20" spans="1:12" ht="12.75">
      <c r="A20" s="220">
        <v>2006</v>
      </c>
      <c r="B20" s="263">
        <v>100</v>
      </c>
      <c r="C20" s="221">
        <v>5.681607582536868</v>
      </c>
      <c r="D20" s="221">
        <v>34.206136983399965</v>
      </c>
      <c r="E20" s="221">
        <v>7.296603214106062</v>
      </c>
      <c r="F20" s="221">
        <v>51.2019485333051</v>
      </c>
      <c r="G20" s="221">
        <v>1.4719898337392792</v>
      </c>
      <c r="H20" s="221">
        <v>49.72995869956582</v>
      </c>
      <c r="I20" s="222">
        <v>1.613703686652002</v>
      </c>
      <c r="J20" s="35"/>
      <c r="K20" s="74"/>
      <c r="L20" s="74"/>
    </row>
    <row r="21" spans="1:12" ht="12.75">
      <c r="A21" s="220">
        <v>2007</v>
      </c>
      <c r="B21" s="263">
        <f>SUM(C21+D21+E21+F21+I21)</f>
        <v>100.00079414386428</v>
      </c>
      <c r="C21" s="221">
        <v>5.821020501877312</v>
      </c>
      <c r="D21" s="221">
        <v>33.60525107371491</v>
      </c>
      <c r="E21" s="221">
        <v>5.756192431322763</v>
      </c>
      <c r="F21" s="221">
        <v>53.418330136949294</v>
      </c>
      <c r="G21" s="221">
        <v>1.653115799141028</v>
      </c>
      <c r="H21" s="221">
        <v>51.76521433780827</v>
      </c>
      <c r="I21" s="222">
        <v>1.4</v>
      </c>
      <c r="J21" s="35"/>
      <c r="K21" s="74"/>
      <c r="L21" s="74"/>
    </row>
    <row r="22" spans="1:12" ht="14.25">
      <c r="A22" s="220" t="s">
        <v>383</v>
      </c>
      <c r="B22" s="263">
        <v>99.95590408426875</v>
      </c>
      <c r="C22" s="221">
        <v>6.1162079</v>
      </c>
      <c r="D22" s="221">
        <v>33.2797377</v>
      </c>
      <c r="E22" s="221">
        <v>5.10734891</v>
      </c>
      <c r="F22" s="221">
        <v>47.6307</v>
      </c>
      <c r="G22" s="221">
        <v>1.0719</v>
      </c>
      <c r="H22" s="221">
        <v>46.558884</v>
      </c>
      <c r="I22" s="222">
        <v>0.416154</v>
      </c>
      <c r="J22" s="35"/>
      <c r="K22" s="74"/>
      <c r="L22" s="74"/>
    </row>
    <row r="23" spans="1:12" ht="12.75">
      <c r="A23" s="220">
        <v>2009</v>
      </c>
      <c r="B23" s="263">
        <v>100.04348641342999</v>
      </c>
      <c r="C23" s="221">
        <v>6.11620795</v>
      </c>
      <c r="D23" s="221">
        <v>33.9607176</v>
      </c>
      <c r="E23" s="221">
        <v>4.779469732</v>
      </c>
      <c r="F23" s="221">
        <v>53.6839119</v>
      </c>
      <c r="G23" s="221">
        <v>0.99624831</v>
      </c>
      <c r="H23" s="221">
        <v>52.68766</v>
      </c>
      <c r="I23" s="222">
        <v>0.277436</v>
      </c>
      <c r="J23" s="35"/>
      <c r="K23" s="74"/>
      <c r="L23" s="74"/>
    </row>
    <row r="24" spans="1:12" ht="13.5" thickBot="1">
      <c r="A24" s="224" t="s">
        <v>471</v>
      </c>
      <c r="B24" s="264">
        <v>100</v>
      </c>
      <c r="C24" s="225">
        <v>5.87975661</v>
      </c>
      <c r="D24" s="225">
        <v>32.6555062</v>
      </c>
      <c r="E24" s="225">
        <v>4.38538415</v>
      </c>
      <c r="F24" s="225">
        <v>56.4015259</v>
      </c>
      <c r="G24" s="225">
        <v>1.08452347</v>
      </c>
      <c r="H24" s="225">
        <v>55.3170024</v>
      </c>
      <c r="I24" s="226">
        <v>0.20807718</v>
      </c>
      <c r="J24" s="35"/>
      <c r="K24" s="74"/>
      <c r="L24" s="74"/>
    </row>
    <row r="25" spans="1:10" s="85" customFormat="1" ht="15" customHeight="1">
      <c r="A25" s="227" t="s">
        <v>100</v>
      </c>
      <c r="B25" s="251"/>
      <c r="C25" s="251"/>
      <c r="D25" s="251"/>
      <c r="E25" s="251"/>
      <c r="F25" s="251"/>
      <c r="G25" s="227"/>
      <c r="H25" s="227"/>
      <c r="I25" s="227"/>
      <c r="J25" s="65"/>
    </row>
    <row r="26" spans="1:9" ht="13.5" customHeight="1">
      <c r="A26" s="110" t="s">
        <v>260</v>
      </c>
      <c r="B26" s="68"/>
      <c r="C26" s="65"/>
      <c r="D26" s="65"/>
      <c r="E26" s="69"/>
      <c r="F26" s="65"/>
      <c r="G26" s="75"/>
      <c r="H26" s="75"/>
      <c r="I26" s="75"/>
    </row>
    <row r="27" spans="1:9" ht="27" customHeight="1">
      <c r="A27" s="602" t="s">
        <v>384</v>
      </c>
      <c r="B27" s="602"/>
      <c r="C27" s="602"/>
      <c r="D27" s="602"/>
      <c r="E27" s="602"/>
      <c r="F27" s="602"/>
      <c r="G27" s="602"/>
      <c r="H27" s="602"/>
      <c r="I27" s="602"/>
    </row>
    <row r="28" spans="1:15" ht="12.75">
      <c r="A28" s="536" t="s">
        <v>470</v>
      </c>
      <c r="B28" s="536"/>
      <c r="C28" s="536"/>
      <c r="D28" s="536"/>
      <c r="E28" s="536"/>
      <c r="F28" s="536"/>
      <c r="G28" s="536"/>
      <c r="H28" s="536"/>
      <c r="I28" s="536"/>
      <c r="J28" s="473"/>
      <c r="K28" s="473"/>
      <c r="L28" s="154"/>
      <c r="M28" s="154"/>
      <c r="N28" s="154"/>
      <c r="O28" s="154"/>
    </row>
    <row r="29" spans="4:15" ht="12.75">
      <c r="D29" s="154"/>
      <c r="E29" s="154"/>
      <c r="F29" s="154"/>
      <c r="G29" s="154"/>
      <c r="H29" s="154"/>
      <c r="I29" s="154"/>
      <c r="J29" s="473"/>
      <c r="K29" s="473"/>
      <c r="L29" s="154"/>
      <c r="M29" s="154"/>
      <c r="N29" s="154"/>
      <c r="O29" s="154"/>
    </row>
    <row r="30" spans="4:15" ht="12.75">
      <c r="D30" s="154"/>
      <c r="E30" s="154"/>
      <c r="F30" s="154"/>
      <c r="G30" s="154"/>
      <c r="H30" s="154"/>
      <c r="I30" s="154"/>
      <c r="J30" s="473"/>
      <c r="K30" s="473"/>
      <c r="L30" s="154"/>
      <c r="M30" s="154"/>
      <c r="N30" s="154"/>
      <c r="O30" s="154"/>
    </row>
    <row r="31" spans="4:15" ht="12.75">
      <c r="D31" s="154"/>
      <c r="E31" s="154"/>
      <c r="F31" s="154"/>
      <c r="G31" s="154"/>
      <c r="H31" s="154"/>
      <c r="I31" s="154"/>
      <c r="J31" s="473"/>
      <c r="K31" s="154"/>
      <c r="L31" s="154"/>
      <c r="M31" s="154"/>
      <c r="N31" s="154"/>
      <c r="O31" s="154"/>
    </row>
    <row r="32" spans="4:15" ht="12.75">
      <c r="D32" s="154"/>
      <c r="E32" s="154"/>
      <c r="F32" s="154"/>
      <c r="G32" s="154"/>
      <c r="H32" s="154"/>
      <c r="I32" s="154"/>
      <c r="J32" s="473"/>
      <c r="K32" s="154"/>
      <c r="L32" s="154"/>
      <c r="M32" s="154"/>
      <c r="N32" s="154"/>
      <c r="O32" s="154"/>
    </row>
    <row r="33" spans="4:15" ht="12.75"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4:15" ht="12.75"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</row>
    <row r="35" spans="4:15" ht="12.75"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</row>
    <row r="36" spans="4:15" ht="12.75"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</row>
    <row r="37" spans="1:15" ht="12.75">
      <c r="A37"/>
      <c r="B37"/>
      <c r="C37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</row>
    <row r="38" spans="1:15" ht="12.75">
      <c r="A38"/>
      <c r="B38"/>
      <c r="C38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.75">
      <c r="A39"/>
      <c r="B39"/>
      <c r="C39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</row>
    <row r="40" spans="1:15" ht="12.75">
      <c r="A40"/>
      <c r="B40"/>
      <c r="C40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</sheetData>
  <mergeCells count="12">
    <mergeCell ref="A1:I1"/>
    <mergeCell ref="F6:H7"/>
    <mergeCell ref="A3:I3"/>
    <mergeCell ref="A4:I4"/>
    <mergeCell ref="A6:A9"/>
    <mergeCell ref="B6:B9"/>
    <mergeCell ref="C6:C9"/>
    <mergeCell ref="E6:E9"/>
    <mergeCell ref="A27:I27"/>
    <mergeCell ref="F8:F9"/>
    <mergeCell ref="I6:I9"/>
    <mergeCell ref="A28:I28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1"/>
  <headerFooter alignWithMargins="0">
    <oddFooter>&amp;C&amp;A</oddFoot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transitionEvaluation="1"/>
  <dimension ref="A1:BG95"/>
  <sheetViews>
    <sheetView showGridLines="0" zoomScale="75" zoomScaleNormal="75" workbookViewId="0" topLeftCell="A1">
      <selection activeCell="C25" sqref="C25"/>
    </sheetView>
  </sheetViews>
  <sheetFormatPr defaultColWidth="12.57421875" defaultRowHeight="12.75"/>
  <cols>
    <col min="1" max="1" width="30.7109375" style="86" customWidth="1"/>
    <col min="2" max="7" width="13.28125" style="86" customWidth="1"/>
    <col min="8" max="8" width="15.421875" style="86" customWidth="1"/>
    <col min="9" max="9" width="33.57421875" style="86" customWidth="1"/>
    <col min="10" max="11" width="11.28125" style="86" customWidth="1"/>
    <col min="12" max="12" width="13.7109375" style="86" customWidth="1"/>
    <col min="13" max="13" width="12.8515625" style="86" customWidth="1"/>
    <col min="14" max="14" width="12.7109375" style="86" customWidth="1"/>
    <col min="15" max="15" width="14.28125" style="86" customWidth="1"/>
    <col min="16" max="16" width="12.7109375" style="86" customWidth="1"/>
    <col min="17" max="17" width="10.28125" style="86" customWidth="1"/>
    <col min="18" max="18" width="9.7109375" style="86" customWidth="1"/>
    <col min="19" max="19" width="10.57421875" style="86" customWidth="1"/>
    <col min="20" max="20" width="11.00390625" style="86" customWidth="1"/>
    <col min="21" max="21" width="0.71875" style="86" customWidth="1"/>
    <col min="22" max="22" width="13.7109375" style="86" customWidth="1"/>
    <col min="23" max="23" width="15.00390625" style="86" customWidth="1"/>
    <col min="24" max="24" width="12.57421875" style="86" customWidth="1"/>
    <col min="25" max="25" width="9.7109375" style="86" customWidth="1"/>
    <col min="26" max="26" width="12.8515625" style="86" customWidth="1"/>
    <col min="27" max="27" width="8.140625" style="86" customWidth="1"/>
    <col min="28" max="28" width="15.00390625" style="86" customWidth="1"/>
    <col min="29" max="29" width="2.28125" style="86" customWidth="1"/>
    <col min="30" max="30" width="13.8515625" style="86" customWidth="1"/>
    <col min="31" max="31" width="0.13671875" style="86" customWidth="1"/>
    <col min="32" max="32" width="13.8515625" style="86" customWidth="1"/>
    <col min="33" max="33" width="13.00390625" style="86" customWidth="1"/>
    <col min="34" max="34" width="13.8515625" style="86" customWidth="1"/>
    <col min="35" max="35" width="2.28125" style="86" customWidth="1"/>
    <col min="36" max="40" width="19.140625" style="86" customWidth="1"/>
    <col min="41" max="41" width="2.28125" style="86" customWidth="1"/>
    <col min="42" max="42" width="37.00390625" style="86" customWidth="1"/>
    <col min="43" max="43" width="2.28125" style="86" customWidth="1"/>
    <col min="44" max="44" width="24.140625" style="86" customWidth="1"/>
    <col min="45" max="45" width="2.28125" style="86" customWidth="1"/>
    <col min="46" max="46" width="24.140625" style="86" customWidth="1"/>
    <col min="47" max="47" width="2.28125" style="86" customWidth="1"/>
    <col min="48" max="48" width="24.140625" style="86" customWidth="1"/>
    <col min="49" max="49" width="2.28125" style="86" customWidth="1"/>
    <col min="50" max="16384" width="19.140625" style="86" customWidth="1"/>
  </cols>
  <sheetData>
    <row r="1" spans="1:53" ht="18">
      <c r="A1" s="615" t="s">
        <v>233</v>
      </c>
      <c r="B1" s="615"/>
      <c r="C1" s="615"/>
      <c r="D1" s="615"/>
      <c r="E1" s="615"/>
      <c r="F1" s="615"/>
      <c r="G1" s="615"/>
      <c r="H1" s="45"/>
      <c r="I1" s="45"/>
      <c r="J1" s="45"/>
      <c r="K1" s="45"/>
      <c r="L1" s="45"/>
      <c r="M1" s="45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">
      <c r="A3" s="616" t="s">
        <v>367</v>
      </c>
      <c r="B3" s="616"/>
      <c r="C3" s="616"/>
      <c r="D3" s="616"/>
      <c r="E3" s="616"/>
      <c r="F3" s="616"/>
      <c r="G3" s="616"/>
      <c r="H3" s="32"/>
      <c r="I3" s="32"/>
      <c r="J3" s="32"/>
      <c r="K3" s="32"/>
      <c r="L3" s="32"/>
      <c r="M3" s="32"/>
      <c r="N3" s="32"/>
      <c r="O3" s="32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ht="15">
      <c r="A4" s="616" t="s">
        <v>224</v>
      </c>
      <c r="B4" s="616"/>
      <c r="C4" s="616"/>
      <c r="D4" s="616"/>
      <c r="E4" s="616"/>
      <c r="F4" s="616"/>
      <c r="G4" s="616"/>
      <c r="H4" s="32"/>
      <c r="I4" s="32"/>
      <c r="J4" s="32"/>
      <c r="K4" s="32"/>
      <c r="L4" s="32"/>
      <c r="M4" s="32"/>
      <c r="N4" s="32"/>
      <c r="O4" s="32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ht="15">
      <c r="A5" s="616" t="s">
        <v>225</v>
      </c>
      <c r="B5" s="616"/>
      <c r="C5" s="616"/>
      <c r="D5" s="616"/>
      <c r="E5" s="616"/>
      <c r="F5" s="616"/>
      <c r="G5" s="616"/>
      <c r="H5" s="32"/>
      <c r="I5" s="32"/>
      <c r="J5" s="32"/>
      <c r="K5" s="32"/>
      <c r="L5" s="32"/>
      <c r="M5" s="32"/>
      <c r="N5" s="32"/>
      <c r="O5" s="32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269"/>
      <c r="B6" s="269"/>
      <c r="C6" s="269"/>
      <c r="D6" s="269"/>
      <c r="E6" s="269"/>
      <c r="F6" s="269"/>
      <c r="G6" s="269"/>
      <c r="H6" s="32"/>
      <c r="I6" s="32"/>
      <c r="J6" s="32"/>
      <c r="K6" s="32"/>
      <c r="L6" s="32"/>
      <c r="M6" s="32"/>
      <c r="N6" s="32"/>
      <c r="O6" s="32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20" t="s">
        <v>149</v>
      </c>
      <c r="B7" s="617" t="s">
        <v>39</v>
      </c>
      <c r="C7" s="618"/>
      <c r="D7" s="617" t="s">
        <v>40</v>
      </c>
      <c r="E7" s="618"/>
      <c r="F7" s="617" t="s">
        <v>179</v>
      </c>
      <c r="G7" s="619"/>
      <c r="H7" s="32"/>
      <c r="I7" s="32"/>
      <c r="J7" s="32"/>
      <c r="K7" s="32"/>
      <c r="L7" s="32"/>
      <c r="M7" s="32"/>
      <c r="N7" s="32"/>
      <c r="O7" s="32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621"/>
      <c r="B8" s="275">
        <v>2009</v>
      </c>
      <c r="C8" s="275">
        <v>2010</v>
      </c>
      <c r="D8" s="275">
        <v>2009</v>
      </c>
      <c r="E8" s="275">
        <v>2010</v>
      </c>
      <c r="F8" s="276">
        <v>2009</v>
      </c>
      <c r="G8" s="275">
        <v>2010</v>
      </c>
      <c r="H8" s="32"/>
      <c r="I8" s="32"/>
      <c r="J8" s="32"/>
      <c r="K8" s="32"/>
      <c r="L8" s="32"/>
      <c r="M8" s="32"/>
      <c r="N8" s="32"/>
      <c r="O8" s="32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ht="12.75">
      <c r="A9" s="270" t="s">
        <v>41</v>
      </c>
      <c r="B9" s="239">
        <v>96.49861000000001</v>
      </c>
      <c r="C9" s="239">
        <v>90.675</v>
      </c>
      <c r="D9" s="239">
        <v>91.58270000000002</v>
      </c>
      <c r="E9" s="239">
        <v>86.6</v>
      </c>
      <c r="F9" s="241">
        <v>4.91591</v>
      </c>
      <c r="G9" s="241">
        <v>4.075</v>
      </c>
      <c r="H9" s="32"/>
      <c r="I9" s="49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134"/>
      <c r="AD9" s="35"/>
      <c r="AE9" s="35"/>
      <c r="AF9" s="35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ht="12.75">
      <c r="A10" s="271" t="s">
        <v>136</v>
      </c>
      <c r="B10" s="243">
        <v>17.0680975</v>
      </c>
      <c r="C10" s="243">
        <v>16.725</v>
      </c>
      <c r="D10" s="243">
        <v>16.5451275</v>
      </c>
      <c r="E10" s="243">
        <v>16.3</v>
      </c>
      <c r="F10" s="245">
        <v>0.52297</v>
      </c>
      <c r="G10" s="245">
        <v>0.425</v>
      </c>
      <c r="H10" s="35"/>
      <c r="I10" s="497"/>
      <c r="J10" s="136"/>
      <c r="K10" s="136"/>
      <c r="L10" s="136"/>
      <c r="M10" s="136"/>
      <c r="N10" s="137"/>
      <c r="O10" s="137"/>
      <c r="P10" s="137"/>
      <c r="Q10" s="137"/>
      <c r="R10" s="57"/>
      <c r="S10" s="134"/>
      <c r="T10" s="57"/>
      <c r="U10" s="57"/>
      <c r="V10" s="57"/>
      <c r="W10" s="57"/>
      <c r="X10" s="57"/>
      <c r="Y10" s="57"/>
      <c r="Z10" s="132"/>
      <c r="AA10" s="133"/>
      <c r="AB10" s="57"/>
      <c r="AC10" s="57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2.75">
      <c r="A11" s="271" t="s">
        <v>42</v>
      </c>
      <c r="B11" s="243">
        <v>10.2417075</v>
      </c>
      <c r="C11" s="243">
        <v>7.8</v>
      </c>
      <c r="D11" s="243">
        <v>10.0166425</v>
      </c>
      <c r="E11" s="243">
        <v>7.45</v>
      </c>
      <c r="F11" s="245">
        <v>0.225065</v>
      </c>
      <c r="G11" s="245">
        <v>0.35</v>
      </c>
      <c r="H11" s="35"/>
      <c r="I11" s="497"/>
      <c r="J11" s="136"/>
      <c r="K11" s="136"/>
      <c r="L11" s="136"/>
      <c r="M11" s="136"/>
      <c r="N11" s="137"/>
      <c r="O11" s="137"/>
      <c r="P11" s="137"/>
      <c r="Q11" s="137"/>
      <c r="R11" s="57"/>
      <c r="S11" s="134"/>
      <c r="T11" s="57"/>
      <c r="U11" s="130"/>
      <c r="V11" s="130"/>
      <c r="W11" s="130"/>
      <c r="X11" s="130"/>
      <c r="Y11" s="57"/>
      <c r="Z11" s="132"/>
      <c r="AA11" s="133"/>
      <c r="AB11" s="57"/>
      <c r="AC11" s="57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2.75">
      <c r="A12" s="271" t="s">
        <v>43</v>
      </c>
      <c r="B12" s="243">
        <v>13.8006775</v>
      </c>
      <c r="C12" s="243">
        <v>12.15</v>
      </c>
      <c r="D12" s="243">
        <v>13.0542975</v>
      </c>
      <c r="E12" s="243">
        <v>11.725</v>
      </c>
      <c r="F12" s="245">
        <v>0.7463799999999999</v>
      </c>
      <c r="G12" s="245">
        <v>0.425</v>
      </c>
      <c r="H12" s="35"/>
      <c r="I12" s="497"/>
      <c r="J12" s="137"/>
      <c r="K12" s="137"/>
      <c r="L12" s="137"/>
      <c r="M12" s="137"/>
      <c r="N12" s="137"/>
      <c r="O12" s="137"/>
      <c r="P12" s="137"/>
      <c r="Q12" s="137"/>
      <c r="R12" s="57"/>
      <c r="S12" s="134"/>
      <c r="T12" s="57"/>
      <c r="U12" s="130"/>
      <c r="V12" s="130"/>
      <c r="W12" s="130"/>
      <c r="X12" s="130"/>
      <c r="Y12" s="57"/>
      <c r="Z12" s="132"/>
      <c r="AA12" s="133"/>
      <c r="AB12" s="57"/>
      <c r="AC12" s="57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5" customHeight="1">
      <c r="A13" s="271" t="s">
        <v>133</v>
      </c>
      <c r="B13" s="243">
        <v>13.094657499999999</v>
      </c>
      <c r="C13" s="243">
        <v>12.925</v>
      </c>
      <c r="D13" s="243">
        <v>12.4197575</v>
      </c>
      <c r="E13" s="243">
        <v>11.1</v>
      </c>
      <c r="F13" s="245">
        <v>0.6748999999999999</v>
      </c>
      <c r="G13" s="245">
        <v>1.825</v>
      </c>
      <c r="H13" s="35"/>
      <c r="I13" s="497"/>
      <c r="J13" s="137"/>
      <c r="K13" s="137"/>
      <c r="L13" s="137"/>
      <c r="M13" s="137"/>
      <c r="N13" s="137"/>
      <c r="O13" s="137"/>
      <c r="P13" s="137"/>
      <c r="Q13" s="137"/>
      <c r="R13" s="57"/>
      <c r="S13" s="134"/>
      <c r="T13" s="57"/>
      <c r="U13" s="138"/>
      <c r="V13" s="138"/>
      <c r="W13" s="138"/>
      <c r="X13" s="138"/>
      <c r="Y13" s="57"/>
      <c r="Z13" s="132"/>
      <c r="AA13" s="133"/>
      <c r="AB13" s="57"/>
      <c r="AC13" s="57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87" t="s">
        <v>0</v>
      </c>
      <c r="BC13" s="87" t="s">
        <v>0</v>
      </c>
      <c r="BD13" s="87" t="s">
        <v>0</v>
      </c>
      <c r="BE13" s="87" t="s">
        <v>0</v>
      </c>
      <c r="BF13" s="87" t="s">
        <v>0</v>
      </c>
      <c r="BG13" s="87" t="s">
        <v>0</v>
      </c>
    </row>
    <row r="14" spans="1:53" ht="12.75">
      <c r="A14" s="271" t="s">
        <v>135</v>
      </c>
      <c r="B14" s="243">
        <v>6.449554999999999</v>
      </c>
      <c r="C14" s="243">
        <v>6.75</v>
      </c>
      <c r="D14" s="243">
        <v>5.94239</v>
      </c>
      <c r="E14" s="243">
        <v>5.975</v>
      </c>
      <c r="F14" s="245">
        <v>0.507165</v>
      </c>
      <c r="G14" s="245">
        <v>0.775</v>
      </c>
      <c r="H14" s="35"/>
      <c r="I14" s="497"/>
      <c r="J14" s="137"/>
      <c r="K14" s="137"/>
      <c r="L14" s="137"/>
      <c r="M14" s="137"/>
      <c r="N14" s="137"/>
      <c r="O14" s="137"/>
      <c r="P14" s="137"/>
      <c r="Q14" s="137"/>
      <c r="R14" s="57"/>
      <c r="S14" s="134"/>
      <c r="T14" s="57"/>
      <c r="U14" s="138"/>
      <c r="V14" s="138"/>
      <c r="W14" s="138"/>
      <c r="X14" s="138"/>
      <c r="Y14" s="57"/>
      <c r="Z14" s="132"/>
      <c r="AA14" s="133"/>
      <c r="AB14" s="57"/>
      <c r="AC14" s="57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ht="12.75">
      <c r="A15" s="271" t="s">
        <v>45</v>
      </c>
      <c r="B15" s="243">
        <v>31.162402500000002</v>
      </c>
      <c r="C15" s="243">
        <v>38.575</v>
      </c>
      <c r="D15" s="243">
        <v>28.206075000000002</v>
      </c>
      <c r="E15" s="243">
        <v>34.45</v>
      </c>
      <c r="F15" s="245">
        <v>2.9563275</v>
      </c>
      <c r="G15" s="245">
        <v>4.125</v>
      </c>
      <c r="H15" s="35"/>
      <c r="I15" s="497"/>
      <c r="J15" s="137"/>
      <c r="K15" s="137"/>
      <c r="L15" s="137"/>
      <c r="M15" s="137"/>
      <c r="N15" s="137"/>
      <c r="O15" s="137"/>
      <c r="P15" s="137"/>
      <c r="Q15" s="137"/>
      <c r="R15" s="57"/>
      <c r="S15" s="134"/>
      <c r="T15" s="57"/>
      <c r="U15" s="138"/>
      <c r="V15" s="138"/>
      <c r="W15" s="138"/>
      <c r="X15" s="138"/>
      <c r="Y15" s="57"/>
      <c r="Z15" s="132"/>
      <c r="AA15" s="133"/>
      <c r="AB15" s="57"/>
      <c r="AC15" s="57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ht="12.75">
      <c r="A16" s="271" t="s">
        <v>46</v>
      </c>
      <c r="B16" s="243">
        <v>64.10579</v>
      </c>
      <c r="C16" s="243">
        <v>76.925</v>
      </c>
      <c r="D16" s="243">
        <v>57.929734999999994</v>
      </c>
      <c r="E16" s="243">
        <v>66.525</v>
      </c>
      <c r="F16" s="245">
        <v>6.176055</v>
      </c>
      <c r="G16" s="245">
        <v>10.4</v>
      </c>
      <c r="H16" s="35"/>
      <c r="I16" s="497"/>
      <c r="J16" s="137"/>
      <c r="K16" s="137"/>
      <c r="L16" s="137"/>
      <c r="M16" s="137"/>
      <c r="N16" s="137"/>
      <c r="O16" s="137"/>
      <c r="P16" s="137"/>
      <c r="Q16" s="137"/>
      <c r="R16" s="57"/>
      <c r="S16" s="134"/>
      <c r="T16" s="57"/>
      <c r="U16" s="130"/>
      <c r="V16" s="130"/>
      <c r="W16" s="130"/>
      <c r="X16" s="130"/>
      <c r="Y16" s="57"/>
      <c r="Z16" s="132"/>
      <c r="AA16" s="133"/>
      <c r="AB16" s="57"/>
      <c r="AC16" s="57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2.75">
      <c r="A17" s="271" t="s">
        <v>261</v>
      </c>
      <c r="B17" s="243">
        <v>7.3153049999999995</v>
      </c>
      <c r="C17" s="243">
        <v>5.95</v>
      </c>
      <c r="D17" s="243">
        <v>6.5533775</v>
      </c>
      <c r="E17" s="243">
        <v>4.95</v>
      </c>
      <c r="F17" s="245">
        <v>0.7619275</v>
      </c>
      <c r="G17" s="245">
        <v>1</v>
      </c>
      <c r="H17" s="35"/>
      <c r="I17" s="497"/>
      <c r="J17" s="136"/>
      <c r="K17" s="136"/>
      <c r="L17" s="136"/>
      <c r="M17" s="136"/>
      <c r="N17" s="137"/>
      <c r="O17" s="137"/>
      <c r="P17" s="137"/>
      <c r="Q17" s="137"/>
      <c r="R17" s="57"/>
      <c r="S17" s="134"/>
      <c r="T17" s="57"/>
      <c r="U17" s="138"/>
      <c r="V17" s="138"/>
      <c r="W17" s="138"/>
      <c r="X17" s="138"/>
      <c r="Y17" s="57"/>
      <c r="Z17" s="132"/>
      <c r="AA17" s="133"/>
      <c r="AB17" s="57"/>
      <c r="AC17" s="57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5" customHeight="1">
      <c r="A18" s="271" t="s">
        <v>47</v>
      </c>
      <c r="B18" s="243">
        <v>71.96114499999999</v>
      </c>
      <c r="C18" s="243">
        <v>70.725</v>
      </c>
      <c r="D18" s="243">
        <v>66.84219999999999</v>
      </c>
      <c r="E18" s="243">
        <v>63.775</v>
      </c>
      <c r="F18" s="245">
        <v>5.118945</v>
      </c>
      <c r="G18" s="245">
        <v>6.95</v>
      </c>
      <c r="H18" s="35"/>
      <c r="I18" s="497"/>
      <c r="J18" s="137"/>
      <c r="K18" s="137"/>
      <c r="L18" s="137"/>
      <c r="M18" s="137"/>
      <c r="N18" s="137"/>
      <c r="O18" s="137"/>
      <c r="P18" s="137"/>
      <c r="Q18" s="137"/>
      <c r="R18" s="57"/>
      <c r="S18" s="134"/>
      <c r="T18" s="57"/>
      <c r="U18" s="130"/>
      <c r="V18" s="130"/>
      <c r="W18" s="130"/>
      <c r="X18" s="130"/>
      <c r="Y18" s="57"/>
      <c r="Z18" s="132"/>
      <c r="AA18" s="133"/>
      <c r="AB18" s="57"/>
      <c r="AC18" s="57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2.75">
      <c r="A19" s="271" t="s">
        <v>132</v>
      </c>
      <c r="B19" s="243">
        <v>15.115519999999998</v>
      </c>
      <c r="C19" s="243">
        <v>7.975</v>
      </c>
      <c r="D19" s="243">
        <v>13.507947499999998</v>
      </c>
      <c r="E19" s="243">
        <v>6.75</v>
      </c>
      <c r="F19" s="245">
        <v>1.6075724999999998</v>
      </c>
      <c r="G19" s="245">
        <v>1.225</v>
      </c>
      <c r="H19" s="35"/>
      <c r="I19" s="497"/>
      <c r="J19" s="136"/>
      <c r="K19" s="136"/>
      <c r="L19" s="136"/>
      <c r="M19" s="136"/>
      <c r="N19" s="137"/>
      <c r="O19" s="137"/>
      <c r="P19" s="137"/>
      <c r="Q19" s="137"/>
      <c r="R19" s="57"/>
      <c r="S19" s="134"/>
      <c r="T19" s="57"/>
      <c r="U19" s="138"/>
      <c r="V19" s="138"/>
      <c r="W19" s="138"/>
      <c r="X19" s="138"/>
      <c r="Y19" s="57"/>
      <c r="Z19" s="132"/>
      <c r="AA19" s="133"/>
      <c r="AB19" s="57"/>
      <c r="AC19" s="57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5" customHeight="1">
      <c r="A20" s="271" t="s">
        <v>48</v>
      </c>
      <c r="B20" s="243">
        <v>60.886872499999996</v>
      </c>
      <c r="C20" s="243">
        <v>61.45</v>
      </c>
      <c r="D20" s="243">
        <v>51.100049999999996</v>
      </c>
      <c r="E20" s="243">
        <v>50.3</v>
      </c>
      <c r="F20" s="245">
        <v>9.7868225</v>
      </c>
      <c r="G20" s="245">
        <v>11.15</v>
      </c>
      <c r="H20" s="35"/>
      <c r="I20" s="497"/>
      <c r="J20" s="136"/>
      <c r="K20" s="136"/>
      <c r="L20" s="136"/>
      <c r="M20" s="136"/>
      <c r="N20" s="137"/>
      <c r="O20" s="137"/>
      <c r="P20" s="137"/>
      <c r="Q20" s="137"/>
      <c r="R20" s="57"/>
      <c r="S20" s="134"/>
      <c r="T20" s="57"/>
      <c r="U20" s="130"/>
      <c r="V20" s="130"/>
      <c r="W20" s="130"/>
      <c r="X20" s="130"/>
      <c r="Y20" s="57"/>
      <c r="Z20" s="132"/>
      <c r="AA20" s="133"/>
      <c r="AB20" s="57"/>
      <c r="AC20" s="57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2.75">
      <c r="A21" s="271" t="s">
        <v>187</v>
      </c>
      <c r="B21" s="243">
        <v>79.1714675</v>
      </c>
      <c r="C21" s="243">
        <v>69.875</v>
      </c>
      <c r="D21" s="243">
        <v>67.132495</v>
      </c>
      <c r="E21" s="243">
        <v>55.8</v>
      </c>
      <c r="F21" s="245">
        <v>12.0389725</v>
      </c>
      <c r="G21" s="245">
        <v>14.075</v>
      </c>
      <c r="H21" s="35"/>
      <c r="I21" s="497"/>
      <c r="J21" s="137"/>
      <c r="K21" s="137"/>
      <c r="L21" s="137"/>
      <c r="M21" s="137"/>
      <c r="N21" s="137"/>
      <c r="O21" s="137"/>
      <c r="P21" s="137"/>
      <c r="Q21" s="137"/>
      <c r="R21" s="57"/>
      <c r="S21" s="134"/>
      <c r="T21" s="57"/>
      <c r="U21" s="130"/>
      <c r="V21" s="130"/>
      <c r="W21" s="130"/>
      <c r="X21" s="130"/>
      <c r="Y21" s="57"/>
      <c r="Z21" s="132"/>
      <c r="AA21" s="133"/>
      <c r="AB21" s="57"/>
      <c r="AC21" s="57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2.75">
      <c r="A22" s="271" t="s">
        <v>134</v>
      </c>
      <c r="B22" s="243">
        <v>77.7602425</v>
      </c>
      <c r="C22" s="243">
        <v>97.05</v>
      </c>
      <c r="D22" s="243">
        <v>63.307665</v>
      </c>
      <c r="E22" s="243">
        <v>75.025</v>
      </c>
      <c r="F22" s="245">
        <v>14.452577499999999</v>
      </c>
      <c r="G22" s="245">
        <v>22.025</v>
      </c>
      <c r="H22" s="35"/>
      <c r="I22" s="497"/>
      <c r="J22" s="136"/>
      <c r="K22" s="136"/>
      <c r="L22" s="136"/>
      <c r="M22" s="136"/>
      <c r="N22" s="137"/>
      <c r="O22" s="137"/>
      <c r="P22" s="137"/>
      <c r="Q22" s="137"/>
      <c r="R22" s="57"/>
      <c r="S22" s="134"/>
      <c r="T22" s="57"/>
      <c r="U22" s="138"/>
      <c r="V22" s="138"/>
      <c r="W22" s="138"/>
      <c r="X22" s="138"/>
      <c r="Y22" s="57"/>
      <c r="Z22" s="132"/>
      <c r="AA22" s="133"/>
      <c r="AB22" s="57"/>
      <c r="AC22" s="57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.75">
      <c r="A23" s="271" t="s">
        <v>50</v>
      </c>
      <c r="B23" s="243">
        <v>53.7044625</v>
      </c>
      <c r="C23" s="243">
        <v>49.375</v>
      </c>
      <c r="D23" s="243">
        <v>42.3268225</v>
      </c>
      <c r="E23" s="243">
        <v>38.15</v>
      </c>
      <c r="F23" s="245">
        <v>11.37764</v>
      </c>
      <c r="G23" s="245">
        <v>11.225</v>
      </c>
      <c r="H23" s="35"/>
      <c r="I23" s="497"/>
      <c r="J23" s="136"/>
      <c r="K23" s="136"/>
      <c r="L23" s="136"/>
      <c r="M23" s="136"/>
      <c r="N23" s="137"/>
      <c r="O23" s="137"/>
      <c r="P23" s="137"/>
      <c r="Q23" s="137"/>
      <c r="R23" s="57"/>
      <c r="S23" s="134"/>
      <c r="T23" s="57"/>
      <c r="U23" s="130"/>
      <c r="V23" s="130"/>
      <c r="W23" s="130"/>
      <c r="X23" s="130"/>
      <c r="Y23" s="57"/>
      <c r="Z23" s="132"/>
      <c r="AA23" s="133"/>
      <c r="AB23" s="57"/>
      <c r="AC23" s="57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2.75">
      <c r="A24" s="271" t="s">
        <v>51</v>
      </c>
      <c r="B24" s="243">
        <v>334.4448175</v>
      </c>
      <c r="C24" s="243">
        <v>354.4</v>
      </c>
      <c r="D24" s="243">
        <v>217.3917475</v>
      </c>
      <c r="E24" s="243">
        <v>230.45</v>
      </c>
      <c r="F24" s="245">
        <v>117.05306999999999</v>
      </c>
      <c r="G24" s="245">
        <v>123.95</v>
      </c>
      <c r="H24" s="35"/>
      <c r="I24" s="497"/>
      <c r="J24" s="137"/>
      <c r="K24" s="137"/>
      <c r="L24" s="137"/>
      <c r="M24" s="137"/>
      <c r="N24" s="137"/>
      <c r="O24" s="137"/>
      <c r="P24" s="137"/>
      <c r="Q24" s="137"/>
      <c r="R24" s="57"/>
      <c r="S24" s="134"/>
      <c r="T24" s="57"/>
      <c r="U24" s="130"/>
      <c r="V24" s="130"/>
      <c r="W24" s="130"/>
      <c r="X24" s="130"/>
      <c r="Y24" s="57"/>
      <c r="Z24" s="132"/>
      <c r="AA24" s="133"/>
      <c r="AB24" s="57"/>
      <c r="AC24" s="57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34" ht="12.75" customHeight="1">
      <c r="A25" s="271" t="s">
        <v>52</v>
      </c>
      <c r="B25" s="243">
        <v>26.402034999999998</v>
      </c>
      <c r="C25" s="243">
        <v>30.55</v>
      </c>
      <c r="D25" s="243">
        <v>22.067742499999998</v>
      </c>
      <c r="E25" s="243">
        <v>25.575</v>
      </c>
      <c r="F25" s="245">
        <v>4.3342925</v>
      </c>
      <c r="G25" s="245">
        <v>4.975</v>
      </c>
      <c r="H25" s="35"/>
      <c r="I25" s="497"/>
      <c r="J25" s="137"/>
      <c r="K25" s="137"/>
      <c r="L25" s="137"/>
      <c r="M25" s="137"/>
      <c r="N25" s="137"/>
      <c r="O25" s="137"/>
      <c r="P25" s="137"/>
      <c r="Q25" s="137"/>
      <c r="R25" s="57"/>
      <c r="S25" s="134"/>
      <c r="T25" s="57"/>
      <c r="U25" s="138"/>
      <c r="V25" s="138"/>
      <c r="W25" s="138"/>
      <c r="X25" s="138"/>
      <c r="Y25" s="57"/>
      <c r="Z25" s="132"/>
      <c r="AA25" s="133"/>
      <c r="AB25" s="57"/>
      <c r="AC25" s="57"/>
      <c r="AD25"/>
      <c r="AE25"/>
      <c r="AF25"/>
      <c r="AG25"/>
      <c r="AH25"/>
    </row>
    <row r="26" spans="1:34" ht="12.75">
      <c r="A26" s="271"/>
      <c r="B26" s="243"/>
      <c r="C26" s="243"/>
      <c r="D26" s="243"/>
      <c r="E26" s="243"/>
      <c r="F26" s="245"/>
      <c r="G26" s="245"/>
      <c r="H26" s="35"/>
      <c r="I26" s="497"/>
      <c r="J26" s="137"/>
      <c r="K26" s="137"/>
      <c r="L26" s="137"/>
      <c r="M26" s="137"/>
      <c r="N26" s="137"/>
      <c r="O26" s="137"/>
      <c r="P26" s="137"/>
      <c r="Q26" s="137"/>
      <c r="R26" s="57"/>
      <c r="S26" s="134"/>
      <c r="T26" s="57"/>
      <c r="U26" s="130"/>
      <c r="V26" s="130"/>
      <c r="W26" s="130"/>
      <c r="X26" s="130"/>
      <c r="Y26" s="57"/>
      <c r="Z26" s="132"/>
      <c r="AA26" s="133"/>
      <c r="AB26" s="57"/>
      <c r="AC26" s="57"/>
      <c r="AD26"/>
      <c r="AE26"/>
      <c r="AF26"/>
      <c r="AG26"/>
      <c r="AH26"/>
    </row>
    <row r="27" spans="1:34" ht="13.5" thickBot="1">
      <c r="A27" s="272" t="s">
        <v>32</v>
      </c>
      <c r="B27" s="273">
        <v>979.3100125000001</v>
      </c>
      <c r="C27" s="273">
        <v>1011.875</v>
      </c>
      <c r="D27" s="273">
        <v>786.0534200000001</v>
      </c>
      <c r="E27" s="273">
        <v>792.975</v>
      </c>
      <c r="F27" s="274">
        <v>193.25659249999998</v>
      </c>
      <c r="G27" s="274">
        <v>218.9</v>
      </c>
      <c r="H27" s="35"/>
      <c r="I27" s="497"/>
      <c r="J27" s="137"/>
      <c r="K27" s="137"/>
      <c r="L27" s="137"/>
      <c r="M27" s="137"/>
      <c r="N27" s="137"/>
      <c r="O27" s="137"/>
      <c r="P27" s="137"/>
      <c r="Q27" s="137"/>
      <c r="R27" s="57"/>
      <c r="S27" s="134"/>
      <c r="T27" s="57"/>
      <c r="U27" s="138"/>
      <c r="V27" s="138"/>
      <c r="W27" s="138"/>
      <c r="X27" s="138"/>
      <c r="Y27" s="57"/>
      <c r="Z27" s="132"/>
      <c r="AA27" s="133"/>
      <c r="AB27" s="57"/>
      <c r="AC27" s="57"/>
      <c r="AD27"/>
      <c r="AE27"/>
      <c r="AF27"/>
      <c r="AG27"/>
      <c r="AH27"/>
    </row>
    <row r="28" spans="1:34" s="85" customFormat="1" ht="15" customHeight="1">
      <c r="A28" s="227" t="s">
        <v>100</v>
      </c>
      <c r="B28" s="251"/>
      <c r="C28" s="251"/>
      <c r="D28" s="251"/>
      <c r="E28" s="251"/>
      <c r="F28" s="251"/>
      <c r="G28" s="227"/>
      <c r="H28" s="72"/>
      <c r="I28" s="135"/>
      <c r="J28" s="137"/>
      <c r="K28" s="137"/>
      <c r="L28" s="137"/>
      <c r="M28" s="137"/>
      <c r="N28" s="137"/>
      <c r="O28" s="137"/>
      <c r="P28" s="137"/>
      <c r="Q28" s="137"/>
      <c r="R28" s="139"/>
      <c r="S28" s="134"/>
      <c r="T28" s="57"/>
      <c r="U28" s="138"/>
      <c r="V28" s="138"/>
      <c r="W28" s="138"/>
      <c r="X28" s="138"/>
      <c r="Y28" s="57"/>
      <c r="Z28" s="132"/>
      <c r="AA28" s="133"/>
      <c r="AB28" s="57"/>
      <c r="AC28" s="57"/>
      <c r="AD28"/>
      <c r="AE28"/>
      <c r="AF28"/>
      <c r="AG28"/>
      <c r="AH28"/>
    </row>
    <row r="29" spans="1:34" s="32" customFormat="1" ht="13.5" customHeight="1">
      <c r="A29" s="110" t="s">
        <v>260</v>
      </c>
      <c r="B29" s="68"/>
      <c r="C29" s="65"/>
      <c r="D29" s="65"/>
      <c r="E29" s="69"/>
      <c r="F29" s="65"/>
      <c r="G29" s="75"/>
      <c r="H29" s="75"/>
      <c r="I29" s="526"/>
      <c r="J29" s="526"/>
      <c r="K29" s="526"/>
      <c r="L29" s="526"/>
      <c r="M29" s="526"/>
      <c r="N29" s="526"/>
      <c r="O29" s="526"/>
      <c r="P29" s="526"/>
      <c r="Q29" s="526"/>
      <c r="R29" s="57"/>
      <c r="S29" s="57"/>
      <c r="T29" s="57"/>
      <c r="U29" s="138"/>
      <c r="V29" s="138"/>
      <c r="W29" s="138"/>
      <c r="X29" s="138"/>
      <c r="Y29" s="57"/>
      <c r="Z29" s="132"/>
      <c r="AA29" s="133"/>
      <c r="AB29" s="57"/>
      <c r="AC29" s="57"/>
      <c r="AD29"/>
      <c r="AE29"/>
      <c r="AF29"/>
      <c r="AG29"/>
      <c r="AH29"/>
    </row>
    <row r="30" spans="1:34" s="32" customFormat="1" ht="13.5" customHeight="1">
      <c r="A30" s="65" t="s">
        <v>385</v>
      </c>
      <c r="B30" s="68"/>
      <c r="C30" s="65"/>
      <c r="D30" s="65"/>
      <c r="E30" s="69"/>
      <c r="F30" s="65"/>
      <c r="G30" s="75"/>
      <c r="H30" s="75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138"/>
      <c r="V30" s="138"/>
      <c r="W30" s="138"/>
      <c r="X30" s="138"/>
      <c r="Y30" s="57"/>
      <c r="Z30" s="132"/>
      <c r="AA30" s="133"/>
      <c r="AB30" s="57"/>
      <c r="AC30" s="57"/>
      <c r="AD30"/>
      <c r="AE30"/>
      <c r="AF30"/>
      <c r="AG30"/>
      <c r="AH30"/>
    </row>
    <row r="31" spans="1:34" s="85" customFormat="1" ht="12.75">
      <c r="A31" s="587"/>
      <c r="B31" s="587"/>
      <c r="C31" s="587"/>
      <c r="D31" s="587"/>
      <c r="E31" s="587"/>
      <c r="F31" s="587"/>
      <c r="G31" s="587"/>
      <c r="H31" s="65"/>
      <c r="I31" s="65"/>
      <c r="AB31"/>
      <c r="AC31"/>
      <c r="AD31"/>
      <c r="AE31"/>
      <c r="AF31"/>
      <c r="AG31"/>
      <c r="AH31"/>
    </row>
    <row r="32" spans="2:32" ht="12.75">
      <c r="B32" s="32"/>
      <c r="C32" s="32"/>
      <c r="D32" s="32"/>
      <c r="E32" s="88"/>
      <c r="F32" s="88"/>
      <c r="G32" s="88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spans="1:13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32"/>
      <c r="B89" s="70"/>
      <c r="C89" s="32"/>
      <c r="D89" s="32"/>
      <c r="E89" s="70"/>
      <c r="F89" s="32"/>
      <c r="G89" s="32"/>
      <c r="H89" s="32"/>
      <c r="I89" s="32"/>
      <c r="J89" s="32"/>
      <c r="K89" s="32"/>
      <c r="L89" s="32"/>
      <c r="M89" s="32"/>
    </row>
    <row r="90" spans="1:12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</row>
    <row r="91" spans="1:12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12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</row>
    <row r="95" spans="1:12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</row>
  </sheetData>
  <mergeCells count="10">
    <mergeCell ref="I29:Q29"/>
    <mergeCell ref="A31:G31"/>
    <mergeCell ref="A1:G1"/>
    <mergeCell ref="A5:G5"/>
    <mergeCell ref="A3:G3"/>
    <mergeCell ref="B7:C7"/>
    <mergeCell ref="D7:E7"/>
    <mergeCell ref="F7:G7"/>
    <mergeCell ref="A4:G4"/>
    <mergeCell ref="A7:A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  <colBreaks count="1" manualBreakCount="1">
    <brk id="9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showGridLines="0" zoomScale="75" zoomScaleNormal="75" workbookViewId="0" topLeftCell="A1">
      <selection activeCell="L32" sqref="L32"/>
    </sheetView>
  </sheetViews>
  <sheetFormatPr defaultColWidth="11.421875" defaultRowHeight="12.75"/>
  <cols>
    <col min="1" max="1" width="30.7109375" style="0" customWidth="1"/>
    <col min="2" max="11" width="12.7109375" style="0" customWidth="1"/>
  </cols>
  <sheetData>
    <row r="1" spans="1:13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19"/>
      <c r="M1" s="19"/>
    </row>
    <row r="2" spans="1:12" ht="12.75">
      <c r="A2" s="15"/>
      <c r="B2" s="15"/>
      <c r="C2" s="15"/>
      <c r="D2" s="15"/>
      <c r="E2" s="15"/>
      <c r="F2" s="15"/>
      <c r="G2" s="15"/>
      <c r="H2" s="16"/>
      <c r="I2" s="15"/>
      <c r="J2" s="15"/>
      <c r="K2" s="16"/>
      <c r="L2" s="15"/>
    </row>
    <row r="3" spans="1:12" ht="15">
      <c r="A3" s="632" t="s">
        <v>266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15"/>
    </row>
    <row r="4" spans="1:12" ht="15">
      <c r="A4" s="632" t="s">
        <v>267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15"/>
    </row>
    <row r="5" spans="1:12" ht="13.5" thickBo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8"/>
      <c r="L5" s="15"/>
    </row>
    <row r="6" spans="1:11" ht="12.75">
      <c r="A6" s="620" t="s">
        <v>149</v>
      </c>
      <c r="B6" s="617" t="s">
        <v>140</v>
      </c>
      <c r="C6" s="634"/>
      <c r="D6" s="634"/>
      <c r="E6" s="634"/>
      <c r="F6" s="634"/>
      <c r="G6" s="619"/>
      <c r="H6" s="625" t="s">
        <v>294</v>
      </c>
      <c r="I6" s="628" t="s">
        <v>141</v>
      </c>
      <c r="J6" s="629"/>
      <c r="K6" s="629"/>
    </row>
    <row r="7" spans="1:19" ht="12.75">
      <c r="A7" s="635"/>
      <c r="B7" s="622" t="s">
        <v>142</v>
      </c>
      <c r="C7" s="623"/>
      <c r="D7" s="622" t="s">
        <v>143</v>
      </c>
      <c r="E7" s="623"/>
      <c r="F7" s="622" t="s">
        <v>144</v>
      </c>
      <c r="G7" s="623"/>
      <c r="H7" s="626"/>
      <c r="I7" s="630"/>
      <c r="J7" s="631"/>
      <c r="K7" s="631"/>
      <c r="Q7" s="127"/>
      <c r="R7" s="127"/>
      <c r="S7" s="127"/>
    </row>
    <row r="8" spans="1:19" ht="12.75">
      <c r="A8" s="635"/>
      <c r="B8" s="624" t="s">
        <v>3</v>
      </c>
      <c r="C8" s="299" t="s">
        <v>262</v>
      </c>
      <c r="D8" s="624" t="s">
        <v>3</v>
      </c>
      <c r="E8" s="299" t="s">
        <v>262</v>
      </c>
      <c r="F8" s="624" t="s">
        <v>3</v>
      </c>
      <c r="G8" s="300">
        <v>1</v>
      </c>
      <c r="H8" s="626"/>
      <c r="I8" s="624" t="s">
        <v>3</v>
      </c>
      <c r="J8" s="301" t="s">
        <v>264</v>
      </c>
      <c r="K8" s="302" t="s">
        <v>145</v>
      </c>
      <c r="M8" s="112"/>
      <c r="N8" s="117"/>
      <c r="O8" s="117"/>
      <c r="P8" s="117"/>
      <c r="Q8" s="140"/>
      <c r="R8" s="141"/>
      <c r="S8" s="140"/>
    </row>
    <row r="9" spans="1:19" ht="13.5" thickBot="1">
      <c r="A9" s="621"/>
      <c r="B9" s="568"/>
      <c r="C9" s="303" t="s">
        <v>263</v>
      </c>
      <c r="D9" s="568"/>
      <c r="E9" s="303" t="s">
        <v>263</v>
      </c>
      <c r="F9" s="568"/>
      <c r="G9" s="304"/>
      <c r="H9" s="627"/>
      <c r="I9" s="568"/>
      <c r="J9" s="305" t="s">
        <v>138</v>
      </c>
      <c r="K9" s="306" t="s">
        <v>265</v>
      </c>
      <c r="M9" s="117"/>
      <c r="N9" s="117"/>
      <c r="O9" s="117"/>
      <c r="P9" s="117"/>
      <c r="Q9" s="127"/>
      <c r="R9" s="142"/>
      <c r="S9" s="127"/>
    </row>
    <row r="10" spans="1:19" ht="12.75">
      <c r="A10" s="279" t="s">
        <v>41</v>
      </c>
      <c r="B10" s="280">
        <v>85023</v>
      </c>
      <c r="C10" s="280">
        <v>71589</v>
      </c>
      <c r="D10" s="281">
        <v>96193</v>
      </c>
      <c r="E10" s="281">
        <v>70898</v>
      </c>
      <c r="F10" s="281">
        <v>9665</v>
      </c>
      <c r="G10" s="280">
        <v>6597</v>
      </c>
      <c r="H10" s="280">
        <v>335.728</v>
      </c>
      <c r="I10" s="281">
        <v>88037</v>
      </c>
      <c r="J10" s="282">
        <v>3985</v>
      </c>
      <c r="K10" s="283">
        <v>12580</v>
      </c>
      <c r="L10" s="44"/>
      <c r="M10" s="117"/>
      <c r="N10" s="117"/>
      <c r="O10" s="117"/>
      <c r="P10" s="117"/>
      <c r="Q10" s="127"/>
      <c r="R10" s="141"/>
      <c r="S10" s="127"/>
    </row>
    <row r="11" spans="1:19" ht="12.75">
      <c r="A11" s="284" t="s">
        <v>136</v>
      </c>
      <c r="B11" s="285">
        <v>29335</v>
      </c>
      <c r="C11" s="285">
        <v>24848</v>
      </c>
      <c r="D11" s="286">
        <v>29785</v>
      </c>
      <c r="E11" s="286">
        <v>22411</v>
      </c>
      <c r="F11" s="286">
        <v>2211</v>
      </c>
      <c r="G11" s="285">
        <v>1581</v>
      </c>
      <c r="H11" s="285">
        <v>35.571</v>
      </c>
      <c r="I11" s="287">
        <v>30246</v>
      </c>
      <c r="J11" s="288">
        <v>1136</v>
      </c>
      <c r="K11" s="289">
        <v>2094</v>
      </c>
      <c r="L11" s="44"/>
      <c r="M11" s="117"/>
      <c r="N11" s="117"/>
      <c r="O11" s="117"/>
      <c r="P11" s="117"/>
      <c r="Q11" s="127"/>
      <c r="R11" s="118"/>
      <c r="S11" s="119"/>
    </row>
    <row r="12" spans="1:19" ht="12.75">
      <c r="A12" s="284" t="s">
        <v>42</v>
      </c>
      <c r="B12" s="285">
        <v>11185</v>
      </c>
      <c r="C12" s="285">
        <v>8640</v>
      </c>
      <c r="D12" s="287">
        <v>9060</v>
      </c>
      <c r="E12" s="287">
        <v>6877</v>
      </c>
      <c r="F12" s="287">
        <v>2132</v>
      </c>
      <c r="G12" s="285">
        <v>1463</v>
      </c>
      <c r="H12" s="285">
        <v>16.302</v>
      </c>
      <c r="I12" s="287">
        <v>12102</v>
      </c>
      <c r="J12" s="288">
        <v>998</v>
      </c>
      <c r="K12" s="289">
        <v>551</v>
      </c>
      <c r="L12" s="44"/>
      <c r="M12" s="117"/>
      <c r="N12" s="117"/>
      <c r="O12" s="117"/>
      <c r="P12" s="117"/>
      <c r="Q12" s="127"/>
      <c r="R12" s="118"/>
      <c r="S12" s="119"/>
    </row>
    <row r="13" spans="1:19" ht="12.75">
      <c r="A13" s="284" t="s">
        <v>43</v>
      </c>
      <c r="B13" s="285">
        <v>20478</v>
      </c>
      <c r="C13" s="285">
        <v>15299</v>
      </c>
      <c r="D13" s="287">
        <v>20030</v>
      </c>
      <c r="E13" s="287">
        <v>12313</v>
      </c>
      <c r="F13" s="287">
        <v>3323</v>
      </c>
      <c r="G13" s="285">
        <v>1560</v>
      </c>
      <c r="H13" s="285">
        <v>207.46</v>
      </c>
      <c r="I13" s="287">
        <v>21695</v>
      </c>
      <c r="J13" s="288">
        <v>1379</v>
      </c>
      <c r="K13" s="289">
        <v>1500</v>
      </c>
      <c r="L13" s="44"/>
      <c r="M13" s="112"/>
      <c r="N13" s="117"/>
      <c r="O13" s="117"/>
      <c r="P13" s="117"/>
      <c r="Q13" s="24"/>
      <c r="R13" s="118"/>
      <c r="S13" s="120"/>
    </row>
    <row r="14" spans="1:19" ht="12.75">
      <c r="A14" s="284" t="s">
        <v>133</v>
      </c>
      <c r="B14" s="285">
        <v>15071</v>
      </c>
      <c r="C14" s="285">
        <v>11009</v>
      </c>
      <c r="D14" s="286">
        <v>14068</v>
      </c>
      <c r="E14" s="286">
        <v>9153</v>
      </c>
      <c r="F14" s="286">
        <v>4181</v>
      </c>
      <c r="G14" s="285">
        <v>2325</v>
      </c>
      <c r="H14" s="285">
        <v>426.244</v>
      </c>
      <c r="I14" s="287">
        <v>16401</v>
      </c>
      <c r="J14" s="288">
        <v>1885</v>
      </c>
      <c r="K14" s="289">
        <v>3099</v>
      </c>
      <c r="L14" s="44"/>
      <c r="M14" s="112"/>
      <c r="N14" s="112"/>
      <c r="O14" s="117"/>
      <c r="P14" s="117"/>
      <c r="Q14" s="24"/>
      <c r="R14" s="118"/>
      <c r="S14" s="120"/>
    </row>
    <row r="15" spans="1:19" ht="12.75">
      <c r="A15" s="284" t="s">
        <v>44</v>
      </c>
      <c r="B15" s="285">
        <v>10092</v>
      </c>
      <c r="C15" s="285">
        <v>7889</v>
      </c>
      <c r="D15" s="287">
        <v>13267</v>
      </c>
      <c r="E15" s="287">
        <v>6518</v>
      </c>
      <c r="F15" s="287">
        <v>2262</v>
      </c>
      <c r="G15" s="285">
        <v>1197</v>
      </c>
      <c r="H15" s="285">
        <v>326.459</v>
      </c>
      <c r="I15" s="287">
        <v>10937</v>
      </c>
      <c r="J15" s="288">
        <v>1047</v>
      </c>
      <c r="K15" s="289">
        <v>3722</v>
      </c>
      <c r="L15" s="44"/>
      <c r="M15" s="117"/>
      <c r="N15" s="117"/>
      <c r="O15" s="117"/>
      <c r="P15" s="117"/>
      <c r="Q15" s="24"/>
      <c r="R15" s="118"/>
      <c r="S15" s="119"/>
    </row>
    <row r="16" spans="1:19" ht="12.75">
      <c r="A16" s="284" t="s">
        <v>45</v>
      </c>
      <c r="B16" s="285">
        <v>45590</v>
      </c>
      <c r="C16" s="285">
        <v>29843</v>
      </c>
      <c r="D16" s="287">
        <v>36737</v>
      </c>
      <c r="E16" s="287">
        <v>23193</v>
      </c>
      <c r="F16" s="287">
        <v>11702</v>
      </c>
      <c r="G16" s="285">
        <v>7168</v>
      </c>
      <c r="H16" s="285">
        <v>1038.108</v>
      </c>
      <c r="I16" s="287">
        <v>49972</v>
      </c>
      <c r="J16" s="288">
        <v>5826</v>
      </c>
      <c r="K16" s="289">
        <v>7980</v>
      </c>
      <c r="L16" s="44"/>
      <c r="M16" s="112"/>
      <c r="N16" s="112"/>
      <c r="O16" s="112"/>
      <c r="P16" s="112"/>
      <c r="Q16" s="24"/>
      <c r="R16" s="118"/>
      <c r="S16" s="120"/>
    </row>
    <row r="17" spans="1:19" ht="12.75">
      <c r="A17" s="284" t="s">
        <v>46</v>
      </c>
      <c r="B17" s="285">
        <v>50072</v>
      </c>
      <c r="C17" s="285">
        <v>31298</v>
      </c>
      <c r="D17" s="287">
        <v>44205</v>
      </c>
      <c r="E17" s="287">
        <v>30059</v>
      </c>
      <c r="F17" s="287">
        <v>20325</v>
      </c>
      <c r="G17" s="285">
        <v>15400</v>
      </c>
      <c r="H17" s="285">
        <v>1934.261</v>
      </c>
      <c r="I17" s="287">
        <v>55096</v>
      </c>
      <c r="J17" s="288">
        <v>8248</v>
      </c>
      <c r="K17" s="289">
        <v>15695</v>
      </c>
      <c r="M17" s="117"/>
      <c r="N17" s="117"/>
      <c r="O17" s="117"/>
      <c r="P17" s="117"/>
      <c r="Q17" s="24"/>
      <c r="R17" s="118"/>
      <c r="S17" s="120"/>
    </row>
    <row r="18" spans="1:19" ht="12.75">
      <c r="A18" s="284" t="s">
        <v>137</v>
      </c>
      <c r="B18" s="285">
        <v>12446</v>
      </c>
      <c r="C18" s="285">
        <v>8358</v>
      </c>
      <c r="D18" s="287">
        <v>10356</v>
      </c>
      <c r="E18" s="287">
        <v>7172</v>
      </c>
      <c r="F18" s="287">
        <v>3066</v>
      </c>
      <c r="G18" s="285">
        <v>2105</v>
      </c>
      <c r="H18" s="285">
        <v>164.693</v>
      </c>
      <c r="I18" s="287">
        <v>13186</v>
      </c>
      <c r="J18" s="288">
        <v>1702</v>
      </c>
      <c r="K18" s="289">
        <v>3580</v>
      </c>
      <c r="M18" s="112"/>
      <c r="N18" s="112"/>
      <c r="O18" s="112"/>
      <c r="P18" s="112"/>
      <c r="Q18" s="24"/>
      <c r="R18" s="118"/>
      <c r="S18" s="120"/>
    </row>
    <row r="19" spans="1:19" ht="12.75">
      <c r="A19" s="284" t="s">
        <v>47</v>
      </c>
      <c r="B19" s="285">
        <v>87442</v>
      </c>
      <c r="C19" s="285">
        <v>67482</v>
      </c>
      <c r="D19" s="287">
        <v>62863</v>
      </c>
      <c r="E19" s="287">
        <v>43757</v>
      </c>
      <c r="F19" s="287">
        <v>25088</v>
      </c>
      <c r="G19" s="285">
        <v>16513</v>
      </c>
      <c r="H19" s="285">
        <v>823.199</v>
      </c>
      <c r="I19" s="287">
        <v>94816</v>
      </c>
      <c r="J19" s="288">
        <v>11974</v>
      </c>
      <c r="K19" s="289">
        <v>11519</v>
      </c>
      <c r="M19" s="112"/>
      <c r="N19" s="112"/>
      <c r="O19" s="112"/>
      <c r="P19" s="112"/>
      <c r="Q19" s="24"/>
      <c r="R19" s="112"/>
      <c r="S19" s="24"/>
    </row>
    <row r="20" spans="1:19" ht="12.75">
      <c r="A20" s="284" t="s">
        <v>132</v>
      </c>
      <c r="B20" s="285">
        <v>8030</v>
      </c>
      <c r="C20" s="285">
        <v>5053</v>
      </c>
      <c r="D20" s="286">
        <v>5907</v>
      </c>
      <c r="E20" s="286">
        <v>3069</v>
      </c>
      <c r="F20" s="286">
        <v>2871</v>
      </c>
      <c r="G20" s="285">
        <v>1943</v>
      </c>
      <c r="H20" s="285">
        <v>92.297</v>
      </c>
      <c r="I20" s="287">
        <v>8795</v>
      </c>
      <c r="J20" s="288">
        <v>1371</v>
      </c>
      <c r="K20" s="289">
        <v>1229</v>
      </c>
      <c r="M20" s="112"/>
      <c r="N20" s="112"/>
      <c r="O20" s="112"/>
      <c r="P20" s="112"/>
      <c r="Q20" s="24"/>
      <c r="R20" s="118"/>
      <c r="S20" s="24"/>
    </row>
    <row r="21" spans="1:19" ht="12.75">
      <c r="A21" s="284" t="s">
        <v>48</v>
      </c>
      <c r="B21" s="285">
        <v>126573</v>
      </c>
      <c r="C21" s="285">
        <v>86326</v>
      </c>
      <c r="D21" s="287">
        <v>154307</v>
      </c>
      <c r="E21" s="286">
        <v>86643</v>
      </c>
      <c r="F21" s="287">
        <v>21230</v>
      </c>
      <c r="G21" s="285">
        <v>14308</v>
      </c>
      <c r="H21" s="285">
        <v>3118.046</v>
      </c>
      <c r="I21" s="287">
        <v>131729</v>
      </c>
      <c r="J21" s="288">
        <v>9182</v>
      </c>
      <c r="K21" s="289">
        <v>44084</v>
      </c>
      <c r="L21" s="44"/>
      <c r="M21" s="112"/>
      <c r="N21" s="112"/>
      <c r="O21" s="117"/>
      <c r="P21" s="117"/>
      <c r="Q21" s="24"/>
      <c r="R21" s="118"/>
      <c r="S21" s="24"/>
    </row>
    <row r="22" spans="1:12" ht="12.75">
      <c r="A22" s="284" t="s">
        <v>49</v>
      </c>
      <c r="B22" s="285">
        <v>131185</v>
      </c>
      <c r="C22" s="285">
        <v>78448</v>
      </c>
      <c r="D22" s="287">
        <v>101378</v>
      </c>
      <c r="E22" s="287">
        <v>61671</v>
      </c>
      <c r="F22" s="287">
        <v>16119</v>
      </c>
      <c r="G22" s="285">
        <v>7510</v>
      </c>
      <c r="H22" s="285">
        <v>2788.064</v>
      </c>
      <c r="I22" s="287">
        <v>135304</v>
      </c>
      <c r="J22" s="288">
        <v>8967</v>
      </c>
      <c r="K22" s="289">
        <v>51822</v>
      </c>
      <c r="L22" s="44"/>
    </row>
    <row r="23" spans="1:12" ht="12.75">
      <c r="A23" s="284" t="s">
        <v>134</v>
      </c>
      <c r="B23" s="285">
        <v>32069</v>
      </c>
      <c r="C23" s="285">
        <v>21068</v>
      </c>
      <c r="D23" s="287">
        <v>31755</v>
      </c>
      <c r="E23" s="287">
        <v>14829</v>
      </c>
      <c r="F23" s="287">
        <v>14801</v>
      </c>
      <c r="G23" s="285">
        <v>7741</v>
      </c>
      <c r="H23" s="285">
        <v>3311.615</v>
      </c>
      <c r="I23" s="287">
        <v>34157</v>
      </c>
      <c r="J23" s="288">
        <v>2944</v>
      </c>
      <c r="K23" s="289">
        <v>11150</v>
      </c>
      <c r="L23" s="44"/>
    </row>
    <row r="24" spans="1:12" ht="12.75">
      <c r="A24" s="284" t="s">
        <v>50</v>
      </c>
      <c r="B24" s="285">
        <v>67747</v>
      </c>
      <c r="C24" s="285">
        <v>46964</v>
      </c>
      <c r="D24" s="287">
        <v>60378</v>
      </c>
      <c r="E24" s="287">
        <v>42293</v>
      </c>
      <c r="F24" s="287">
        <v>12401</v>
      </c>
      <c r="G24" s="290">
        <v>8838</v>
      </c>
      <c r="H24" s="290">
        <v>2878.29</v>
      </c>
      <c r="I24" s="287">
        <v>70683</v>
      </c>
      <c r="J24" s="288">
        <v>5807</v>
      </c>
      <c r="K24" s="289">
        <v>16577</v>
      </c>
      <c r="L24" s="44"/>
    </row>
    <row r="25" spans="1:14" ht="12.75">
      <c r="A25" s="284" t="s">
        <v>51</v>
      </c>
      <c r="B25" s="285">
        <v>242282</v>
      </c>
      <c r="C25" s="285">
        <v>158225</v>
      </c>
      <c r="D25" s="287">
        <v>276416</v>
      </c>
      <c r="E25" s="287">
        <v>161094</v>
      </c>
      <c r="F25" s="287">
        <v>41623</v>
      </c>
      <c r="G25" s="285">
        <v>23829</v>
      </c>
      <c r="H25" s="285">
        <v>22272.117</v>
      </c>
      <c r="I25" s="287">
        <v>255957</v>
      </c>
      <c r="J25" s="288">
        <v>20756</v>
      </c>
      <c r="K25" s="289">
        <v>110362</v>
      </c>
      <c r="L25" s="44"/>
      <c r="N25" s="112"/>
    </row>
    <row r="26" spans="1:12" ht="12.75">
      <c r="A26" s="284" t="s">
        <v>52</v>
      </c>
      <c r="B26" s="285">
        <v>13433</v>
      </c>
      <c r="C26" s="285">
        <v>9526</v>
      </c>
      <c r="D26" s="286">
        <v>15510</v>
      </c>
      <c r="E26" s="286">
        <v>9194</v>
      </c>
      <c r="F26" s="286">
        <v>17021</v>
      </c>
      <c r="G26" s="285">
        <v>12273</v>
      </c>
      <c r="H26" s="285">
        <v>746.36</v>
      </c>
      <c r="I26" s="287">
        <v>14786</v>
      </c>
      <c r="J26" s="288">
        <v>3513</v>
      </c>
      <c r="K26" s="289">
        <v>3777</v>
      </c>
      <c r="L26" s="44"/>
    </row>
    <row r="27" spans="1:19" ht="12.75">
      <c r="A27" s="284"/>
      <c r="B27" s="287"/>
      <c r="C27" s="287"/>
      <c r="D27" s="287"/>
      <c r="E27" s="287"/>
      <c r="F27" s="287"/>
      <c r="G27" s="287"/>
      <c r="H27" s="287"/>
      <c r="I27" s="287"/>
      <c r="J27" s="291"/>
      <c r="K27" s="292"/>
      <c r="L27" s="114"/>
      <c r="M27" s="112"/>
      <c r="N27" s="112"/>
      <c r="O27" s="112"/>
      <c r="P27" s="112"/>
      <c r="Q27" s="24"/>
      <c r="R27" s="112"/>
      <c r="S27" s="24"/>
    </row>
    <row r="28" spans="1:12" ht="13.5" thickBot="1">
      <c r="A28" s="293" t="s">
        <v>32</v>
      </c>
      <c r="B28" s="294">
        <v>988053</v>
      </c>
      <c r="C28" s="294">
        <v>681865</v>
      </c>
      <c r="D28" s="294">
        <v>982215</v>
      </c>
      <c r="E28" s="294">
        <v>611144</v>
      </c>
      <c r="F28" s="294">
        <f>SUM(F10:F26)</f>
        <v>210021</v>
      </c>
      <c r="G28" s="294">
        <v>132351</v>
      </c>
      <c r="H28" s="294">
        <v>40514.814</v>
      </c>
      <c r="I28" s="294">
        <v>1043899</v>
      </c>
      <c r="J28" s="295">
        <v>90720</v>
      </c>
      <c r="K28" s="296">
        <v>301321</v>
      </c>
      <c r="L28" s="115"/>
    </row>
    <row r="29" spans="1:14" ht="12.75">
      <c r="A29" s="297" t="s">
        <v>268</v>
      </c>
      <c r="B29" s="297"/>
      <c r="C29" s="297"/>
      <c r="D29" s="297"/>
      <c r="E29" s="298"/>
      <c r="F29" s="298"/>
      <c r="G29" s="297"/>
      <c r="H29" s="297"/>
      <c r="I29" s="297"/>
      <c r="J29" s="297"/>
      <c r="K29" s="297"/>
      <c r="L29" s="26"/>
      <c r="M29" s="26"/>
      <c r="N29" s="26"/>
    </row>
    <row r="30" spans="1:6" ht="14.25">
      <c r="A30" s="30" t="s">
        <v>269</v>
      </c>
      <c r="B30" s="27"/>
      <c r="C30" s="27"/>
      <c r="D30" s="27"/>
      <c r="E30" s="27"/>
      <c r="F30" s="27"/>
    </row>
    <row r="31" spans="4:11" ht="12.75">
      <c r="D31" s="117"/>
      <c r="E31" s="117"/>
      <c r="F31" s="117"/>
      <c r="G31" s="117"/>
      <c r="I31" s="26"/>
      <c r="J31" s="26"/>
      <c r="K31" s="26"/>
    </row>
    <row r="32" spans="4:8" ht="12.75">
      <c r="D32" s="24"/>
      <c r="G32" s="112"/>
      <c r="H32" s="24"/>
    </row>
    <row r="33" spans="7:10" ht="12.75">
      <c r="G33" s="112"/>
      <c r="I33" s="24"/>
      <c r="J33" s="24"/>
    </row>
    <row r="34" spans="6:8" ht="12.75">
      <c r="F34" s="24"/>
      <c r="H34" s="24"/>
    </row>
    <row r="35" spans="3:4" ht="12.75">
      <c r="C35" s="113"/>
      <c r="D35" s="113"/>
    </row>
    <row r="36" spans="6:10" ht="12.75">
      <c r="F36" s="112"/>
      <c r="G36" s="112"/>
      <c r="H36" s="112"/>
      <c r="I36" s="112"/>
      <c r="J36" s="24"/>
    </row>
    <row r="38" spans="5:9" ht="12.75">
      <c r="E38" s="24"/>
      <c r="F38" s="112"/>
      <c r="G38" s="112"/>
      <c r="H38" s="112"/>
      <c r="I38" s="112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E52" s="116"/>
    </row>
    <row r="56" ht="12.75">
      <c r="B56" s="24"/>
    </row>
  </sheetData>
  <mergeCells count="14">
    <mergeCell ref="A3:K3"/>
    <mergeCell ref="A1:K1"/>
    <mergeCell ref="A4:K4"/>
    <mergeCell ref="B6:G6"/>
    <mergeCell ref="A6:A9"/>
    <mergeCell ref="B8:B9"/>
    <mergeCell ref="D8:D9"/>
    <mergeCell ref="F8:F9"/>
    <mergeCell ref="B7:C7"/>
    <mergeCell ref="D7:E7"/>
    <mergeCell ref="F7:G7"/>
    <mergeCell ref="I8:I9"/>
    <mergeCell ref="H6:H9"/>
    <mergeCell ref="I6:K7"/>
  </mergeCells>
  <printOptions horizontalCentered="1"/>
  <pageMargins left="0.5905511811023623" right="0.5905511811023623" top="0.5905511811023623" bottom="0.984251968503937" header="0" footer="0"/>
  <pageSetup fitToHeight="1" fitToWidth="1" horizontalDpi="2400" verticalDpi="2400" orientation="portrait" paperSize="9" scale="58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5"/>
  <sheetViews>
    <sheetView showGridLines="0" zoomScale="75" zoomScaleNormal="75" workbookViewId="0" topLeftCell="A1">
      <selection activeCell="A8" sqref="A8"/>
    </sheetView>
  </sheetViews>
  <sheetFormatPr defaultColWidth="12.57421875" defaultRowHeight="12.75"/>
  <cols>
    <col min="1" max="4" width="22.7109375" style="13" customWidth="1"/>
    <col min="5" max="16384" width="12.57421875" style="13" customWidth="1"/>
  </cols>
  <sheetData>
    <row r="1" spans="1:5" ht="18">
      <c r="A1" s="633" t="s">
        <v>233</v>
      </c>
      <c r="B1" s="633"/>
      <c r="C1" s="633"/>
      <c r="D1" s="633"/>
      <c r="E1"/>
    </row>
    <row r="2" spans="1:5" ht="12.75" customHeight="1">
      <c r="A2" s="19"/>
      <c r="B2" s="19"/>
      <c r="C2" s="19"/>
      <c r="D2" s="19"/>
      <c r="E2"/>
    </row>
    <row r="3" spans="1:4" ht="15">
      <c r="A3" s="636" t="s">
        <v>270</v>
      </c>
      <c r="B3" s="636"/>
      <c r="C3" s="636"/>
      <c r="D3" s="636"/>
    </row>
    <row r="4" spans="1:4" ht="15">
      <c r="A4" s="637" t="s">
        <v>299</v>
      </c>
      <c r="B4" s="637"/>
      <c r="C4" s="637"/>
      <c r="D4" s="637"/>
    </row>
    <row r="5" spans="1:4" ht="13.5" thickBot="1">
      <c r="A5" s="307"/>
      <c r="B5" s="307"/>
      <c r="C5" s="307"/>
      <c r="D5" s="307"/>
    </row>
    <row r="6" spans="1:4" ht="13.5" thickBot="1">
      <c r="A6" s="312" t="s">
        <v>1</v>
      </c>
      <c r="B6" s="313" t="s">
        <v>37</v>
      </c>
      <c r="C6" s="313" t="s">
        <v>163</v>
      </c>
      <c r="D6" s="314" t="s">
        <v>38</v>
      </c>
    </row>
    <row r="7" spans="1:4" ht="12.75">
      <c r="A7" s="499">
        <v>1996</v>
      </c>
      <c r="B7" s="281">
        <v>1104.9544162618304</v>
      </c>
      <c r="C7" s="281">
        <v>789.167981881594</v>
      </c>
      <c r="D7" s="308">
        <v>315.7864343802364</v>
      </c>
    </row>
    <row r="8" spans="1:4" ht="12.75">
      <c r="A8" s="498">
        <v>1997</v>
      </c>
      <c r="B8" s="287">
        <v>1117.2652236842105</v>
      </c>
      <c r="C8" s="287">
        <v>767.462</v>
      </c>
      <c r="D8" s="309">
        <v>349.8032236842105</v>
      </c>
    </row>
    <row r="9" spans="1:4" ht="12.75">
      <c r="A9" s="498">
        <v>1998</v>
      </c>
      <c r="B9" s="287">
        <v>1160.4163000022272</v>
      </c>
      <c r="C9" s="287">
        <v>829.599336519376</v>
      </c>
      <c r="D9" s="309">
        <v>330.8169634828512</v>
      </c>
    </row>
    <row r="10" spans="1:4" ht="12.75">
      <c r="A10" s="498">
        <v>1999</v>
      </c>
      <c r="B10" s="287">
        <v>1112.739337368421</v>
      </c>
      <c r="C10" s="287">
        <v>701.172</v>
      </c>
      <c r="D10" s="309">
        <v>411.567337368421</v>
      </c>
    </row>
    <row r="11" spans="1:4" ht="12.75">
      <c r="A11" s="498">
        <v>2000</v>
      </c>
      <c r="B11" s="287">
        <v>1101.4512295783284</v>
      </c>
      <c r="C11" s="287">
        <v>676.7899233831557</v>
      </c>
      <c r="D11" s="309">
        <v>424.66130619517264</v>
      </c>
    </row>
    <row r="12" spans="1:4" ht="12.75">
      <c r="A12" s="498">
        <v>2001</v>
      </c>
      <c r="B12" s="287">
        <v>1098.7380544388184</v>
      </c>
      <c r="C12" s="287">
        <v>666.4628733352812</v>
      </c>
      <c r="D12" s="309">
        <v>432.2751811035372</v>
      </c>
    </row>
    <row r="13" spans="1:4" ht="12.75">
      <c r="A13" s="498">
        <v>2002</v>
      </c>
      <c r="B13" s="287">
        <v>1069.3139203287271</v>
      </c>
      <c r="C13" s="287">
        <v>654.0286242357781</v>
      </c>
      <c r="D13" s="309">
        <v>415.285296092949</v>
      </c>
    </row>
    <row r="14" spans="1:4" ht="12.75">
      <c r="A14" s="498">
        <v>2003</v>
      </c>
      <c r="B14" s="287">
        <v>1022.6649342105263</v>
      </c>
      <c r="C14" s="287">
        <v>635.076</v>
      </c>
      <c r="D14" s="309">
        <v>387.5889342105263</v>
      </c>
    </row>
    <row r="15" spans="1:4" ht="12.75">
      <c r="A15" s="498">
        <v>2004</v>
      </c>
      <c r="B15" s="287">
        <v>1032.1562896067383</v>
      </c>
      <c r="C15" s="287">
        <v>632.7851293915624</v>
      </c>
      <c r="D15" s="309">
        <v>399.3711602151759</v>
      </c>
    </row>
    <row r="16" spans="1:5" ht="12.75">
      <c r="A16" s="498">
        <v>2005</v>
      </c>
      <c r="B16" s="287">
        <v>1017.2341710526316</v>
      </c>
      <c r="C16" s="287">
        <v>638.883</v>
      </c>
      <c r="D16" s="309">
        <v>378.35117105263157</v>
      </c>
      <c r="E16" s="22"/>
    </row>
    <row r="17" spans="1:5" ht="12.75">
      <c r="A17" s="498">
        <v>2006</v>
      </c>
      <c r="B17" s="287">
        <v>1013.2863266929686</v>
      </c>
      <c r="C17" s="287">
        <v>644.5448843651654</v>
      </c>
      <c r="D17" s="309">
        <v>368.74144232780316</v>
      </c>
      <c r="E17" s="22"/>
    </row>
    <row r="18" spans="1:5" ht="12.75">
      <c r="A18" s="498">
        <v>2007</v>
      </c>
      <c r="B18" s="287">
        <v>998.234149122807</v>
      </c>
      <c r="C18" s="287">
        <v>612.7430840000001</v>
      </c>
      <c r="D18" s="309">
        <v>385.49106512280696</v>
      </c>
      <c r="E18" s="22"/>
    </row>
    <row r="19" spans="1:5" ht="12.75">
      <c r="A19" s="498">
        <v>2008</v>
      </c>
      <c r="B19" s="287">
        <v>945.7035188755175</v>
      </c>
      <c r="C19" s="287">
        <v>577.5971031907989</v>
      </c>
      <c r="D19" s="309">
        <v>368.1064156847186</v>
      </c>
      <c r="E19" s="22"/>
    </row>
    <row r="20" spans="1:5" ht="12.75">
      <c r="A20" s="498">
        <v>2009</v>
      </c>
      <c r="B20" s="287">
        <v>909.097757359234</v>
      </c>
      <c r="C20" s="287">
        <v>546.255360228599</v>
      </c>
      <c r="D20" s="309">
        <v>362.84239713063505</v>
      </c>
      <c r="E20" s="22"/>
    </row>
    <row r="21" spans="1:5" ht="13.5" thickBot="1">
      <c r="A21" s="498">
        <v>2010</v>
      </c>
      <c r="B21" s="287">
        <v>897.284707627684</v>
      </c>
      <c r="C21" s="287">
        <v>517.0226685271577</v>
      </c>
      <c r="D21" s="310">
        <v>380.2620391005263</v>
      </c>
      <c r="E21" s="22"/>
    </row>
    <row r="22" spans="1:4" ht="12.75">
      <c r="A22" s="311" t="s">
        <v>472</v>
      </c>
      <c r="B22" s="401"/>
      <c r="C22" s="402"/>
      <c r="D22" s="402"/>
    </row>
    <row r="23" spans="1:2" ht="12.75">
      <c r="A23" s="13" t="s">
        <v>189</v>
      </c>
      <c r="B23" s="14"/>
    </row>
    <row r="24" spans="1:5" ht="12.75">
      <c r="A24" s="429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5" ht="12.75">
      <c r="A29"/>
      <c r="C29"/>
      <c r="D29"/>
      <c r="E29"/>
    </row>
    <row r="30" spans="1:5" ht="12.75">
      <c r="A30"/>
      <c r="C30"/>
      <c r="D30"/>
      <c r="E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55" ht="12.75">
      <c r="B55" s="14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5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1"/>
  <sheetViews>
    <sheetView showGridLines="0" zoomScale="75" zoomScaleNormal="75" workbookViewId="0" topLeftCell="A1">
      <selection activeCell="R32" sqref="R32"/>
    </sheetView>
  </sheetViews>
  <sheetFormatPr defaultColWidth="12.57421875" defaultRowHeight="12.75"/>
  <cols>
    <col min="1" max="1" width="11.7109375" style="12" customWidth="1"/>
    <col min="2" max="13" width="9.7109375" style="12" customWidth="1"/>
    <col min="14" max="16" width="14.7109375" style="12" customWidth="1"/>
    <col min="17" max="17" width="14.140625" style="12" customWidth="1"/>
    <col min="18" max="18" width="14.7109375" style="12" customWidth="1"/>
    <col min="19" max="20" width="9.7109375" style="12" customWidth="1"/>
    <col min="21" max="16384" width="19.140625" style="12" customWidth="1"/>
  </cols>
  <sheetData>
    <row r="1" spans="1:22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/>
      <c r="V1"/>
    </row>
    <row r="2" spans="1:22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/>
      <c r="V2"/>
    </row>
    <row r="3" spans="1:20" ht="15">
      <c r="A3" s="655" t="s">
        <v>289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</row>
    <row r="4" spans="1:20" ht="15">
      <c r="A4" s="654" t="s">
        <v>427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</row>
    <row r="5" spans="1:20" ht="13.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144"/>
      <c r="T5" s="144"/>
    </row>
    <row r="6" spans="1:20" ht="12.75" customHeight="1">
      <c r="A6" s="324"/>
      <c r="B6" s="656" t="s">
        <v>3</v>
      </c>
      <c r="C6" s="657"/>
      <c r="D6" s="656" t="s">
        <v>74</v>
      </c>
      <c r="E6" s="657"/>
      <c r="F6" s="647" t="s">
        <v>206</v>
      </c>
      <c r="G6" s="648"/>
      <c r="H6" s="648"/>
      <c r="I6" s="648"/>
      <c r="J6" s="648"/>
      <c r="K6" s="648"/>
      <c r="L6" s="648"/>
      <c r="M6" s="649"/>
      <c r="N6" s="532" t="s">
        <v>347</v>
      </c>
      <c r="O6" s="531"/>
      <c r="P6" s="665"/>
      <c r="Q6" s="656" t="s">
        <v>349</v>
      </c>
      <c r="R6" s="666"/>
      <c r="S6" s="144"/>
      <c r="T6" s="144"/>
    </row>
    <row r="7" spans="1:20" ht="12.75" customHeight="1">
      <c r="A7" s="325" t="s">
        <v>271</v>
      </c>
      <c r="B7" s="658"/>
      <c r="C7" s="659"/>
      <c r="D7" s="658"/>
      <c r="E7" s="659"/>
      <c r="F7" s="660" t="s">
        <v>3</v>
      </c>
      <c r="G7" s="661"/>
      <c r="H7" s="650" t="s">
        <v>89</v>
      </c>
      <c r="I7" s="651"/>
      <c r="J7" s="650" t="s">
        <v>34</v>
      </c>
      <c r="K7" s="651"/>
      <c r="L7" s="650" t="s">
        <v>35</v>
      </c>
      <c r="M7" s="651"/>
      <c r="N7" s="669" t="s">
        <v>344</v>
      </c>
      <c r="O7" s="669" t="s">
        <v>345</v>
      </c>
      <c r="P7" s="669" t="s">
        <v>346</v>
      </c>
      <c r="Q7" s="658"/>
      <c r="R7" s="667"/>
      <c r="S7" s="144"/>
      <c r="T7" s="144"/>
    </row>
    <row r="8" spans="1:20" ht="24.75" customHeight="1">
      <c r="A8" s="325" t="s">
        <v>183</v>
      </c>
      <c r="B8" s="658"/>
      <c r="C8" s="659"/>
      <c r="D8" s="658"/>
      <c r="E8" s="659"/>
      <c r="F8" s="662"/>
      <c r="G8" s="663"/>
      <c r="H8" s="652"/>
      <c r="I8" s="653"/>
      <c r="J8" s="652"/>
      <c r="K8" s="653"/>
      <c r="L8" s="652"/>
      <c r="M8" s="653"/>
      <c r="N8" s="670"/>
      <c r="O8" s="670"/>
      <c r="P8" s="670"/>
      <c r="Q8" s="662"/>
      <c r="R8" s="668"/>
      <c r="S8" s="144"/>
      <c r="T8" s="144"/>
    </row>
    <row r="9" spans="1:30" ht="13.5" thickBot="1">
      <c r="A9" s="326"/>
      <c r="B9" s="404" t="s">
        <v>4</v>
      </c>
      <c r="C9" s="404" t="s">
        <v>5</v>
      </c>
      <c r="D9" s="404" t="s">
        <v>4</v>
      </c>
      <c r="E9" s="404" t="s">
        <v>5</v>
      </c>
      <c r="F9" s="404" t="s">
        <v>4</v>
      </c>
      <c r="G9" s="404" t="s">
        <v>5</v>
      </c>
      <c r="H9" s="404" t="s">
        <v>4</v>
      </c>
      <c r="I9" s="404" t="s">
        <v>5</v>
      </c>
      <c r="J9" s="404" t="s">
        <v>4</v>
      </c>
      <c r="K9" s="404" t="s">
        <v>5</v>
      </c>
      <c r="L9" s="404" t="s">
        <v>4</v>
      </c>
      <c r="M9" s="404" t="s">
        <v>5</v>
      </c>
      <c r="N9" s="671"/>
      <c r="O9" s="671"/>
      <c r="P9" s="671"/>
      <c r="Q9" s="404" t="s">
        <v>4</v>
      </c>
      <c r="R9" s="406" t="s">
        <v>5</v>
      </c>
      <c r="S9" s="127"/>
      <c r="T9" s="127"/>
      <c r="U9"/>
      <c r="V9"/>
      <c r="W9"/>
      <c r="X9"/>
      <c r="Y9"/>
      <c r="Z9"/>
      <c r="AA9"/>
      <c r="AB9"/>
      <c r="AC9"/>
      <c r="AD9"/>
    </row>
    <row r="10" spans="1:30" ht="14.25">
      <c r="A10" s="317" t="s">
        <v>336</v>
      </c>
      <c r="B10" s="638">
        <v>1557.535</v>
      </c>
      <c r="C10" s="642"/>
      <c r="D10" s="638">
        <v>43.674</v>
      </c>
      <c r="E10" s="642"/>
      <c r="F10" s="638">
        <v>1250.219</v>
      </c>
      <c r="G10" s="642"/>
      <c r="H10" s="638">
        <v>254.817</v>
      </c>
      <c r="I10" s="642"/>
      <c r="J10" s="638">
        <v>153.453</v>
      </c>
      <c r="K10" s="642"/>
      <c r="L10" s="638">
        <v>841.9490000000001</v>
      </c>
      <c r="M10" s="642"/>
      <c r="N10" s="319">
        <v>9.145</v>
      </c>
      <c r="O10" s="319">
        <v>13.8</v>
      </c>
      <c r="P10" s="319">
        <v>16.048</v>
      </c>
      <c r="Q10" s="638">
        <v>263.642</v>
      </c>
      <c r="R10" s="639"/>
      <c r="S10" s="459"/>
      <c r="T10" s="459"/>
      <c r="U10"/>
      <c r="V10"/>
      <c r="W10"/>
      <c r="X10"/>
      <c r="Y10"/>
      <c r="Z10"/>
      <c r="AA10"/>
      <c r="AB10"/>
      <c r="AC10"/>
      <c r="AD10"/>
    </row>
    <row r="11" spans="1:30" ht="14.25">
      <c r="A11" s="317" t="s">
        <v>337</v>
      </c>
      <c r="B11" s="640">
        <v>1529.8869999999997</v>
      </c>
      <c r="C11" s="643"/>
      <c r="D11" s="640">
        <v>40.11</v>
      </c>
      <c r="E11" s="643"/>
      <c r="F11" s="640">
        <v>1251.5159999999998</v>
      </c>
      <c r="G11" s="643"/>
      <c r="H11" s="640">
        <v>245.178</v>
      </c>
      <c r="I11" s="643"/>
      <c r="J11" s="640">
        <v>155.406</v>
      </c>
      <c r="K11" s="643"/>
      <c r="L11" s="640">
        <v>850.9319999999999</v>
      </c>
      <c r="M11" s="643"/>
      <c r="N11" s="319">
        <v>8.639</v>
      </c>
      <c r="O11" s="319">
        <v>13.762999999999998</v>
      </c>
      <c r="P11" s="319">
        <v>15.072</v>
      </c>
      <c r="Q11" s="640">
        <v>238.261</v>
      </c>
      <c r="R11" s="641"/>
      <c r="S11" s="459"/>
      <c r="T11" s="459"/>
      <c r="U11"/>
      <c r="V11"/>
      <c r="W11"/>
      <c r="X11"/>
      <c r="Y11"/>
      <c r="Z11"/>
      <c r="AA11"/>
      <c r="AB11"/>
      <c r="AC11"/>
      <c r="AD11"/>
    </row>
    <row r="12" spans="1:30" ht="14.25">
      <c r="A12" s="317" t="s">
        <v>338</v>
      </c>
      <c r="B12" s="640">
        <v>1621.493</v>
      </c>
      <c r="C12" s="643"/>
      <c r="D12" s="640">
        <v>40.736000000000004</v>
      </c>
      <c r="E12" s="643"/>
      <c r="F12" s="640">
        <v>1344.282</v>
      </c>
      <c r="G12" s="643"/>
      <c r="H12" s="640">
        <v>257.755</v>
      </c>
      <c r="I12" s="643"/>
      <c r="J12" s="640">
        <v>170.853</v>
      </c>
      <c r="K12" s="643"/>
      <c r="L12" s="640">
        <v>915.674</v>
      </c>
      <c r="M12" s="643"/>
      <c r="N12" s="319">
        <v>8.81</v>
      </c>
      <c r="O12" s="319">
        <v>14.982</v>
      </c>
      <c r="P12" s="319">
        <v>15.58</v>
      </c>
      <c r="Q12" s="640">
        <v>236.475</v>
      </c>
      <c r="R12" s="641"/>
      <c r="S12" s="459"/>
      <c r="T12" s="459"/>
      <c r="U12"/>
      <c r="V12"/>
      <c r="W12"/>
      <c r="X12"/>
      <c r="Y12"/>
      <c r="Z12"/>
      <c r="AA12"/>
      <c r="AB12"/>
      <c r="AC12"/>
      <c r="AD12"/>
    </row>
    <row r="13" spans="1:30" ht="14.25">
      <c r="A13" s="317" t="s">
        <v>339</v>
      </c>
      <c r="B13" s="644">
        <v>1657.5839999999998</v>
      </c>
      <c r="C13" s="645"/>
      <c r="D13" s="644">
        <v>38.504</v>
      </c>
      <c r="E13" s="645"/>
      <c r="F13" s="644">
        <v>1381.6509999999998</v>
      </c>
      <c r="G13" s="645"/>
      <c r="H13" s="644">
        <v>257.61300000000006</v>
      </c>
      <c r="I13" s="645"/>
      <c r="J13" s="644">
        <v>181.365</v>
      </c>
      <c r="K13" s="645"/>
      <c r="L13" s="644">
        <v>942.6729999999999</v>
      </c>
      <c r="M13" s="645"/>
      <c r="N13" s="319">
        <v>8.718</v>
      </c>
      <c r="O13" s="319">
        <v>15.019</v>
      </c>
      <c r="P13" s="319">
        <v>15.757</v>
      </c>
      <c r="Q13" s="644">
        <v>237.429</v>
      </c>
      <c r="R13" s="646"/>
      <c r="S13" s="459"/>
      <c r="T13" s="459"/>
      <c r="U13"/>
      <c r="V13"/>
      <c r="W13"/>
      <c r="X13"/>
      <c r="Y13"/>
      <c r="Z13"/>
      <c r="AA13"/>
      <c r="AB13"/>
      <c r="AC13"/>
      <c r="AD13"/>
    </row>
    <row r="14" spans="1:30" ht="12.75">
      <c r="A14" s="317">
        <v>2004</v>
      </c>
      <c r="B14" s="318">
        <f aca="true" t="shared" si="0" ref="B14:C18">D14+F14+Q14</f>
        <v>854.317</v>
      </c>
      <c r="C14" s="318">
        <f t="shared" si="0"/>
        <v>1259.4</v>
      </c>
      <c r="D14" s="318">
        <v>25.394</v>
      </c>
      <c r="E14" s="318">
        <v>26.114</v>
      </c>
      <c r="F14" s="318">
        <f aca="true" t="shared" si="1" ref="F14:G18">H14+J14+L14</f>
        <v>753.787</v>
      </c>
      <c r="G14" s="318">
        <f t="shared" si="1"/>
        <v>1050.674</v>
      </c>
      <c r="H14" s="318">
        <v>133.733</v>
      </c>
      <c r="I14" s="318">
        <v>169.627</v>
      </c>
      <c r="J14" s="318">
        <v>201.291</v>
      </c>
      <c r="K14" s="318">
        <v>35.317</v>
      </c>
      <c r="L14" s="318">
        <v>418.763</v>
      </c>
      <c r="M14" s="318">
        <v>845.73</v>
      </c>
      <c r="N14" s="319">
        <v>8.5</v>
      </c>
      <c r="O14" s="319">
        <v>14.7</v>
      </c>
      <c r="P14" s="318">
        <v>15.1</v>
      </c>
      <c r="Q14" s="319">
        <v>75.136</v>
      </c>
      <c r="R14" s="319">
        <v>182.612</v>
      </c>
      <c r="S14" s="459"/>
      <c r="T14" s="459"/>
      <c r="U14"/>
      <c r="V14"/>
      <c r="W14"/>
      <c r="X14"/>
      <c r="Y14"/>
      <c r="Z14"/>
      <c r="AA14"/>
      <c r="AB14"/>
      <c r="AC14"/>
      <c r="AD14"/>
    </row>
    <row r="15" spans="1:30" ht="12.75" customHeight="1">
      <c r="A15" s="317">
        <v>2005</v>
      </c>
      <c r="B15" s="318">
        <f t="shared" si="0"/>
        <v>818.0260000000001</v>
      </c>
      <c r="C15" s="318">
        <f t="shared" si="0"/>
        <v>1251.83</v>
      </c>
      <c r="D15" s="318">
        <v>28.615</v>
      </c>
      <c r="E15" s="318">
        <v>30.738</v>
      </c>
      <c r="F15" s="318">
        <f t="shared" si="1"/>
        <v>731.979</v>
      </c>
      <c r="G15" s="318">
        <f t="shared" si="1"/>
        <v>1052.876</v>
      </c>
      <c r="H15" s="318">
        <v>129.848</v>
      </c>
      <c r="I15" s="318">
        <v>168.72</v>
      </c>
      <c r="J15" s="318">
        <v>195.142</v>
      </c>
      <c r="K15" s="318">
        <v>36.297</v>
      </c>
      <c r="L15" s="318">
        <v>406.989</v>
      </c>
      <c r="M15" s="318">
        <v>847.859</v>
      </c>
      <c r="N15" s="319" t="s">
        <v>286</v>
      </c>
      <c r="O15" s="319" t="s">
        <v>286</v>
      </c>
      <c r="P15" s="319" t="s">
        <v>286</v>
      </c>
      <c r="Q15" s="319">
        <v>57.432</v>
      </c>
      <c r="R15" s="319">
        <v>168.216</v>
      </c>
      <c r="S15" s="459"/>
      <c r="T15" s="459"/>
      <c r="U15"/>
      <c r="V15"/>
      <c r="W15"/>
      <c r="X15"/>
      <c r="Y15"/>
      <c r="Z15"/>
      <c r="AA15"/>
      <c r="AB15"/>
      <c r="AC15"/>
      <c r="AD15"/>
    </row>
    <row r="16" spans="1:30" ht="12.75" customHeight="1">
      <c r="A16" s="317">
        <v>2006</v>
      </c>
      <c r="B16" s="318">
        <f t="shared" si="0"/>
        <v>788.1850000000001</v>
      </c>
      <c r="C16" s="318">
        <f t="shared" si="0"/>
        <v>1251.229</v>
      </c>
      <c r="D16" s="318">
        <v>30.42</v>
      </c>
      <c r="E16" s="318">
        <v>33.333</v>
      </c>
      <c r="F16" s="318">
        <f t="shared" si="1"/>
        <v>702.3340000000001</v>
      </c>
      <c r="G16" s="318">
        <f t="shared" si="1"/>
        <v>1048.942</v>
      </c>
      <c r="H16" s="318">
        <v>121.982</v>
      </c>
      <c r="I16" s="318">
        <v>164.714</v>
      </c>
      <c r="J16" s="318">
        <v>186.629</v>
      </c>
      <c r="K16" s="318">
        <v>35.587</v>
      </c>
      <c r="L16" s="318">
        <v>393.723</v>
      </c>
      <c r="M16" s="318">
        <v>848.641</v>
      </c>
      <c r="N16" s="319" t="s">
        <v>286</v>
      </c>
      <c r="O16" s="319" t="s">
        <v>286</v>
      </c>
      <c r="P16" s="319" t="s">
        <v>286</v>
      </c>
      <c r="Q16" s="319">
        <v>55.431</v>
      </c>
      <c r="R16" s="319">
        <v>168.954</v>
      </c>
      <c r="S16" s="459"/>
      <c r="T16" s="459"/>
      <c r="U16"/>
      <c r="V16"/>
      <c r="W16"/>
      <c r="X16"/>
      <c r="Y16"/>
      <c r="Z16"/>
      <c r="AA16"/>
      <c r="AB16"/>
      <c r="AC16"/>
      <c r="AD16"/>
    </row>
    <row r="17" spans="1:30" ht="12.75">
      <c r="A17" s="317">
        <v>2007</v>
      </c>
      <c r="B17" s="318">
        <f t="shared" si="0"/>
        <v>791.8220000000001</v>
      </c>
      <c r="C17" s="318">
        <f t="shared" si="0"/>
        <v>1247.19</v>
      </c>
      <c r="D17" s="318">
        <v>30.451</v>
      </c>
      <c r="E17" s="318">
        <v>34.501</v>
      </c>
      <c r="F17" s="318">
        <f t="shared" si="1"/>
        <v>708.3510000000001</v>
      </c>
      <c r="G17" s="318">
        <f t="shared" si="1"/>
        <v>1042.922</v>
      </c>
      <c r="H17" s="318">
        <v>115.97</v>
      </c>
      <c r="I17" s="318">
        <v>158.391</v>
      </c>
      <c r="J17" s="318">
        <v>200.448</v>
      </c>
      <c r="K17" s="318">
        <v>34.395</v>
      </c>
      <c r="L17" s="318">
        <v>391.93300000000005</v>
      </c>
      <c r="M17" s="318">
        <v>850.136</v>
      </c>
      <c r="N17" s="319">
        <v>9.64</v>
      </c>
      <c r="O17" s="319">
        <v>15.032</v>
      </c>
      <c r="P17" s="319">
        <v>15.438</v>
      </c>
      <c r="Q17" s="319">
        <v>53.02</v>
      </c>
      <c r="R17" s="319">
        <v>169.767</v>
      </c>
      <c r="S17" s="459"/>
      <c r="T17" s="459"/>
      <c r="U17"/>
      <c r="V17"/>
      <c r="W17"/>
      <c r="X17"/>
      <c r="Y17"/>
      <c r="Z17"/>
      <c r="AA17"/>
      <c r="AB17"/>
      <c r="AC17"/>
      <c r="AD17"/>
    </row>
    <row r="18" spans="1:30" ht="13.5" thickBot="1">
      <c r="A18" s="460">
        <v>2008</v>
      </c>
      <c r="B18" s="423">
        <f t="shared" si="0"/>
        <v>1146.9453333333333</v>
      </c>
      <c r="C18" s="423">
        <f t="shared" si="0"/>
        <v>1392.9954999999998</v>
      </c>
      <c r="D18" s="423">
        <v>45.296</v>
      </c>
      <c r="E18" s="423">
        <v>39.526833333333336</v>
      </c>
      <c r="F18" s="423">
        <f t="shared" si="1"/>
        <v>1037.2159166666665</v>
      </c>
      <c r="G18" s="423">
        <f t="shared" si="1"/>
        <v>1177.5873333333332</v>
      </c>
      <c r="H18" s="423">
        <v>151.50333333333333</v>
      </c>
      <c r="I18" s="423">
        <v>169.35783333333333</v>
      </c>
      <c r="J18" s="423">
        <v>362.2383333333333</v>
      </c>
      <c r="K18" s="423">
        <v>39.532333333333334</v>
      </c>
      <c r="L18" s="423">
        <v>523.47425</v>
      </c>
      <c r="M18" s="423">
        <v>968.6971666666666</v>
      </c>
      <c r="N18" s="454">
        <v>13.550833333333333</v>
      </c>
      <c r="O18" s="454">
        <v>17.809833333333334</v>
      </c>
      <c r="P18" s="454">
        <v>20.155166666666663</v>
      </c>
      <c r="Q18" s="454">
        <v>64.43341666666666</v>
      </c>
      <c r="R18" s="454">
        <v>175.88133333333334</v>
      </c>
      <c r="S18" s="127"/>
      <c r="T18" s="127"/>
      <c r="U18"/>
      <c r="V18"/>
      <c r="W18"/>
      <c r="X18"/>
      <c r="Y18"/>
      <c r="Z18"/>
      <c r="AA18"/>
      <c r="AB18"/>
      <c r="AC18"/>
      <c r="AD18"/>
    </row>
    <row r="20" spans="4:15" ht="13.5" thickBot="1">
      <c r="D20" s="31"/>
      <c r="E20" s="31"/>
      <c r="F20" s="31"/>
      <c r="G20" s="31"/>
      <c r="H20" s="31"/>
      <c r="I20" s="31"/>
      <c r="L20" s="31"/>
      <c r="M20" s="31"/>
      <c r="N20" s="31"/>
      <c r="O20" s="31"/>
    </row>
    <row r="21" spans="1:20" ht="14.25">
      <c r="A21" s="324"/>
      <c r="B21" s="656" t="s">
        <v>3</v>
      </c>
      <c r="C21" s="657"/>
      <c r="D21" s="656" t="s">
        <v>74</v>
      </c>
      <c r="E21" s="657"/>
      <c r="F21" s="647" t="s">
        <v>206</v>
      </c>
      <c r="G21" s="648"/>
      <c r="H21" s="648"/>
      <c r="I21" s="648"/>
      <c r="J21" s="648"/>
      <c r="K21" s="648"/>
      <c r="L21" s="648"/>
      <c r="M21" s="649"/>
      <c r="N21" s="532" t="s">
        <v>347</v>
      </c>
      <c r="O21" s="531"/>
      <c r="P21" s="531"/>
      <c r="Q21" s="531"/>
      <c r="R21" s="665"/>
      <c r="S21" s="656" t="s">
        <v>349</v>
      </c>
      <c r="T21" s="666"/>
    </row>
    <row r="22" spans="1:20" ht="12.75">
      <c r="A22" s="325" t="s">
        <v>271</v>
      </c>
      <c r="B22" s="658"/>
      <c r="C22" s="659"/>
      <c r="D22" s="658"/>
      <c r="E22" s="659"/>
      <c r="F22" s="660" t="s">
        <v>3</v>
      </c>
      <c r="G22" s="661"/>
      <c r="H22" s="650" t="s">
        <v>89</v>
      </c>
      <c r="I22" s="651"/>
      <c r="J22" s="650" t="s">
        <v>34</v>
      </c>
      <c r="K22" s="651"/>
      <c r="L22" s="650" t="s">
        <v>35</v>
      </c>
      <c r="M22" s="651"/>
      <c r="N22" s="669" t="s">
        <v>436</v>
      </c>
      <c r="O22" s="669" t="s">
        <v>373</v>
      </c>
      <c r="P22" s="669" t="s">
        <v>437</v>
      </c>
      <c r="Q22" s="669" t="s">
        <v>405</v>
      </c>
      <c r="R22" s="669" t="s">
        <v>381</v>
      </c>
      <c r="S22" s="658"/>
      <c r="T22" s="667"/>
    </row>
    <row r="23" spans="1:20" ht="48.75" customHeight="1">
      <c r="A23" s="325" t="s">
        <v>183</v>
      </c>
      <c r="B23" s="658"/>
      <c r="C23" s="659"/>
      <c r="D23" s="658"/>
      <c r="E23" s="659"/>
      <c r="F23" s="662"/>
      <c r="G23" s="663"/>
      <c r="H23" s="652"/>
      <c r="I23" s="653"/>
      <c r="J23" s="652"/>
      <c r="K23" s="653"/>
      <c r="L23" s="652"/>
      <c r="M23" s="653"/>
      <c r="N23" s="670"/>
      <c r="O23" s="670"/>
      <c r="P23" s="670"/>
      <c r="Q23" s="670"/>
      <c r="R23" s="670"/>
      <c r="S23" s="662"/>
      <c r="T23" s="668"/>
    </row>
    <row r="24" spans="1:20" ht="13.5" thickBot="1">
      <c r="A24" s="326"/>
      <c r="B24" s="404" t="s">
        <v>4</v>
      </c>
      <c r="C24" s="404" t="s">
        <v>5</v>
      </c>
      <c r="D24" s="404" t="s">
        <v>4</v>
      </c>
      <c r="E24" s="404" t="s">
        <v>5</v>
      </c>
      <c r="F24" s="404" t="s">
        <v>4</v>
      </c>
      <c r="G24" s="404" t="s">
        <v>5</v>
      </c>
      <c r="H24" s="404" t="s">
        <v>4</v>
      </c>
      <c r="I24" s="404" t="s">
        <v>5</v>
      </c>
      <c r="J24" s="404" t="s">
        <v>4</v>
      </c>
      <c r="K24" s="404" t="s">
        <v>5</v>
      </c>
      <c r="L24" s="404" t="s">
        <v>4</v>
      </c>
      <c r="M24" s="404" t="s">
        <v>5</v>
      </c>
      <c r="N24" s="671"/>
      <c r="O24" s="671"/>
      <c r="P24" s="671"/>
      <c r="Q24" s="671"/>
      <c r="R24" s="671"/>
      <c r="S24" s="404" t="s">
        <v>4</v>
      </c>
      <c r="T24" s="406" t="s">
        <v>5</v>
      </c>
    </row>
    <row r="25" spans="1:20" ht="12.75">
      <c r="A25" s="500">
        <v>2009</v>
      </c>
      <c r="B25" s="501">
        <v>1832.893</v>
      </c>
      <c r="C25" s="501">
        <v>1811.148</v>
      </c>
      <c r="D25" s="501">
        <v>56.132333333333335</v>
      </c>
      <c r="E25" s="501">
        <v>39.8815</v>
      </c>
      <c r="F25" s="501">
        <f>H25+J25+L25</f>
        <v>1707.8736666666666</v>
      </c>
      <c r="G25" s="501">
        <f>I25+K25+M25</f>
        <v>1589.4985</v>
      </c>
      <c r="H25" s="501">
        <v>272.7948333333334</v>
      </c>
      <c r="I25" s="501">
        <v>213.20725</v>
      </c>
      <c r="J25" s="501">
        <v>645.5443333333333</v>
      </c>
      <c r="K25" s="501">
        <v>69.24041666666668</v>
      </c>
      <c r="L25" s="501">
        <v>789.5345</v>
      </c>
      <c r="M25" s="501">
        <v>1307.0508333333332</v>
      </c>
      <c r="N25" s="495">
        <v>25.917416666666668</v>
      </c>
      <c r="O25" s="495">
        <v>8.4475</v>
      </c>
      <c r="P25" s="495">
        <v>21.92766666666667</v>
      </c>
      <c r="Q25" s="495">
        <v>33.36058333333334</v>
      </c>
      <c r="R25" s="495">
        <v>8.248916666666666</v>
      </c>
      <c r="S25" s="501">
        <v>68.88725</v>
      </c>
      <c r="T25" s="316">
        <v>181.76791666666668</v>
      </c>
    </row>
    <row r="26" spans="1:20" ht="13.5" thickBot="1">
      <c r="A26" s="431">
        <v>2010</v>
      </c>
      <c r="B26" s="423">
        <v>2030.479</v>
      </c>
      <c r="C26" s="423">
        <v>2030.277</v>
      </c>
      <c r="D26" s="423">
        <v>73.6</v>
      </c>
      <c r="E26" s="423">
        <v>48.5</v>
      </c>
      <c r="F26" s="318">
        <f>H26+J26+L26</f>
        <v>1851.1</v>
      </c>
      <c r="G26" s="318">
        <f>I26+K26+M26</f>
        <v>1750.9</v>
      </c>
      <c r="H26" s="423">
        <v>282.4</v>
      </c>
      <c r="I26" s="423">
        <v>218</v>
      </c>
      <c r="J26" s="423">
        <v>681</v>
      </c>
      <c r="K26" s="423">
        <v>73.9</v>
      </c>
      <c r="L26" s="423">
        <v>887.7</v>
      </c>
      <c r="M26" s="423">
        <v>1459</v>
      </c>
      <c r="N26" s="250">
        <v>28.8</v>
      </c>
      <c r="O26" s="250">
        <v>9.1</v>
      </c>
      <c r="P26" s="250">
        <v>24.1</v>
      </c>
      <c r="Q26" s="250">
        <v>32.9</v>
      </c>
      <c r="R26" s="250">
        <v>13.1</v>
      </c>
      <c r="S26" s="423">
        <v>104.7</v>
      </c>
      <c r="T26" s="454">
        <v>230.9</v>
      </c>
    </row>
    <row r="27" spans="1:34" ht="12.75">
      <c r="A27" s="320" t="s">
        <v>193</v>
      </c>
      <c r="B27" s="321"/>
      <c r="C27" s="321"/>
      <c r="D27" s="321"/>
      <c r="E27" s="321"/>
      <c r="F27" s="322"/>
      <c r="G27" s="322"/>
      <c r="H27" s="322"/>
      <c r="I27" s="322"/>
      <c r="J27" s="323"/>
      <c r="K27" s="323"/>
      <c r="L27" s="323"/>
      <c r="M27" s="323"/>
      <c r="N27" s="323"/>
      <c r="O27" s="323"/>
      <c r="P27" s="323"/>
      <c r="Q27" s="323"/>
      <c r="R27" s="323"/>
      <c r="S27" s="144"/>
      <c r="T27" s="144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419" t="s">
        <v>341</v>
      </c>
      <c r="B28" s="31"/>
      <c r="C28" s="31"/>
      <c r="D28" s="31"/>
      <c r="E28" s="31"/>
      <c r="H28" s="31"/>
      <c r="I28" s="3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419" t="s">
        <v>348</v>
      </c>
      <c r="B29" s="31"/>
      <c r="C29" s="31"/>
      <c r="D29" s="31"/>
      <c r="E29" s="31"/>
      <c r="H29" s="31"/>
      <c r="I29" s="3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2.75">
      <c r="A30" s="5" t="s">
        <v>287</v>
      </c>
      <c r="B30" s="31"/>
      <c r="C30" s="31"/>
      <c r="D30" s="31"/>
      <c r="E30" s="31"/>
      <c r="H30" s="31"/>
      <c r="I30" s="3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2.75" customHeight="1">
      <c r="A31" s="664" t="s">
        <v>426</v>
      </c>
      <c r="B31" s="664"/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/>
      <c r="AF31"/>
      <c r="AG31"/>
      <c r="AH31"/>
    </row>
  </sheetData>
  <mergeCells count="59">
    <mergeCell ref="Q22:Q24"/>
    <mergeCell ref="N6:P6"/>
    <mergeCell ref="Q6:R8"/>
    <mergeCell ref="N22:N24"/>
    <mergeCell ref="O22:O24"/>
    <mergeCell ref="R22:R24"/>
    <mergeCell ref="P22:P24"/>
    <mergeCell ref="N7:N9"/>
    <mergeCell ref="O7:O9"/>
    <mergeCell ref="P7:P9"/>
    <mergeCell ref="A31:T31"/>
    <mergeCell ref="B21:C23"/>
    <mergeCell ref="D21:E23"/>
    <mergeCell ref="F21:M21"/>
    <mergeCell ref="N21:R21"/>
    <mergeCell ref="S21:T23"/>
    <mergeCell ref="F22:G23"/>
    <mergeCell ref="H22:I23"/>
    <mergeCell ref="J22:K23"/>
    <mergeCell ref="L22:M23"/>
    <mergeCell ref="A1:T1"/>
    <mergeCell ref="U31:AD31"/>
    <mergeCell ref="A4:T4"/>
    <mergeCell ref="A3:T3"/>
    <mergeCell ref="B6:C8"/>
    <mergeCell ref="B13:C13"/>
    <mergeCell ref="B12:C12"/>
    <mergeCell ref="D12:E12"/>
    <mergeCell ref="D6:E8"/>
    <mergeCell ref="F7:G8"/>
    <mergeCell ref="F6:M6"/>
    <mergeCell ref="H7:I8"/>
    <mergeCell ref="J7:K8"/>
    <mergeCell ref="L7:M8"/>
    <mergeCell ref="D13:E13"/>
    <mergeCell ref="H12:I12"/>
    <mergeCell ref="H13:I13"/>
    <mergeCell ref="J12:K12"/>
    <mergeCell ref="J13:K13"/>
    <mergeCell ref="F12:G12"/>
    <mergeCell ref="F13:G13"/>
    <mergeCell ref="L12:M12"/>
    <mergeCell ref="L13:M13"/>
    <mergeCell ref="Q12:R12"/>
    <mergeCell ref="Q13:R13"/>
    <mergeCell ref="B10:C10"/>
    <mergeCell ref="B11:C11"/>
    <mergeCell ref="D10:E10"/>
    <mergeCell ref="D11:E11"/>
    <mergeCell ref="F10:G10"/>
    <mergeCell ref="F11:G11"/>
    <mergeCell ref="H10:I10"/>
    <mergeCell ref="H11:I11"/>
    <mergeCell ref="Q10:R10"/>
    <mergeCell ref="Q11:R11"/>
    <mergeCell ref="J10:K10"/>
    <mergeCell ref="J11:K11"/>
    <mergeCell ref="L10:M10"/>
    <mergeCell ref="L11:M1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9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R58"/>
  <sheetViews>
    <sheetView showGridLines="0" zoomScale="75" zoomScaleNormal="75" workbookViewId="0" topLeftCell="A1">
      <selection activeCell="K20" sqref="K20"/>
    </sheetView>
  </sheetViews>
  <sheetFormatPr defaultColWidth="12.57421875" defaultRowHeight="12.75"/>
  <cols>
    <col min="1" max="15" width="9.7109375" style="12" customWidth="1"/>
    <col min="16" max="16384" width="19.140625" style="12" customWidth="1"/>
  </cols>
  <sheetData>
    <row r="1" spans="1:18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/>
      <c r="Q1"/>
      <c r="R1"/>
    </row>
    <row r="2" spans="1:18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/>
      <c r="Q2"/>
      <c r="R2"/>
    </row>
    <row r="3" spans="1:15" ht="15">
      <c r="A3" s="655" t="s">
        <v>295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</row>
    <row r="4" spans="1:15" ht="15">
      <c r="A4" s="655" t="s">
        <v>171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</row>
    <row r="5" spans="1:15" ht="13.5" thickBo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12.75" customHeight="1">
      <c r="A6" s="675" t="s">
        <v>72</v>
      </c>
      <c r="B6" s="674" t="s">
        <v>334</v>
      </c>
      <c r="C6" s="675"/>
      <c r="D6" s="674" t="s">
        <v>335</v>
      </c>
      <c r="E6" s="675"/>
      <c r="F6" s="680" t="s">
        <v>70</v>
      </c>
      <c r="G6" s="681"/>
      <c r="H6" s="681"/>
      <c r="I6" s="682"/>
      <c r="J6" s="656" t="s">
        <v>207</v>
      </c>
      <c r="K6" s="657"/>
      <c r="L6" s="647" t="s">
        <v>173</v>
      </c>
      <c r="M6" s="682"/>
      <c r="N6" s="682"/>
      <c r="O6" s="682"/>
    </row>
    <row r="7" spans="1:15" ht="12.75" customHeight="1">
      <c r="A7" s="677"/>
      <c r="B7" s="676"/>
      <c r="C7" s="677"/>
      <c r="D7" s="676" t="s">
        <v>71</v>
      </c>
      <c r="E7" s="677" t="s">
        <v>71</v>
      </c>
      <c r="F7" s="650" t="s">
        <v>3</v>
      </c>
      <c r="G7" s="651"/>
      <c r="H7" s="669" t="s">
        <v>291</v>
      </c>
      <c r="I7" s="669" t="s">
        <v>325</v>
      </c>
      <c r="J7" s="658"/>
      <c r="K7" s="659"/>
      <c r="L7" s="650" t="s">
        <v>3</v>
      </c>
      <c r="M7" s="651"/>
      <c r="N7" s="660" t="s">
        <v>291</v>
      </c>
      <c r="O7" s="660" t="s">
        <v>325</v>
      </c>
    </row>
    <row r="8" spans="1:15" ht="12.75">
      <c r="A8" s="677"/>
      <c r="B8" s="676"/>
      <c r="C8" s="677"/>
      <c r="D8" s="676" t="s">
        <v>73</v>
      </c>
      <c r="E8" s="677" t="s">
        <v>73</v>
      </c>
      <c r="F8" s="652"/>
      <c r="G8" s="653"/>
      <c r="H8" s="670"/>
      <c r="I8" s="670"/>
      <c r="J8" s="658"/>
      <c r="K8" s="659"/>
      <c r="L8" s="652"/>
      <c r="M8" s="653"/>
      <c r="N8" s="658"/>
      <c r="O8" s="658"/>
    </row>
    <row r="9" spans="1:15" ht="13.5" thickBot="1">
      <c r="A9" s="678"/>
      <c r="B9" s="404" t="s">
        <v>4</v>
      </c>
      <c r="C9" s="404" t="s">
        <v>5</v>
      </c>
      <c r="D9" s="404" t="s">
        <v>4</v>
      </c>
      <c r="E9" s="404" t="s">
        <v>5</v>
      </c>
      <c r="F9" s="404" t="s">
        <v>4</v>
      </c>
      <c r="G9" s="404" t="s">
        <v>5</v>
      </c>
      <c r="H9" s="671"/>
      <c r="I9" s="671"/>
      <c r="J9" s="404" t="s">
        <v>4</v>
      </c>
      <c r="K9" s="404" t="s">
        <v>5</v>
      </c>
      <c r="L9" s="404" t="s">
        <v>4</v>
      </c>
      <c r="M9" s="404" t="s">
        <v>5</v>
      </c>
      <c r="N9" s="679"/>
      <c r="O9" s="679"/>
    </row>
    <row r="10" spans="1:16" ht="14.25">
      <c r="A10" s="317" t="s">
        <v>336</v>
      </c>
      <c r="B10" s="640">
        <v>15062.9</v>
      </c>
      <c r="C10" s="643"/>
      <c r="D10" s="640">
        <v>11106.1</v>
      </c>
      <c r="E10" s="643"/>
      <c r="F10" s="638">
        <v>1139.7</v>
      </c>
      <c r="G10" s="642"/>
      <c r="H10" s="318">
        <v>806.9</v>
      </c>
      <c r="I10" s="318">
        <v>332.8</v>
      </c>
      <c r="J10" s="640">
        <v>2568.8</v>
      </c>
      <c r="K10" s="643"/>
      <c r="L10" s="638">
        <v>79.1</v>
      </c>
      <c r="M10" s="642"/>
      <c r="N10" s="318">
        <v>62.1</v>
      </c>
      <c r="O10" s="420">
        <v>17</v>
      </c>
      <c r="P10" s="31"/>
    </row>
    <row r="11" spans="1:16" ht="14.25">
      <c r="A11" s="317" t="s">
        <v>337</v>
      </c>
      <c r="B11" s="640">
        <v>15649.9</v>
      </c>
      <c r="C11" s="643"/>
      <c r="D11" s="640">
        <v>11656.8</v>
      </c>
      <c r="E11" s="643"/>
      <c r="F11" s="640">
        <v>1127.6</v>
      </c>
      <c r="G11" s="643"/>
      <c r="H11" s="318">
        <v>812</v>
      </c>
      <c r="I11" s="318">
        <v>315.6</v>
      </c>
      <c r="J11" s="640">
        <v>2614.9</v>
      </c>
      <c r="K11" s="643"/>
      <c r="L11" s="640">
        <v>78.1</v>
      </c>
      <c r="M11" s="643"/>
      <c r="N11" s="318">
        <v>61.3</v>
      </c>
      <c r="O11" s="319">
        <v>16.8</v>
      </c>
      <c r="P11" s="31"/>
    </row>
    <row r="12" spans="1:16" ht="14.25">
      <c r="A12" s="317" t="s">
        <v>338</v>
      </c>
      <c r="B12" s="640">
        <v>16126.3</v>
      </c>
      <c r="C12" s="643"/>
      <c r="D12" s="640">
        <v>12079.3</v>
      </c>
      <c r="E12" s="643"/>
      <c r="F12" s="640">
        <v>1123.5</v>
      </c>
      <c r="G12" s="643"/>
      <c r="H12" s="318">
        <v>821.7</v>
      </c>
      <c r="I12" s="318">
        <v>301.8</v>
      </c>
      <c r="J12" s="640">
        <v>2656.2</v>
      </c>
      <c r="K12" s="643"/>
      <c r="L12" s="640">
        <v>76.4</v>
      </c>
      <c r="M12" s="643"/>
      <c r="N12" s="318">
        <v>59.7</v>
      </c>
      <c r="O12" s="319">
        <v>16.7</v>
      </c>
      <c r="P12" s="31"/>
    </row>
    <row r="13" spans="1:16" ht="14.25">
      <c r="A13" s="317" t="s">
        <v>339</v>
      </c>
      <c r="B13" s="640">
        <v>16613.6</v>
      </c>
      <c r="C13" s="643"/>
      <c r="D13" s="640">
        <v>12472.6</v>
      </c>
      <c r="E13" s="643"/>
      <c r="F13" s="640">
        <v>1134.2</v>
      </c>
      <c r="G13" s="643"/>
      <c r="H13" s="318">
        <v>840.7</v>
      </c>
      <c r="I13" s="318">
        <v>293.5</v>
      </c>
      <c r="J13" s="640">
        <v>2732.9</v>
      </c>
      <c r="K13" s="643"/>
      <c r="L13" s="640">
        <v>75.8</v>
      </c>
      <c r="M13" s="643"/>
      <c r="N13" s="318">
        <v>59.3</v>
      </c>
      <c r="O13" s="319">
        <v>16.5</v>
      </c>
      <c r="P13" s="31"/>
    </row>
    <row r="14" spans="1:16" ht="14.25">
      <c r="A14" s="317" t="s">
        <v>340</v>
      </c>
      <c r="B14" s="644">
        <v>17081.8</v>
      </c>
      <c r="C14" s="645"/>
      <c r="D14" s="644">
        <v>12888</v>
      </c>
      <c r="E14" s="645"/>
      <c r="F14" s="644">
        <v>1085.9</v>
      </c>
      <c r="G14" s="645"/>
      <c r="H14" s="318">
        <v>802.2</v>
      </c>
      <c r="I14" s="318">
        <v>283.7</v>
      </c>
      <c r="J14" s="644">
        <v>2840.4</v>
      </c>
      <c r="K14" s="645"/>
      <c r="L14" s="644">
        <v>74.5</v>
      </c>
      <c r="M14" s="645"/>
      <c r="N14" s="421">
        <v>58.2</v>
      </c>
      <c r="O14" s="319">
        <v>16.3</v>
      </c>
      <c r="P14" s="31"/>
    </row>
    <row r="15" spans="1:16" ht="12.75">
      <c r="A15" s="317">
        <v>2005</v>
      </c>
      <c r="B15" s="318">
        <v>10606.1</v>
      </c>
      <c r="C15" s="318">
        <v>7228.7</v>
      </c>
      <c r="D15" s="318">
        <v>7935.9</v>
      </c>
      <c r="E15" s="318">
        <v>5552.7</v>
      </c>
      <c r="F15" s="318">
        <v>570.8</v>
      </c>
      <c r="G15" s="318">
        <v>472.9</v>
      </c>
      <c r="H15" s="318">
        <v>772</v>
      </c>
      <c r="I15" s="318">
        <v>271.8</v>
      </c>
      <c r="J15" s="318">
        <v>2007.6</v>
      </c>
      <c r="K15" s="318">
        <v>927</v>
      </c>
      <c r="L15" s="318">
        <v>61.6</v>
      </c>
      <c r="M15" s="318">
        <v>11.2</v>
      </c>
      <c r="N15" s="318">
        <v>56.9</v>
      </c>
      <c r="O15" s="420">
        <v>15.9</v>
      </c>
      <c r="P15" s="31"/>
    </row>
    <row r="16" spans="1:16" ht="12.75">
      <c r="A16" s="317">
        <v>2006</v>
      </c>
      <c r="B16" s="318">
        <v>10955.146</v>
      </c>
      <c r="C16" s="318">
        <v>7640.9</v>
      </c>
      <c r="D16" s="318">
        <v>8259.8</v>
      </c>
      <c r="E16" s="318">
        <v>5901.9</v>
      </c>
      <c r="F16" s="318">
        <v>540.9</v>
      </c>
      <c r="G16" s="318">
        <v>458.3</v>
      </c>
      <c r="H16" s="318">
        <v>739.9</v>
      </c>
      <c r="I16" s="318">
        <v>259.3</v>
      </c>
      <c r="J16" s="318">
        <v>2058.9</v>
      </c>
      <c r="K16" s="318">
        <v>959.6</v>
      </c>
      <c r="L16" s="318">
        <v>60.6</v>
      </c>
      <c r="M16" s="318">
        <v>11.1</v>
      </c>
      <c r="N16" s="318">
        <v>56.4</v>
      </c>
      <c r="O16" s="319">
        <v>15.3</v>
      </c>
      <c r="P16" s="31"/>
    </row>
    <row r="17" spans="1:16" ht="12.75">
      <c r="A17" s="317">
        <v>2007</v>
      </c>
      <c r="B17" s="318">
        <v>11178.4</v>
      </c>
      <c r="C17" s="318">
        <v>7973.7</v>
      </c>
      <c r="D17" s="318">
        <v>8458.8</v>
      </c>
      <c r="E17" s="318">
        <v>6247.9</v>
      </c>
      <c r="F17" s="318">
        <v>509.6</v>
      </c>
      <c r="G17" s="318">
        <v>459.3</v>
      </c>
      <c r="H17" s="318">
        <v>721</v>
      </c>
      <c r="I17" s="318">
        <v>247.9</v>
      </c>
      <c r="J17" s="318">
        <v>2125.1</v>
      </c>
      <c r="K17" s="318">
        <v>996.5</v>
      </c>
      <c r="L17" s="318">
        <v>59.7</v>
      </c>
      <c r="M17" s="318">
        <v>11.1</v>
      </c>
      <c r="N17" s="318">
        <v>55.7</v>
      </c>
      <c r="O17" s="319">
        <v>15</v>
      </c>
      <c r="P17" s="33"/>
    </row>
    <row r="18" spans="1:16" ht="14.25">
      <c r="A18" s="317" t="s">
        <v>369</v>
      </c>
      <c r="B18" s="318">
        <v>10884.2</v>
      </c>
      <c r="C18" s="318">
        <v>8121.2</v>
      </c>
      <c r="D18" s="318">
        <v>8153.8</v>
      </c>
      <c r="E18" s="318">
        <v>6372.2</v>
      </c>
      <c r="F18" s="318">
        <v>366.8</v>
      </c>
      <c r="G18" s="318">
        <v>377.7</v>
      </c>
      <c r="H18" s="318">
        <v>744.5</v>
      </c>
      <c r="I18" s="318" t="s">
        <v>0</v>
      </c>
      <c r="J18" s="318">
        <v>2279.3</v>
      </c>
      <c r="K18" s="318">
        <v>1098.5</v>
      </c>
      <c r="L18" s="318">
        <v>58.4</v>
      </c>
      <c r="M18" s="318">
        <v>10.8</v>
      </c>
      <c r="N18" s="318">
        <v>54.4</v>
      </c>
      <c r="O18" s="319">
        <v>14.8</v>
      </c>
      <c r="P18" s="33"/>
    </row>
    <row r="19" spans="1:16" ht="12.75">
      <c r="A19" s="474">
        <v>2009</v>
      </c>
      <c r="B19" s="475">
        <v>10021.5</v>
      </c>
      <c r="C19" s="475">
        <v>7895.2</v>
      </c>
      <c r="D19" s="318">
        <v>7372</v>
      </c>
      <c r="E19" s="318">
        <v>6166.7</v>
      </c>
      <c r="F19" s="318">
        <v>420</v>
      </c>
      <c r="G19" s="318">
        <v>382.2</v>
      </c>
      <c r="H19" s="475">
        <v>802.2</v>
      </c>
      <c r="I19" s="475" t="s">
        <v>0</v>
      </c>
      <c r="J19" s="475">
        <v>2146.1</v>
      </c>
      <c r="K19" s="475">
        <v>1067.7</v>
      </c>
      <c r="L19" s="318">
        <v>56.4</v>
      </c>
      <c r="M19" s="318">
        <v>10.2</v>
      </c>
      <c r="N19" s="475">
        <v>52.1</v>
      </c>
      <c r="O19" s="476">
        <v>14.5</v>
      </c>
      <c r="P19" s="33"/>
    </row>
    <row r="20" spans="1:16" ht="13.5" thickBot="1">
      <c r="A20" s="431" t="s">
        <v>443</v>
      </c>
      <c r="B20" s="444">
        <v>9709.9</v>
      </c>
      <c r="C20" s="444">
        <v>7871.9</v>
      </c>
      <c r="D20" s="672">
        <v>13272.5</v>
      </c>
      <c r="E20" s="673"/>
      <c r="F20" s="672">
        <v>818.8</v>
      </c>
      <c r="G20" s="673"/>
      <c r="H20" s="475">
        <v>818.8</v>
      </c>
      <c r="I20" s="475" t="s">
        <v>0</v>
      </c>
      <c r="J20" s="475">
        <v>2072.2</v>
      </c>
      <c r="K20" s="475">
        <v>1053.8</v>
      </c>
      <c r="L20" s="672">
        <v>64.7</v>
      </c>
      <c r="M20" s="673"/>
      <c r="N20" s="444">
        <v>50.7</v>
      </c>
      <c r="O20" s="445">
        <v>14</v>
      </c>
      <c r="P20" s="33"/>
    </row>
    <row r="21" spans="1:15" ht="12.75">
      <c r="A21" s="320" t="s">
        <v>193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4.25">
      <c r="A22" s="419" t="s">
        <v>341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6" ht="12.75">
      <c r="A23" s="8" t="s">
        <v>350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1"/>
    </row>
    <row r="24" spans="1:16" ht="12.75">
      <c r="A24" s="8" t="s">
        <v>272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1"/>
    </row>
    <row r="25" ht="12.75">
      <c r="A25" s="398" t="s">
        <v>314</v>
      </c>
    </row>
    <row r="26" ht="29.25" customHeight="1"/>
    <row r="27" spans="1:13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2.75">
      <c r="A36" s="91"/>
      <c r="B36" s="91"/>
      <c r="C36" s="91"/>
      <c r="D36" s="127"/>
      <c r="E36" s="127"/>
      <c r="F36" s="127"/>
      <c r="G36" s="127"/>
      <c r="H36" s="36"/>
      <c r="I36" s="144"/>
      <c r="J36" s="144"/>
      <c r="K36" s="144"/>
      <c r="L36" s="144"/>
      <c r="M36" s="144"/>
    </row>
    <row r="37" spans="1:13" ht="12.75">
      <c r="A37" s="127"/>
      <c r="B37" s="127"/>
      <c r="C37" s="127"/>
      <c r="D37" s="127"/>
      <c r="E37" s="127"/>
      <c r="F37" s="127"/>
      <c r="G37" s="127"/>
      <c r="H37" s="144"/>
      <c r="I37" s="144"/>
      <c r="J37" s="144"/>
      <c r="K37" s="144"/>
      <c r="L37" s="144"/>
      <c r="M37" s="144"/>
    </row>
    <row r="38" spans="1:13" ht="12.7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12.7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12.7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1:13" ht="12.7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1:13" ht="12.7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1:13" ht="12.7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3" ht="12.7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1:13" ht="12.75">
      <c r="A45" s="145"/>
      <c r="B45" s="145"/>
      <c r="C45" s="145"/>
      <c r="D45" s="145"/>
      <c r="E45" s="145"/>
      <c r="F45" s="91"/>
      <c r="G45" s="91"/>
      <c r="H45" s="91"/>
      <c r="I45" s="91"/>
      <c r="J45" s="91"/>
      <c r="K45" s="91"/>
      <c r="L45" s="91"/>
      <c r="M45" s="91"/>
    </row>
    <row r="46" spans="1:13" ht="12.75">
      <c r="A46" s="91"/>
      <c r="B46" s="145"/>
      <c r="C46" s="145"/>
      <c r="D46" s="145"/>
      <c r="E46" s="145"/>
      <c r="F46" s="36"/>
      <c r="G46" s="36"/>
      <c r="H46" s="36"/>
      <c r="I46" s="36"/>
      <c r="J46" s="36"/>
      <c r="K46" s="36"/>
      <c r="L46" s="36"/>
      <c r="M46" s="36"/>
    </row>
    <row r="47" spans="1:13" ht="12.75">
      <c r="A47" s="36"/>
      <c r="B47" s="91"/>
      <c r="C47" s="91"/>
      <c r="D47" s="91"/>
      <c r="E47" s="91"/>
      <c r="F47" s="36"/>
      <c r="G47" s="36"/>
      <c r="H47" s="36"/>
      <c r="I47" s="36"/>
      <c r="J47" s="36"/>
      <c r="K47" s="36"/>
      <c r="L47" s="36"/>
      <c r="M47" s="36"/>
    </row>
    <row r="48" spans="1:13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3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2.75">
      <c r="A56" s="36"/>
      <c r="B56" s="36"/>
      <c r="C56" s="36"/>
      <c r="D56" s="36"/>
      <c r="E56" s="36"/>
      <c r="F56" s="144"/>
      <c r="G56" s="144"/>
      <c r="H56" s="144"/>
      <c r="I56" s="144"/>
      <c r="J56" s="144"/>
      <c r="K56" s="144"/>
      <c r="L56" s="144"/>
      <c r="M56" s="144"/>
    </row>
    <row r="57" spans="1:13" ht="12.75">
      <c r="A57" s="144"/>
      <c r="B57" s="36"/>
      <c r="C57" s="36"/>
      <c r="D57" s="36"/>
      <c r="E57" s="36"/>
      <c r="F57" s="144"/>
      <c r="G57" s="144"/>
      <c r="H57" s="144"/>
      <c r="I57" s="144"/>
      <c r="J57" s="144"/>
      <c r="K57" s="144"/>
      <c r="L57" s="144"/>
      <c r="M57" s="144"/>
    </row>
    <row r="58" spans="1:13" ht="12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</row>
  </sheetData>
  <mergeCells count="43">
    <mergeCell ref="D10:E10"/>
    <mergeCell ref="D11:E11"/>
    <mergeCell ref="D13:E13"/>
    <mergeCell ref="B14:C14"/>
    <mergeCell ref="B10:C10"/>
    <mergeCell ref="B11:C11"/>
    <mergeCell ref="B12:C12"/>
    <mergeCell ref="B13:C13"/>
    <mergeCell ref="D14:E14"/>
    <mergeCell ref="D12:E12"/>
    <mergeCell ref="O7:O9"/>
    <mergeCell ref="J6:K8"/>
    <mergeCell ref="L6:O6"/>
    <mergeCell ref="L13:M13"/>
    <mergeCell ref="J12:K12"/>
    <mergeCell ref="J13:K13"/>
    <mergeCell ref="F7:G8"/>
    <mergeCell ref="F10:G10"/>
    <mergeCell ref="F11:G11"/>
    <mergeCell ref="J14:K14"/>
    <mergeCell ref="F14:G14"/>
    <mergeCell ref="F12:G12"/>
    <mergeCell ref="F13:G13"/>
    <mergeCell ref="D6:E8"/>
    <mergeCell ref="A1:O1"/>
    <mergeCell ref="A3:O3"/>
    <mergeCell ref="A4:O4"/>
    <mergeCell ref="A6:A9"/>
    <mergeCell ref="H7:H9"/>
    <mergeCell ref="I7:I9"/>
    <mergeCell ref="N7:N9"/>
    <mergeCell ref="B6:C8"/>
    <mergeCell ref="F6:I6"/>
    <mergeCell ref="D20:E20"/>
    <mergeCell ref="F20:G20"/>
    <mergeCell ref="L20:M20"/>
    <mergeCell ref="L7:M8"/>
    <mergeCell ref="L14:M14"/>
    <mergeCell ref="J10:K10"/>
    <mergeCell ref="J11:K11"/>
    <mergeCell ref="L10:M10"/>
    <mergeCell ref="L11:M11"/>
    <mergeCell ref="L12:M1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7"/>
  <sheetViews>
    <sheetView showGridLines="0" zoomScale="75" zoomScaleNormal="75" workbookViewId="0" topLeftCell="A1">
      <selection activeCell="J30" sqref="J30"/>
    </sheetView>
  </sheetViews>
  <sheetFormatPr defaultColWidth="12.57421875" defaultRowHeight="12.75"/>
  <cols>
    <col min="1" max="1" width="9.7109375" style="12" customWidth="1"/>
    <col min="2" max="2" width="12.00390625" style="12" customWidth="1"/>
    <col min="3" max="3" width="18.57421875" style="12" customWidth="1"/>
    <col min="4" max="8" width="13.7109375" style="12" customWidth="1"/>
    <col min="9" max="9" width="14.7109375" style="12" customWidth="1"/>
    <col min="10" max="10" width="13.7109375" style="12" customWidth="1"/>
    <col min="11" max="11" width="14.7109375" style="12" customWidth="1"/>
    <col min="12" max="13" width="13.7109375" style="12" customWidth="1"/>
    <col min="14" max="15" width="14.7109375" style="12" customWidth="1"/>
    <col min="16" max="16" width="12.7109375" style="12" customWidth="1"/>
    <col min="17" max="16384" width="19.140625" style="12" customWidth="1"/>
  </cols>
  <sheetData>
    <row r="1" spans="1:19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143"/>
      <c r="Q1"/>
      <c r="R1"/>
      <c r="S1"/>
    </row>
    <row r="2" spans="1:19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/>
      <c r="R2"/>
      <c r="S2"/>
    </row>
    <row r="3" spans="1:16" ht="15">
      <c r="A3" s="655" t="s">
        <v>273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147"/>
    </row>
    <row r="4" spans="1:16" ht="15" customHeight="1">
      <c r="A4" s="688" t="s">
        <v>293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109"/>
    </row>
    <row r="5" spans="1:16" ht="15" customHeight="1">
      <c r="A5" s="691" t="s">
        <v>382</v>
      </c>
      <c r="B5" s="691"/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108"/>
    </row>
    <row r="6" spans="1:16" ht="14.25" customHeight="1" thickBot="1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108"/>
    </row>
    <row r="7" spans="1:16" ht="18.75" customHeight="1">
      <c r="A7" s="418"/>
      <c r="B7" s="683" t="s">
        <v>207</v>
      </c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107"/>
    </row>
    <row r="8" spans="1:15" ht="12.75" customHeight="1">
      <c r="A8" s="689" t="s">
        <v>1</v>
      </c>
      <c r="B8" s="685" t="s">
        <v>3</v>
      </c>
      <c r="C8" s="685" t="s">
        <v>378</v>
      </c>
      <c r="D8" s="685" t="s">
        <v>379</v>
      </c>
      <c r="E8" s="685" t="s">
        <v>333</v>
      </c>
      <c r="F8" s="692" t="s">
        <v>370</v>
      </c>
      <c r="G8" s="685" t="s">
        <v>371</v>
      </c>
      <c r="H8" s="685" t="s">
        <v>372</v>
      </c>
      <c r="I8" s="696" t="s">
        <v>374</v>
      </c>
      <c r="J8" s="692" t="s">
        <v>373</v>
      </c>
      <c r="K8" s="692" t="s">
        <v>380</v>
      </c>
      <c r="L8" s="692" t="s">
        <v>375</v>
      </c>
      <c r="M8" s="692" t="s">
        <v>381</v>
      </c>
      <c r="N8" s="692" t="s">
        <v>376</v>
      </c>
      <c r="O8" s="685" t="s">
        <v>377</v>
      </c>
    </row>
    <row r="9" spans="1:15" ht="12.75">
      <c r="A9" s="689"/>
      <c r="B9" s="686"/>
      <c r="C9" s="686"/>
      <c r="D9" s="686"/>
      <c r="E9" s="686"/>
      <c r="F9" s="693"/>
      <c r="G9" s="686"/>
      <c r="H9" s="686"/>
      <c r="I9" s="697"/>
      <c r="J9" s="693"/>
      <c r="K9" s="693"/>
      <c r="L9" s="693"/>
      <c r="M9" s="693"/>
      <c r="N9" s="693"/>
      <c r="O9" s="686"/>
    </row>
    <row r="10" spans="1:16" ht="54.75" customHeight="1" thickBot="1">
      <c r="A10" s="690"/>
      <c r="B10" s="687"/>
      <c r="C10" s="687"/>
      <c r="D10" s="687"/>
      <c r="E10" s="687"/>
      <c r="F10" s="694"/>
      <c r="G10" s="687"/>
      <c r="H10" s="687"/>
      <c r="I10" s="698"/>
      <c r="J10" s="694"/>
      <c r="K10" s="694"/>
      <c r="L10" s="694"/>
      <c r="M10" s="694"/>
      <c r="N10" s="694"/>
      <c r="O10" s="687"/>
      <c r="P10" s="21"/>
    </row>
    <row r="11" spans="1:16" ht="12.75">
      <c r="A11" s="317">
        <v>2001</v>
      </c>
      <c r="B11" s="318">
        <v>2614.9</v>
      </c>
      <c r="C11" s="318">
        <v>59.037333333333336</v>
      </c>
      <c r="D11" s="318">
        <v>1.99375</v>
      </c>
      <c r="E11" s="318">
        <v>0.9469166666666666</v>
      </c>
      <c r="F11" s="318">
        <v>37.467416666666665</v>
      </c>
      <c r="G11" s="318">
        <v>3.2095833333333337</v>
      </c>
      <c r="H11" s="318">
        <v>0.07266666666666667</v>
      </c>
      <c r="I11" s="318">
        <v>28.766</v>
      </c>
      <c r="J11" s="318">
        <v>1.9316666666666666</v>
      </c>
      <c r="K11" s="318">
        <v>13.741166666666667</v>
      </c>
      <c r="L11" s="318">
        <v>22.28558333333333</v>
      </c>
      <c r="M11" s="318">
        <v>6.245333333333333</v>
      </c>
      <c r="N11" s="318">
        <v>0.5341666666666667</v>
      </c>
      <c r="O11" s="319">
        <v>1.6498333333333333</v>
      </c>
      <c r="P11" s="34"/>
    </row>
    <row r="12" spans="1:16" ht="12.75">
      <c r="A12" s="317">
        <v>2002</v>
      </c>
      <c r="B12" s="318">
        <v>2656.2</v>
      </c>
      <c r="C12" s="318">
        <v>62.029333333333334</v>
      </c>
      <c r="D12" s="318">
        <v>2.06975</v>
      </c>
      <c r="E12" s="318">
        <v>0.9751666666666666</v>
      </c>
      <c r="F12" s="318">
        <v>36.93875</v>
      </c>
      <c r="G12" s="318">
        <v>3.2006666666666663</v>
      </c>
      <c r="H12" s="318">
        <v>0.07383333333333333</v>
      </c>
      <c r="I12" s="318">
        <v>27.98475</v>
      </c>
      <c r="J12" s="318">
        <v>1.9303333333333332</v>
      </c>
      <c r="K12" s="318">
        <v>14.005666666666666</v>
      </c>
      <c r="L12" s="318">
        <v>22.317</v>
      </c>
      <c r="M12" s="318">
        <v>6.2685</v>
      </c>
      <c r="N12" s="318">
        <v>0.5189166666666666</v>
      </c>
      <c r="O12" s="319">
        <v>1.7466666666666668</v>
      </c>
      <c r="P12" s="34"/>
    </row>
    <row r="13" spans="1:16" ht="12.75">
      <c r="A13" s="317">
        <v>2003</v>
      </c>
      <c r="B13" s="318">
        <v>2733</v>
      </c>
      <c r="C13" s="318">
        <v>65.58175</v>
      </c>
      <c r="D13" s="318">
        <v>2.1269166666666663</v>
      </c>
      <c r="E13" s="318">
        <v>1.0280833333333332</v>
      </c>
      <c r="F13" s="318">
        <v>36.994166666666665</v>
      </c>
      <c r="G13" s="318">
        <v>3.2375833333333337</v>
      </c>
      <c r="H13" s="318">
        <v>0.07166666666666667</v>
      </c>
      <c r="I13" s="318">
        <v>27.21241666666667</v>
      </c>
      <c r="J13" s="318">
        <v>1.9135833333333332</v>
      </c>
      <c r="K13" s="318">
        <v>14.30125</v>
      </c>
      <c r="L13" s="318">
        <v>22.39966666666667</v>
      </c>
      <c r="M13" s="318">
        <v>6.2935</v>
      </c>
      <c r="N13" s="318">
        <v>0.50775</v>
      </c>
      <c r="O13" s="319">
        <v>1.85375</v>
      </c>
      <c r="P13" s="34"/>
    </row>
    <row r="14" spans="1:16" ht="12.75">
      <c r="A14" s="317">
        <v>2004</v>
      </c>
      <c r="B14" s="318">
        <v>2840.4</v>
      </c>
      <c r="C14" s="318">
        <v>70.3765</v>
      </c>
      <c r="D14" s="318">
        <v>2.23075</v>
      </c>
      <c r="E14" s="318">
        <v>1.0840833333333333</v>
      </c>
      <c r="F14" s="318">
        <v>37.260333333333335</v>
      </c>
      <c r="G14" s="318">
        <v>3.2950833333333334</v>
      </c>
      <c r="H14" s="318">
        <v>0.06933333333333333</v>
      </c>
      <c r="I14" s="318">
        <v>26.466083333333334</v>
      </c>
      <c r="J14" s="318">
        <v>1.9123333333333332</v>
      </c>
      <c r="K14" s="318">
        <v>14.732666666666667</v>
      </c>
      <c r="L14" s="318">
        <v>22.5715</v>
      </c>
      <c r="M14" s="318">
        <v>6.361583333333333</v>
      </c>
      <c r="N14" s="318">
        <v>0.49825</v>
      </c>
      <c r="O14" s="319">
        <v>1.9035833333333332</v>
      </c>
      <c r="P14" s="34"/>
    </row>
    <row r="15" spans="1:16" ht="12.75">
      <c r="A15" s="328" t="s">
        <v>177</v>
      </c>
      <c r="B15" s="318">
        <v>2935</v>
      </c>
      <c r="C15" s="318">
        <v>74.14958333333333</v>
      </c>
      <c r="D15" s="318">
        <v>2.3415833333333333</v>
      </c>
      <c r="E15" s="318">
        <v>1.1320833333333333</v>
      </c>
      <c r="F15" s="318">
        <v>37.33241666666667</v>
      </c>
      <c r="G15" s="318">
        <v>3.3320833333333333</v>
      </c>
      <c r="H15" s="318">
        <v>0.06566666666666666</v>
      </c>
      <c r="I15" s="318">
        <v>25.555083333333332</v>
      </c>
      <c r="J15" s="318">
        <v>1.8989166666666668</v>
      </c>
      <c r="K15" s="318">
        <v>15.055416666666666</v>
      </c>
      <c r="L15" s="318">
        <v>22.569333333333333</v>
      </c>
      <c r="M15" s="318">
        <v>6.401666666666667</v>
      </c>
      <c r="N15" s="318">
        <v>0.5044166666666667</v>
      </c>
      <c r="O15" s="319">
        <v>1.8278333333333332</v>
      </c>
      <c r="P15" s="34"/>
    </row>
    <row r="16" spans="1:16" ht="12.75">
      <c r="A16" s="328" t="s">
        <v>178</v>
      </c>
      <c r="B16" s="318">
        <v>3018.7</v>
      </c>
      <c r="C16" s="318">
        <v>77.683</v>
      </c>
      <c r="D16" s="318">
        <v>2.48025</v>
      </c>
      <c r="E16" s="318">
        <v>1.1449166666666668</v>
      </c>
      <c r="F16" s="318">
        <v>37.045</v>
      </c>
      <c r="G16" s="318">
        <v>3.3433333333333333</v>
      </c>
      <c r="H16" s="318">
        <v>0.05366666666666666</v>
      </c>
      <c r="I16" s="318">
        <v>24.87816666666667</v>
      </c>
      <c r="J16" s="318">
        <v>1.8730833333333332</v>
      </c>
      <c r="K16" s="318">
        <v>15.398833333333334</v>
      </c>
      <c r="L16" s="318">
        <v>22.439083333333333</v>
      </c>
      <c r="M16" s="318">
        <v>6.429416666666667</v>
      </c>
      <c r="N16" s="318">
        <v>0.5560833333333334</v>
      </c>
      <c r="O16" s="319">
        <v>1.7755833333333333</v>
      </c>
      <c r="P16" s="34"/>
    </row>
    <row r="17" spans="1:16" ht="12.75">
      <c r="A17" s="328" t="s">
        <v>185</v>
      </c>
      <c r="B17" s="318">
        <v>3121.7</v>
      </c>
      <c r="C17" s="318">
        <v>79.28975</v>
      </c>
      <c r="D17" s="318">
        <v>2.7360833333333336</v>
      </c>
      <c r="E17" s="318">
        <v>1.1561666666666668</v>
      </c>
      <c r="F17" s="318">
        <v>37.51625</v>
      </c>
      <c r="G17" s="318">
        <v>3.38775</v>
      </c>
      <c r="H17" s="318">
        <v>0.051083333333333335</v>
      </c>
      <c r="I17" s="318">
        <v>24.278583333333334</v>
      </c>
      <c r="J17" s="318">
        <v>1.8345</v>
      </c>
      <c r="K17" s="318">
        <v>15.787083333333333</v>
      </c>
      <c r="L17" s="318">
        <v>22.257916666666667</v>
      </c>
      <c r="M17" s="318">
        <v>6.446833333333333</v>
      </c>
      <c r="N17" s="318">
        <v>0.704</v>
      </c>
      <c r="O17" s="319">
        <v>1.7740833333333332</v>
      </c>
      <c r="P17" s="34"/>
    </row>
    <row r="18" spans="1:16" ht="14.25">
      <c r="A18" s="328" t="s">
        <v>369</v>
      </c>
      <c r="B18" s="318">
        <v>3377.9</v>
      </c>
      <c r="C18" s="318">
        <v>302.89233333333334</v>
      </c>
      <c r="D18" s="318">
        <v>3.4316666666666666</v>
      </c>
      <c r="E18" s="318">
        <v>3.098</v>
      </c>
      <c r="F18" s="318">
        <v>38.43675</v>
      </c>
      <c r="G18" s="318">
        <v>3.43475</v>
      </c>
      <c r="H18" s="318">
        <v>0.050833333333333335</v>
      </c>
      <c r="I18" s="318">
        <v>23.2515</v>
      </c>
      <c r="J18" s="318">
        <v>1.7921666666666667</v>
      </c>
      <c r="K18" s="318">
        <v>16.074833333333334</v>
      </c>
      <c r="L18" s="318">
        <v>21.743166666666667</v>
      </c>
      <c r="M18" s="318">
        <v>6.35725</v>
      </c>
      <c r="N18" s="318">
        <v>0.925</v>
      </c>
      <c r="O18" s="319">
        <v>1.7536666666666667</v>
      </c>
      <c r="P18" s="34"/>
    </row>
    <row r="19" spans="1:16" ht="12.75">
      <c r="A19" s="464" t="s">
        <v>433</v>
      </c>
      <c r="B19" s="235">
        <v>3213.8</v>
      </c>
      <c r="C19" s="235">
        <v>289.7654166666667</v>
      </c>
      <c r="D19" s="235">
        <v>3.27475</v>
      </c>
      <c r="E19" s="235">
        <v>2.761</v>
      </c>
      <c r="F19" s="235">
        <v>38.76166666666666</v>
      </c>
      <c r="G19" s="235">
        <v>3.3526666666666665</v>
      </c>
      <c r="H19" s="235">
        <v>0.04808333333333334</v>
      </c>
      <c r="I19" s="235">
        <v>21.18466666666667</v>
      </c>
      <c r="J19" s="235">
        <v>1.6998333333333333</v>
      </c>
      <c r="K19" s="235">
        <v>15.816833333333333</v>
      </c>
      <c r="L19" s="235">
        <v>20.27658333333333</v>
      </c>
      <c r="M19" s="235">
        <v>6.174166666666667</v>
      </c>
      <c r="N19" s="235">
        <v>1.1388333333333334</v>
      </c>
      <c r="O19" s="247">
        <v>1.6245833333333333</v>
      </c>
      <c r="P19" s="34"/>
    </row>
    <row r="20" spans="1:16" ht="13.5" thickBot="1">
      <c r="A20" s="424" t="s">
        <v>473</v>
      </c>
      <c r="B20" s="236">
        <v>3126</v>
      </c>
      <c r="C20" s="236">
        <v>278.183</v>
      </c>
      <c r="D20" s="236">
        <v>3.206</v>
      </c>
      <c r="E20" s="236">
        <v>2.336</v>
      </c>
      <c r="F20" s="236">
        <v>38.834</v>
      </c>
      <c r="G20" s="236">
        <v>3.235</v>
      </c>
      <c r="H20" s="236">
        <v>0.038</v>
      </c>
      <c r="I20" s="236">
        <v>19.75</v>
      </c>
      <c r="J20" s="236">
        <v>1.642</v>
      </c>
      <c r="K20" s="236">
        <v>15.42</v>
      </c>
      <c r="L20" s="236">
        <v>18.871</v>
      </c>
      <c r="M20" s="236">
        <v>6.291</v>
      </c>
      <c r="N20" s="236">
        <v>1.2</v>
      </c>
      <c r="O20" s="250">
        <v>1.573</v>
      </c>
      <c r="P20" s="34"/>
    </row>
    <row r="21" spans="1:15" ht="12.75">
      <c r="A21" s="320" t="s">
        <v>193</v>
      </c>
      <c r="B21" s="323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2.75" customHeight="1">
      <c r="A22" s="695" t="s">
        <v>474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</row>
    <row r="23" spans="1:15" ht="10.5" customHeight="1">
      <c r="A23" s="695" t="s">
        <v>475</v>
      </c>
      <c r="B23" s="695"/>
      <c r="C23" s="695"/>
      <c r="D23" s="695"/>
      <c r="E23" s="695"/>
      <c r="F23" s="695"/>
      <c r="G23" s="695"/>
      <c r="H23" s="695"/>
      <c r="I23" s="695"/>
      <c r="J23" s="695"/>
      <c r="K23" s="502"/>
      <c r="L23" s="502"/>
      <c r="M23" s="502"/>
      <c r="N23" s="502"/>
      <c r="O23" s="502"/>
    </row>
    <row r="24" spans="1:15" ht="12" customHeight="1">
      <c r="A24" s="695" t="s">
        <v>476</v>
      </c>
      <c r="B24" s="695"/>
      <c r="C24" s="695"/>
      <c r="D24" s="695"/>
      <c r="E24" s="695"/>
      <c r="F24" s="695"/>
      <c r="G24" s="695"/>
      <c r="H24" s="695"/>
      <c r="I24" s="695"/>
      <c r="J24" s="502"/>
      <c r="K24" s="502"/>
      <c r="L24" s="502"/>
      <c r="M24" s="502"/>
      <c r="N24" s="502"/>
      <c r="O24" s="502"/>
    </row>
    <row r="25" spans="1:17" ht="14.25">
      <c r="A25" s="422" t="s">
        <v>352</v>
      </c>
      <c r="B25" s="149"/>
      <c r="C25" s="149"/>
      <c r="D25" s="149"/>
      <c r="E25" s="149"/>
      <c r="F25" s="149"/>
      <c r="G25" s="149"/>
      <c r="H25" s="149"/>
      <c r="I25" s="149"/>
      <c r="N25" s="150"/>
      <c r="O25" s="150"/>
      <c r="P25" s="91"/>
      <c r="Q25" s="91"/>
    </row>
    <row r="26" spans="1:17" ht="12.75">
      <c r="A26" s="148" t="s">
        <v>276</v>
      </c>
      <c r="B26" s="149"/>
      <c r="C26" s="149"/>
      <c r="D26" s="149"/>
      <c r="E26" s="149"/>
      <c r="F26" s="149"/>
      <c r="G26" s="149"/>
      <c r="H26" s="149"/>
      <c r="I26" s="149"/>
      <c r="N26" s="150"/>
      <c r="O26" s="150"/>
      <c r="P26" s="91"/>
      <c r="Q26" s="91"/>
    </row>
    <row r="27" spans="1:15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144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144"/>
    </row>
    <row r="29" spans="1:15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144"/>
    </row>
    <row r="30" spans="1:15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44"/>
    </row>
    <row r="31" spans="1:15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44"/>
    </row>
    <row r="32" spans="1:15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44"/>
    </row>
    <row r="33" spans="1:15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44"/>
    </row>
    <row r="34" spans="1:15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44"/>
    </row>
    <row r="35" spans="1:15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44"/>
    </row>
    <row r="36" spans="1:15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44"/>
    </row>
    <row r="37" spans="1:15" ht="12.75">
      <c r="A37" s="91"/>
      <c r="B37" s="91"/>
      <c r="C37" s="91"/>
      <c r="D37" s="127"/>
      <c r="E37" s="127"/>
      <c r="F37" s="127"/>
      <c r="G37" s="127"/>
      <c r="H37" s="127"/>
      <c r="I37" s="36"/>
      <c r="J37" s="144"/>
      <c r="K37" s="144"/>
      <c r="L37" s="144"/>
      <c r="M37" s="144"/>
      <c r="N37" s="144"/>
      <c r="O37" s="144"/>
    </row>
    <row r="38" spans="1:15" ht="12.75">
      <c r="A38" s="127"/>
      <c r="B38" s="127"/>
      <c r="C38" s="127"/>
      <c r="D38" s="127"/>
      <c r="E38" s="127"/>
      <c r="F38" s="127"/>
      <c r="G38" s="127"/>
      <c r="H38" s="127"/>
      <c r="I38" s="144"/>
      <c r="J38" s="144"/>
      <c r="K38" s="144"/>
      <c r="L38" s="144"/>
      <c r="M38" s="144"/>
      <c r="N38" s="144"/>
      <c r="O38" s="144"/>
    </row>
    <row r="39" spans="1:15" ht="12.7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4"/>
    </row>
    <row r="40" spans="1:15" ht="12.7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4"/>
    </row>
    <row r="41" spans="1:15" ht="12.7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4"/>
    </row>
    <row r="42" spans="1:15" ht="12.7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4"/>
    </row>
    <row r="43" spans="1:15" ht="12.7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4"/>
    </row>
    <row r="44" spans="1:15" ht="12.7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4"/>
    </row>
    <row r="45" spans="1:15" ht="12.7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4"/>
    </row>
    <row r="46" spans="1:15" ht="12.75">
      <c r="A46" s="145"/>
      <c r="B46" s="145"/>
      <c r="C46" s="145"/>
      <c r="D46" s="145"/>
      <c r="E46" s="145"/>
      <c r="F46" s="91"/>
      <c r="G46" s="91"/>
      <c r="H46" s="91"/>
      <c r="I46" s="91"/>
      <c r="J46" s="91"/>
      <c r="K46" s="91"/>
      <c r="L46" s="91"/>
      <c r="M46" s="91"/>
      <c r="N46" s="91"/>
      <c r="O46" s="144"/>
    </row>
    <row r="47" spans="1:15" ht="12.75">
      <c r="A47" s="91"/>
      <c r="B47" s="145"/>
      <c r="C47" s="145"/>
      <c r="D47" s="145"/>
      <c r="E47" s="145"/>
      <c r="F47" s="36"/>
      <c r="G47" s="36"/>
      <c r="H47" s="36"/>
      <c r="I47" s="36"/>
      <c r="J47" s="36"/>
      <c r="K47" s="36"/>
      <c r="L47" s="36"/>
      <c r="M47" s="36"/>
      <c r="N47" s="36"/>
      <c r="O47" s="144"/>
    </row>
    <row r="48" spans="1:15" ht="12.75">
      <c r="A48" s="36"/>
      <c r="B48" s="91"/>
      <c r="C48" s="91"/>
      <c r="D48" s="91"/>
      <c r="E48" s="91"/>
      <c r="F48" s="36"/>
      <c r="G48" s="36"/>
      <c r="H48" s="36"/>
      <c r="I48" s="36"/>
      <c r="J48" s="36"/>
      <c r="K48" s="36"/>
      <c r="L48" s="36"/>
      <c r="M48" s="36"/>
      <c r="N48" s="36"/>
      <c r="O48" s="144"/>
    </row>
    <row r="49" spans="1:15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144"/>
    </row>
    <row r="50" spans="1:15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144"/>
    </row>
    <row r="51" spans="1:15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144"/>
    </row>
    <row r="52" spans="1:15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144"/>
    </row>
    <row r="53" spans="1:15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144"/>
    </row>
    <row r="54" spans="1:15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144"/>
    </row>
    <row r="55" spans="1:15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144"/>
    </row>
    <row r="56" spans="1:15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144"/>
    </row>
    <row r="57" spans="1:15" ht="12.75">
      <c r="A57" s="36"/>
      <c r="B57" s="36"/>
      <c r="C57" s="36"/>
      <c r="D57" s="36"/>
      <c r="E57" s="36"/>
      <c r="F57" s="144"/>
      <c r="G57" s="144"/>
      <c r="H57" s="144"/>
      <c r="I57" s="144"/>
      <c r="J57" s="144"/>
      <c r="K57" s="144"/>
      <c r="L57" s="144"/>
      <c r="M57" s="144"/>
      <c r="N57" s="144"/>
      <c r="O57" s="144"/>
    </row>
    <row r="58" spans="1:15" ht="12.75">
      <c r="A58" s="144"/>
      <c r="B58" s="36"/>
      <c r="C58" s="36"/>
      <c r="D58" s="36"/>
      <c r="E58" s="36"/>
      <c r="F58" s="144"/>
      <c r="G58" s="144"/>
      <c r="H58" s="144"/>
      <c r="I58" s="144"/>
      <c r="J58" s="144"/>
      <c r="K58" s="144"/>
      <c r="L58" s="144"/>
      <c r="M58" s="144"/>
      <c r="N58" s="144"/>
      <c r="O58" s="144"/>
    </row>
    <row r="59" spans="1:15" ht="12.7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  <row r="60" spans="1:15" ht="12.7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</row>
    <row r="61" spans="1:15" ht="12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</row>
    <row r="62" spans="1:15" ht="12.7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</row>
    <row r="63" spans="1:15" ht="12.7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</row>
    <row r="64" spans="1:15" ht="12.75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</row>
    <row r="65" spans="1:15" ht="12.7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</row>
    <row r="66" spans="1:15" ht="12.75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</row>
    <row r="67" spans="1:15" ht="12.75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</row>
    <row r="68" spans="1:15" ht="12.7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</row>
    <row r="69" spans="1:15" ht="12.7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</row>
    <row r="70" spans="1:15" ht="12.7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</row>
    <row r="71" spans="1:15" ht="12.7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</row>
    <row r="72" spans="1:15" ht="12.7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</row>
    <row r="73" spans="1:15" ht="12.7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</row>
    <row r="74" spans="1:15" ht="12.7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</row>
    <row r="75" spans="1:15" ht="12.7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</row>
    <row r="76" spans="1:15" ht="12.7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ht="12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</row>
    <row r="78" spans="1:15" ht="12.7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</row>
    <row r="79" spans="1:15" ht="12.7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</row>
    <row r="80" spans="1:15" ht="12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</row>
    <row r="81" spans="1:15" ht="12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</row>
    <row r="82" spans="1:15" ht="12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</row>
    <row r="83" spans="1:15" ht="12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</row>
    <row r="84" spans="1:15" ht="12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</row>
    <row r="85" spans="1:15" ht="12.7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</row>
    <row r="86" spans="1:15" ht="12.7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</row>
    <row r="87" spans="1:15" ht="12.7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</row>
  </sheetData>
  <mergeCells count="23">
    <mergeCell ref="D8:D10"/>
    <mergeCell ref="G8:G10"/>
    <mergeCell ref="L8:L10"/>
    <mergeCell ref="A23:J23"/>
    <mergeCell ref="C8:C10"/>
    <mergeCell ref="A24:I24"/>
    <mergeCell ref="A22:O22"/>
    <mergeCell ref="K8:K10"/>
    <mergeCell ref="B8:B10"/>
    <mergeCell ref="E8:E10"/>
    <mergeCell ref="H8:H10"/>
    <mergeCell ref="I8:I10"/>
    <mergeCell ref="F8:F10"/>
    <mergeCell ref="B7:O7"/>
    <mergeCell ref="O8:O10"/>
    <mergeCell ref="A1:O1"/>
    <mergeCell ref="A3:O3"/>
    <mergeCell ref="A4:O4"/>
    <mergeCell ref="A8:A10"/>
    <mergeCell ref="A5:O5"/>
    <mergeCell ref="M8:M10"/>
    <mergeCell ref="N8:N10"/>
    <mergeCell ref="J8:J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2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82"/>
  <sheetViews>
    <sheetView showGridLines="0" zoomScale="75" zoomScaleNormal="75" workbookViewId="0" topLeftCell="A25">
      <selection activeCell="A55" sqref="A55"/>
    </sheetView>
  </sheetViews>
  <sheetFormatPr defaultColWidth="12.57421875" defaultRowHeight="12.75"/>
  <cols>
    <col min="1" max="1" width="17.7109375" style="12" customWidth="1"/>
    <col min="2" max="7" width="15.7109375" style="12" customWidth="1"/>
    <col min="8" max="16384" width="19.140625" style="12" customWidth="1"/>
  </cols>
  <sheetData>
    <row r="1" spans="1:8" ht="18">
      <c r="A1" s="633" t="s">
        <v>233</v>
      </c>
      <c r="B1" s="633"/>
      <c r="C1" s="633"/>
      <c r="D1" s="633"/>
      <c r="E1" s="633"/>
      <c r="F1" s="633"/>
      <c r="G1" s="633"/>
      <c r="H1"/>
    </row>
    <row r="2" spans="1:8" ht="12.75" customHeight="1">
      <c r="A2" s="19"/>
      <c r="B2" s="19"/>
      <c r="C2" s="19"/>
      <c r="D2" s="19"/>
      <c r="E2" s="19"/>
      <c r="F2" s="19"/>
      <c r="G2" s="19"/>
      <c r="H2"/>
    </row>
    <row r="3" spans="1:7" ht="15">
      <c r="A3" s="655" t="s">
        <v>353</v>
      </c>
      <c r="B3" s="655"/>
      <c r="C3" s="655"/>
      <c r="D3" s="655"/>
      <c r="E3" s="655"/>
      <c r="F3" s="655"/>
      <c r="G3" s="655"/>
    </row>
    <row r="4" spans="1:7" ht="15" customHeight="1">
      <c r="A4" s="688" t="s">
        <v>425</v>
      </c>
      <c r="B4" s="688"/>
      <c r="C4" s="688"/>
      <c r="D4" s="688"/>
      <c r="E4" s="688"/>
      <c r="F4" s="688"/>
      <c r="G4" s="688"/>
    </row>
    <row r="5" spans="1:7" ht="15" customHeight="1" thickBot="1">
      <c r="A5" s="691" t="s">
        <v>171</v>
      </c>
      <c r="B5" s="691"/>
      <c r="C5" s="691"/>
      <c r="D5" s="691"/>
      <c r="E5" s="691"/>
      <c r="F5" s="691"/>
      <c r="G5" s="691"/>
    </row>
    <row r="6" spans="1:7" s="4" customFormat="1" ht="12.75">
      <c r="A6" s="403"/>
      <c r="B6" s="701" t="s">
        <v>391</v>
      </c>
      <c r="C6" s="701"/>
      <c r="D6" s="701"/>
      <c r="E6" s="701"/>
      <c r="F6" s="701"/>
      <c r="G6" s="701"/>
    </row>
    <row r="7" spans="1:7" s="4" customFormat="1" ht="12.75" customHeight="1">
      <c r="A7" s="702" t="s">
        <v>1</v>
      </c>
      <c r="B7" s="704" t="s">
        <v>3</v>
      </c>
      <c r="C7" s="706" t="s">
        <v>328</v>
      </c>
      <c r="D7" s="706" t="s">
        <v>302</v>
      </c>
      <c r="E7" s="699" t="s">
        <v>449</v>
      </c>
      <c r="F7" s="699" t="s">
        <v>450</v>
      </c>
      <c r="G7" s="700" t="s">
        <v>451</v>
      </c>
    </row>
    <row r="8" spans="1:7" s="4" customFormat="1" ht="12.75">
      <c r="A8" s="702"/>
      <c r="B8" s="704"/>
      <c r="C8" s="706"/>
      <c r="D8" s="706"/>
      <c r="E8" s="553"/>
      <c r="F8" s="553"/>
      <c r="G8" s="551"/>
    </row>
    <row r="9" spans="1:7" s="4" customFormat="1" ht="12.75">
      <c r="A9" s="702"/>
      <c r="B9" s="704"/>
      <c r="C9" s="706"/>
      <c r="D9" s="706"/>
      <c r="E9" s="553"/>
      <c r="F9" s="553"/>
      <c r="G9" s="551"/>
    </row>
    <row r="10" spans="1:7" s="4" customFormat="1" ht="13.5" thickBot="1">
      <c r="A10" s="703"/>
      <c r="B10" s="705"/>
      <c r="C10" s="707"/>
      <c r="D10" s="707"/>
      <c r="E10" s="554"/>
      <c r="F10" s="554"/>
      <c r="G10" s="552"/>
    </row>
    <row r="11" spans="1:7" s="4" customFormat="1" ht="12.75">
      <c r="A11" s="334">
        <v>2002</v>
      </c>
      <c r="B11" s="287">
        <v>1833.2</v>
      </c>
      <c r="C11" s="287">
        <v>6.6</v>
      </c>
      <c r="D11" s="287">
        <v>67.2</v>
      </c>
      <c r="E11" s="287">
        <v>1435.9</v>
      </c>
      <c r="F11" s="287">
        <v>323</v>
      </c>
      <c r="G11" s="309">
        <v>0.7</v>
      </c>
    </row>
    <row r="12" spans="1:7" s="4" customFormat="1" ht="12.75">
      <c r="A12" s="389">
        <v>2003</v>
      </c>
      <c r="B12" s="287">
        <v>1884.2</v>
      </c>
      <c r="C12" s="287">
        <v>6.4</v>
      </c>
      <c r="D12" s="287">
        <v>65.8</v>
      </c>
      <c r="E12" s="287">
        <v>1466.3</v>
      </c>
      <c r="F12" s="287">
        <v>345.1</v>
      </c>
      <c r="G12" s="309">
        <v>0.6</v>
      </c>
    </row>
    <row r="13" spans="1:7" s="4" customFormat="1" ht="12.75">
      <c r="A13" s="389">
        <v>2004</v>
      </c>
      <c r="B13" s="287">
        <v>1948.7</v>
      </c>
      <c r="C13" s="287">
        <v>6.6</v>
      </c>
      <c r="D13" s="287">
        <v>66</v>
      </c>
      <c r="E13" s="287">
        <v>1511.4</v>
      </c>
      <c r="F13" s="287">
        <v>364.3</v>
      </c>
      <c r="G13" s="309">
        <v>0.4</v>
      </c>
    </row>
    <row r="14" spans="1:7" s="4" customFormat="1" ht="12.75">
      <c r="A14" s="389">
        <v>2005</v>
      </c>
      <c r="B14" s="287">
        <v>2007.6</v>
      </c>
      <c r="C14" s="287">
        <v>6.5</v>
      </c>
      <c r="D14" s="287">
        <v>65.3</v>
      </c>
      <c r="E14" s="287">
        <v>1558.5</v>
      </c>
      <c r="F14" s="287">
        <v>377.2</v>
      </c>
      <c r="G14" s="309">
        <v>0.1</v>
      </c>
    </row>
    <row r="15" spans="1:7" s="4" customFormat="1" ht="12.75">
      <c r="A15" s="389">
        <v>2006</v>
      </c>
      <c r="B15" s="287">
        <v>2058.9</v>
      </c>
      <c r="C15" s="287">
        <v>6.5</v>
      </c>
      <c r="D15" s="287">
        <v>63.8</v>
      </c>
      <c r="E15" s="287">
        <v>1601.5</v>
      </c>
      <c r="F15" s="287">
        <v>387</v>
      </c>
      <c r="G15" s="309">
        <v>0.1</v>
      </c>
    </row>
    <row r="16" spans="1:7" s="4" customFormat="1" ht="12.75">
      <c r="A16" s="389">
        <v>2007</v>
      </c>
      <c r="B16" s="287">
        <v>2125.1</v>
      </c>
      <c r="C16" s="287">
        <v>7.2</v>
      </c>
      <c r="D16" s="287">
        <v>65.1</v>
      </c>
      <c r="E16" s="287">
        <v>1653.8</v>
      </c>
      <c r="F16" s="287">
        <v>399</v>
      </c>
      <c r="G16" s="309">
        <v>0.1</v>
      </c>
    </row>
    <row r="17" spans="1:7" s="4" customFormat="1" ht="12.75">
      <c r="A17" s="389" t="s">
        <v>394</v>
      </c>
      <c r="B17" s="287">
        <v>2279.3</v>
      </c>
      <c r="C17" s="287">
        <v>7</v>
      </c>
      <c r="D17" s="287">
        <v>63.6</v>
      </c>
      <c r="E17" s="287">
        <v>1749.1</v>
      </c>
      <c r="F17" s="287">
        <v>459.6</v>
      </c>
      <c r="G17" s="309">
        <v>0</v>
      </c>
    </row>
    <row r="18" spans="1:7" s="4" customFormat="1" ht="12.75">
      <c r="A18" s="389">
        <v>2009</v>
      </c>
      <c r="B18" s="466">
        <v>2146.1</v>
      </c>
      <c r="C18" s="466">
        <v>4.8</v>
      </c>
      <c r="D18" s="466">
        <v>48.7</v>
      </c>
      <c r="E18" s="466">
        <v>1638.8</v>
      </c>
      <c r="F18" s="467">
        <v>453.8</v>
      </c>
      <c r="G18" s="467">
        <v>0</v>
      </c>
    </row>
    <row r="19" spans="1:7" s="4" customFormat="1" ht="13.5" thickBot="1">
      <c r="A19" s="424" t="s">
        <v>477</v>
      </c>
      <c r="B19" s="426">
        <v>2072.2</v>
      </c>
      <c r="C19" s="426">
        <v>4.3</v>
      </c>
      <c r="D19" s="426">
        <v>42</v>
      </c>
      <c r="E19" s="426">
        <v>1576.2</v>
      </c>
      <c r="F19" s="428">
        <v>449.7</v>
      </c>
      <c r="G19" s="428">
        <v>0</v>
      </c>
    </row>
    <row r="20" spans="1:7" ht="12.75">
      <c r="A20" s="320" t="s">
        <v>193</v>
      </c>
      <c r="B20" s="323"/>
      <c r="C20" s="323"/>
      <c r="D20" s="323"/>
      <c r="E20" s="323"/>
      <c r="F20" s="323"/>
      <c r="G20" s="323"/>
    </row>
    <row r="21" spans="1:6" ht="12.75">
      <c r="A21" s="148" t="s">
        <v>351</v>
      </c>
      <c r="B21" s="149"/>
      <c r="C21" s="149"/>
      <c r="D21" s="149"/>
      <c r="E21" s="149"/>
      <c r="F21" s="149"/>
    </row>
    <row r="22" spans="1:6" ht="12.75">
      <c r="A22" s="148" t="s">
        <v>276</v>
      </c>
      <c r="B22" s="149"/>
      <c r="C22" s="149"/>
      <c r="D22" s="149"/>
      <c r="E22" s="149"/>
      <c r="F22" s="149"/>
    </row>
    <row r="23" spans="1:7" ht="13.5" thickBot="1">
      <c r="A23" s="4"/>
      <c r="B23" s="150"/>
      <c r="C23" s="150"/>
      <c r="D23" s="150"/>
      <c r="E23" s="150"/>
      <c r="F23" s="150"/>
      <c r="G23" s="150"/>
    </row>
    <row r="24" spans="1:7" s="4" customFormat="1" ht="12.75">
      <c r="A24" s="403"/>
      <c r="B24" s="701" t="s">
        <v>392</v>
      </c>
      <c r="C24" s="701"/>
      <c r="D24" s="701"/>
      <c r="E24" s="701"/>
      <c r="F24" s="701"/>
      <c r="G24" s="701"/>
    </row>
    <row r="25" spans="1:7" s="4" customFormat="1" ht="12.75" customHeight="1">
      <c r="A25" s="702" t="s">
        <v>1</v>
      </c>
      <c r="B25" s="704" t="s">
        <v>3</v>
      </c>
      <c r="C25" s="706" t="s">
        <v>328</v>
      </c>
      <c r="D25" s="706" t="s">
        <v>302</v>
      </c>
      <c r="E25" s="699" t="s">
        <v>449</v>
      </c>
      <c r="F25" s="699" t="s">
        <v>450</v>
      </c>
      <c r="G25" s="700" t="s">
        <v>451</v>
      </c>
    </row>
    <row r="26" spans="1:7" s="4" customFormat="1" ht="12.75">
      <c r="A26" s="702"/>
      <c r="B26" s="704"/>
      <c r="C26" s="706"/>
      <c r="D26" s="706"/>
      <c r="E26" s="553"/>
      <c r="F26" s="553"/>
      <c r="G26" s="551"/>
    </row>
    <row r="27" spans="1:7" s="4" customFormat="1" ht="12.75">
      <c r="A27" s="702"/>
      <c r="B27" s="704"/>
      <c r="C27" s="706"/>
      <c r="D27" s="706"/>
      <c r="E27" s="553"/>
      <c r="F27" s="553"/>
      <c r="G27" s="551"/>
    </row>
    <row r="28" spans="1:7" s="4" customFormat="1" ht="13.5" thickBot="1">
      <c r="A28" s="703"/>
      <c r="B28" s="705"/>
      <c r="C28" s="707"/>
      <c r="D28" s="707"/>
      <c r="E28" s="554"/>
      <c r="F28" s="554"/>
      <c r="G28" s="552"/>
    </row>
    <row r="29" spans="1:7" s="4" customFormat="1" ht="12.75">
      <c r="A29" s="334">
        <v>2002</v>
      </c>
      <c r="B29" s="287">
        <v>808.1</v>
      </c>
      <c r="C29" s="287">
        <v>2.5</v>
      </c>
      <c r="D29" s="287">
        <v>29.8</v>
      </c>
      <c r="E29" s="287">
        <v>623.3</v>
      </c>
      <c r="F29" s="287">
        <v>152.3</v>
      </c>
      <c r="G29" s="309">
        <v>0.2</v>
      </c>
    </row>
    <row r="30" spans="1:7" s="4" customFormat="1" ht="12.75">
      <c r="A30" s="389">
        <v>2003</v>
      </c>
      <c r="B30" s="287">
        <v>848.2</v>
      </c>
      <c r="C30" s="287">
        <v>2.4</v>
      </c>
      <c r="D30" s="287">
        <v>29.3</v>
      </c>
      <c r="E30" s="287">
        <v>651.8</v>
      </c>
      <c r="F30" s="287">
        <v>164.5</v>
      </c>
      <c r="G30" s="309">
        <v>0.2</v>
      </c>
    </row>
    <row r="31" spans="1:7" s="4" customFormat="1" ht="12.75">
      <c r="A31" s="389">
        <v>2004</v>
      </c>
      <c r="B31" s="287">
        <v>891.3</v>
      </c>
      <c r="C31" s="287">
        <v>2.4</v>
      </c>
      <c r="D31" s="287">
        <v>29.4</v>
      </c>
      <c r="E31" s="287">
        <v>684.8</v>
      </c>
      <c r="F31" s="287">
        <v>174.5</v>
      </c>
      <c r="G31" s="309">
        <v>0.2</v>
      </c>
    </row>
    <row r="32" spans="1:7" s="4" customFormat="1" ht="12.75">
      <c r="A32" s="389">
        <v>2005</v>
      </c>
      <c r="B32" s="287">
        <v>927</v>
      </c>
      <c r="C32" s="287">
        <v>2.4</v>
      </c>
      <c r="D32" s="287">
        <v>28.8</v>
      </c>
      <c r="E32" s="287">
        <v>713.9</v>
      </c>
      <c r="F32" s="287">
        <v>181.8</v>
      </c>
      <c r="G32" s="309">
        <v>0</v>
      </c>
    </row>
    <row r="33" spans="1:7" s="4" customFormat="1" ht="12.75">
      <c r="A33" s="389">
        <v>2006</v>
      </c>
      <c r="B33" s="287">
        <v>959.6</v>
      </c>
      <c r="C33" s="287">
        <v>2.3</v>
      </c>
      <c r="D33" s="287">
        <v>28.1</v>
      </c>
      <c r="E33" s="287">
        <v>740.9</v>
      </c>
      <c r="F33" s="287">
        <v>188.2</v>
      </c>
      <c r="G33" s="309">
        <v>0</v>
      </c>
    </row>
    <row r="34" spans="1:7" s="4" customFormat="1" ht="12.75">
      <c r="A34" s="389">
        <v>2007</v>
      </c>
      <c r="B34" s="287">
        <v>996.5</v>
      </c>
      <c r="C34" s="287">
        <v>2.4</v>
      </c>
      <c r="D34" s="287">
        <v>28.2</v>
      </c>
      <c r="E34" s="287">
        <v>770.5</v>
      </c>
      <c r="F34" s="287">
        <v>195.4</v>
      </c>
      <c r="G34" s="309">
        <v>0</v>
      </c>
    </row>
    <row r="35" spans="1:7" s="4" customFormat="1" ht="12.75">
      <c r="A35" s="389" t="s">
        <v>394</v>
      </c>
      <c r="B35" s="287">
        <v>1098.5</v>
      </c>
      <c r="C35" s="287">
        <v>2.4</v>
      </c>
      <c r="D35" s="287">
        <v>27.7</v>
      </c>
      <c r="E35" s="287">
        <v>828.9</v>
      </c>
      <c r="F35" s="287">
        <v>239.5</v>
      </c>
      <c r="G35" s="309">
        <v>0</v>
      </c>
    </row>
    <row r="36" spans="1:7" s="4" customFormat="1" ht="12.75">
      <c r="A36" s="389" t="s">
        <v>433</v>
      </c>
      <c r="B36" s="466">
        <v>1067.7</v>
      </c>
      <c r="C36" s="466">
        <v>2</v>
      </c>
      <c r="D36" s="466">
        <v>23.3</v>
      </c>
      <c r="E36" s="466">
        <v>802.3</v>
      </c>
      <c r="F36" s="467">
        <v>240.1</v>
      </c>
      <c r="G36" s="467">
        <v>0</v>
      </c>
    </row>
    <row r="37" spans="1:7" s="4" customFormat="1" ht="13.5" thickBot="1">
      <c r="A37" s="424" t="s">
        <v>477</v>
      </c>
      <c r="B37" s="426">
        <v>1053.8</v>
      </c>
      <c r="C37" s="426">
        <v>2</v>
      </c>
      <c r="D37" s="426">
        <v>21.5</v>
      </c>
      <c r="E37" s="426">
        <v>789.2</v>
      </c>
      <c r="F37" s="426">
        <v>241.1</v>
      </c>
      <c r="G37" s="428">
        <v>0</v>
      </c>
    </row>
    <row r="38" spans="1:7" ht="12.75">
      <c r="A38" s="320" t="s">
        <v>193</v>
      </c>
      <c r="B38" s="323"/>
      <c r="C38" s="323"/>
      <c r="D38" s="323"/>
      <c r="E38" s="323"/>
      <c r="F38" s="323"/>
      <c r="G38" s="477"/>
    </row>
    <row r="39" spans="1:6" ht="12.75">
      <c r="A39" s="148" t="s">
        <v>351</v>
      </c>
      <c r="B39" s="149"/>
      <c r="C39" s="149"/>
      <c r="D39" s="149"/>
      <c r="E39" s="149"/>
      <c r="F39" s="149"/>
    </row>
    <row r="40" spans="1:6" ht="12.75">
      <c r="A40" s="148" t="s">
        <v>276</v>
      </c>
      <c r="B40" s="149"/>
      <c r="C40" s="149"/>
      <c r="D40" s="149"/>
      <c r="E40" s="149"/>
      <c r="F40" s="149"/>
    </row>
    <row r="41" spans="1:7" ht="13.5" thickBot="1">
      <c r="A41" s="4"/>
      <c r="B41" s="145"/>
      <c r="C41" s="145"/>
      <c r="D41" s="145"/>
      <c r="E41" s="145"/>
      <c r="F41" s="145"/>
      <c r="G41" s="145"/>
    </row>
    <row r="42" spans="1:7" s="4" customFormat="1" ht="12.75">
      <c r="A42" s="403"/>
      <c r="B42" s="701" t="s">
        <v>393</v>
      </c>
      <c r="C42" s="701"/>
      <c r="D42" s="701"/>
      <c r="E42" s="701"/>
      <c r="F42" s="701"/>
      <c r="G42" s="701"/>
    </row>
    <row r="43" spans="1:7" s="4" customFormat="1" ht="12.75" customHeight="1">
      <c r="A43" s="702" t="s">
        <v>1</v>
      </c>
      <c r="B43" s="704" t="s">
        <v>3</v>
      </c>
      <c r="C43" s="706" t="s">
        <v>328</v>
      </c>
      <c r="D43" s="706" t="s">
        <v>302</v>
      </c>
      <c r="E43" s="699" t="s">
        <v>449</v>
      </c>
      <c r="F43" s="699" t="s">
        <v>450</v>
      </c>
      <c r="G43" s="700" t="s">
        <v>451</v>
      </c>
    </row>
    <row r="44" spans="1:7" s="4" customFormat="1" ht="12.75">
      <c r="A44" s="702"/>
      <c r="B44" s="704"/>
      <c r="C44" s="706"/>
      <c r="D44" s="706"/>
      <c r="E44" s="553"/>
      <c r="F44" s="553"/>
      <c r="G44" s="551"/>
    </row>
    <row r="45" spans="1:7" s="4" customFormat="1" ht="12.75">
      <c r="A45" s="702"/>
      <c r="B45" s="704"/>
      <c r="C45" s="706"/>
      <c r="D45" s="706"/>
      <c r="E45" s="553"/>
      <c r="F45" s="553"/>
      <c r="G45" s="551"/>
    </row>
    <row r="46" spans="1:7" s="4" customFormat="1" ht="13.5" thickBot="1">
      <c r="A46" s="703"/>
      <c r="B46" s="705"/>
      <c r="C46" s="707"/>
      <c r="D46" s="707"/>
      <c r="E46" s="554"/>
      <c r="F46" s="554"/>
      <c r="G46" s="552"/>
    </row>
    <row r="47" spans="1:7" s="4" customFormat="1" ht="12.75">
      <c r="A47" s="334">
        <v>2002</v>
      </c>
      <c r="B47" s="287">
        <v>2656.2</v>
      </c>
      <c r="C47" s="287">
        <v>9</v>
      </c>
      <c r="D47" s="287">
        <v>97</v>
      </c>
      <c r="E47" s="287">
        <v>2066</v>
      </c>
      <c r="F47" s="287">
        <v>483.3</v>
      </c>
      <c r="G47" s="309">
        <v>0.9</v>
      </c>
    </row>
    <row r="48" spans="1:7" s="4" customFormat="1" ht="12.75">
      <c r="A48" s="389">
        <v>2003</v>
      </c>
      <c r="B48" s="287">
        <v>2733</v>
      </c>
      <c r="C48" s="287">
        <v>8.8</v>
      </c>
      <c r="D48" s="287">
        <v>95.2</v>
      </c>
      <c r="E48" s="287">
        <v>2118.2</v>
      </c>
      <c r="F48" s="287">
        <v>510</v>
      </c>
      <c r="G48" s="309">
        <v>0.8</v>
      </c>
    </row>
    <row r="49" spans="1:7" s="4" customFormat="1" ht="12.75">
      <c r="A49" s="389">
        <v>2004</v>
      </c>
      <c r="B49" s="287">
        <v>2840.4</v>
      </c>
      <c r="C49" s="287">
        <v>8.9</v>
      </c>
      <c r="D49" s="287">
        <v>95.4</v>
      </c>
      <c r="E49" s="287">
        <v>2196.4</v>
      </c>
      <c r="F49" s="287">
        <v>539.1</v>
      </c>
      <c r="G49" s="309">
        <v>0.6</v>
      </c>
    </row>
    <row r="50" spans="1:7" s="4" customFormat="1" ht="12.75">
      <c r="A50" s="389">
        <v>2005</v>
      </c>
      <c r="B50" s="287">
        <v>2935</v>
      </c>
      <c r="C50" s="287">
        <v>8.9</v>
      </c>
      <c r="D50" s="287">
        <v>94.1</v>
      </c>
      <c r="E50" s="287">
        <v>2272.6</v>
      </c>
      <c r="F50" s="287">
        <v>559.3</v>
      </c>
      <c r="G50" s="309">
        <v>0.1</v>
      </c>
    </row>
    <row r="51" spans="1:7" s="4" customFormat="1" ht="12.75">
      <c r="A51" s="389">
        <v>2006</v>
      </c>
      <c r="B51" s="287">
        <v>3018.7</v>
      </c>
      <c r="C51" s="287">
        <v>8.9</v>
      </c>
      <c r="D51" s="287">
        <v>91.9</v>
      </c>
      <c r="E51" s="287">
        <v>2342.4</v>
      </c>
      <c r="F51" s="287">
        <v>575.4</v>
      </c>
      <c r="G51" s="309">
        <v>0.1</v>
      </c>
    </row>
    <row r="52" spans="1:7" s="4" customFormat="1" ht="12.75">
      <c r="A52" s="389">
        <v>2007</v>
      </c>
      <c r="B52" s="287">
        <v>3121.7</v>
      </c>
      <c r="C52" s="287">
        <v>9.6</v>
      </c>
      <c r="D52" s="287">
        <v>93.3</v>
      </c>
      <c r="E52" s="287">
        <v>2424.3</v>
      </c>
      <c r="F52" s="287">
        <v>594.4</v>
      </c>
      <c r="G52" s="309">
        <v>0.1</v>
      </c>
    </row>
    <row r="53" spans="1:7" s="4" customFormat="1" ht="12.75">
      <c r="A53" s="389" t="s">
        <v>394</v>
      </c>
      <c r="B53" s="287">
        <v>3377.9</v>
      </c>
      <c r="C53" s="287">
        <v>9.3</v>
      </c>
      <c r="D53" s="287">
        <v>91.4</v>
      </c>
      <c r="E53" s="287">
        <v>2578.1</v>
      </c>
      <c r="F53" s="287">
        <v>699.1</v>
      </c>
      <c r="G53" s="309">
        <v>0.1</v>
      </c>
    </row>
    <row r="54" spans="1:7" s="4" customFormat="1" ht="12.75">
      <c r="A54" s="389" t="s">
        <v>433</v>
      </c>
      <c r="B54" s="466">
        <v>3213.8</v>
      </c>
      <c r="C54" s="466">
        <v>6.8</v>
      </c>
      <c r="D54" s="466">
        <v>72.1</v>
      </c>
      <c r="E54" s="466">
        <v>2441.1</v>
      </c>
      <c r="F54" s="467">
        <v>693.9</v>
      </c>
      <c r="G54" s="467">
        <v>0</v>
      </c>
    </row>
    <row r="55" spans="1:7" s="4" customFormat="1" ht="13.5" thickBot="1">
      <c r="A55" s="424" t="s">
        <v>477</v>
      </c>
      <c r="B55" s="426">
        <v>3126</v>
      </c>
      <c r="C55" s="426">
        <v>6.3</v>
      </c>
      <c r="D55" s="426">
        <v>63.4</v>
      </c>
      <c r="E55" s="426">
        <v>2365.5</v>
      </c>
      <c r="F55" s="428">
        <v>690.8</v>
      </c>
      <c r="G55" s="428">
        <v>0</v>
      </c>
    </row>
    <row r="56" spans="1:7" ht="12.75">
      <c r="A56" s="320" t="s">
        <v>193</v>
      </c>
      <c r="B56" s="323"/>
      <c r="C56" s="323"/>
      <c r="D56" s="323"/>
      <c r="E56" s="323"/>
      <c r="F56" s="323"/>
      <c r="G56" s="477"/>
    </row>
    <row r="57" spans="1:6" ht="12.75">
      <c r="A57" s="148" t="s">
        <v>351</v>
      </c>
      <c r="B57" s="149"/>
      <c r="C57" s="149"/>
      <c r="D57" s="149"/>
      <c r="E57" s="149"/>
      <c r="F57" s="149"/>
    </row>
    <row r="58" spans="1:6" ht="12.75">
      <c r="A58" s="148" t="s">
        <v>276</v>
      </c>
      <c r="B58" s="149"/>
      <c r="C58" s="149"/>
      <c r="D58" s="149"/>
      <c r="E58" s="149"/>
      <c r="F58" s="149"/>
    </row>
    <row r="59" spans="1:7" ht="12.75">
      <c r="A59" s="4"/>
      <c r="B59" s="150"/>
      <c r="C59" s="150"/>
      <c r="D59" s="150"/>
      <c r="E59" s="150"/>
      <c r="F59" s="150"/>
      <c r="G59" s="150"/>
    </row>
    <row r="60" spans="1:7" ht="12.75">
      <c r="A60" s="144"/>
      <c r="B60" s="144"/>
      <c r="C60" s="144"/>
      <c r="D60" s="144"/>
      <c r="E60" s="144"/>
      <c r="F60" s="144"/>
      <c r="G60" s="144"/>
    </row>
    <row r="61" spans="1:7" ht="12.75">
      <c r="A61" s="144"/>
      <c r="B61" s="144"/>
      <c r="C61" s="144"/>
      <c r="D61" s="144"/>
      <c r="E61" s="144"/>
      <c r="F61" s="144"/>
      <c r="G61" s="144"/>
    </row>
    <row r="62" spans="1:7" ht="12.75">
      <c r="A62" s="144"/>
      <c r="B62" s="144"/>
      <c r="C62" s="144"/>
      <c r="D62" s="144"/>
      <c r="E62" s="144"/>
      <c r="F62" s="144"/>
      <c r="G62" s="144"/>
    </row>
    <row r="63" spans="1:7" ht="12.75">
      <c r="A63" s="144"/>
      <c r="B63" s="144"/>
      <c r="C63" s="144"/>
      <c r="D63" s="144"/>
      <c r="E63" s="144"/>
      <c r="F63" s="144"/>
      <c r="G63" s="144"/>
    </row>
    <row r="64" spans="1:7" ht="12.75">
      <c r="A64" s="144"/>
      <c r="B64" s="144"/>
      <c r="C64" s="144"/>
      <c r="D64" s="144"/>
      <c r="E64" s="144"/>
      <c r="F64" s="144"/>
      <c r="G64" s="144"/>
    </row>
    <row r="65" spans="1:7" ht="12.75">
      <c r="A65" s="144"/>
      <c r="B65" s="144"/>
      <c r="C65" s="144"/>
      <c r="D65" s="144"/>
      <c r="E65" s="144"/>
      <c r="F65" s="144"/>
      <c r="G65" s="144"/>
    </row>
    <row r="66" spans="1:7" ht="12.75">
      <c r="A66" s="144"/>
      <c r="B66" s="144"/>
      <c r="C66" s="144"/>
      <c r="D66" s="144"/>
      <c r="E66" s="144"/>
      <c r="F66" s="144"/>
      <c r="G66" s="144"/>
    </row>
    <row r="67" spans="1:7" ht="12.75">
      <c r="A67" s="144"/>
      <c r="B67" s="144"/>
      <c r="C67" s="144"/>
      <c r="D67" s="144"/>
      <c r="E67" s="144"/>
      <c r="F67" s="144"/>
      <c r="G67" s="144"/>
    </row>
    <row r="68" spans="1:7" ht="12.75">
      <c r="A68" s="144"/>
      <c r="B68" s="144"/>
      <c r="C68" s="144"/>
      <c r="D68" s="144"/>
      <c r="E68" s="144"/>
      <c r="F68" s="144"/>
      <c r="G68" s="144"/>
    </row>
    <row r="69" spans="1:7" ht="12.75">
      <c r="A69" s="144"/>
      <c r="B69" s="144"/>
      <c r="C69" s="144"/>
      <c r="D69" s="144"/>
      <c r="E69" s="144"/>
      <c r="F69" s="144"/>
      <c r="G69" s="144"/>
    </row>
    <row r="70" spans="1:7" ht="12.75">
      <c r="A70" s="144"/>
      <c r="B70" s="144"/>
      <c r="C70" s="144"/>
      <c r="D70" s="144"/>
      <c r="E70" s="144"/>
      <c r="F70" s="144"/>
      <c r="G70" s="144"/>
    </row>
    <row r="71" spans="1:7" ht="12.75">
      <c r="A71" s="144"/>
      <c r="B71" s="144"/>
      <c r="C71" s="144"/>
      <c r="D71" s="144"/>
      <c r="E71" s="144"/>
      <c r="F71" s="144"/>
      <c r="G71" s="144"/>
    </row>
    <row r="72" spans="1:7" ht="12.75">
      <c r="A72" s="144"/>
      <c r="B72" s="144"/>
      <c r="C72" s="144"/>
      <c r="D72" s="144"/>
      <c r="E72" s="144"/>
      <c r="F72" s="144"/>
      <c r="G72" s="144"/>
    </row>
    <row r="73" spans="1:7" ht="12.75">
      <c r="A73" s="144"/>
      <c r="B73" s="144"/>
      <c r="C73" s="144"/>
      <c r="D73" s="144"/>
      <c r="E73" s="144"/>
      <c r="F73" s="144"/>
      <c r="G73" s="144"/>
    </row>
    <row r="74" spans="1:7" ht="12.75">
      <c r="A74" s="144"/>
      <c r="B74" s="144"/>
      <c r="C74" s="144"/>
      <c r="D74" s="144"/>
      <c r="E74" s="144"/>
      <c r="F74" s="144"/>
      <c r="G74" s="144"/>
    </row>
    <row r="75" spans="1:7" ht="12.75">
      <c r="A75" s="144"/>
      <c r="B75" s="144"/>
      <c r="C75" s="144"/>
      <c r="D75" s="144"/>
      <c r="E75" s="144"/>
      <c r="F75" s="144"/>
      <c r="G75" s="144"/>
    </row>
    <row r="76" spans="1:7" ht="12.75">
      <c r="A76" s="144"/>
      <c r="B76" s="144"/>
      <c r="C76" s="144"/>
      <c r="D76" s="144"/>
      <c r="E76" s="144"/>
      <c r="F76" s="144"/>
      <c r="G76" s="144"/>
    </row>
    <row r="77" spans="1:7" ht="12.75">
      <c r="A77" s="144"/>
      <c r="B77" s="144"/>
      <c r="C77" s="144"/>
      <c r="D77" s="144"/>
      <c r="E77" s="144"/>
      <c r="F77" s="144"/>
      <c r="G77" s="144"/>
    </row>
    <row r="78" spans="1:7" ht="12.75">
      <c r="A78" s="144"/>
      <c r="B78" s="144"/>
      <c r="C78" s="144"/>
      <c r="D78" s="144"/>
      <c r="E78" s="144"/>
      <c r="F78" s="144"/>
      <c r="G78" s="144"/>
    </row>
    <row r="79" spans="1:7" ht="12.75">
      <c r="A79" s="144"/>
      <c r="B79" s="144"/>
      <c r="C79" s="144"/>
      <c r="D79" s="144"/>
      <c r="E79" s="144"/>
      <c r="F79" s="144"/>
      <c r="G79" s="144"/>
    </row>
    <row r="80" spans="1:7" ht="12.75">
      <c r="A80" s="144"/>
      <c r="B80" s="144"/>
      <c r="C80" s="144"/>
      <c r="D80" s="144"/>
      <c r="E80" s="144"/>
      <c r="F80" s="144"/>
      <c r="G80" s="144"/>
    </row>
    <row r="81" spans="1:7" ht="12.75">
      <c r="A81" s="144"/>
      <c r="B81" s="144"/>
      <c r="C81" s="144"/>
      <c r="D81" s="144"/>
      <c r="E81" s="144"/>
      <c r="F81" s="144"/>
      <c r="G81" s="144"/>
    </row>
    <row r="82" spans="1:7" ht="12.75">
      <c r="A82" s="144"/>
      <c r="B82" s="144"/>
      <c r="C82" s="144"/>
      <c r="D82" s="144"/>
      <c r="E82" s="144"/>
      <c r="F82" s="144"/>
      <c r="G82" s="144"/>
    </row>
  </sheetData>
  <mergeCells count="28">
    <mergeCell ref="B42:G42"/>
    <mergeCell ref="A43:A46"/>
    <mergeCell ref="B43:B46"/>
    <mergeCell ref="C43:C46"/>
    <mergeCell ref="D43:D46"/>
    <mergeCell ref="E43:E46"/>
    <mergeCell ref="F43:F46"/>
    <mergeCell ref="G43:G46"/>
    <mergeCell ref="B24:G24"/>
    <mergeCell ref="A25:A28"/>
    <mergeCell ref="B25:B28"/>
    <mergeCell ref="C25:C28"/>
    <mergeCell ref="D25:D28"/>
    <mergeCell ref="E25:E28"/>
    <mergeCell ref="F25:F28"/>
    <mergeCell ref="G25:G28"/>
    <mergeCell ref="A1:G1"/>
    <mergeCell ref="A3:G3"/>
    <mergeCell ref="A4:G4"/>
    <mergeCell ref="A5:G5"/>
    <mergeCell ref="F7:F10"/>
    <mergeCell ref="G7:G10"/>
    <mergeCell ref="B6:G6"/>
    <mergeCell ref="A7:A10"/>
    <mergeCell ref="B7:B10"/>
    <mergeCell ref="D7:D10"/>
    <mergeCell ref="E7:E10"/>
    <mergeCell ref="C7:C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7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 transitionEvaluation="1"/>
  <dimension ref="A1:N24"/>
  <sheetViews>
    <sheetView showGridLines="0" zoomScale="75" zoomScaleNormal="75" workbookViewId="0" topLeftCell="A1">
      <selection activeCell="F17" sqref="F17"/>
    </sheetView>
  </sheetViews>
  <sheetFormatPr defaultColWidth="12.57421875" defaultRowHeight="12.75"/>
  <cols>
    <col min="1" max="1" width="10.7109375" style="11" customWidth="1"/>
    <col min="2" max="2" width="12.421875" style="11" customWidth="1"/>
    <col min="3" max="13" width="10.7109375" style="11" customWidth="1"/>
    <col min="14" max="16384" width="19.140625" style="11" customWidth="1"/>
  </cols>
  <sheetData>
    <row r="1" spans="1:13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</row>
    <row r="3" spans="1:13" s="28" customFormat="1" ht="15">
      <c r="A3" s="709" t="s">
        <v>354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</row>
    <row r="4" spans="1:13" ht="15">
      <c r="A4" s="710" t="s">
        <v>296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</row>
    <row r="5" spans="1:3" ht="14.25" customHeight="1" thickBot="1">
      <c r="A5" s="333"/>
      <c r="B5" s="333"/>
      <c r="C5" s="333"/>
    </row>
    <row r="6" spans="1:13" ht="12.75" customHeight="1">
      <c r="A6" s="718" t="s">
        <v>1</v>
      </c>
      <c r="B6" s="711" t="s">
        <v>331</v>
      </c>
      <c r="C6" s="712"/>
      <c r="D6" s="712"/>
      <c r="E6" s="712"/>
      <c r="F6" s="712"/>
      <c r="G6" s="723"/>
      <c r="H6" s="711" t="s">
        <v>332</v>
      </c>
      <c r="I6" s="712"/>
      <c r="J6" s="712"/>
      <c r="K6" s="712"/>
      <c r="L6" s="712"/>
      <c r="M6" s="712"/>
    </row>
    <row r="7" spans="1:13" ht="12.75">
      <c r="A7" s="719"/>
      <c r="B7" s="713"/>
      <c r="C7" s="714"/>
      <c r="D7" s="714"/>
      <c r="E7" s="714"/>
      <c r="F7" s="714"/>
      <c r="G7" s="724"/>
      <c r="H7" s="713"/>
      <c r="I7" s="714"/>
      <c r="J7" s="714"/>
      <c r="K7" s="714"/>
      <c r="L7" s="714"/>
      <c r="M7" s="714"/>
    </row>
    <row r="8" spans="1:13" ht="15" customHeight="1">
      <c r="A8" s="719"/>
      <c r="B8" s="715" t="s">
        <v>3</v>
      </c>
      <c r="C8" s="716"/>
      <c r="D8" s="715" t="s">
        <v>291</v>
      </c>
      <c r="E8" s="716"/>
      <c r="F8" s="715" t="s">
        <v>325</v>
      </c>
      <c r="G8" s="716"/>
      <c r="H8" s="721" t="s">
        <v>3</v>
      </c>
      <c r="I8" s="722"/>
      <c r="J8" s="715" t="s">
        <v>291</v>
      </c>
      <c r="K8" s="716"/>
      <c r="L8" s="715" t="s">
        <v>325</v>
      </c>
      <c r="M8" s="717"/>
    </row>
    <row r="9" spans="1:13" ht="13.5" thickBot="1">
      <c r="A9" s="720"/>
      <c r="B9" s="413" t="s">
        <v>4</v>
      </c>
      <c r="C9" s="413" t="s">
        <v>5</v>
      </c>
      <c r="D9" s="413" t="s">
        <v>4</v>
      </c>
      <c r="E9" s="413" t="s">
        <v>5</v>
      </c>
      <c r="F9" s="413" t="s">
        <v>4</v>
      </c>
      <c r="G9" s="413" t="s">
        <v>5</v>
      </c>
      <c r="H9" s="413" t="s">
        <v>4</v>
      </c>
      <c r="I9" s="413" t="s">
        <v>5</v>
      </c>
      <c r="J9" s="413" t="s">
        <v>4</v>
      </c>
      <c r="K9" s="413" t="s">
        <v>5</v>
      </c>
      <c r="L9" s="413" t="s">
        <v>4</v>
      </c>
      <c r="M9" s="414" t="s">
        <v>5</v>
      </c>
    </row>
    <row r="10" spans="1:14" ht="12.75">
      <c r="A10" s="334">
        <v>2001</v>
      </c>
      <c r="B10" s="318">
        <f>(D10+F10)</f>
        <v>171.281</v>
      </c>
      <c r="C10" s="318">
        <f>(E10+G10)</f>
        <v>114.295</v>
      </c>
      <c r="D10" s="318">
        <v>161.524</v>
      </c>
      <c r="E10" s="318">
        <v>106.233</v>
      </c>
      <c r="F10" s="318">
        <v>9.757</v>
      </c>
      <c r="G10" s="318">
        <v>8.062</v>
      </c>
      <c r="H10" s="318" t="s">
        <v>286</v>
      </c>
      <c r="I10" s="318" t="s">
        <v>286</v>
      </c>
      <c r="J10" s="318" t="s">
        <v>286</v>
      </c>
      <c r="K10" s="318" t="s">
        <v>286</v>
      </c>
      <c r="L10" s="318" t="s">
        <v>286</v>
      </c>
      <c r="M10" s="316" t="s">
        <v>286</v>
      </c>
      <c r="N10"/>
    </row>
    <row r="11" spans="1:14" ht="12.75">
      <c r="A11" s="334">
        <v>2002</v>
      </c>
      <c r="B11" s="318">
        <f aca="true" t="shared" si="0" ref="B11:B17">(D11+F11)</f>
        <v>209.909</v>
      </c>
      <c r="C11" s="318">
        <f aca="true" t="shared" si="1" ref="C11:C17">(E11+G11)</f>
        <v>130.316</v>
      </c>
      <c r="D11" s="318">
        <v>199.075</v>
      </c>
      <c r="E11" s="318">
        <v>121.94</v>
      </c>
      <c r="F11" s="318">
        <v>10.834</v>
      </c>
      <c r="G11" s="318">
        <v>8.376</v>
      </c>
      <c r="H11" s="318" t="s">
        <v>286</v>
      </c>
      <c r="I11" s="318" t="s">
        <v>286</v>
      </c>
      <c r="J11" s="318" t="s">
        <v>286</v>
      </c>
      <c r="K11" s="318" t="s">
        <v>286</v>
      </c>
      <c r="L11" s="318" t="s">
        <v>286</v>
      </c>
      <c r="M11" s="319" t="s">
        <v>286</v>
      </c>
      <c r="N11"/>
    </row>
    <row r="12" spans="1:14" ht="12.75">
      <c r="A12" s="334">
        <v>2003</v>
      </c>
      <c r="B12" s="318">
        <f t="shared" si="0"/>
        <v>196.309</v>
      </c>
      <c r="C12" s="318">
        <f t="shared" si="1"/>
        <v>128.655</v>
      </c>
      <c r="D12" s="318">
        <v>186.744</v>
      </c>
      <c r="E12" s="318">
        <v>120.646</v>
      </c>
      <c r="F12" s="318">
        <v>9.565</v>
      </c>
      <c r="G12" s="318">
        <v>8.009</v>
      </c>
      <c r="H12" s="318" t="s">
        <v>286</v>
      </c>
      <c r="I12" s="318" t="s">
        <v>286</v>
      </c>
      <c r="J12" s="318" t="s">
        <v>286</v>
      </c>
      <c r="K12" s="318" t="s">
        <v>286</v>
      </c>
      <c r="L12" s="318" t="s">
        <v>286</v>
      </c>
      <c r="M12" s="319" t="s">
        <v>286</v>
      </c>
      <c r="N12"/>
    </row>
    <row r="13" spans="1:14" ht="12.75">
      <c r="A13" s="334">
        <v>2004</v>
      </c>
      <c r="B13" s="318">
        <f t="shared" si="0"/>
        <v>182.552</v>
      </c>
      <c r="C13" s="318">
        <f t="shared" si="1"/>
        <v>131.731</v>
      </c>
      <c r="D13" s="318">
        <v>175.755</v>
      </c>
      <c r="E13" s="318">
        <v>126.204</v>
      </c>
      <c r="F13" s="318">
        <v>6.797</v>
      </c>
      <c r="G13" s="318">
        <v>5.527</v>
      </c>
      <c r="H13" s="318" t="s">
        <v>286</v>
      </c>
      <c r="I13" s="318" t="s">
        <v>286</v>
      </c>
      <c r="J13" s="318" t="s">
        <v>286</v>
      </c>
      <c r="K13" s="318" t="s">
        <v>286</v>
      </c>
      <c r="L13" s="318" t="s">
        <v>286</v>
      </c>
      <c r="M13" s="319" t="s">
        <v>286</v>
      </c>
      <c r="N13"/>
    </row>
    <row r="14" spans="1:14" ht="12.75">
      <c r="A14" s="334">
        <v>2005</v>
      </c>
      <c r="B14" s="318">
        <f t="shared" si="0"/>
        <v>234.553</v>
      </c>
      <c r="C14" s="318">
        <f t="shared" si="1"/>
        <v>136.33700000000002</v>
      </c>
      <c r="D14" s="318">
        <v>227.204</v>
      </c>
      <c r="E14" s="318">
        <v>130.473</v>
      </c>
      <c r="F14" s="318">
        <v>7.349</v>
      </c>
      <c r="G14" s="318">
        <v>5.864</v>
      </c>
      <c r="H14" s="318">
        <f aca="true" t="shared" si="2" ref="H14:I17">(J14+L14)</f>
        <v>327.216</v>
      </c>
      <c r="I14" s="318">
        <f t="shared" si="2"/>
        <v>21.991</v>
      </c>
      <c r="J14" s="318">
        <v>322.586</v>
      </c>
      <c r="K14" s="318">
        <v>21.248</v>
      </c>
      <c r="L14" s="318">
        <v>4.63</v>
      </c>
      <c r="M14" s="319">
        <v>0.743</v>
      </c>
      <c r="N14"/>
    </row>
    <row r="15" spans="1:14" ht="12.75">
      <c r="A15" s="334">
        <v>2006</v>
      </c>
      <c r="B15" s="318">
        <f t="shared" si="0"/>
        <v>185.451</v>
      </c>
      <c r="C15" s="318">
        <f t="shared" si="1"/>
        <v>120.497</v>
      </c>
      <c r="D15" s="318">
        <v>179.751</v>
      </c>
      <c r="E15" s="318">
        <v>114.503</v>
      </c>
      <c r="F15" s="318">
        <v>5.7</v>
      </c>
      <c r="G15" s="318">
        <v>5.994</v>
      </c>
      <c r="H15" s="318">
        <f t="shared" si="2"/>
        <v>338.692</v>
      </c>
      <c r="I15" s="318">
        <f t="shared" si="2"/>
        <v>25.067</v>
      </c>
      <c r="J15" s="318">
        <v>334.371</v>
      </c>
      <c r="K15" s="318">
        <v>24.394</v>
      </c>
      <c r="L15" s="318">
        <v>4.321</v>
      </c>
      <c r="M15" s="319">
        <v>0.673</v>
      </c>
      <c r="N15"/>
    </row>
    <row r="16" spans="1:14" ht="12.75">
      <c r="A16" s="334">
        <v>2007</v>
      </c>
      <c r="B16" s="318">
        <f t="shared" si="0"/>
        <v>184.617</v>
      </c>
      <c r="C16" s="318">
        <f t="shared" si="1"/>
        <v>126.44</v>
      </c>
      <c r="D16" s="318">
        <v>177.09</v>
      </c>
      <c r="E16" s="318">
        <v>121.298</v>
      </c>
      <c r="F16" s="318">
        <v>7.527</v>
      </c>
      <c r="G16" s="318">
        <v>5.142</v>
      </c>
      <c r="H16" s="318">
        <f t="shared" si="2"/>
        <v>357.52500000000003</v>
      </c>
      <c r="I16" s="318">
        <f t="shared" si="2"/>
        <v>34.471000000000004</v>
      </c>
      <c r="J16" s="318">
        <v>353.43</v>
      </c>
      <c r="K16" s="318">
        <v>33.688</v>
      </c>
      <c r="L16" s="318">
        <v>4.095</v>
      </c>
      <c r="M16" s="319">
        <v>0.783</v>
      </c>
      <c r="N16"/>
    </row>
    <row r="17" spans="1:14" ht="12.75">
      <c r="A17" s="334" t="s">
        <v>395</v>
      </c>
      <c r="B17" s="318">
        <f t="shared" si="0"/>
        <v>254.083</v>
      </c>
      <c r="C17" s="318">
        <f t="shared" si="1"/>
        <v>121.85</v>
      </c>
      <c r="D17" s="318">
        <v>254.083</v>
      </c>
      <c r="E17" s="318">
        <v>121.85</v>
      </c>
      <c r="F17" s="318" t="s">
        <v>0</v>
      </c>
      <c r="G17" s="318" t="s">
        <v>0</v>
      </c>
      <c r="H17" s="318">
        <f t="shared" si="2"/>
        <v>308.73</v>
      </c>
      <c r="I17" s="318">
        <f t="shared" si="2"/>
        <v>28.215</v>
      </c>
      <c r="J17" s="318">
        <v>304.485</v>
      </c>
      <c r="K17" s="318">
        <v>27.534</v>
      </c>
      <c r="L17" s="318">
        <v>4.245</v>
      </c>
      <c r="M17" s="319">
        <v>0.681</v>
      </c>
      <c r="N17"/>
    </row>
    <row r="18" spans="1:14" ht="12.75">
      <c r="A18" s="478">
        <v>2009</v>
      </c>
      <c r="B18" s="318">
        <v>382.255</v>
      </c>
      <c r="C18" s="318">
        <v>177.162</v>
      </c>
      <c r="D18" s="318">
        <v>382.255</v>
      </c>
      <c r="E18" s="318">
        <v>177.162</v>
      </c>
      <c r="F18" s="318" t="s">
        <v>0</v>
      </c>
      <c r="G18" s="318" t="s">
        <v>0</v>
      </c>
      <c r="H18" s="318">
        <v>184.655</v>
      </c>
      <c r="I18" s="318">
        <v>14.55</v>
      </c>
      <c r="J18" s="318">
        <v>180.761</v>
      </c>
      <c r="K18" s="318">
        <v>13.961</v>
      </c>
      <c r="L18" s="318">
        <v>3.894</v>
      </c>
      <c r="M18" s="319">
        <v>0.589</v>
      </c>
      <c r="N18"/>
    </row>
    <row r="19" spans="1:14" ht="13.5" thickBot="1">
      <c r="A19" s="432" t="s">
        <v>443</v>
      </c>
      <c r="B19" s="727">
        <v>565.972</v>
      </c>
      <c r="C19" s="728"/>
      <c r="D19" s="727">
        <v>565.972</v>
      </c>
      <c r="E19" s="728"/>
      <c r="F19" s="318" t="s">
        <v>0</v>
      </c>
      <c r="G19" s="318" t="s">
        <v>0</v>
      </c>
      <c r="H19" s="725">
        <v>220.709</v>
      </c>
      <c r="I19" s="729"/>
      <c r="J19" s="725">
        <v>216.659</v>
      </c>
      <c r="K19" s="729"/>
      <c r="L19" s="725">
        <v>4.05</v>
      </c>
      <c r="M19" s="726"/>
      <c r="N19"/>
    </row>
    <row r="20" spans="1:13" ht="12.75">
      <c r="A20" s="323" t="s">
        <v>193</v>
      </c>
      <c r="B20" s="338"/>
      <c r="C20" s="338"/>
      <c r="D20" s="338"/>
      <c r="E20" s="338"/>
      <c r="F20" s="338"/>
      <c r="G20" s="338"/>
      <c r="H20" s="336"/>
      <c r="I20" s="336"/>
      <c r="J20" s="336"/>
      <c r="K20" s="336"/>
      <c r="L20" s="336"/>
      <c r="M20" s="336"/>
    </row>
    <row r="21" spans="1:7" ht="12.75">
      <c r="A21" s="148" t="s">
        <v>218</v>
      </c>
      <c r="B21" s="92"/>
      <c r="C21" s="92"/>
      <c r="D21" s="92"/>
      <c r="E21" s="92"/>
      <c r="F21" s="92"/>
      <c r="G21" s="92"/>
    </row>
    <row r="22" spans="1:13" ht="12.75">
      <c r="A22" s="148" t="s">
        <v>192</v>
      </c>
      <c r="B22" s="92"/>
      <c r="C22" s="92"/>
      <c r="D22" s="92"/>
      <c r="E22" s="92"/>
      <c r="F22" s="92"/>
      <c r="G22" s="92"/>
      <c r="H22"/>
      <c r="I22"/>
      <c r="J22"/>
      <c r="K22"/>
      <c r="L22"/>
      <c r="M22"/>
    </row>
    <row r="23" spans="1:14" ht="12.75">
      <c r="A23" s="5" t="s">
        <v>287</v>
      </c>
      <c r="B23"/>
      <c r="C23"/>
      <c r="D23"/>
      <c r="E23"/>
      <c r="F23"/>
      <c r="G23"/>
      <c r="H23"/>
      <c r="I23"/>
      <c r="J23"/>
      <c r="K23"/>
      <c r="L23"/>
      <c r="M23"/>
      <c r="N23" s="98"/>
    </row>
    <row r="24" spans="1:2" ht="12.75">
      <c r="A24" s="708" t="s">
        <v>314</v>
      </c>
      <c r="B24" s="708"/>
    </row>
  </sheetData>
  <mergeCells count="18">
    <mergeCell ref="F8:G8"/>
    <mergeCell ref="H8:I8"/>
    <mergeCell ref="B6:G7"/>
    <mergeCell ref="L19:M19"/>
    <mergeCell ref="B19:C19"/>
    <mergeCell ref="D19:E19"/>
    <mergeCell ref="H19:I19"/>
    <mergeCell ref="J19:K19"/>
    <mergeCell ref="A24:B24"/>
    <mergeCell ref="A3:M3"/>
    <mergeCell ref="A4:M4"/>
    <mergeCell ref="A1:M1"/>
    <mergeCell ref="H6:M7"/>
    <mergeCell ref="J8:K8"/>
    <mergeCell ref="L8:M8"/>
    <mergeCell ref="A6:A9"/>
    <mergeCell ref="B8:C8"/>
    <mergeCell ref="D8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29"/>
  <sheetViews>
    <sheetView showGridLines="0" zoomScale="75" zoomScaleNormal="75" workbookViewId="0" topLeftCell="A1">
      <selection activeCell="I15" sqref="I15"/>
    </sheetView>
  </sheetViews>
  <sheetFormatPr defaultColWidth="11.421875" defaultRowHeight="12.75"/>
  <cols>
    <col min="1" max="1" width="28.7109375" style="32" customWidth="1"/>
    <col min="2" max="7" width="14.7109375" style="32" customWidth="1"/>
    <col min="8" max="16384" width="11.421875" style="32" customWidth="1"/>
  </cols>
  <sheetData>
    <row r="1" spans="1:8" s="48" customFormat="1" ht="18">
      <c r="A1" s="535" t="s">
        <v>233</v>
      </c>
      <c r="B1" s="535"/>
      <c r="C1" s="535"/>
      <c r="D1" s="535"/>
      <c r="E1" s="535"/>
      <c r="F1" s="535"/>
      <c r="G1" s="535"/>
      <c r="H1" s="47"/>
    </row>
    <row r="3" spans="1:7" ht="15">
      <c r="A3" s="530" t="s">
        <v>363</v>
      </c>
      <c r="B3" s="530"/>
      <c r="C3" s="530"/>
      <c r="D3" s="530"/>
      <c r="E3" s="530"/>
      <c r="F3" s="530"/>
      <c r="G3" s="530"/>
    </row>
    <row r="4" spans="1:7" ht="14.25" customHeight="1" thickBot="1">
      <c r="A4" s="183"/>
      <c r="B4" s="183"/>
      <c r="C4" s="183"/>
      <c r="D4" s="183"/>
      <c r="E4" s="183"/>
      <c r="F4" s="183"/>
      <c r="G4" s="183"/>
    </row>
    <row r="5" spans="1:7" ht="12.75">
      <c r="A5" s="517" t="s">
        <v>149</v>
      </c>
      <c r="B5" s="528" t="s">
        <v>3</v>
      </c>
      <c r="C5" s="529"/>
      <c r="D5" s="528" t="s">
        <v>4</v>
      </c>
      <c r="E5" s="529"/>
      <c r="F5" s="532" t="s">
        <v>5</v>
      </c>
      <c r="G5" s="531"/>
    </row>
    <row r="6" spans="1:7" ht="13.5" thickBot="1">
      <c r="A6" s="518"/>
      <c r="B6" s="190">
        <v>2009</v>
      </c>
      <c r="C6" s="190">
        <v>2010</v>
      </c>
      <c r="D6" s="190">
        <v>2009</v>
      </c>
      <c r="E6" s="190">
        <v>2010</v>
      </c>
      <c r="F6" s="191">
        <v>2009</v>
      </c>
      <c r="G6" s="191">
        <v>2010</v>
      </c>
    </row>
    <row r="7" spans="1:7" ht="12.75">
      <c r="A7" s="184" t="s">
        <v>165</v>
      </c>
      <c r="B7" s="160">
        <v>8302923</v>
      </c>
      <c r="C7" s="160">
        <v>8370975</v>
      </c>
      <c r="D7" s="160">
        <v>4113383</v>
      </c>
      <c r="E7" s="160">
        <v>4144856</v>
      </c>
      <c r="F7" s="164">
        <v>4189540</v>
      </c>
      <c r="G7" s="164">
        <v>4226119</v>
      </c>
    </row>
    <row r="8" spans="1:7" ht="12.75">
      <c r="A8" s="185" t="s">
        <v>6</v>
      </c>
      <c r="B8" s="166">
        <v>1345473</v>
      </c>
      <c r="C8" s="166">
        <v>1347095</v>
      </c>
      <c r="D8" s="166">
        <v>673819</v>
      </c>
      <c r="E8" s="166">
        <v>673177</v>
      </c>
      <c r="F8" s="170">
        <v>671654</v>
      </c>
      <c r="G8" s="170">
        <v>673918</v>
      </c>
    </row>
    <row r="9" spans="1:7" ht="12.75">
      <c r="A9" s="185" t="s">
        <v>7</v>
      </c>
      <c r="B9" s="166">
        <v>1085289</v>
      </c>
      <c r="C9" s="166">
        <v>1084341</v>
      </c>
      <c r="D9" s="166">
        <v>520916</v>
      </c>
      <c r="E9" s="166">
        <v>520402</v>
      </c>
      <c r="F9" s="170">
        <v>564373</v>
      </c>
      <c r="G9" s="170">
        <v>563939</v>
      </c>
    </row>
    <row r="10" spans="1:7" ht="12.75">
      <c r="A10" s="185" t="s">
        <v>8</v>
      </c>
      <c r="B10" s="166">
        <v>1095426</v>
      </c>
      <c r="C10" s="166">
        <v>1106049</v>
      </c>
      <c r="D10" s="166">
        <v>551079</v>
      </c>
      <c r="E10" s="166">
        <v>555204</v>
      </c>
      <c r="F10" s="170">
        <v>544347</v>
      </c>
      <c r="G10" s="170">
        <v>550845</v>
      </c>
    </row>
    <row r="11" spans="1:7" ht="12.75">
      <c r="A11" s="185" t="s">
        <v>9</v>
      </c>
      <c r="B11" s="166">
        <v>2103992</v>
      </c>
      <c r="C11" s="166">
        <v>2118519</v>
      </c>
      <c r="D11" s="166">
        <v>1052636</v>
      </c>
      <c r="E11" s="166">
        <v>1058706</v>
      </c>
      <c r="F11" s="170">
        <v>1051356</v>
      </c>
      <c r="G11" s="170">
        <v>1059813</v>
      </c>
    </row>
    <row r="12" spans="1:7" ht="12.75">
      <c r="A12" s="185" t="s">
        <v>10</v>
      </c>
      <c r="B12" s="166">
        <v>589235</v>
      </c>
      <c r="C12" s="166">
        <v>592250</v>
      </c>
      <c r="D12" s="166">
        <v>288735</v>
      </c>
      <c r="E12" s="166">
        <v>289931</v>
      </c>
      <c r="F12" s="170">
        <v>300500</v>
      </c>
      <c r="G12" s="170">
        <v>302319</v>
      </c>
    </row>
    <row r="13" spans="1:7" ht="12.75">
      <c r="A13" s="185" t="s">
        <v>11</v>
      </c>
      <c r="B13" s="166">
        <v>2563521</v>
      </c>
      <c r="C13" s="166">
        <v>2559515</v>
      </c>
      <c r="D13" s="166">
        <v>1272020</v>
      </c>
      <c r="E13" s="166">
        <v>1268860</v>
      </c>
      <c r="F13" s="170">
        <v>1291501</v>
      </c>
      <c r="G13" s="170">
        <v>1290655</v>
      </c>
    </row>
    <row r="14" spans="1:7" ht="12.75">
      <c r="A14" s="185" t="s">
        <v>159</v>
      </c>
      <c r="B14" s="166">
        <v>2081313</v>
      </c>
      <c r="C14" s="166">
        <v>2098373</v>
      </c>
      <c r="D14" s="166">
        <v>1051668</v>
      </c>
      <c r="E14" s="166">
        <v>1059149</v>
      </c>
      <c r="F14" s="170">
        <v>1029645</v>
      </c>
      <c r="G14" s="170">
        <v>1039224</v>
      </c>
    </row>
    <row r="15" spans="1:7" ht="12.75">
      <c r="A15" s="185" t="s">
        <v>12</v>
      </c>
      <c r="B15" s="166">
        <v>7475420</v>
      </c>
      <c r="C15" s="166">
        <v>7512381</v>
      </c>
      <c r="D15" s="166">
        <v>3713765</v>
      </c>
      <c r="E15" s="166">
        <v>3724515</v>
      </c>
      <c r="F15" s="170">
        <v>3761655</v>
      </c>
      <c r="G15" s="170">
        <v>3787866</v>
      </c>
    </row>
    <row r="16" spans="1:7" ht="12.75">
      <c r="A16" s="185" t="s">
        <v>186</v>
      </c>
      <c r="B16" s="166">
        <v>5094675</v>
      </c>
      <c r="C16" s="166">
        <v>5111706</v>
      </c>
      <c r="D16" s="166">
        <v>2537898</v>
      </c>
      <c r="E16" s="166">
        <v>2542949</v>
      </c>
      <c r="F16" s="170">
        <v>2556777</v>
      </c>
      <c r="G16" s="170">
        <v>2568757</v>
      </c>
    </row>
    <row r="17" spans="1:7" ht="12.75">
      <c r="A17" s="185" t="s">
        <v>30</v>
      </c>
      <c r="B17" s="166">
        <v>1102410</v>
      </c>
      <c r="C17" s="166">
        <v>1107220</v>
      </c>
      <c r="D17" s="166">
        <v>547550</v>
      </c>
      <c r="E17" s="166">
        <v>549721</v>
      </c>
      <c r="F17" s="170">
        <v>554860</v>
      </c>
      <c r="G17" s="170">
        <v>557499</v>
      </c>
    </row>
    <row r="18" spans="1:7" ht="12.75">
      <c r="A18" s="185" t="s">
        <v>14</v>
      </c>
      <c r="B18" s="166">
        <v>2796089</v>
      </c>
      <c r="C18" s="166">
        <v>2797653</v>
      </c>
      <c r="D18" s="166">
        <v>1349603</v>
      </c>
      <c r="E18" s="166">
        <v>1350547</v>
      </c>
      <c r="F18" s="170">
        <v>1446486</v>
      </c>
      <c r="G18" s="170">
        <v>1447106</v>
      </c>
    </row>
    <row r="19" spans="1:7" ht="12.75">
      <c r="A19" s="185" t="s">
        <v>15</v>
      </c>
      <c r="B19" s="166">
        <v>6386932</v>
      </c>
      <c r="C19" s="166">
        <v>6458684</v>
      </c>
      <c r="D19" s="166">
        <v>3094874</v>
      </c>
      <c r="E19" s="166">
        <v>3124438</v>
      </c>
      <c r="F19" s="170">
        <v>3292058</v>
      </c>
      <c r="G19" s="170">
        <v>3334246</v>
      </c>
    </row>
    <row r="20" spans="1:7" ht="12.75">
      <c r="A20" s="185" t="s">
        <v>31</v>
      </c>
      <c r="B20" s="166">
        <v>1446520</v>
      </c>
      <c r="C20" s="166">
        <v>1461979</v>
      </c>
      <c r="D20" s="166">
        <v>731609</v>
      </c>
      <c r="E20" s="166">
        <v>738627</v>
      </c>
      <c r="F20" s="170">
        <v>714911</v>
      </c>
      <c r="G20" s="170">
        <v>723352</v>
      </c>
    </row>
    <row r="21" spans="1:7" ht="12.75">
      <c r="A21" s="185" t="s">
        <v>101</v>
      </c>
      <c r="B21" s="166">
        <v>630578</v>
      </c>
      <c r="C21" s="166">
        <v>636924</v>
      </c>
      <c r="D21" s="166">
        <v>315486</v>
      </c>
      <c r="E21" s="166">
        <v>318423</v>
      </c>
      <c r="F21" s="170">
        <v>315092</v>
      </c>
      <c r="G21" s="170">
        <v>318501</v>
      </c>
    </row>
    <row r="22" spans="1:7" ht="12.75">
      <c r="A22" s="185" t="s">
        <v>148</v>
      </c>
      <c r="B22" s="166">
        <v>2172175</v>
      </c>
      <c r="C22" s="166">
        <v>2178339</v>
      </c>
      <c r="D22" s="166">
        <v>1062412</v>
      </c>
      <c r="E22" s="166">
        <v>1064708</v>
      </c>
      <c r="F22" s="170">
        <v>1109763</v>
      </c>
      <c r="G22" s="170">
        <v>1113631</v>
      </c>
    </row>
    <row r="23" spans="1:7" ht="12.75">
      <c r="A23" s="185" t="s">
        <v>16</v>
      </c>
      <c r="B23" s="166">
        <v>321702</v>
      </c>
      <c r="C23" s="166">
        <v>322415</v>
      </c>
      <c r="D23" s="166">
        <v>162173</v>
      </c>
      <c r="E23" s="166">
        <v>161884</v>
      </c>
      <c r="F23" s="170">
        <v>159529</v>
      </c>
      <c r="G23" s="170">
        <v>160531</v>
      </c>
    </row>
    <row r="24" spans="1:7" ht="12.75">
      <c r="A24" s="185" t="s">
        <v>234</v>
      </c>
      <c r="B24" s="166">
        <v>78674</v>
      </c>
      <c r="C24" s="166">
        <v>80579</v>
      </c>
      <c r="D24" s="166">
        <v>40118</v>
      </c>
      <c r="E24" s="166">
        <v>41269</v>
      </c>
      <c r="F24" s="170">
        <v>38556</v>
      </c>
      <c r="G24" s="170">
        <v>39310</v>
      </c>
    </row>
    <row r="25" spans="1:7" ht="12.75">
      <c r="A25" s="185" t="s">
        <v>235</v>
      </c>
      <c r="B25" s="166">
        <v>73460</v>
      </c>
      <c r="C25" s="166">
        <v>76034</v>
      </c>
      <c r="D25" s="166">
        <v>37244</v>
      </c>
      <c r="E25" s="166">
        <v>38819</v>
      </c>
      <c r="F25" s="170">
        <v>36216</v>
      </c>
      <c r="G25" s="170">
        <v>37215</v>
      </c>
    </row>
    <row r="26" spans="1:7" ht="12.75">
      <c r="A26" s="185"/>
      <c r="B26" s="166"/>
      <c r="C26" s="166"/>
      <c r="D26" s="166"/>
      <c r="E26" s="166"/>
      <c r="F26" s="166"/>
      <c r="G26" s="170"/>
    </row>
    <row r="27" spans="1:7" s="49" customFormat="1" ht="13.5" thickBot="1">
      <c r="A27" s="186" t="s">
        <v>32</v>
      </c>
      <c r="B27" s="187">
        <v>46745807</v>
      </c>
      <c r="C27" s="187">
        <v>47021031</v>
      </c>
      <c r="D27" s="187">
        <v>23116988</v>
      </c>
      <c r="E27" s="187">
        <v>23226185</v>
      </c>
      <c r="F27" s="187">
        <v>23628819</v>
      </c>
      <c r="G27" s="188">
        <v>23794846</v>
      </c>
    </row>
    <row r="28" spans="1:7" ht="12.75">
      <c r="A28" s="189" t="s">
        <v>99</v>
      </c>
      <c r="B28" s="189"/>
      <c r="C28" s="189"/>
      <c r="D28" s="189"/>
      <c r="E28" s="189"/>
      <c r="F28" s="189"/>
      <c r="G28" s="189"/>
    </row>
    <row r="29" spans="2:7" ht="12.75">
      <c r="B29" s="90"/>
      <c r="C29" s="90"/>
      <c r="D29" s="90"/>
      <c r="E29" s="90"/>
      <c r="F29" s="90"/>
      <c r="G29" s="90"/>
    </row>
  </sheetData>
  <mergeCells count="6">
    <mergeCell ref="A1:G1"/>
    <mergeCell ref="F5:G5"/>
    <mergeCell ref="A3:G3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4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O37"/>
  <sheetViews>
    <sheetView showGridLines="0" zoomScale="75" zoomScaleNormal="75" workbookViewId="0" topLeftCell="A1">
      <selection activeCell="J36" sqref="J36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384" width="19.140625" style="11" customWidth="1"/>
  </cols>
  <sheetData>
    <row r="1" spans="1:15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143"/>
      <c r="O1" s="143"/>
    </row>
    <row r="3" spans="1:15" s="28" customFormat="1" ht="15">
      <c r="A3" s="709" t="s">
        <v>357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416"/>
      <c r="O3" s="416"/>
    </row>
    <row r="4" spans="1:15" ht="15">
      <c r="A4" s="710" t="s">
        <v>296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417"/>
      <c r="O4" s="417"/>
    </row>
    <row r="5" spans="1:5" ht="14.25" customHeight="1" thickBot="1">
      <c r="A5" s="333"/>
      <c r="B5" s="333"/>
      <c r="C5" s="333"/>
      <c r="D5" s="333"/>
      <c r="E5" s="333"/>
    </row>
    <row r="6" spans="1:15" s="4" customFormat="1" ht="12.75">
      <c r="A6" s="403"/>
      <c r="B6" s="730" t="s">
        <v>331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106"/>
      <c r="O6" s="106"/>
    </row>
    <row r="7" spans="1:13" s="4" customFormat="1" ht="12.75" customHeight="1">
      <c r="A7" s="702" t="s">
        <v>1</v>
      </c>
      <c r="B7" s="731" t="s">
        <v>3</v>
      </c>
      <c r="C7" s="732" t="s">
        <v>328</v>
      </c>
      <c r="D7" s="732" t="s">
        <v>302</v>
      </c>
      <c r="E7" s="733" t="s">
        <v>303</v>
      </c>
      <c r="F7" s="733" t="s">
        <v>304</v>
      </c>
      <c r="G7" s="733" t="s">
        <v>305</v>
      </c>
      <c r="H7" s="733" t="s">
        <v>306</v>
      </c>
      <c r="I7" s="733" t="s">
        <v>307</v>
      </c>
      <c r="J7" s="733" t="s">
        <v>308</v>
      </c>
      <c r="K7" s="733" t="s">
        <v>329</v>
      </c>
      <c r="L7" s="733" t="s">
        <v>330</v>
      </c>
      <c r="M7" s="700" t="s">
        <v>310</v>
      </c>
    </row>
    <row r="8" spans="1:13" s="4" customFormat="1" ht="12.75">
      <c r="A8" s="702"/>
      <c r="B8" s="704"/>
      <c r="C8" s="706"/>
      <c r="D8" s="706"/>
      <c r="E8" s="699"/>
      <c r="F8" s="699"/>
      <c r="G8" s="699"/>
      <c r="H8" s="699"/>
      <c r="I8" s="699"/>
      <c r="J8" s="699"/>
      <c r="K8" s="699"/>
      <c r="L8" s="699"/>
      <c r="M8" s="735"/>
    </row>
    <row r="9" spans="1:13" s="4" customFormat="1" ht="12.75">
      <c r="A9" s="702"/>
      <c r="B9" s="704"/>
      <c r="C9" s="706"/>
      <c r="D9" s="706"/>
      <c r="E9" s="699"/>
      <c r="F9" s="699"/>
      <c r="G9" s="699"/>
      <c r="H9" s="699"/>
      <c r="I9" s="699"/>
      <c r="J9" s="699"/>
      <c r="K9" s="699"/>
      <c r="L9" s="699"/>
      <c r="M9" s="735"/>
    </row>
    <row r="10" spans="1:13" s="4" customFormat="1" ht="13.5" thickBot="1">
      <c r="A10" s="703"/>
      <c r="B10" s="705"/>
      <c r="C10" s="707"/>
      <c r="D10" s="707"/>
      <c r="E10" s="734"/>
      <c r="F10" s="734"/>
      <c r="G10" s="734"/>
      <c r="H10" s="734"/>
      <c r="I10" s="734"/>
      <c r="J10" s="734"/>
      <c r="K10" s="734"/>
      <c r="L10" s="734"/>
      <c r="M10" s="736"/>
    </row>
    <row r="11" spans="1:13" s="4" customFormat="1" ht="12.75">
      <c r="A11" s="334">
        <v>2002</v>
      </c>
      <c r="B11" s="318">
        <v>340.398</v>
      </c>
      <c r="C11" s="318">
        <v>33.774</v>
      </c>
      <c r="D11" s="318">
        <v>58.227</v>
      </c>
      <c r="E11" s="318">
        <v>57.699</v>
      </c>
      <c r="F11" s="318">
        <v>49.877</v>
      </c>
      <c r="G11" s="318">
        <v>42.106</v>
      </c>
      <c r="H11" s="318">
        <v>34.244</v>
      </c>
      <c r="I11" s="318">
        <v>23.801</v>
      </c>
      <c r="J11" s="318">
        <v>17.202</v>
      </c>
      <c r="K11" s="318">
        <v>13.552</v>
      </c>
      <c r="L11" s="318">
        <v>8.271</v>
      </c>
      <c r="M11" s="319">
        <v>1.395</v>
      </c>
    </row>
    <row r="12" spans="1:13" s="4" customFormat="1" ht="12.75">
      <c r="A12" s="389">
        <v>2003</v>
      </c>
      <c r="B12" s="318">
        <v>324.967</v>
      </c>
      <c r="C12" s="318">
        <v>42.139</v>
      </c>
      <c r="D12" s="318">
        <v>60.158</v>
      </c>
      <c r="E12" s="318">
        <v>57.038</v>
      </c>
      <c r="F12" s="318">
        <v>48.325</v>
      </c>
      <c r="G12" s="318">
        <v>39.29</v>
      </c>
      <c r="H12" s="318">
        <v>30.256</v>
      </c>
      <c r="I12" s="318">
        <v>20.502</v>
      </c>
      <c r="J12" s="318">
        <v>12.974</v>
      </c>
      <c r="K12" s="318">
        <v>8.658</v>
      </c>
      <c r="L12" s="318">
        <v>4.633</v>
      </c>
      <c r="M12" s="319">
        <v>0.841</v>
      </c>
    </row>
    <row r="13" spans="1:13" s="4" customFormat="1" ht="12.75">
      <c r="A13" s="389">
        <v>2004</v>
      </c>
      <c r="B13" s="318">
        <v>314.286</v>
      </c>
      <c r="C13" s="318">
        <v>35.4</v>
      </c>
      <c r="D13" s="318">
        <v>52.302</v>
      </c>
      <c r="E13" s="318">
        <v>55.701</v>
      </c>
      <c r="F13" s="318">
        <v>53.97</v>
      </c>
      <c r="G13" s="318">
        <v>40.233</v>
      </c>
      <c r="H13" s="318">
        <v>30.7</v>
      </c>
      <c r="I13" s="318">
        <v>20.601</v>
      </c>
      <c r="J13" s="318">
        <v>12.628</v>
      </c>
      <c r="K13" s="318">
        <v>7.796</v>
      </c>
      <c r="L13" s="318">
        <v>4.176</v>
      </c>
      <c r="M13" s="319">
        <v>0.671</v>
      </c>
    </row>
    <row r="14" spans="1:13" s="4" customFormat="1" ht="12.75">
      <c r="A14" s="389">
        <v>2005</v>
      </c>
      <c r="B14" s="318">
        <v>370.893</v>
      </c>
      <c r="C14" s="318">
        <v>34.253</v>
      </c>
      <c r="D14" s="318">
        <v>61.968</v>
      </c>
      <c r="E14" s="318">
        <v>74.011</v>
      </c>
      <c r="F14" s="318">
        <v>62.08</v>
      </c>
      <c r="G14" s="318">
        <v>49.204</v>
      </c>
      <c r="H14" s="318">
        <v>35.074</v>
      </c>
      <c r="I14" s="318">
        <v>24.805</v>
      </c>
      <c r="J14" s="318">
        <v>14.655</v>
      </c>
      <c r="K14" s="318">
        <v>9.299</v>
      </c>
      <c r="L14" s="318">
        <v>4.744</v>
      </c>
      <c r="M14" s="319">
        <v>0.714</v>
      </c>
    </row>
    <row r="15" spans="1:13" s="4" customFormat="1" ht="12.75">
      <c r="A15" s="389">
        <v>2006</v>
      </c>
      <c r="B15" s="318">
        <v>305.949</v>
      </c>
      <c r="C15" s="318">
        <v>31.753</v>
      </c>
      <c r="D15" s="318">
        <v>49.179</v>
      </c>
      <c r="E15" s="318">
        <v>54.908</v>
      </c>
      <c r="F15" s="318">
        <v>48.981</v>
      </c>
      <c r="G15" s="318">
        <v>40.322</v>
      </c>
      <c r="H15" s="318">
        <v>30.953</v>
      </c>
      <c r="I15" s="318">
        <v>23.024</v>
      </c>
      <c r="J15" s="318">
        <v>13.653</v>
      </c>
      <c r="K15" s="318">
        <v>8.225</v>
      </c>
      <c r="L15" s="318">
        <v>4.295</v>
      </c>
      <c r="M15" s="319">
        <v>0.605</v>
      </c>
    </row>
    <row r="16" spans="1:13" s="4" customFormat="1" ht="12.75">
      <c r="A16" s="389">
        <v>2007</v>
      </c>
      <c r="B16" s="318">
        <v>311.058</v>
      </c>
      <c r="C16" s="318">
        <v>32.126</v>
      </c>
      <c r="D16" s="318">
        <v>48.945</v>
      </c>
      <c r="E16" s="318">
        <v>53.544</v>
      </c>
      <c r="F16" s="318">
        <v>49.154</v>
      </c>
      <c r="G16" s="318">
        <v>41.715</v>
      </c>
      <c r="H16" s="318">
        <v>32.946</v>
      </c>
      <c r="I16" s="318">
        <v>24.548</v>
      </c>
      <c r="J16" s="318">
        <v>14.78</v>
      </c>
      <c r="K16" s="318">
        <v>8.648</v>
      </c>
      <c r="L16" s="318">
        <v>3.998</v>
      </c>
      <c r="M16" s="319">
        <v>0.61</v>
      </c>
    </row>
    <row r="17" spans="1:13" s="4" customFormat="1" ht="12.75">
      <c r="A17" s="389" t="s">
        <v>394</v>
      </c>
      <c r="B17" s="318">
        <v>375.94</v>
      </c>
      <c r="C17" s="318">
        <v>35.239</v>
      </c>
      <c r="D17" s="318">
        <v>58.735</v>
      </c>
      <c r="E17" s="318">
        <v>65.726</v>
      </c>
      <c r="F17" s="318">
        <v>63.363</v>
      </c>
      <c r="G17" s="318">
        <v>52.744</v>
      </c>
      <c r="H17" s="318">
        <v>41.359</v>
      </c>
      <c r="I17" s="318">
        <v>29.11</v>
      </c>
      <c r="J17" s="318">
        <v>17.052</v>
      </c>
      <c r="K17" s="318">
        <v>8.569</v>
      </c>
      <c r="L17" s="318">
        <v>3.4</v>
      </c>
      <c r="M17" s="319">
        <v>0.606</v>
      </c>
    </row>
    <row r="18" spans="1:13" s="4" customFormat="1" ht="12.75">
      <c r="A18" s="389">
        <v>2009</v>
      </c>
      <c r="B18" s="318">
        <v>559.43</v>
      </c>
      <c r="C18" s="318">
        <v>44.323</v>
      </c>
      <c r="D18" s="318">
        <v>89.535</v>
      </c>
      <c r="E18" s="318">
        <v>95.454</v>
      </c>
      <c r="F18" s="318">
        <v>98.035</v>
      </c>
      <c r="G18" s="318">
        <v>83.193</v>
      </c>
      <c r="H18" s="318">
        <v>65.221</v>
      </c>
      <c r="I18" s="318">
        <v>42.551</v>
      </c>
      <c r="J18" s="318">
        <v>24.642</v>
      </c>
      <c r="K18" s="318">
        <v>11.455</v>
      </c>
      <c r="L18" s="318">
        <v>4.325</v>
      </c>
      <c r="M18" s="319">
        <v>0.669</v>
      </c>
    </row>
    <row r="19" spans="1:13" s="4" customFormat="1" ht="13.5" thickBot="1">
      <c r="A19" s="453" t="s">
        <v>443</v>
      </c>
      <c r="B19" s="423">
        <v>572.612</v>
      </c>
      <c r="C19" s="423">
        <v>41.581</v>
      </c>
      <c r="D19" s="423">
        <v>89.081</v>
      </c>
      <c r="E19" s="672">
        <v>424.003</v>
      </c>
      <c r="F19" s="737"/>
      <c r="G19" s="737"/>
      <c r="H19" s="737"/>
      <c r="I19" s="737"/>
      <c r="J19" s="673"/>
      <c r="K19" s="672">
        <v>17.926</v>
      </c>
      <c r="L19" s="737"/>
      <c r="M19" s="737"/>
    </row>
    <row r="20" spans="1:9" ht="12.75">
      <c r="A20" s="144"/>
      <c r="B20"/>
      <c r="C20"/>
      <c r="D20"/>
      <c r="E20"/>
      <c r="F20"/>
      <c r="G20"/>
      <c r="H20"/>
      <c r="I20"/>
    </row>
    <row r="21" spans="1:9" ht="12.75">
      <c r="A21" s="148"/>
      <c r="B21"/>
      <c r="C21"/>
      <c r="D21"/>
      <c r="E21"/>
      <c r="F21"/>
      <c r="G21"/>
      <c r="H21"/>
      <c r="I21"/>
    </row>
    <row r="22" spans="1:9" ht="13.5" thickBot="1">
      <c r="A22" s="5"/>
      <c r="B22"/>
      <c r="C22"/>
      <c r="D22"/>
      <c r="E22"/>
      <c r="F22"/>
      <c r="G22"/>
      <c r="H22"/>
      <c r="I22"/>
    </row>
    <row r="23" spans="1:13" s="4" customFormat="1" ht="12.75">
      <c r="A23" s="403"/>
      <c r="B23" s="730" t="s">
        <v>332</v>
      </c>
      <c r="C23" s="701"/>
      <c r="D23" s="701"/>
      <c r="E23" s="701"/>
      <c r="F23" s="701"/>
      <c r="G23" s="701"/>
      <c r="H23" s="701"/>
      <c r="I23" s="701"/>
      <c r="J23" s="701"/>
      <c r="K23" s="701"/>
      <c r="L23" s="701"/>
      <c r="M23" s="701"/>
    </row>
    <row r="24" spans="1:13" s="4" customFormat="1" ht="12.75" customHeight="1">
      <c r="A24" s="702" t="s">
        <v>1</v>
      </c>
      <c r="B24" s="731" t="s">
        <v>3</v>
      </c>
      <c r="C24" s="732" t="s">
        <v>328</v>
      </c>
      <c r="D24" s="732" t="s">
        <v>302</v>
      </c>
      <c r="E24" s="733" t="s">
        <v>303</v>
      </c>
      <c r="F24" s="733" t="s">
        <v>304</v>
      </c>
      <c r="G24" s="733" t="s">
        <v>305</v>
      </c>
      <c r="H24" s="733" t="s">
        <v>306</v>
      </c>
      <c r="I24" s="733" t="s">
        <v>307</v>
      </c>
      <c r="J24" s="733" t="s">
        <v>308</v>
      </c>
      <c r="K24" s="733" t="s">
        <v>329</v>
      </c>
      <c r="L24" s="733" t="s">
        <v>330</v>
      </c>
      <c r="M24" s="700" t="s">
        <v>310</v>
      </c>
    </row>
    <row r="25" spans="1:13" s="4" customFormat="1" ht="12.75">
      <c r="A25" s="702"/>
      <c r="B25" s="704"/>
      <c r="C25" s="706"/>
      <c r="D25" s="706"/>
      <c r="E25" s="699"/>
      <c r="F25" s="699"/>
      <c r="G25" s="699"/>
      <c r="H25" s="699"/>
      <c r="I25" s="699"/>
      <c r="J25" s="699"/>
      <c r="K25" s="699"/>
      <c r="L25" s="699"/>
      <c r="M25" s="735"/>
    </row>
    <row r="26" spans="1:13" s="4" customFormat="1" ht="12.75">
      <c r="A26" s="702"/>
      <c r="B26" s="704"/>
      <c r="C26" s="706"/>
      <c r="D26" s="706"/>
      <c r="E26" s="699"/>
      <c r="F26" s="699"/>
      <c r="G26" s="699"/>
      <c r="H26" s="699"/>
      <c r="I26" s="699"/>
      <c r="J26" s="699"/>
      <c r="K26" s="699"/>
      <c r="L26" s="699"/>
      <c r="M26" s="735"/>
    </row>
    <row r="27" spans="1:13" s="4" customFormat="1" ht="13.5" thickBot="1">
      <c r="A27" s="703"/>
      <c r="B27" s="705"/>
      <c r="C27" s="707"/>
      <c r="D27" s="707"/>
      <c r="E27" s="734"/>
      <c r="F27" s="734"/>
      <c r="G27" s="734"/>
      <c r="H27" s="734"/>
      <c r="I27" s="734"/>
      <c r="J27" s="734"/>
      <c r="K27" s="734"/>
      <c r="L27" s="734"/>
      <c r="M27" s="736"/>
    </row>
    <row r="28" spans="1:13" s="4" customFormat="1" ht="12.75">
      <c r="A28" s="389">
        <v>2005</v>
      </c>
      <c r="B28" s="318">
        <v>349.207</v>
      </c>
      <c r="C28" s="318">
        <v>13.055</v>
      </c>
      <c r="D28" s="318">
        <v>72.967</v>
      </c>
      <c r="E28" s="318">
        <v>70.907</v>
      </c>
      <c r="F28" s="318">
        <v>55.558</v>
      </c>
      <c r="G28" s="318">
        <v>42.96</v>
      </c>
      <c r="H28" s="318">
        <v>36.463</v>
      </c>
      <c r="I28" s="318">
        <v>27.075</v>
      </c>
      <c r="J28" s="318">
        <v>18.109</v>
      </c>
      <c r="K28" s="318">
        <v>9.421</v>
      </c>
      <c r="L28" s="318">
        <v>2.456</v>
      </c>
      <c r="M28" s="319">
        <v>0.226</v>
      </c>
    </row>
    <row r="29" spans="1:13" s="4" customFormat="1" ht="12.75">
      <c r="A29" s="389">
        <v>2006</v>
      </c>
      <c r="B29" s="318">
        <v>363.759</v>
      </c>
      <c r="C29" s="318">
        <v>17.86</v>
      </c>
      <c r="D29" s="318">
        <v>64.701</v>
      </c>
      <c r="E29" s="318">
        <v>73.37</v>
      </c>
      <c r="F29" s="318">
        <v>60.834</v>
      </c>
      <c r="G29" s="318">
        <v>46.722</v>
      </c>
      <c r="H29" s="318">
        <v>36.981</v>
      </c>
      <c r="I29" s="318">
        <v>32.034</v>
      </c>
      <c r="J29" s="318">
        <v>18.987</v>
      </c>
      <c r="K29" s="318">
        <v>8.944</v>
      </c>
      <c r="L29" s="318">
        <v>2.883</v>
      </c>
      <c r="M29" s="319">
        <v>0.437</v>
      </c>
    </row>
    <row r="30" spans="1:13" s="4" customFormat="1" ht="12.75">
      <c r="A30" s="389">
        <v>2007</v>
      </c>
      <c r="B30" s="318">
        <v>391.996</v>
      </c>
      <c r="C30" s="318">
        <v>14.173</v>
      </c>
      <c r="D30" s="318">
        <v>74.074</v>
      </c>
      <c r="E30" s="318">
        <v>73.606</v>
      </c>
      <c r="F30" s="318">
        <v>71.49</v>
      </c>
      <c r="G30" s="318">
        <v>55.285</v>
      </c>
      <c r="H30" s="318">
        <v>41.078</v>
      </c>
      <c r="I30" s="318">
        <v>30.006</v>
      </c>
      <c r="J30" s="318">
        <v>19.304</v>
      </c>
      <c r="K30" s="318">
        <v>9.252</v>
      </c>
      <c r="L30" s="318">
        <v>3.255</v>
      </c>
      <c r="M30" s="319">
        <v>0.435</v>
      </c>
    </row>
    <row r="31" spans="1:13" s="4" customFormat="1" ht="12.75">
      <c r="A31" s="389">
        <v>2008</v>
      </c>
      <c r="B31" s="318">
        <v>336.945</v>
      </c>
      <c r="C31" s="318">
        <v>7.274</v>
      </c>
      <c r="D31" s="318">
        <v>61.659</v>
      </c>
      <c r="E31" s="318">
        <v>61.4</v>
      </c>
      <c r="F31" s="318">
        <v>62.147</v>
      </c>
      <c r="G31" s="318">
        <v>49.866</v>
      </c>
      <c r="H31" s="318">
        <v>36.531</v>
      </c>
      <c r="I31" s="318">
        <v>27.157</v>
      </c>
      <c r="J31" s="318">
        <v>18.909</v>
      </c>
      <c r="K31" s="318">
        <v>8.889</v>
      </c>
      <c r="L31" s="318">
        <v>2.76</v>
      </c>
      <c r="M31" s="319">
        <v>0.351</v>
      </c>
    </row>
    <row r="32" spans="1:13" s="4" customFormat="1" ht="12.75">
      <c r="A32" s="389">
        <v>2009</v>
      </c>
      <c r="B32" s="318">
        <v>199.206</v>
      </c>
      <c r="C32" s="318">
        <v>3.321</v>
      </c>
      <c r="D32" s="318">
        <v>30.501</v>
      </c>
      <c r="E32" s="318">
        <v>33.457</v>
      </c>
      <c r="F32" s="318">
        <v>35.652</v>
      </c>
      <c r="G32" s="318">
        <v>29.485</v>
      </c>
      <c r="H32" s="318">
        <v>22.908</v>
      </c>
      <c r="I32" s="318">
        <v>19.854</v>
      </c>
      <c r="J32" s="318">
        <v>15.366</v>
      </c>
      <c r="K32" s="318">
        <v>6.518</v>
      </c>
      <c r="L32" s="318">
        <v>1.94</v>
      </c>
      <c r="M32" s="319">
        <v>0.204</v>
      </c>
    </row>
    <row r="33" spans="1:13" s="4" customFormat="1" ht="13.5" thickBot="1">
      <c r="A33" s="453" t="s">
        <v>443</v>
      </c>
      <c r="B33" s="423">
        <v>221.344</v>
      </c>
      <c r="C33" s="423">
        <v>2.87</v>
      </c>
      <c r="D33" s="423">
        <v>30.991</v>
      </c>
      <c r="E33" s="672">
        <v>178.866</v>
      </c>
      <c r="F33" s="737"/>
      <c r="G33" s="737"/>
      <c r="H33" s="737"/>
      <c r="I33" s="737"/>
      <c r="J33" s="673"/>
      <c r="K33" s="672">
        <v>8.616</v>
      </c>
      <c r="L33" s="737"/>
      <c r="M33" s="737"/>
    </row>
    <row r="34" spans="1:9" ht="12.75">
      <c r="A34" s="323" t="s">
        <v>193</v>
      </c>
      <c r="B34"/>
      <c r="C34"/>
      <c r="D34"/>
      <c r="E34"/>
      <c r="F34"/>
      <c r="G34"/>
      <c r="H34"/>
      <c r="I34"/>
    </row>
    <row r="35" spans="1:9" ht="12.75">
      <c r="A35" s="148" t="s">
        <v>218</v>
      </c>
      <c r="B35"/>
      <c r="C35"/>
      <c r="D35"/>
      <c r="E35"/>
      <c r="F35"/>
      <c r="G35"/>
      <c r="H35"/>
      <c r="I35"/>
    </row>
    <row r="36" spans="1:9" ht="12.75">
      <c r="A36" s="148" t="s">
        <v>192</v>
      </c>
      <c r="B36"/>
      <c r="C36"/>
      <c r="D36"/>
      <c r="E36"/>
      <c r="F36"/>
      <c r="G36"/>
      <c r="H36"/>
      <c r="I36"/>
    </row>
    <row r="37" ht="12.75">
      <c r="A37" s="4"/>
    </row>
  </sheetData>
  <mergeCells count="35">
    <mergeCell ref="E33:J33"/>
    <mergeCell ref="K33:M33"/>
    <mergeCell ref="A3:M3"/>
    <mergeCell ref="A1:M1"/>
    <mergeCell ref="A4:M4"/>
    <mergeCell ref="M24:M27"/>
    <mergeCell ref="I24:I27"/>
    <mergeCell ref="J24:J27"/>
    <mergeCell ref="K24:K27"/>
    <mergeCell ref="L24:L27"/>
    <mergeCell ref="E24:E27"/>
    <mergeCell ref="F24:F27"/>
    <mergeCell ref="G24:G27"/>
    <mergeCell ref="H24:H27"/>
    <mergeCell ref="A24:A27"/>
    <mergeCell ref="B24:B27"/>
    <mergeCell ref="C24:C27"/>
    <mergeCell ref="D24:D27"/>
    <mergeCell ref="B23:M23"/>
    <mergeCell ref="G7:G10"/>
    <mergeCell ref="H7:H10"/>
    <mergeCell ref="I7:I10"/>
    <mergeCell ref="J7:J10"/>
    <mergeCell ref="E19:J19"/>
    <mergeCell ref="K19:M19"/>
    <mergeCell ref="B6:M6"/>
    <mergeCell ref="A7:A10"/>
    <mergeCell ref="B7:B10"/>
    <mergeCell ref="C7:C10"/>
    <mergeCell ref="D7:D10"/>
    <mergeCell ref="E7:E10"/>
    <mergeCell ref="F7:F10"/>
    <mergeCell ref="K7:K10"/>
    <mergeCell ref="L7:L10"/>
    <mergeCell ref="M7:M1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0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R43"/>
  <sheetViews>
    <sheetView showGridLines="0" zoomScale="75" zoomScaleNormal="75" workbookViewId="0" topLeftCell="A1">
      <selection activeCell="F19" sqref="F19"/>
    </sheetView>
  </sheetViews>
  <sheetFormatPr defaultColWidth="12.57421875" defaultRowHeight="12.75"/>
  <cols>
    <col min="1" max="13" width="10.7109375" style="11" customWidth="1"/>
    <col min="14" max="16384" width="19.140625" style="11" customWidth="1"/>
  </cols>
  <sheetData>
    <row r="1" spans="1:18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/>
      <c r="O1"/>
      <c r="P1"/>
      <c r="Q1"/>
      <c r="R1"/>
    </row>
    <row r="3" spans="1:13" s="28" customFormat="1" ht="15">
      <c r="A3" s="709" t="s">
        <v>355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</row>
    <row r="4" spans="1:13" ht="15">
      <c r="A4" s="710" t="s">
        <v>297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</row>
    <row r="5" spans="1:13" ht="13.5" thickBo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ht="12.75" customHeight="1">
      <c r="A6" s="718" t="s">
        <v>1</v>
      </c>
      <c r="B6" s="711" t="s">
        <v>326</v>
      </c>
      <c r="C6" s="712"/>
      <c r="D6" s="712"/>
      <c r="E6" s="712"/>
      <c r="F6" s="712"/>
      <c r="G6" s="723"/>
      <c r="H6" s="711" t="s">
        <v>327</v>
      </c>
      <c r="I6" s="712"/>
      <c r="J6" s="712"/>
      <c r="K6" s="712"/>
      <c r="L6" s="712"/>
      <c r="M6" s="712"/>
    </row>
    <row r="7" spans="1:13" ht="12.75">
      <c r="A7" s="719"/>
      <c r="B7" s="713"/>
      <c r="C7" s="714"/>
      <c r="D7" s="714"/>
      <c r="E7" s="714"/>
      <c r="F7" s="714"/>
      <c r="G7" s="724"/>
      <c r="H7" s="713"/>
      <c r="I7" s="714"/>
      <c r="J7" s="714"/>
      <c r="K7" s="714"/>
      <c r="L7" s="714"/>
      <c r="M7" s="714"/>
    </row>
    <row r="8" spans="1:13" ht="15" customHeight="1">
      <c r="A8" s="719"/>
      <c r="B8" s="715" t="s">
        <v>3</v>
      </c>
      <c r="C8" s="716"/>
      <c r="D8" s="715" t="s">
        <v>291</v>
      </c>
      <c r="E8" s="716"/>
      <c r="F8" s="715" t="s">
        <v>325</v>
      </c>
      <c r="G8" s="716"/>
      <c r="H8" s="721" t="s">
        <v>3</v>
      </c>
      <c r="I8" s="722"/>
      <c r="J8" s="715" t="s">
        <v>291</v>
      </c>
      <c r="K8" s="716"/>
      <c r="L8" s="715" t="s">
        <v>325</v>
      </c>
      <c r="M8" s="717"/>
    </row>
    <row r="9" spans="1:13" ht="13.5" thickBot="1">
      <c r="A9" s="720"/>
      <c r="B9" s="413" t="s">
        <v>4</v>
      </c>
      <c r="C9" s="413" t="s">
        <v>5</v>
      </c>
      <c r="D9" s="413" t="s">
        <v>4</v>
      </c>
      <c r="E9" s="413" t="s">
        <v>5</v>
      </c>
      <c r="F9" s="413" t="s">
        <v>4</v>
      </c>
      <c r="G9" s="413" t="s">
        <v>5</v>
      </c>
      <c r="H9" s="413" t="s">
        <v>4</v>
      </c>
      <c r="I9" s="413" t="s">
        <v>5</v>
      </c>
      <c r="J9" s="413" t="s">
        <v>4</v>
      </c>
      <c r="K9" s="413" t="s">
        <v>5</v>
      </c>
      <c r="L9" s="413" t="s">
        <v>4</v>
      </c>
      <c r="M9" s="414" t="s">
        <v>5</v>
      </c>
    </row>
    <row r="10" spans="1:14" ht="12.75">
      <c r="A10" s="334">
        <v>2001</v>
      </c>
      <c r="B10" s="318">
        <f>(D10+F10)</f>
        <v>171.281</v>
      </c>
      <c r="C10" s="318">
        <f>(E10+G10)</f>
        <v>114.295</v>
      </c>
      <c r="D10" s="318">
        <v>161.524</v>
      </c>
      <c r="E10" s="318">
        <v>106.233</v>
      </c>
      <c r="F10" s="318">
        <v>9.757</v>
      </c>
      <c r="G10" s="318">
        <v>8.062</v>
      </c>
      <c r="H10" s="318" t="s">
        <v>286</v>
      </c>
      <c r="I10" s="318" t="s">
        <v>286</v>
      </c>
      <c r="J10" s="318" t="s">
        <v>286</v>
      </c>
      <c r="K10" s="318" t="s">
        <v>286</v>
      </c>
      <c r="L10" s="318" t="s">
        <v>286</v>
      </c>
      <c r="M10" s="319" t="s">
        <v>286</v>
      </c>
      <c r="N10"/>
    </row>
    <row r="11" spans="1:14" ht="12.75">
      <c r="A11" s="334">
        <v>2002</v>
      </c>
      <c r="B11" s="318">
        <f aca="true" t="shared" si="0" ref="B11:B17">(D11+F11)</f>
        <v>209.909</v>
      </c>
      <c r="C11" s="318">
        <f aca="true" t="shared" si="1" ref="C11:C17">(E11+G11)</f>
        <v>130.316</v>
      </c>
      <c r="D11" s="318">
        <v>199.075</v>
      </c>
      <c r="E11" s="318">
        <v>121.94</v>
      </c>
      <c r="F11" s="318">
        <v>10.834</v>
      </c>
      <c r="G11" s="318">
        <v>8.376</v>
      </c>
      <c r="H11" s="318" t="s">
        <v>286</v>
      </c>
      <c r="I11" s="318" t="s">
        <v>286</v>
      </c>
      <c r="J11" s="318" t="s">
        <v>286</v>
      </c>
      <c r="K11" s="318" t="s">
        <v>286</v>
      </c>
      <c r="L11" s="318" t="s">
        <v>286</v>
      </c>
      <c r="M11" s="319" t="s">
        <v>286</v>
      </c>
      <c r="N11"/>
    </row>
    <row r="12" spans="1:14" ht="12.75">
      <c r="A12" s="334">
        <v>2003</v>
      </c>
      <c r="B12" s="318">
        <f t="shared" si="0"/>
        <v>206.962</v>
      </c>
      <c r="C12" s="318">
        <f t="shared" si="1"/>
        <v>131.339</v>
      </c>
      <c r="D12" s="318">
        <v>191.357</v>
      </c>
      <c r="E12" s="318">
        <v>122.038</v>
      </c>
      <c r="F12" s="318">
        <v>15.605</v>
      </c>
      <c r="G12" s="318">
        <v>9.301</v>
      </c>
      <c r="H12" s="318" t="s">
        <v>286</v>
      </c>
      <c r="I12" s="318" t="s">
        <v>286</v>
      </c>
      <c r="J12" s="318" t="s">
        <v>286</v>
      </c>
      <c r="K12" s="318" t="s">
        <v>286</v>
      </c>
      <c r="L12" s="318" t="s">
        <v>286</v>
      </c>
      <c r="M12" s="319" t="s">
        <v>286</v>
      </c>
      <c r="N12"/>
    </row>
    <row r="13" spans="1:14" ht="12.75">
      <c r="A13" s="334">
        <v>2004</v>
      </c>
      <c r="B13" s="318">
        <f t="shared" si="0"/>
        <v>198.655</v>
      </c>
      <c r="C13" s="318">
        <f t="shared" si="1"/>
        <v>133.623</v>
      </c>
      <c r="D13" s="318">
        <v>184.883</v>
      </c>
      <c r="E13" s="318">
        <v>125.513</v>
      </c>
      <c r="F13" s="318">
        <v>13.772</v>
      </c>
      <c r="G13" s="318">
        <v>8.11</v>
      </c>
      <c r="H13" s="318" t="s">
        <v>286</v>
      </c>
      <c r="I13" s="318" t="s">
        <v>286</v>
      </c>
      <c r="J13" s="318" t="s">
        <v>286</v>
      </c>
      <c r="K13" s="318" t="s">
        <v>286</v>
      </c>
      <c r="L13" s="318" t="s">
        <v>286</v>
      </c>
      <c r="M13" s="319" t="s">
        <v>286</v>
      </c>
      <c r="N13"/>
    </row>
    <row r="14" spans="1:14" ht="12.75">
      <c r="A14" s="334">
        <v>2005</v>
      </c>
      <c r="B14" s="318">
        <f t="shared" si="0"/>
        <v>203.22</v>
      </c>
      <c r="C14" s="318">
        <f t="shared" si="1"/>
        <v>128.84199999999998</v>
      </c>
      <c r="D14" s="318">
        <v>187.702</v>
      </c>
      <c r="E14" s="318">
        <v>119.588</v>
      </c>
      <c r="F14" s="318">
        <v>15.518</v>
      </c>
      <c r="G14" s="318">
        <v>9.254</v>
      </c>
      <c r="H14" s="318">
        <f aca="true" t="shared" si="2" ref="H14:I17">(J14+L14)</f>
        <v>328.621</v>
      </c>
      <c r="I14" s="318">
        <f t="shared" si="2"/>
        <v>22.18</v>
      </c>
      <c r="J14" s="318">
        <v>323.558</v>
      </c>
      <c r="K14" s="318">
        <v>21.189</v>
      </c>
      <c r="L14" s="318">
        <v>5.063</v>
      </c>
      <c r="M14" s="319">
        <v>0.991</v>
      </c>
      <c r="N14"/>
    </row>
    <row r="15" spans="1:14" ht="12.75">
      <c r="A15" s="334">
        <v>2006</v>
      </c>
      <c r="B15" s="318">
        <f t="shared" si="0"/>
        <v>201.881</v>
      </c>
      <c r="C15" s="318">
        <f t="shared" si="1"/>
        <v>111.957</v>
      </c>
      <c r="D15" s="318">
        <v>188.179</v>
      </c>
      <c r="E15" s="318">
        <v>102.886</v>
      </c>
      <c r="F15" s="318">
        <v>13.702</v>
      </c>
      <c r="G15" s="318">
        <v>9.071</v>
      </c>
      <c r="H15" s="318">
        <f t="shared" si="2"/>
        <v>339.78200000000004</v>
      </c>
      <c r="I15" s="318">
        <f t="shared" si="2"/>
        <v>25.053</v>
      </c>
      <c r="J15" s="318">
        <v>335.189</v>
      </c>
      <c r="K15" s="318">
        <v>24.119</v>
      </c>
      <c r="L15" s="318">
        <v>4.593</v>
      </c>
      <c r="M15" s="319">
        <v>0.934</v>
      </c>
      <c r="N15"/>
    </row>
    <row r="16" spans="1:14" ht="12.75">
      <c r="A16" s="334">
        <v>2007</v>
      </c>
      <c r="B16" s="318">
        <f t="shared" si="0"/>
        <v>341.663</v>
      </c>
      <c r="C16" s="318">
        <f t="shared" si="1"/>
        <v>208.71800000000002</v>
      </c>
      <c r="D16" s="318">
        <v>171.551</v>
      </c>
      <c r="E16" s="318">
        <v>113.531</v>
      </c>
      <c r="F16" s="318">
        <v>170.112</v>
      </c>
      <c r="G16" s="318">
        <v>95.187</v>
      </c>
      <c r="H16" s="318">
        <f t="shared" si="2"/>
        <v>358.91999999999996</v>
      </c>
      <c r="I16" s="318">
        <f t="shared" si="2"/>
        <v>34.59</v>
      </c>
      <c r="J16" s="318">
        <v>354.681</v>
      </c>
      <c r="K16" s="318">
        <v>33.683</v>
      </c>
      <c r="L16" s="318">
        <v>4.239</v>
      </c>
      <c r="M16" s="319">
        <v>0.907</v>
      </c>
      <c r="N16"/>
    </row>
    <row r="17" spans="1:14" ht="12.75">
      <c r="A17" s="334" t="s">
        <v>395</v>
      </c>
      <c r="B17" s="318">
        <f t="shared" si="0"/>
        <v>191.57</v>
      </c>
      <c r="C17" s="318">
        <f t="shared" si="1"/>
        <v>114.319</v>
      </c>
      <c r="D17" s="318">
        <v>191.57</v>
      </c>
      <c r="E17" s="318">
        <v>114.319</v>
      </c>
      <c r="F17" s="318" t="s">
        <v>0</v>
      </c>
      <c r="G17" s="318" t="s">
        <v>0</v>
      </c>
      <c r="H17" s="318">
        <f t="shared" si="2"/>
        <v>311.06100000000004</v>
      </c>
      <c r="I17" s="318">
        <f t="shared" si="2"/>
        <v>28.558</v>
      </c>
      <c r="J17" s="318">
        <v>306.514</v>
      </c>
      <c r="K17" s="318">
        <v>27.688</v>
      </c>
      <c r="L17" s="318">
        <v>4.547</v>
      </c>
      <c r="M17" s="319">
        <v>0.87</v>
      </c>
      <c r="N17"/>
    </row>
    <row r="18" spans="1:14" ht="12.75">
      <c r="A18" s="478">
        <v>2009</v>
      </c>
      <c r="B18" s="318">
        <v>292.113</v>
      </c>
      <c r="C18" s="318">
        <v>154.633</v>
      </c>
      <c r="D18" s="318">
        <v>292.113</v>
      </c>
      <c r="E18" s="318">
        <v>154.633</v>
      </c>
      <c r="F18" s="318" t="s">
        <v>0</v>
      </c>
      <c r="G18" s="318" t="s">
        <v>0</v>
      </c>
      <c r="H18" s="318">
        <v>185.684</v>
      </c>
      <c r="I18" s="318">
        <v>15.067</v>
      </c>
      <c r="J18" s="318">
        <v>181.66</v>
      </c>
      <c r="K18" s="318">
        <v>14.278</v>
      </c>
      <c r="L18" s="318">
        <v>4.024</v>
      </c>
      <c r="M18" s="319">
        <v>0.789</v>
      </c>
      <c r="N18"/>
    </row>
    <row r="19" spans="1:14" ht="13.5" thickBot="1">
      <c r="A19" s="432" t="s">
        <v>478</v>
      </c>
      <c r="B19" s="672">
        <v>504.472</v>
      </c>
      <c r="C19" s="673"/>
      <c r="D19" s="672">
        <v>504.472</v>
      </c>
      <c r="E19" s="673"/>
      <c r="F19" s="318" t="s">
        <v>0</v>
      </c>
      <c r="G19" s="318" t="s">
        <v>0</v>
      </c>
      <c r="H19" s="672">
        <v>223.898</v>
      </c>
      <c r="I19" s="673"/>
      <c r="J19" s="672">
        <v>219.126</v>
      </c>
      <c r="K19" s="673"/>
      <c r="L19" s="672">
        <v>4.772</v>
      </c>
      <c r="M19" s="737"/>
      <c r="N19"/>
    </row>
    <row r="20" spans="1:13" ht="12.75">
      <c r="A20" s="323" t="s">
        <v>193</v>
      </c>
      <c r="B20" s="338"/>
      <c r="C20" s="338"/>
      <c r="D20" s="338"/>
      <c r="E20" s="338"/>
      <c r="F20" s="338"/>
      <c r="G20" s="338"/>
      <c r="H20" s="336"/>
      <c r="I20" s="336"/>
      <c r="J20" s="336"/>
      <c r="K20" s="336"/>
      <c r="L20" s="336"/>
      <c r="M20" s="336"/>
    </row>
    <row r="21" spans="1:7" ht="12.75">
      <c r="A21" s="148" t="s">
        <v>218</v>
      </c>
      <c r="B21" s="92"/>
      <c r="C21" s="92"/>
      <c r="D21" s="92"/>
      <c r="E21" s="92"/>
      <c r="F21" s="92"/>
      <c r="G21" s="92"/>
    </row>
    <row r="22" spans="1:13" ht="12.75">
      <c r="A22" s="148" t="s">
        <v>192</v>
      </c>
      <c r="B22" s="92"/>
      <c r="C22" s="92"/>
      <c r="D22" s="92"/>
      <c r="E22" s="92"/>
      <c r="F22" s="92"/>
      <c r="G22" s="92"/>
      <c r="H22"/>
      <c r="I22"/>
      <c r="J22"/>
      <c r="K22"/>
      <c r="L22"/>
      <c r="M22"/>
    </row>
    <row r="23" spans="1:14" ht="12.75">
      <c r="A23" s="5" t="s">
        <v>287</v>
      </c>
      <c r="B23"/>
      <c r="C23"/>
      <c r="D23"/>
      <c r="E23"/>
      <c r="F23"/>
      <c r="G23"/>
      <c r="H23"/>
      <c r="I23"/>
      <c r="J23"/>
      <c r="K23"/>
      <c r="L23"/>
      <c r="M23"/>
      <c r="N23" s="98"/>
    </row>
    <row r="24" spans="1:13" ht="12.75">
      <c r="A24" s="479" t="s">
        <v>479</v>
      </c>
      <c r="B24" s="479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7" ht="12.75">
      <c r="A34"/>
      <c r="B34"/>
      <c r="C34"/>
      <c r="D34"/>
      <c r="E34"/>
      <c r="F34"/>
      <c r="G34"/>
    </row>
    <row r="35" spans="1:7" ht="12.75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12.75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</sheetData>
  <mergeCells count="17">
    <mergeCell ref="A1:M1"/>
    <mergeCell ref="A6:A9"/>
    <mergeCell ref="A3:M3"/>
    <mergeCell ref="A4:M4"/>
    <mergeCell ref="J8:K8"/>
    <mergeCell ref="L8:M8"/>
    <mergeCell ref="H6:M7"/>
    <mergeCell ref="F8:G8"/>
    <mergeCell ref="L19:M19"/>
    <mergeCell ref="B6:G7"/>
    <mergeCell ref="H8:I8"/>
    <mergeCell ref="B8:C8"/>
    <mergeCell ref="D8:E8"/>
    <mergeCell ref="B19:C19"/>
    <mergeCell ref="D19:E19"/>
    <mergeCell ref="H19:I19"/>
    <mergeCell ref="J19:K1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T37"/>
  <sheetViews>
    <sheetView showGridLines="0" tabSelected="1" zoomScale="75" zoomScaleNormal="75" workbookViewId="0" topLeftCell="A4">
      <selection activeCell="K34" sqref="K34"/>
    </sheetView>
  </sheetViews>
  <sheetFormatPr defaultColWidth="12.57421875" defaultRowHeight="12.75"/>
  <cols>
    <col min="1" max="1" width="10.7109375" style="11" customWidth="1"/>
    <col min="2" max="3" width="12.57421875" style="11" customWidth="1"/>
    <col min="4" max="15" width="10.7109375" style="11" customWidth="1"/>
    <col min="16" max="16384" width="19.140625" style="11" customWidth="1"/>
  </cols>
  <sheetData>
    <row r="1" spans="1:20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143"/>
      <c r="O1" s="143"/>
      <c r="P1"/>
      <c r="Q1"/>
      <c r="R1"/>
      <c r="S1"/>
      <c r="T1"/>
    </row>
    <row r="3" spans="1:15" s="28" customFormat="1" ht="15">
      <c r="A3" s="709" t="s">
        <v>356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416"/>
      <c r="O3" s="416"/>
    </row>
    <row r="4" spans="1:15" ht="15">
      <c r="A4" s="710" t="s">
        <v>297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417"/>
      <c r="O4" s="417"/>
    </row>
    <row r="5" spans="1:15" ht="13.5" thickBot="1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415"/>
      <c r="O5" s="415"/>
    </row>
    <row r="6" spans="1:15" s="4" customFormat="1" ht="12.75">
      <c r="A6" s="403"/>
      <c r="B6" s="701" t="s">
        <v>326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106"/>
      <c r="O6" s="106"/>
    </row>
    <row r="7" spans="1:13" s="4" customFormat="1" ht="12.75" customHeight="1">
      <c r="A7" s="702" t="s">
        <v>1</v>
      </c>
      <c r="B7" s="704" t="s">
        <v>3</v>
      </c>
      <c r="C7" s="706" t="s">
        <v>328</v>
      </c>
      <c r="D7" s="706" t="s">
        <v>302</v>
      </c>
      <c r="E7" s="699" t="s">
        <v>303</v>
      </c>
      <c r="F7" s="699" t="s">
        <v>304</v>
      </c>
      <c r="G7" s="699" t="s">
        <v>305</v>
      </c>
      <c r="H7" s="699" t="s">
        <v>306</v>
      </c>
      <c r="I7" s="699" t="s">
        <v>307</v>
      </c>
      <c r="J7" s="699" t="s">
        <v>308</v>
      </c>
      <c r="K7" s="699" t="s">
        <v>329</v>
      </c>
      <c r="L7" s="699" t="s">
        <v>330</v>
      </c>
      <c r="M7" s="735" t="s">
        <v>310</v>
      </c>
    </row>
    <row r="8" spans="1:13" s="4" customFormat="1" ht="12.75">
      <c r="A8" s="702"/>
      <c r="B8" s="704"/>
      <c r="C8" s="706"/>
      <c r="D8" s="706"/>
      <c r="E8" s="553"/>
      <c r="F8" s="553"/>
      <c r="G8" s="553"/>
      <c r="H8" s="553"/>
      <c r="I8" s="553"/>
      <c r="J8" s="553"/>
      <c r="K8" s="553"/>
      <c r="L8" s="553"/>
      <c r="M8" s="551"/>
    </row>
    <row r="9" spans="1:13" s="4" customFormat="1" ht="12.75">
      <c r="A9" s="702"/>
      <c r="B9" s="704"/>
      <c r="C9" s="706"/>
      <c r="D9" s="706"/>
      <c r="E9" s="553"/>
      <c r="F9" s="553"/>
      <c r="G9" s="553"/>
      <c r="H9" s="553"/>
      <c r="I9" s="553"/>
      <c r="J9" s="553"/>
      <c r="K9" s="553"/>
      <c r="L9" s="553"/>
      <c r="M9" s="551"/>
    </row>
    <row r="10" spans="1:13" s="4" customFormat="1" ht="13.5" thickBot="1">
      <c r="A10" s="703"/>
      <c r="B10" s="705"/>
      <c r="C10" s="707"/>
      <c r="D10" s="707"/>
      <c r="E10" s="554"/>
      <c r="F10" s="554"/>
      <c r="G10" s="554"/>
      <c r="H10" s="554"/>
      <c r="I10" s="554"/>
      <c r="J10" s="554"/>
      <c r="K10" s="554"/>
      <c r="L10" s="554"/>
      <c r="M10" s="552"/>
    </row>
    <row r="11" spans="1:13" s="4" customFormat="1" ht="12.75">
      <c r="A11" s="334">
        <v>2002</v>
      </c>
      <c r="B11" s="318">
        <v>309.854</v>
      </c>
      <c r="C11" s="318">
        <v>20.429</v>
      </c>
      <c r="D11" s="318">
        <v>45.742</v>
      </c>
      <c r="E11" s="318">
        <v>48.299</v>
      </c>
      <c r="F11" s="318">
        <v>43.009</v>
      </c>
      <c r="G11" s="318">
        <v>36.364</v>
      </c>
      <c r="H11" s="318">
        <v>28.683</v>
      </c>
      <c r="I11" s="318">
        <v>20.103</v>
      </c>
      <c r="J11" s="318">
        <v>16.071</v>
      </c>
      <c r="K11" s="318">
        <v>14.978</v>
      </c>
      <c r="L11" s="318">
        <v>13.853</v>
      </c>
      <c r="M11" s="319">
        <v>22.094</v>
      </c>
    </row>
    <row r="12" spans="1:13" s="4" customFormat="1" ht="12.75">
      <c r="A12" s="389">
        <v>2003</v>
      </c>
      <c r="B12" s="318">
        <v>338.303</v>
      </c>
      <c r="C12" s="318">
        <v>31.168</v>
      </c>
      <c r="D12" s="318">
        <v>56.079</v>
      </c>
      <c r="E12" s="318">
        <v>56.657</v>
      </c>
      <c r="F12" s="318">
        <v>48.257</v>
      </c>
      <c r="G12" s="318">
        <v>39.279</v>
      </c>
      <c r="H12" s="318">
        <v>30.137</v>
      </c>
      <c r="I12" s="318">
        <v>20.134</v>
      </c>
      <c r="J12" s="318">
        <v>13.771</v>
      </c>
      <c r="K12" s="318">
        <v>11.954</v>
      </c>
      <c r="L12" s="318">
        <v>9.878</v>
      </c>
      <c r="M12" s="319">
        <v>20.833</v>
      </c>
    </row>
    <row r="13" spans="1:13" s="4" customFormat="1" ht="12.75">
      <c r="A13" s="389">
        <v>2004</v>
      </c>
      <c r="B13" s="318">
        <v>332.281</v>
      </c>
      <c r="C13" s="318">
        <v>27.923</v>
      </c>
      <c r="D13" s="318">
        <v>50.468</v>
      </c>
      <c r="E13" s="318">
        <v>56.507</v>
      </c>
      <c r="F13" s="318">
        <v>53.853</v>
      </c>
      <c r="G13" s="318">
        <v>41.209</v>
      </c>
      <c r="H13" s="318">
        <v>31.595</v>
      </c>
      <c r="I13" s="318">
        <v>20.877</v>
      </c>
      <c r="J13" s="318">
        <v>13.513</v>
      </c>
      <c r="K13" s="318">
        <v>10.572</v>
      </c>
      <c r="L13" s="318">
        <v>8.779</v>
      </c>
      <c r="M13" s="319">
        <v>16.876</v>
      </c>
    </row>
    <row r="14" spans="1:13" s="4" customFormat="1" ht="12.75">
      <c r="A14" s="389">
        <v>2005</v>
      </c>
      <c r="B14" s="318">
        <v>332.063</v>
      </c>
      <c r="C14" s="318">
        <v>25.971</v>
      </c>
      <c r="D14" s="318">
        <v>46.751</v>
      </c>
      <c r="E14" s="318">
        <v>56.521</v>
      </c>
      <c r="F14" s="318">
        <v>50.945</v>
      </c>
      <c r="G14" s="318">
        <v>43.287</v>
      </c>
      <c r="H14" s="318">
        <v>31.245</v>
      </c>
      <c r="I14" s="318">
        <v>21.632</v>
      </c>
      <c r="J14" s="318">
        <v>13.296</v>
      </c>
      <c r="K14" s="318">
        <v>10.179</v>
      </c>
      <c r="L14" s="318">
        <v>8.402</v>
      </c>
      <c r="M14" s="319">
        <v>23.775</v>
      </c>
    </row>
    <row r="15" spans="1:13" s="4" customFormat="1" ht="12.75">
      <c r="A15" s="389">
        <v>2006</v>
      </c>
      <c r="B15" s="318">
        <v>313.838</v>
      </c>
      <c r="C15" s="318">
        <v>23.233</v>
      </c>
      <c r="D15" s="318">
        <v>44.429</v>
      </c>
      <c r="E15" s="318">
        <v>55.992</v>
      </c>
      <c r="F15" s="318">
        <v>49.729</v>
      </c>
      <c r="G15" s="318">
        <v>39.688</v>
      </c>
      <c r="H15" s="318">
        <v>29.247</v>
      </c>
      <c r="I15" s="318">
        <v>21.143</v>
      </c>
      <c r="J15" s="318">
        <v>13.147</v>
      </c>
      <c r="K15" s="318">
        <v>9.901</v>
      </c>
      <c r="L15" s="318">
        <v>8.261</v>
      </c>
      <c r="M15" s="319">
        <v>19.026</v>
      </c>
    </row>
    <row r="16" spans="1:13" s="4" customFormat="1" ht="12.75">
      <c r="A16" s="389">
        <v>2007</v>
      </c>
      <c r="B16" s="318">
        <v>550.381</v>
      </c>
      <c r="C16" s="318">
        <v>22.934</v>
      </c>
      <c r="D16" s="318">
        <v>44.3</v>
      </c>
      <c r="E16" s="318">
        <v>58.488</v>
      </c>
      <c r="F16" s="318">
        <v>61.376</v>
      </c>
      <c r="G16" s="318">
        <v>61.665</v>
      </c>
      <c r="H16" s="318">
        <v>61.825</v>
      </c>
      <c r="I16" s="318">
        <v>58.566</v>
      </c>
      <c r="J16" s="318">
        <v>51.206</v>
      </c>
      <c r="K16" s="318">
        <v>53.129</v>
      </c>
      <c r="L16" s="318">
        <v>54.809</v>
      </c>
      <c r="M16" s="319">
        <v>22.008</v>
      </c>
    </row>
    <row r="17" spans="1:13" s="4" customFormat="1" ht="12.75">
      <c r="A17" s="389" t="s">
        <v>394</v>
      </c>
      <c r="B17" s="318">
        <v>305.891</v>
      </c>
      <c r="C17" s="318">
        <v>24.059</v>
      </c>
      <c r="D17" s="318">
        <v>43.247</v>
      </c>
      <c r="E17" s="318">
        <v>49.478</v>
      </c>
      <c r="F17" s="318">
        <v>49.409</v>
      </c>
      <c r="G17" s="318">
        <v>41.602</v>
      </c>
      <c r="H17" s="318">
        <v>32.98</v>
      </c>
      <c r="I17" s="318">
        <v>24.117</v>
      </c>
      <c r="J17" s="318">
        <v>14.821</v>
      </c>
      <c r="K17" s="318">
        <v>8.775</v>
      </c>
      <c r="L17" s="318">
        <v>5.595</v>
      </c>
      <c r="M17" s="319">
        <v>11.789</v>
      </c>
    </row>
    <row r="18" spans="1:13" s="4" customFormat="1" ht="12.75">
      <c r="A18" s="389">
        <v>2009</v>
      </c>
      <c r="B18" s="318">
        <v>446.754</v>
      </c>
      <c r="C18" s="318">
        <v>28.942</v>
      </c>
      <c r="D18" s="318">
        <v>63.636</v>
      </c>
      <c r="E18" s="318">
        <v>73.234</v>
      </c>
      <c r="F18" s="318">
        <v>77.646</v>
      </c>
      <c r="G18" s="318">
        <v>66.96</v>
      </c>
      <c r="H18" s="318">
        <v>52.583</v>
      </c>
      <c r="I18" s="318">
        <v>34.821</v>
      </c>
      <c r="J18" s="318">
        <v>20.794</v>
      </c>
      <c r="K18" s="318">
        <v>10.958</v>
      </c>
      <c r="L18" s="318">
        <v>6.167</v>
      </c>
      <c r="M18" s="319">
        <v>10.996</v>
      </c>
    </row>
    <row r="19" spans="1:13" s="4" customFormat="1" ht="13.5" thickBot="1">
      <c r="A19" s="453" t="s">
        <v>443</v>
      </c>
      <c r="B19" s="423">
        <v>504.472</v>
      </c>
      <c r="C19" s="423">
        <v>29.706</v>
      </c>
      <c r="D19" s="423">
        <v>72.368</v>
      </c>
      <c r="E19" s="672">
        <v>372.239</v>
      </c>
      <c r="F19" s="737"/>
      <c r="G19" s="737"/>
      <c r="H19" s="737"/>
      <c r="I19" s="737"/>
      <c r="J19" s="673"/>
      <c r="K19" s="672">
        <v>30.147</v>
      </c>
      <c r="L19" s="737"/>
      <c r="M19" s="737"/>
    </row>
    <row r="20" spans="1:9" ht="12.75">
      <c r="A20" s="144"/>
      <c r="B20"/>
      <c r="C20"/>
      <c r="D20"/>
      <c r="E20"/>
      <c r="F20"/>
      <c r="G20"/>
      <c r="H20"/>
      <c r="I20"/>
    </row>
    <row r="21" spans="1:9" ht="12.75">
      <c r="A21" s="148"/>
      <c r="B21"/>
      <c r="C21"/>
      <c r="D21"/>
      <c r="E21"/>
      <c r="F21"/>
      <c r="G21"/>
      <c r="H21"/>
      <c r="I21"/>
    </row>
    <row r="22" spans="1:9" ht="13.5" thickBot="1">
      <c r="A22" s="5"/>
      <c r="B22"/>
      <c r="C22"/>
      <c r="D22"/>
      <c r="E22"/>
      <c r="F22"/>
      <c r="G22"/>
      <c r="H22"/>
      <c r="I22"/>
    </row>
    <row r="23" spans="1:13" s="4" customFormat="1" ht="12.75">
      <c r="A23" s="403"/>
      <c r="B23" s="701" t="s">
        <v>327</v>
      </c>
      <c r="C23" s="701"/>
      <c r="D23" s="701"/>
      <c r="E23" s="701"/>
      <c r="F23" s="701"/>
      <c r="G23" s="701"/>
      <c r="H23" s="701"/>
      <c r="I23" s="701"/>
      <c r="J23" s="701"/>
      <c r="K23" s="701"/>
      <c r="L23" s="701"/>
      <c r="M23" s="701"/>
    </row>
    <row r="24" spans="1:13" s="4" customFormat="1" ht="12.75" customHeight="1">
      <c r="A24" s="702" t="s">
        <v>1</v>
      </c>
      <c r="B24" s="704" t="s">
        <v>3</v>
      </c>
      <c r="C24" s="706" t="s">
        <v>328</v>
      </c>
      <c r="D24" s="706" t="s">
        <v>302</v>
      </c>
      <c r="E24" s="699" t="s">
        <v>303</v>
      </c>
      <c r="F24" s="699" t="s">
        <v>304</v>
      </c>
      <c r="G24" s="699" t="s">
        <v>305</v>
      </c>
      <c r="H24" s="699" t="s">
        <v>306</v>
      </c>
      <c r="I24" s="699" t="s">
        <v>307</v>
      </c>
      <c r="J24" s="699" t="s">
        <v>308</v>
      </c>
      <c r="K24" s="699" t="s">
        <v>329</v>
      </c>
      <c r="L24" s="699" t="s">
        <v>330</v>
      </c>
      <c r="M24" s="735" t="s">
        <v>310</v>
      </c>
    </row>
    <row r="25" spans="1:13" s="4" customFormat="1" ht="12.75">
      <c r="A25" s="702"/>
      <c r="B25" s="704"/>
      <c r="C25" s="706"/>
      <c r="D25" s="706"/>
      <c r="E25" s="553"/>
      <c r="F25" s="553"/>
      <c r="G25" s="553"/>
      <c r="H25" s="553"/>
      <c r="I25" s="553"/>
      <c r="J25" s="553"/>
      <c r="K25" s="553"/>
      <c r="L25" s="553"/>
      <c r="M25" s="551"/>
    </row>
    <row r="26" spans="1:13" s="4" customFormat="1" ht="12.75">
      <c r="A26" s="702"/>
      <c r="B26" s="704"/>
      <c r="C26" s="706"/>
      <c r="D26" s="706"/>
      <c r="E26" s="553"/>
      <c r="F26" s="553"/>
      <c r="G26" s="553"/>
      <c r="H26" s="553"/>
      <c r="I26" s="553"/>
      <c r="J26" s="553"/>
      <c r="K26" s="553"/>
      <c r="L26" s="553"/>
      <c r="M26" s="551"/>
    </row>
    <row r="27" spans="1:13" s="4" customFormat="1" ht="13.5" thickBot="1">
      <c r="A27" s="703"/>
      <c r="B27" s="705"/>
      <c r="C27" s="707"/>
      <c r="D27" s="707"/>
      <c r="E27" s="554"/>
      <c r="F27" s="554"/>
      <c r="G27" s="554"/>
      <c r="H27" s="554"/>
      <c r="I27" s="554"/>
      <c r="J27" s="554"/>
      <c r="K27" s="554"/>
      <c r="L27" s="554"/>
      <c r="M27" s="552"/>
    </row>
    <row r="28" spans="1:13" s="4" customFormat="1" ht="12.75">
      <c r="A28" s="389">
        <v>2005</v>
      </c>
      <c r="B28" s="318">
        <v>350.801</v>
      </c>
      <c r="C28" s="318">
        <v>12.788</v>
      </c>
      <c r="D28" s="318">
        <v>72.481</v>
      </c>
      <c r="E28" s="318">
        <v>70.517</v>
      </c>
      <c r="F28" s="318">
        <v>55.427</v>
      </c>
      <c r="G28" s="318">
        <v>42.898</v>
      </c>
      <c r="H28" s="318">
        <v>36.448</v>
      </c>
      <c r="I28" s="318">
        <v>27.137</v>
      </c>
      <c r="J28" s="318">
        <v>18.454</v>
      </c>
      <c r="K28" s="318">
        <v>10.906</v>
      </c>
      <c r="L28" s="318">
        <v>3.196</v>
      </c>
      <c r="M28" s="319">
        <v>0.536</v>
      </c>
    </row>
    <row r="29" spans="1:13" s="4" customFormat="1" ht="12.75">
      <c r="A29" s="389">
        <v>2006</v>
      </c>
      <c r="B29" s="318">
        <v>364.835</v>
      </c>
      <c r="C29" s="318">
        <v>17.583</v>
      </c>
      <c r="D29" s="318">
        <v>64.301</v>
      </c>
      <c r="E29" s="318">
        <v>72.883</v>
      </c>
      <c r="F29" s="318">
        <v>60.631</v>
      </c>
      <c r="G29" s="318">
        <v>46.747</v>
      </c>
      <c r="H29" s="318">
        <v>36.89</v>
      </c>
      <c r="I29" s="318">
        <v>32.091</v>
      </c>
      <c r="J29" s="318">
        <v>19.361</v>
      </c>
      <c r="K29" s="318">
        <v>10.203</v>
      </c>
      <c r="L29" s="318">
        <v>3.452</v>
      </c>
      <c r="M29" s="319">
        <v>0.687</v>
      </c>
    </row>
    <row r="30" spans="1:13" s="4" customFormat="1" ht="12.75">
      <c r="A30" s="389">
        <v>2007</v>
      </c>
      <c r="B30" s="318">
        <v>393.51</v>
      </c>
      <c r="C30" s="318">
        <v>13.934</v>
      </c>
      <c r="D30" s="318">
        <v>73.675</v>
      </c>
      <c r="E30" s="318">
        <v>73.02</v>
      </c>
      <c r="F30" s="318">
        <v>71.132</v>
      </c>
      <c r="G30" s="318">
        <v>55.172</v>
      </c>
      <c r="H30" s="318">
        <v>41.302</v>
      </c>
      <c r="I30" s="318">
        <v>30.25</v>
      </c>
      <c r="J30" s="318">
        <v>19.725</v>
      </c>
      <c r="K30" s="318">
        <v>10.694</v>
      </c>
      <c r="L30" s="318">
        <v>3.845</v>
      </c>
      <c r="M30" s="319">
        <v>0.723</v>
      </c>
    </row>
    <row r="31" spans="1:13" s="4" customFormat="1" ht="12.75">
      <c r="A31" s="389">
        <v>2008</v>
      </c>
      <c r="B31" s="318">
        <v>339.619</v>
      </c>
      <c r="C31" s="318">
        <v>7.039</v>
      </c>
      <c r="D31" s="318">
        <v>61.345</v>
      </c>
      <c r="E31" s="318">
        <v>61.042</v>
      </c>
      <c r="F31" s="318">
        <v>62.121</v>
      </c>
      <c r="G31" s="318">
        <v>49.933</v>
      </c>
      <c r="H31" s="318">
        <v>36.735</v>
      </c>
      <c r="I31" s="318">
        <v>27.46</v>
      </c>
      <c r="J31" s="318">
        <v>19.581</v>
      </c>
      <c r="K31" s="318">
        <v>10.349</v>
      </c>
      <c r="L31" s="318">
        <v>3.338</v>
      </c>
      <c r="M31" s="319">
        <v>0.676</v>
      </c>
    </row>
    <row r="32" spans="1:13" s="4" customFormat="1" ht="12.75">
      <c r="A32" s="389">
        <v>2009</v>
      </c>
      <c r="B32" s="318">
        <v>200.752</v>
      </c>
      <c r="C32" s="318">
        <v>3.086</v>
      </c>
      <c r="D32" s="318">
        <v>30.252</v>
      </c>
      <c r="E32" s="318">
        <v>33.181</v>
      </c>
      <c r="F32" s="318">
        <v>35.537</v>
      </c>
      <c r="G32" s="318">
        <v>29.475</v>
      </c>
      <c r="H32" s="318">
        <v>22.836</v>
      </c>
      <c r="I32" s="318">
        <v>19.905</v>
      </c>
      <c r="J32" s="318">
        <v>15.671</v>
      </c>
      <c r="K32" s="318">
        <v>7.778</v>
      </c>
      <c r="L32" s="318">
        <v>2.531</v>
      </c>
      <c r="M32" s="319">
        <v>0.5</v>
      </c>
    </row>
    <row r="33" spans="1:13" s="4" customFormat="1" ht="13.5" thickBot="1">
      <c r="A33" s="453" t="s">
        <v>443</v>
      </c>
      <c r="B33" s="423">
        <v>223.898</v>
      </c>
      <c r="C33" s="423">
        <v>2.713</v>
      </c>
      <c r="D33" s="423">
        <v>30.879</v>
      </c>
      <c r="E33" s="672">
        <v>179.485</v>
      </c>
      <c r="F33" s="737"/>
      <c r="G33" s="737"/>
      <c r="H33" s="737"/>
      <c r="I33" s="737"/>
      <c r="J33" s="673"/>
      <c r="K33" s="672">
        <v>10.821</v>
      </c>
      <c r="L33" s="737"/>
      <c r="M33" s="737"/>
    </row>
    <row r="34" spans="1:9" ht="12.75">
      <c r="A34" s="323" t="s">
        <v>193</v>
      </c>
      <c r="B34"/>
      <c r="C34"/>
      <c r="D34"/>
      <c r="E34"/>
      <c r="F34"/>
      <c r="G34"/>
      <c r="H34"/>
      <c r="I34"/>
    </row>
    <row r="35" spans="1:9" ht="12.75">
      <c r="A35" s="148" t="s">
        <v>218</v>
      </c>
      <c r="B35"/>
      <c r="C35"/>
      <c r="D35"/>
      <c r="E35"/>
      <c r="F35"/>
      <c r="G35"/>
      <c r="H35"/>
      <c r="I35"/>
    </row>
    <row r="36" spans="1:9" ht="12.75">
      <c r="A36" s="148" t="s">
        <v>192</v>
      </c>
      <c r="B36"/>
      <c r="C36"/>
      <c r="D36"/>
      <c r="E36"/>
      <c r="F36"/>
      <c r="G36"/>
      <c r="H36"/>
      <c r="I36"/>
    </row>
    <row r="37" spans="1:9" ht="12.75">
      <c r="A37" s="4"/>
      <c r="B37"/>
      <c r="C37"/>
      <c r="D37"/>
      <c r="E37"/>
      <c r="F37"/>
      <c r="G37"/>
      <c r="H37"/>
      <c r="I37"/>
    </row>
  </sheetData>
  <mergeCells count="35">
    <mergeCell ref="E33:J33"/>
    <mergeCell ref="K33:M33"/>
    <mergeCell ref="A24:A27"/>
    <mergeCell ref="G24:G27"/>
    <mergeCell ref="M24:M27"/>
    <mergeCell ref="A3:M3"/>
    <mergeCell ref="A4:M4"/>
    <mergeCell ref="I24:I27"/>
    <mergeCell ref="J24:J27"/>
    <mergeCell ref="K24:K27"/>
    <mergeCell ref="L24:L27"/>
    <mergeCell ref="M7:M10"/>
    <mergeCell ref="E24:E27"/>
    <mergeCell ref="F7:F10"/>
    <mergeCell ref="G7:G10"/>
    <mergeCell ref="H7:H10"/>
    <mergeCell ref="F24:F27"/>
    <mergeCell ref="E7:E10"/>
    <mergeCell ref="H24:H27"/>
    <mergeCell ref="E19:J19"/>
    <mergeCell ref="B6:M6"/>
    <mergeCell ref="B23:M23"/>
    <mergeCell ref="L7:L10"/>
    <mergeCell ref="I7:I10"/>
    <mergeCell ref="K19:M19"/>
    <mergeCell ref="B24:B27"/>
    <mergeCell ref="C24:C27"/>
    <mergeCell ref="D24:D27"/>
    <mergeCell ref="A1:M1"/>
    <mergeCell ref="A7:A10"/>
    <mergeCell ref="B7:B10"/>
    <mergeCell ref="C7:C10"/>
    <mergeCell ref="D7:D10"/>
    <mergeCell ref="J7:J10"/>
    <mergeCell ref="K7:K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N32"/>
  <sheetViews>
    <sheetView showGridLines="0" zoomScale="75" zoomScaleNormal="75" workbookViewId="0" topLeftCell="A1">
      <selection activeCell="B28" sqref="B28"/>
    </sheetView>
  </sheetViews>
  <sheetFormatPr defaultColWidth="11.421875" defaultRowHeight="12.75"/>
  <cols>
    <col min="1" max="1" width="10.28125" style="0" customWidth="1"/>
    <col min="2" max="13" width="12.7109375" style="0" customWidth="1"/>
  </cols>
  <sheetData>
    <row r="1" spans="1:11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3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1" ht="17.25">
      <c r="A3" s="753" t="s">
        <v>398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</row>
    <row r="4" spans="1:13" ht="13.5" thickBot="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5" spans="1:13" ht="12.75">
      <c r="A5" s="748" t="s">
        <v>1</v>
      </c>
      <c r="B5" s="738" t="s">
        <v>146</v>
      </c>
      <c r="C5" s="739"/>
      <c r="D5" s="739"/>
      <c r="E5" s="739"/>
      <c r="F5" s="739"/>
      <c r="G5" s="751"/>
      <c r="H5" s="738" t="s">
        <v>147</v>
      </c>
      <c r="I5" s="739"/>
      <c r="J5" s="739"/>
      <c r="K5" s="739"/>
      <c r="L5" s="739"/>
      <c r="M5" s="740"/>
    </row>
    <row r="6" spans="1:13" ht="12.75">
      <c r="A6" s="749"/>
      <c r="B6" s="341"/>
      <c r="C6" s="743" t="s">
        <v>74</v>
      </c>
      <c r="D6" s="741" t="s">
        <v>278</v>
      </c>
      <c r="E6" s="742"/>
      <c r="F6" s="742"/>
      <c r="G6" s="752"/>
      <c r="H6" s="341"/>
      <c r="I6" s="743" t="s">
        <v>74</v>
      </c>
      <c r="J6" s="741" t="s">
        <v>278</v>
      </c>
      <c r="K6" s="742"/>
      <c r="L6" s="742"/>
      <c r="M6" s="742"/>
    </row>
    <row r="7" spans="1:13" ht="14.25">
      <c r="A7" s="749"/>
      <c r="B7" s="342" t="s">
        <v>3</v>
      </c>
      <c r="C7" s="747"/>
      <c r="D7" s="743" t="s">
        <v>3</v>
      </c>
      <c r="E7" s="743" t="s">
        <v>89</v>
      </c>
      <c r="F7" s="743" t="s">
        <v>34</v>
      </c>
      <c r="G7" s="743" t="s">
        <v>35</v>
      </c>
      <c r="H7" s="342" t="s">
        <v>315</v>
      </c>
      <c r="I7" s="747"/>
      <c r="J7" s="743" t="s">
        <v>3</v>
      </c>
      <c r="K7" s="743" t="s">
        <v>89</v>
      </c>
      <c r="L7" s="743" t="s">
        <v>34</v>
      </c>
      <c r="M7" s="741" t="s">
        <v>35</v>
      </c>
    </row>
    <row r="8" spans="1:13" ht="13.5" thickBot="1">
      <c r="A8" s="750"/>
      <c r="B8" s="343"/>
      <c r="C8" s="744"/>
      <c r="D8" s="744"/>
      <c r="E8" s="744"/>
      <c r="F8" s="744"/>
      <c r="G8" s="744"/>
      <c r="H8" s="343"/>
      <c r="I8" s="744"/>
      <c r="J8" s="744"/>
      <c r="K8" s="744"/>
      <c r="L8" s="744"/>
      <c r="M8" s="745"/>
    </row>
    <row r="9" spans="1:14" ht="12.75">
      <c r="A9" s="340">
        <v>2000</v>
      </c>
      <c r="B9" s="287">
        <v>1114378</v>
      </c>
      <c r="C9" s="287">
        <v>5101</v>
      </c>
      <c r="D9" s="287">
        <v>1107194</v>
      </c>
      <c r="E9" s="287">
        <v>146418</v>
      </c>
      <c r="F9" s="287">
        <v>165471</v>
      </c>
      <c r="G9" s="287">
        <v>795305</v>
      </c>
      <c r="H9" s="287">
        <v>11280.8</v>
      </c>
      <c r="I9" s="287">
        <v>24.2</v>
      </c>
      <c r="J9" s="287">
        <v>11249.5</v>
      </c>
      <c r="K9" s="287">
        <v>2390.4</v>
      </c>
      <c r="L9" s="287">
        <v>1320.5</v>
      </c>
      <c r="M9" s="309">
        <v>7538.6</v>
      </c>
      <c r="N9" s="23"/>
    </row>
    <row r="10" spans="1:14" ht="12.75">
      <c r="A10" s="340">
        <v>2001</v>
      </c>
      <c r="B10" s="287">
        <v>1152678</v>
      </c>
      <c r="C10" s="287">
        <v>5472</v>
      </c>
      <c r="D10" s="287">
        <v>1145422</v>
      </c>
      <c r="E10" s="287">
        <v>146910</v>
      </c>
      <c r="F10" s="287">
        <v>174822</v>
      </c>
      <c r="G10" s="287">
        <v>823690</v>
      </c>
      <c r="H10" s="287">
        <v>11762.7</v>
      </c>
      <c r="I10" s="287">
        <v>27</v>
      </c>
      <c r="J10" s="287">
        <v>11728.9</v>
      </c>
      <c r="K10" s="287">
        <v>2390.4</v>
      </c>
      <c r="L10" s="287">
        <v>1391.6</v>
      </c>
      <c r="M10" s="309">
        <v>7946.9</v>
      </c>
      <c r="N10" s="23"/>
    </row>
    <row r="11" spans="1:14" ht="12.75">
      <c r="A11" s="340">
        <v>2002</v>
      </c>
      <c r="B11" s="287">
        <v>1190467</v>
      </c>
      <c r="C11" s="287">
        <v>6026</v>
      </c>
      <c r="D11" s="287">
        <v>1182846</v>
      </c>
      <c r="E11" s="287">
        <v>146510</v>
      </c>
      <c r="F11" s="287">
        <v>183237</v>
      </c>
      <c r="G11" s="287">
        <v>853099</v>
      </c>
      <c r="H11" s="287">
        <v>12101.7</v>
      </c>
      <c r="I11" s="287">
        <v>29.4</v>
      </c>
      <c r="J11" s="287">
        <v>12065.8</v>
      </c>
      <c r="K11" s="287">
        <v>2397.6</v>
      </c>
      <c r="L11" s="287">
        <v>1434</v>
      </c>
      <c r="M11" s="309">
        <v>8234.2</v>
      </c>
      <c r="N11" s="23"/>
    </row>
    <row r="12" spans="1:14" ht="12.75">
      <c r="A12" s="340">
        <v>2003</v>
      </c>
      <c r="B12" s="287">
        <v>1227989</v>
      </c>
      <c r="C12" s="287">
        <v>6265</v>
      </c>
      <c r="D12" s="287">
        <v>1219670</v>
      </c>
      <c r="E12" s="287">
        <v>145345</v>
      </c>
      <c r="F12" s="287">
        <v>191209</v>
      </c>
      <c r="G12" s="287">
        <v>883116</v>
      </c>
      <c r="H12" s="287">
        <v>12433.6</v>
      </c>
      <c r="I12" s="287">
        <v>30.5</v>
      </c>
      <c r="J12" s="287">
        <v>12394.8</v>
      </c>
      <c r="K12" s="287">
        <v>2377.3</v>
      </c>
      <c r="L12" s="287">
        <v>1456.4</v>
      </c>
      <c r="M12" s="309">
        <v>8561.1</v>
      </c>
      <c r="N12" s="23"/>
    </row>
    <row r="13" spans="1:14" ht="12.75">
      <c r="A13" s="340">
        <v>2004</v>
      </c>
      <c r="B13" s="287">
        <v>1272595</v>
      </c>
      <c r="C13" s="287">
        <v>6660</v>
      </c>
      <c r="D13" s="287">
        <v>1265004</v>
      </c>
      <c r="E13" s="287">
        <v>144715</v>
      </c>
      <c r="F13" s="287">
        <v>205525</v>
      </c>
      <c r="G13" s="287">
        <v>914764</v>
      </c>
      <c r="H13" s="287">
        <v>12958.4</v>
      </c>
      <c r="I13" s="287">
        <v>32.6</v>
      </c>
      <c r="J13" s="287">
        <v>12923.1</v>
      </c>
      <c r="K13" s="287">
        <v>2382.1</v>
      </c>
      <c r="L13" s="287">
        <v>1608.5</v>
      </c>
      <c r="M13" s="309">
        <v>8932.5</v>
      </c>
      <c r="N13" s="23"/>
    </row>
    <row r="14" spans="1:14" ht="12.75">
      <c r="A14" s="340">
        <v>2005</v>
      </c>
      <c r="B14" s="287">
        <v>1347758</v>
      </c>
      <c r="C14" s="287">
        <v>7706</v>
      </c>
      <c r="D14" s="287">
        <v>1339630</v>
      </c>
      <c r="E14" s="287">
        <v>145561</v>
      </c>
      <c r="F14" s="287">
        <v>229461</v>
      </c>
      <c r="G14" s="287">
        <v>964608</v>
      </c>
      <c r="H14" s="287">
        <v>13716.3</v>
      </c>
      <c r="I14" s="287">
        <v>36.4</v>
      </c>
      <c r="J14" s="287">
        <v>13679.1</v>
      </c>
      <c r="K14" s="287">
        <v>2387.1</v>
      </c>
      <c r="L14" s="287">
        <v>1804.2</v>
      </c>
      <c r="M14" s="309">
        <v>9487.8</v>
      </c>
      <c r="N14" s="23"/>
    </row>
    <row r="15" spans="1:14" ht="12.75">
      <c r="A15" s="340">
        <v>2006</v>
      </c>
      <c r="B15" s="287">
        <v>1386157</v>
      </c>
      <c r="C15" s="287">
        <v>7860</v>
      </c>
      <c r="D15" s="287">
        <v>1378283</v>
      </c>
      <c r="E15" s="287">
        <v>144624</v>
      </c>
      <c r="F15" s="287">
        <v>241477</v>
      </c>
      <c r="G15" s="287">
        <v>992182</v>
      </c>
      <c r="H15" s="287">
        <v>14347.8</v>
      </c>
      <c r="I15" s="287">
        <v>38.3</v>
      </c>
      <c r="J15" s="287">
        <v>14309.5</v>
      </c>
      <c r="K15" s="287">
        <v>2405.3</v>
      </c>
      <c r="L15" s="287">
        <v>1928.2</v>
      </c>
      <c r="M15" s="309">
        <v>9976</v>
      </c>
      <c r="N15" s="23"/>
    </row>
    <row r="16" spans="1:14" ht="12.75">
      <c r="A16" s="340">
        <v>2007</v>
      </c>
      <c r="B16" s="287">
        <v>1405938</v>
      </c>
      <c r="C16" s="287">
        <v>8410</v>
      </c>
      <c r="D16" s="287">
        <v>1397513</v>
      </c>
      <c r="E16" s="287">
        <v>145564</v>
      </c>
      <c r="F16" s="287">
        <v>246271</v>
      </c>
      <c r="G16" s="287">
        <v>1005678</v>
      </c>
      <c r="H16" s="287">
        <v>14728</v>
      </c>
      <c r="I16" s="287">
        <v>43.4</v>
      </c>
      <c r="J16" s="287">
        <v>14684.6</v>
      </c>
      <c r="K16" s="287">
        <v>2461</v>
      </c>
      <c r="L16" s="287">
        <v>1874.3</v>
      </c>
      <c r="M16" s="309">
        <v>10349.3</v>
      </c>
      <c r="N16" s="23"/>
    </row>
    <row r="17" spans="1:14" ht="12.75">
      <c r="A17" s="340">
        <v>2008</v>
      </c>
      <c r="B17" s="287">
        <v>1332090</v>
      </c>
      <c r="C17" s="287">
        <v>8407</v>
      </c>
      <c r="D17" s="287">
        <v>1323669</v>
      </c>
      <c r="E17" s="287">
        <v>138180</v>
      </c>
      <c r="F17" s="287">
        <v>202313</v>
      </c>
      <c r="G17" s="287">
        <v>983176</v>
      </c>
      <c r="H17" s="287">
        <v>13827.2</v>
      </c>
      <c r="I17" s="287">
        <v>43.5</v>
      </c>
      <c r="J17" s="287">
        <v>13783.7</v>
      </c>
      <c r="K17" s="287">
        <v>2274.9</v>
      </c>
      <c r="L17" s="287">
        <v>1362.1</v>
      </c>
      <c r="M17" s="309">
        <v>10146.7</v>
      </c>
      <c r="N17" s="23"/>
    </row>
    <row r="18" spans="1:14" s="154" customFormat="1" ht="12.75">
      <c r="A18" s="465">
        <v>2009</v>
      </c>
      <c r="B18" s="466">
        <v>1264689</v>
      </c>
      <c r="C18" s="466">
        <v>8901</v>
      </c>
      <c r="D18" s="466">
        <v>1255788</v>
      </c>
      <c r="E18" s="466">
        <v>128082</v>
      </c>
      <c r="F18" s="466">
        <v>167605</v>
      </c>
      <c r="G18" s="466">
        <v>960101</v>
      </c>
      <c r="H18" s="466">
        <v>13196.928000000002</v>
      </c>
      <c r="I18" s="466">
        <v>47.506</v>
      </c>
      <c r="J18" s="466">
        <v>13149.422000000002</v>
      </c>
      <c r="K18" s="466">
        <v>2084.2360000000003</v>
      </c>
      <c r="L18" s="466">
        <v>1113.035</v>
      </c>
      <c r="M18" s="467">
        <v>9952.151000000002</v>
      </c>
      <c r="N18" s="427"/>
    </row>
    <row r="19" spans="1:14" s="154" customFormat="1" ht="13.5" thickBot="1">
      <c r="A19" s="425" t="s">
        <v>443</v>
      </c>
      <c r="B19" s="426">
        <v>1262974</v>
      </c>
      <c r="C19" s="426">
        <v>9198</v>
      </c>
      <c r="D19" s="426">
        <v>1253776</v>
      </c>
      <c r="E19" s="426">
        <v>125418</v>
      </c>
      <c r="F19" s="426">
        <v>164968</v>
      </c>
      <c r="G19" s="426">
        <v>963391</v>
      </c>
      <c r="H19" s="426">
        <v>13148.9</v>
      </c>
      <c r="I19" s="426">
        <v>51.9</v>
      </c>
      <c r="J19" s="426">
        <v>13097</v>
      </c>
      <c r="K19" s="426">
        <v>2065</v>
      </c>
      <c r="L19" s="426">
        <v>1106.3</v>
      </c>
      <c r="M19" s="428">
        <v>9925.7</v>
      </c>
      <c r="N19" s="427"/>
    </row>
    <row r="20" spans="1:13" ht="12.75">
      <c r="A20" s="320" t="s">
        <v>193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</row>
    <row r="21" spans="1:13" ht="12.75" customHeight="1">
      <c r="A21" s="695" t="s">
        <v>481</v>
      </c>
      <c r="B21" s="695"/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</row>
    <row r="22" spans="1:13" ht="12.75" customHeight="1">
      <c r="A22" s="695" t="s">
        <v>482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</row>
    <row r="23" spans="1:13" ht="10.5" customHeight="1">
      <c r="A23" s="695" t="s">
        <v>483</v>
      </c>
      <c r="B23" s="695"/>
      <c r="C23" s="695"/>
      <c r="D23" s="695"/>
      <c r="E23" s="695"/>
      <c r="F23" s="695"/>
      <c r="G23" s="695"/>
      <c r="H23" s="695"/>
      <c r="I23" s="695"/>
      <c r="J23" s="695"/>
      <c r="K23" s="502"/>
      <c r="L23" s="502"/>
      <c r="M23" s="502"/>
    </row>
    <row r="24" spans="1:13" ht="14.25" customHeight="1">
      <c r="A24" s="746" t="s">
        <v>399</v>
      </c>
      <c r="B24" s="695"/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</row>
    <row r="25" spans="1:13" ht="12.75">
      <c r="A25" s="708" t="s">
        <v>480</v>
      </c>
      <c r="B25" s="708"/>
      <c r="C25" s="708"/>
      <c r="D25" s="708"/>
      <c r="E25" s="708"/>
      <c r="F25" s="708"/>
      <c r="G25" s="708"/>
      <c r="H25" s="708"/>
      <c r="I25" s="708"/>
      <c r="J25" s="708"/>
      <c r="K25" s="708"/>
      <c r="L25" s="708"/>
      <c r="M25" s="708"/>
    </row>
    <row r="26" spans="2:13" ht="12.75">
      <c r="B26" s="20"/>
      <c r="C26" s="24"/>
      <c r="D26" s="20"/>
      <c r="E26" s="20"/>
      <c r="F26" s="20"/>
      <c r="G26" s="20"/>
      <c r="H26" s="20"/>
      <c r="I26" s="24"/>
      <c r="J26" s="20"/>
      <c r="K26" s="20"/>
      <c r="L26" s="20"/>
      <c r="M26" s="20"/>
    </row>
    <row r="27" spans="2:13" ht="12.75">
      <c r="B27" s="20"/>
      <c r="C27" s="24"/>
      <c r="D27" s="20"/>
      <c r="E27" s="20"/>
      <c r="F27" s="20"/>
      <c r="G27" s="20"/>
      <c r="H27" s="20"/>
      <c r="I27" s="24"/>
      <c r="J27" s="20"/>
      <c r="K27" s="20"/>
      <c r="L27" s="20"/>
      <c r="M27" s="20"/>
    </row>
    <row r="28" spans="2:13" ht="12.75">
      <c r="B28" s="20"/>
      <c r="D28" s="20"/>
      <c r="E28" s="20"/>
      <c r="F28" s="20"/>
      <c r="G28" s="20"/>
      <c r="H28" s="20"/>
      <c r="J28" s="20"/>
      <c r="K28" s="20"/>
      <c r="L28" s="20"/>
      <c r="M28" s="20"/>
    </row>
    <row r="29" spans="2:13" ht="12.75">
      <c r="B29" s="20"/>
      <c r="D29" s="20"/>
      <c r="E29" s="20"/>
      <c r="F29" s="20"/>
      <c r="G29" s="20"/>
      <c r="H29" s="20"/>
      <c r="J29" s="20"/>
      <c r="K29" s="20"/>
      <c r="L29" s="20"/>
      <c r="M29" s="20"/>
    </row>
    <row r="30" spans="2:13" ht="12.75">
      <c r="B30" s="20"/>
      <c r="D30" s="20"/>
      <c r="E30" s="20"/>
      <c r="F30" s="20"/>
      <c r="G30" s="20"/>
      <c r="H30" s="20"/>
      <c r="J30" s="20"/>
      <c r="K30" s="20"/>
      <c r="L30" s="20"/>
      <c r="M30" s="20"/>
    </row>
    <row r="31" spans="2:13" ht="12.75">
      <c r="B31" s="20"/>
      <c r="D31" s="20"/>
      <c r="E31" s="20"/>
      <c r="F31" s="20"/>
      <c r="G31" s="20"/>
      <c r="H31" s="20"/>
      <c r="J31" s="20"/>
      <c r="K31" s="20"/>
      <c r="L31" s="20"/>
      <c r="M31" s="20"/>
    </row>
    <row r="32" spans="2:13" ht="12.75">
      <c r="B32" s="20"/>
      <c r="D32" s="20"/>
      <c r="E32" s="20"/>
      <c r="F32" s="20"/>
      <c r="G32" s="20"/>
      <c r="H32" s="20"/>
      <c r="J32" s="20"/>
      <c r="K32" s="20"/>
      <c r="L32" s="20"/>
      <c r="M32" s="20"/>
    </row>
  </sheetData>
  <mergeCells count="22">
    <mergeCell ref="A1:K1"/>
    <mergeCell ref="C6:C8"/>
    <mergeCell ref="A5:A8"/>
    <mergeCell ref="I6:I8"/>
    <mergeCell ref="B5:G5"/>
    <mergeCell ref="E7:E8"/>
    <mergeCell ref="G7:G8"/>
    <mergeCell ref="D6:G6"/>
    <mergeCell ref="D7:D8"/>
    <mergeCell ref="A3:K3"/>
    <mergeCell ref="A25:M25"/>
    <mergeCell ref="A22:M22"/>
    <mergeCell ref="A23:J23"/>
    <mergeCell ref="F7:F8"/>
    <mergeCell ref="A24:M24"/>
    <mergeCell ref="A21:M21"/>
    <mergeCell ref="H5:M5"/>
    <mergeCell ref="J6:M6"/>
    <mergeCell ref="J7:J8"/>
    <mergeCell ref="K7:K8"/>
    <mergeCell ref="L7:L8"/>
    <mergeCell ref="M7:M8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3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1" transitionEvaluation="1">
    <tabColor indexed="43"/>
    <pageSetUpPr fitToPage="1"/>
  </sheetPr>
  <dimension ref="A1:W59"/>
  <sheetViews>
    <sheetView showGridLines="0" zoomScale="75" zoomScaleNormal="75" workbookViewId="0" topLeftCell="A31">
      <selection activeCell="H59" sqref="H59"/>
    </sheetView>
  </sheetViews>
  <sheetFormatPr defaultColWidth="12.57421875" defaultRowHeight="12.75"/>
  <cols>
    <col min="1" max="16" width="11.7109375" style="10" customWidth="1"/>
    <col min="17" max="17" width="12.8515625" style="10" customWidth="1"/>
    <col min="18" max="20" width="11.7109375" style="10" customWidth="1"/>
    <col min="21" max="16384" width="19.140625" style="10" customWidth="1"/>
  </cols>
  <sheetData>
    <row r="1" spans="1:23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/>
      <c r="V1"/>
      <c r="W1"/>
    </row>
    <row r="3" spans="1:21" ht="15">
      <c r="A3" s="754" t="s">
        <v>358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754"/>
      <c r="Q3" s="754"/>
      <c r="R3" s="754"/>
      <c r="S3" s="754"/>
      <c r="T3" s="754"/>
      <c r="U3" s="156"/>
    </row>
    <row r="4" spans="1:20" ht="13.5" thickBo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</row>
    <row r="5" spans="1:20" ht="12.75" customHeight="1">
      <c r="A5" s="757" t="s">
        <v>292</v>
      </c>
      <c r="B5" s="669" t="s">
        <v>75</v>
      </c>
      <c r="C5" s="669" t="s">
        <v>74</v>
      </c>
      <c r="D5" s="669" t="s">
        <v>400</v>
      </c>
      <c r="E5" s="669" t="s">
        <v>401</v>
      </c>
      <c r="F5" s="669" t="s">
        <v>333</v>
      </c>
      <c r="G5" s="755" t="s">
        <v>278</v>
      </c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</row>
    <row r="6" spans="1:20" ht="12.75" customHeight="1">
      <c r="A6" s="758"/>
      <c r="B6" s="670"/>
      <c r="C6" s="670"/>
      <c r="D6" s="670"/>
      <c r="E6" s="670"/>
      <c r="F6" s="670"/>
      <c r="G6" s="731" t="s">
        <v>3</v>
      </c>
      <c r="H6" s="733" t="s">
        <v>89</v>
      </c>
      <c r="I6" s="733" t="s">
        <v>402</v>
      </c>
      <c r="J6" s="733" t="s">
        <v>371</v>
      </c>
      <c r="K6" s="733" t="s">
        <v>372</v>
      </c>
      <c r="L6" s="733" t="s">
        <v>403</v>
      </c>
      <c r="M6" s="733" t="s">
        <v>373</v>
      </c>
      <c r="N6" s="733" t="s">
        <v>404</v>
      </c>
      <c r="O6" s="733" t="s">
        <v>405</v>
      </c>
      <c r="P6" s="733" t="s">
        <v>381</v>
      </c>
      <c r="Q6" s="733" t="s">
        <v>376</v>
      </c>
      <c r="R6" s="733" t="s">
        <v>406</v>
      </c>
      <c r="S6" s="700" t="s">
        <v>34</v>
      </c>
      <c r="T6" s="700" t="s">
        <v>35</v>
      </c>
    </row>
    <row r="7" spans="1:20" ht="64.5" customHeight="1" thickBot="1">
      <c r="A7" s="759"/>
      <c r="B7" s="671"/>
      <c r="C7" s="671"/>
      <c r="D7" s="671"/>
      <c r="E7" s="671"/>
      <c r="F7" s="671"/>
      <c r="G7" s="705"/>
      <c r="H7" s="734"/>
      <c r="I7" s="734"/>
      <c r="J7" s="734"/>
      <c r="K7" s="734"/>
      <c r="L7" s="734"/>
      <c r="M7" s="734"/>
      <c r="N7" s="734"/>
      <c r="O7" s="734"/>
      <c r="P7" s="734"/>
      <c r="Q7" s="734"/>
      <c r="R7" s="734"/>
      <c r="S7" s="736"/>
      <c r="T7" s="736"/>
    </row>
    <row r="8" spans="1:20" ht="12.75">
      <c r="A8" s="345">
        <v>2005</v>
      </c>
      <c r="B8" s="287">
        <v>5775</v>
      </c>
      <c r="C8" s="287">
        <v>98</v>
      </c>
      <c r="D8" s="287">
        <v>73</v>
      </c>
      <c r="E8" s="287">
        <v>13</v>
      </c>
      <c r="F8" s="287">
        <v>12</v>
      </c>
      <c r="G8" s="287">
        <v>5677</v>
      </c>
      <c r="H8" s="287">
        <v>2215</v>
      </c>
      <c r="I8" s="287">
        <v>337</v>
      </c>
      <c r="J8" s="287">
        <v>129</v>
      </c>
      <c r="K8" s="287">
        <v>8</v>
      </c>
      <c r="L8" s="287">
        <v>87</v>
      </c>
      <c r="M8" s="287">
        <v>39</v>
      </c>
      <c r="N8" s="287">
        <v>31</v>
      </c>
      <c r="O8" s="287">
        <v>22</v>
      </c>
      <c r="P8" s="287">
        <v>25</v>
      </c>
      <c r="Q8" s="287">
        <v>44</v>
      </c>
      <c r="R8" s="287">
        <v>322</v>
      </c>
      <c r="S8" s="309">
        <v>118</v>
      </c>
      <c r="T8" s="309">
        <v>3344</v>
      </c>
    </row>
    <row r="9" spans="1:20" ht="12.75">
      <c r="A9" s="345">
        <v>2006</v>
      </c>
      <c r="B9" s="287">
        <v>5887</v>
      </c>
      <c r="C9" s="287">
        <v>102</v>
      </c>
      <c r="D9" s="287">
        <v>71</v>
      </c>
      <c r="E9" s="287">
        <v>14</v>
      </c>
      <c r="F9" s="287">
        <v>17</v>
      </c>
      <c r="G9" s="287">
        <v>5785</v>
      </c>
      <c r="H9" s="287">
        <v>2189</v>
      </c>
      <c r="I9" s="287">
        <v>326</v>
      </c>
      <c r="J9" s="287">
        <v>126</v>
      </c>
      <c r="K9" s="287">
        <v>9</v>
      </c>
      <c r="L9" s="287">
        <v>85</v>
      </c>
      <c r="M9" s="287">
        <v>39</v>
      </c>
      <c r="N9" s="287">
        <v>34</v>
      </c>
      <c r="O9" s="287">
        <v>23</v>
      </c>
      <c r="P9" s="287">
        <v>27</v>
      </c>
      <c r="Q9" s="287">
        <v>40</v>
      </c>
      <c r="R9" s="287">
        <v>338</v>
      </c>
      <c r="S9" s="309">
        <v>129</v>
      </c>
      <c r="T9" s="309">
        <v>3467</v>
      </c>
    </row>
    <row r="10" spans="1:20" ht="12.75">
      <c r="A10" s="345">
        <v>2007</v>
      </c>
      <c r="B10" s="287">
        <v>6016</v>
      </c>
      <c r="C10" s="287">
        <v>97</v>
      </c>
      <c r="D10" s="287">
        <v>70</v>
      </c>
      <c r="E10" s="287">
        <v>14</v>
      </c>
      <c r="F10" s="287">
        <v>13</v>
      </c>
      <c r="G10" s="287">
        <v>5919</v>
      </c>
      <c r="H10" s="287">
        <v>2160</v>
      </c>
      <c r="I10" s="287">
        <v>325</v>
      </c>
      <c r="J10" s="287">
        <v>126</v>
      </c>
      <c r="K10" s="287">
        <v>10</v>
      </c>
      <c r="L10" s="287">
        <v>78</v>
      </c>
      <c r="M10" s="287">
        <v>38</v>
      </c>
      <c r="N10" s="287">
        <v>27</v>
      </c>
      <c r="O10" s="287">
        <v>28</v>
      </c>
      <c r="P10" s="287">
        <v>26</v>
      </c>
      <c r="Q10" s="287">
        <v>29</v>
      </c>
      <c r="R10" s="287">
        <v>349</v>
      </c>
      <c r="S10" s="309">
        <v>144</v>
      </c>
      <c r="T10" s="309">
        <v>3615</v>
      </c>
    </row>
    <row r="11" spans="1:20" ht="12.75">
      <c r="A11" s="345">
        <v>2008</v>
      </c>
      <c r="B11" s="287">
        <v>5987</v>
      </c>
      <c r="C11" s="287">
        <v>100</v>
      </c>
      <c r="D11" s="287">
        <v>72</v>
      </c>
      <c r="E11" s="287">
        <v>13</v>
      </c>
      <c r="F11" s="287">
        <v>15</v>
      </c>
      <c r="G11" s="287">
        <v>5887</v>
      </c>
      <c r="H11" s="287">
        <v>2126</v>
      </c>
      <c r="I11" s="287">
        <v>317</v>
      </c>
      <c r="J11" s="287">
        <v>135</v>
      </c>
      <c r="K11" s="287">
        <v>7</v>
      </c>
      <c r="L11" s="287">
        <v>82</v>
      </c>
      <c r="M11" s="287">
        <v>36</v>
      </c>
      <c r="N11" s="287">
        <v>29</v>
      </c>
      <c r="O11" s="287">
        <v>27</v>
      </c>
      <c r="P11" s="287">
        <v>23</v>
      </c>
      <c r="Q11" s="287">
        <v>29</v>
      </c>
      <c r="R11" s="287">
        <v>325</v>
      </c>
      <c r="S11" s="309">
        <v>131</v>
      </c>
      <c r="T11" s="309">
        <v>3630</v>
      </c>
    </row>
    <row r="12" spans="1:20" ht="12.75">
      <c r="A12" s="468">
        <v>2009</v>
      </c>
      <c r="B12" s="466">
        <v>5002</v>
      </c>
      <c r="C12" s="466">
        <v>80</v>
      </c>
      <c r="D12" s="466">
        <v>64</v>
      </c>
      <c r="E12" s="466">
        <v>10</v>
      </c>
      <c r="F12" s="466">
        <v>6</v>
      </c>
      <c r="G12" s="466">
        <v>4922</v>
      </c>
      <c r="H12" s="466">
        <v>1722</v>
      </c>
      <c r="I12" s="466">
        <v>270</v>
      </c>
      <c r="J12" s="466">
        <v>107</v>
      </c>
      <c r="K12" s="466">
        <v>8</v>
      </c>
      <c r="L12" s="466">
        <v>62</v>
      </c>
      <c r="M12" s="466">
        <v>28</v>
      </c>
      <c r="N12" s="466">
        <v>23</v>
      </c>
      <c r="O12" s="466">
        <v>15</v>
      </c>
      <c r="P12" s="466">
        <v>15</v>
      </c>
      <c r="Q12" s="466">
        <v>22</v>
      </c>
      <c r="R12" s="466">
        <v>291</v>
      </c>
      <c r="S12" s="467">
        <v>110</v>
      </c>
      <c r="T12" s="467">
        <v>3090</v>
      </c>
    </row>
    <row r="13" spans="1:20" ht="13.5" thickBot="1">
      <c r="A13" s="433" t="s">
        <v>443</v>
      </c>
      <c r="B13" s="426">
        <v>2704</v>
      </c>
      <c r="C13" s="426">
        <v>50</v>
      </c>
      <c r="D13" s="426">
        <v>40</v>
      </c>
      <c r="E13" s="426">
        <v>6</v>
      </c>
      <c r="F13" s="426">
        <v>4</v>
      </c>
      <c r="G13" s="426">
        <v>2654</v>
      </c>
      <c r="H13" s="426">
        <v>842</v>
      </c>
      <c r="I13" s="426">
        <v>142</v>
      </c>
      <c r="J13" s="426">
        <v>59</v>
      </c>
      <c r="K13" s="426">
        <v>4</v>
      </c>
      <c r="L13" s="426">
        <v>28</v>
      </c>
      <c r="M13" s="426">
        <v>14</v>
      </c>
      <c r="N13" s="426">
        <v>9</v>
      </c>
      <c r="O13" s="426">
        <v>8</v>
      </c>
      <c r="P13" s="426">
        <v>13</v>
      </c>
      <c r="Q13" s="426">
        <v>9</v>
      </c>
      <c r="R13" s="426">
        <v>143</v>
      </c>
      <c r="S13" s="428">
        <v>70</v>
      </c>
      <c r="T13" s="428">
        <v>1742</v>
      </c>
    </row>
    <row r="14" ht="12.75">
      <c r="A14" s="353" t="s">
        <v>184</v>
      </c>
    </row>
    <row r="15" spans="1:20" ht="12.75">
      <c r="A15" s="763" t="s">
        <v>385</v>
      </c>
      <c r="B15" s="763"/>
      <c r="C15" s="763"/>
      <c r="D15" s="763"/>
      <c r="E15" s="763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ht="12.75">
      <c r="A16" s="398" t="s">
        <v>314</v>
      </c>
      <c r="B16" s="398"/>
      <c r="C16" s="398"/>
      <c r="D16" s="398"/>
      <c r="E16" s="398"/>
      <c r="F16" s="398"/>
      <c r="G16" s="398"/>
      <c r="H16" s="435"/>
      <c r="I16" s="435"/>
      <c r="J16" s="435"/>
      <c r="K16" s="152"/>
      <c r="L16" s="152"/>
      <c r="M16" s="152"/>
      <c r="N16" s="152"/>
      <c r="O16" s="152"/>
      <c r="P16" s="152"/>
      <c r="Q16" s="152"/>
      <c r="R16" s="152"/>
      <c r="S16" s="127"/>
      <c r="T16" s="127"/>
    </row>
    <row r="17" spans="1:20" ht="15">
      <c r="A17" s="754" t="s">
        <v>323</v>
      </c>
      <c r="B17" s="754"/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754"/>
      <c r="P17" s="754"/>
      <c r="Q17" s="754"/>
      <c r="R17" s="754"/>
      <c r="S17" s="754"/>
      <c r="T17" s="754"/>
    </row>
    <row r="18" spans="1:20" ht="13.5" thickBot="1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</row>
    <row r="19" spans="1:20" ht="12.75" customHeight="1">
      <c r="A19" s="757" t="s">
        <v>292</v>
      </c>
      <c r="B19" s="669" t="s">
        <v>75</v>
      </c>
      <c r="C19" s="669" t="s">
        <v>74</v>
      </c>
      <c r="D19" s="669" t="s">
        <v>400</v>
      </c>
      <c r="E19" s="669" t="s">
        <v>401</v>
      </c>
      <c r="F19" s="669" t="s">
        <v>333</v>
      </c>
      <c r="G19" s="755" t="s">
        <v>278</v>
      </c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</row>
    <row r="20" spans="1:20" ht="12.75" customHeight="1">
      <c r="A20" s="758"/>
      <c r="B20" s="670"/>
      <c r="C20" s="670"/>
      <c r="D20" s="670"/>
      <c r="E20" s="670"/>
      <c r="F20" s="670"/>
      <c r="G20" s="731" t="s">
        <v>3</v>
      </c>
      <c r="H20" s="733" t="s">
        <v>89</v>
      </c>
      <c r="I20" s="733" t="s">
        <v>402</v>
      </c>
      <c r="J20" s="733" t="s">
        <v>371</v>
      </c>
      <c r="K20" s="733" t="s">
        <v>372</v>
      </c>
      <c r="L20" s="733" t="s">
        <v>403</v>
      </c>
      <c r="M20" s="733" t="s">
        <v>373</v>
      </c>
      <c r="N20" s="733" t="s">
        <v>404</v>
      </c>
      <c r="O20" s="733" t="s">
        <v>405</v>
      </c>
      <c r="P20" s="733" t="s">
        <v>381</v>
      </c>
      <c r="Q20" s="733" t="s">
        <v>376</v>
      </c>
      <c r="R20" s="733" t="s">
        <v>406</v>
      </c>
      <c r="S20" s="700" t="s">
        <v>34</v>
      </c>
      <c r="T20" s="700" t="s">
        <v>35</v>
      </c>
    </row>
    <row r="21" spans="1:20" ht="64.5" customHeight="1" thickBot="1">
      <c r="A21" s="759"/>
      <c r="B21" s="671"/>
      <c r="C21" s="671"/>
      <c r="D21" s="671"/>
      <c r="E21" s="671"/>
      <c r="F21" s="671"/>
      <c r="G21" s="705"/>
      <c r="H21" s="734"/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36"/>
      <c r="T21" s="736"/>
    </row>
    <row r="22" spans="1:20" ht="12.75">
      <c r="A22" s="345">
        <v>2005</v>
      </c>
      <c r="B22" s="287">
        <v>10755601</v>
      </c>
      <c r="C22" s="287">
        <v>821347</v>
      </c>
      <c r="D22" s="287">
        <v>813167</v>
      </c>
      <c r="E22" s="287">
        <v>6018</v>
      </c>
      <c r="F22" s="287">
        <v>2162</v>
      </c>
      <c r="G22" s="287">
        <v>9934254</v>
      </c>
      <c r="H22" s="287">
        <v>2725785</v>
      </c>
      <c r="I22" s="287">
        <v>338665</v>
      </c>
      <c r="J22" s="287">
        <v>60145</v>
      </c>
      <c r="K22" s="287">
        <v>5861</v>
      </c>
      <c r="L22" s="287">
        <v>157857</v>
      </c>
      <c r="M22" s="287">
        <v>26403</v>
      </c>
      <c r="N22" s="287">
        <v>172649</v>
      </c>
      <c r="O22" s="287">
        <v>38067</v>
      </c>
      <c r="P22" s="287">
        <v>12823</v>
      </c>
      <c r="Q22" s="287">
        <v>23578</v>
      </c>
      <c r="R22" s="287">
        <v>35124</v>
      </c>
      <c r="S22" s="309">
        <v>1208149</v>
      </c>
      <c r="T22" s="309">
        <v>6000320</v>
      </c>
    </row>
    <row r="23" spans="1:20" ht="12.75">
      <c r="A23" s="345">
        <v>2006</v>
      </c>
      <c r="B23" s="287">
        <v>11119311</v>
      </c>
      <c r="C23" s="287">
        <v>808300</v>
      </c>
      <c r="D23" s="287">
        <v>798418</v>
      </c>
      <c r="E23" s="287">
        <v>6617</v>
      </c>
      <c r="F23" s="287">
        <v>3265</v>
      </c>
      <c r="G23" s="287">
        <v>10311011</v>
      </c>
      <c r="H23" s="287">
        <v>2769274</v>
      </c>
      <c r="I23" s="287">
        <v>351942</v>
      </c>
      <c r="J23" s="287">
        <v>59580</v>
      </c>
      <c r="K23" s="287">
        <v>5939</v>
      </c>
      <c r="L23" s="287">
        <v>154622</v>
      </c>
      <c r="M23" s="287">
        <v>26142</v>
      </c>
      <c r="N23" s="287">
        <v>172808</v>
      </c>
      <c r="O23" s="287">
        <v>38444</v>
      </c>
      <c r="P23" s="287">
        <v>12059</v>
      </c>
      <c r="Q23" s="287">
        <v>33573</v>
      </c>
      <c r="R23" s="287">
        <v>36102</v>
      </c>
      <c r="S23" s="309">
        <v>1238919</v>
      </c>
      <c r="T23" s="309">
        <v>6302818</v>
      </c>
    </row>
    <row r="24" spans="1:20" ht="12.75">
      <c r="A24" s="345">
        <v>2007</v>
      </c>
      <c r="B24" s="287">
        <v>11606469</v>
      </c>
      <c r="C24" s="287">
        <v>809048</v>
      </c>
      <c r="D24" s="287">
        <v>797824</v>
      </c>
      <c r="E24" s="287">
        <v>7098</v>
      </c>
      <c r="F24" s="287">
        <v>4126</v>
      </c>
      <c r="G24" s="287">
        <v>10797421</v>
      </c>
      <c r="H24" s="287">
        <v>2899791</v>
      </c>
      <c r="I24" s="287">
        <v>363600</v>
      </c>
      <c r="J24" s="287">
        <v>62944</v>
      </c>
      <c r="K24" s="287">
        <v>7747</v>
      </c>
      <c r="L24" s="287">
        <v>176301</v>
      </c>
      <c r="M24" s="287">
        <v>26114</v>
      </c>
      <c r="N24" s="287">
        <v>173119</v>
      </c>
      <c r="O24" s="287">
        <v>31278</v>
      </c>
      <c r="P24" s="287">
        <v>12057</v>
      </c>
      <c r="Q24" s="287">
        <v>30709</v>
      </c>
      <c r="R24" s="287">
        <v>38074</v>
      </c>
      <c r="S24" s="309">
        <v>1366993</v>
      </c>
      <c r="T24" s="309">
        <v>6530637</v>
      </c>
    </row>
    <row r="25" spans="1:20" ht="12.75">
      <c r="A25" s="345">
        <v>2008</v>
      </c>
      <c r="B25" s="287">
        <v>11968148</v>
      </c>
      <c r="C25" s="287">
        <v>745485</v>
      </c>
      <c r="D25" s="287">
        <v>733829</v>
      </c>
      <c r="E25" s="287">
        <v>7555</v>
      </c>
      <c r="F25" s="287">
        <v>4101</v>
      </c>
      <c r="G25" s="287">
        <v>11222663</v>
      </c>
      <c r="H25" s="287">
        <v>2804727</v>
      </c>
      <c r="I25" s="287">
        <v>342887</v>
      </c>
      <c r="J25" s="287">
        <v>64667</v>
      </c>
      <c r="K25" s="287">
        <v>4628</v>
      </c>
      <c r="L25" s="287">
        <v>149982</v>
      </c>
      <c r="M25" s="287">
        <v>26228</v>
      </c>
      <c r="N25" s="287">
        <v>173460</v>
      </c>
      <c r="O25" s="287">
        <v>40841</v>
      </c>
      <c r="P25" s="287">
        <v>13124</v>
      </c>
      <c r="Q25" s="287">
        <v>28504</v>
      </c>
      <c r="R25" s="287">
        <v>40325</v>
      </c>
      <c r="S25" s="309">
        <v>1365164</v>
      </c>
      <c r="T25" s="309">
        <v>7052772</v>
      </c>
    </row>
    <row r="26" spans="1:20" ht="12.75">
      <c r="A26" s="468">
        <v>2009</v>
      </c>
      <c r="B26" s="466">
        <v>10160170</v>
      </c>
      <c r="C26" s="466">
        <v>722738</v>
      </c>
      <c r="D26" s="466">
        <v>715379</v>
      </c>
      <c r="E26" s="466">
        <v>4884</v>
      </c>
      <c r="F26" s="466">
        <v>2475</v>
      </c>
      <c r="G26" s="466">
        <v>9437432</v>
      </c>
      <c r="H26" s="466">
        <v>2553062</v>
      </c>
      <c r="I26" s="466">
        <v>278134</v>
      </c>
      <c r="J26" s="466">
        <v>39703</v>
      </c>
      <c r="K26" s="466">
        <v>4552</v>
      </c>
      <c r="L26" s="466">
        <v>139704</v>
      </c>
      <c r="M26" s="466">
        <v>23147</v>
      </c>
      <c r="N26" s="466">
        <v>168124</v>
      </c>
      <c r="O26" s="466">
        <v>28532</v>
      </c>
      <c r="P26" s="466">
        <v>5971</v>
      </c>
      <c r="Q26" s="466">
        <v>25806</v>
      </c>
      <c r="R26" s="466">
        <v>46940</v>
      </c>
      <c r="S26" s="467">
        <v>1194571</v>
      </c>
      <c r="T26" s="467">
        <v>5389799</v>
      </c>
    </row>
    <row r="27" spans="1:20" ht="13.5" thickBot="1">
      <c r="A27" s="433" t="s">
        <v>443</v>
      </c>
      <c r="B27" s="426">
        <v>7093092</v>
      </c>
      <c r="C27" s="426">
        <v>557267</v>
      </c>
      <c r="D27" s="426">
        <v>549696</v>
      </c>
      <c r="E27" s="426">
        <v>5324</v>
      </c>
      <c r="F27" s="426">
        <v>2247</v>
      </c>
      <c r="G27" s="426">
        <v>6535825</v>
      </c>
      <c r="H27" s="426">
        <v>1698517</v>
      </c>
      <c r="I27" s="426">
        <v>239453</v>
      </c>
      <c r="J27" s="426">
        <v>29983</v>
      </c>
      <c r="K27" s="426">
        <v>244</v>
      </c>
      <c r="L27" s="426">
        <v>69384</v>
      </c>
      <c r="M27" s="426">
        <v>3042</v>
      </c>
      <c r="N27" s="426">
        <v>165301</v>
      </c>
      <c r="O27" s="426">
        <v>35022</v>
      </c>
      <c r="P27" s="426">
        <v>6546</v>
      </c>
      <c r="Q27" s="426">
        <v>5738</v>
      </c>
      <c r="R27" s="426">
        <v>12878</v>
      </c>
      <c r="S27" s="428">
        <v>1084390</v>
      </c>
      <c r="T27" s="428">
        <v>3752918</v>
      </c>
    </row>
    <row r="28" ht="12.75">
      <c r="A28" s="353" t="s">
        <v>184</v>
      </c>
    </row>
    <row r="29" spans="1:5" ht="12.75">
      <c r="A29" s="762" t="s">
        <v>385</v>
      </c>
      <c r="B29" s="762"/>
      <c r="C29" s="762"/>
      <c r="D29" s="762"/>
      <c r="E29" s="762"/>
    </row>
    <row r="30" ht="12.75">
      <c r="A30" s="398" t="s">
        <v>314</v>
      </c>
    </row>
    <row r="31" spans="1:20" ht="17.25">
      <c r="A31" s="754" t="s">
        <v>396</v>
      </c>
      <c r="B31" s="754"/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54"/>
      <c r="N31" s="754"/>
      <c r="O31" s="754"/>
      <c r="P31" s="754"/>
      <c r="Q31" s="754"/>
      <c r="R31" s="754"/>
      <c r="S31" s="754"/>
      <c r="T31" s="754"/>
    </row>
    <row r="32" spans="1:20" ht="13.5" thickBot="1">
      <c r="A32" s="344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</row>
    <row r="33" spans="1:20" ht="12.75" customHeight="1">
      <c r="A33" s="757" t="s">
        <v>292</v>
      </c>
      <c r="B33" s="669" t="s">
        <v>75</v>
      </c>
      <c r="C33" s="669" t="s">
        <v>74</v>
      </c>
      <c r="D33" s="669" t="s">
        <v>400</v>
      </c>
      <c r="E33" s="669" t="s">
        <v>401</v>
      </c>
      <c r="F33" s="669" t="s">
        <v>333</v>
      </c>
      <c r="G33" s="755" t="s">
        <v>278</v>
      </c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6"/>
    </row>
    <row r="34" spans="1:20" ht="12.75" customHeight="1">
      <c r="A34" s="758"/>
      <c r="B34" s="670"/>
      <c r="C34" s="670"/>
      <c r="D34" s="670"/>
      <c r="E34" s="670"/>
      <c r="F34" s="670"/>
      <c r="G34" s="731" t="s">
        <v>3</v>
      </c>
      <c r="H34" s="733" t="s">
        <v>89</v>
      </c>
      <c r="I34" s="733" t="s">
        <v>402</v>
      </c>
      <c r="J34" s="733" t="s">
        <v>371</v>
      </c>
      <c r="K34" s="733" t="s">
        <v>372</v>
      </c>
      <c r="L34" s="733" t="s">
        <v>403</v>
      </c>
      <c r="M34" s="733" t="s">
        <v>373</v>
      </c>
      <c r="N34" s="733" t="s">
        <v>404</v>
      </c>
      <c r="O34" s="733" t="s">
        <v>405</v>
      </c>
      <c r="P34" s="733" t="s">
        <v>381</v>
      </c>
      <c r="Q34" s="733" t="s">
        <v>376</v>
      </c>
      <c r="R34" s="733" t="s">
        <v>406</v>
      </c>
      <c r="S34" s="700" t="s">
        <v>34</v>
      </c>
      <c r="T34" s="700" t="s">
        <v>35</v>
      </c>
    </row>
    <row r="35" spans="1:20" ht="64.5" customHeight="1" thickBot="1">
      <c r="A35" s="759"/>
      <c r="B35" s="671"/>
      <c r="C35" s="671"/>
      <c r="D35" s="671"/>
      <c r="E35" s="671"/>
      <c r="F35" s="671"/>
      <c r="G35" s="705"/>
      <c r="H35" s="734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6"/>
      <c r="T35" s="736"/>
    </row>
    <row r="36" spans="1:20" ht="12.75">
      <c r="A36" s="345">
        <v>2005</v>
      </c>
      <c r="B36" s="348">
        <v>4.040955410116089</v>
      </c>
      <c r="C36" s="348">
        <v>4.259726790260389</v>
      </c>
      <c r="D36" s="348">
        <v>4.258383480884</v>
      </c>
      <c r="E36" s="348">
        <v>4.613326686606846</v>
      </c>
      <c r="F36" s="348">
        <v>3.7807123034227565</v>
      </c>
      <c r="G36" s="348">
        <v>4.0228677694369415</v>
      </c>
      <c r="H36" s="348">
        <v>4.1013473256327995</v>
      </c>
      <c r="I36" s="348">
        <v>4.1650041191147595</v>
      </c>
      <c r="J36" s="348">
        <v>4.159214731066589</v>
      </c>
      <c r="K36" s="348">
        <v>4.027691520218393</v>
      </c>
      <c r="L36" s="348">
        <v>4.6827397581355275</v>
      </c>
      <c r="M36" s="348">
        <v>4.306395106616672</v>
      </c>
      <c r="N36" s="348">
        <v>3.502158309633997</v>
      </c>
      <c r="O36" s="348">
        <v>4.7103916778311925</v>
      </c>
      <c r="P36" s="348">
        <v>3.7921578413787724</v>
      </c>
      <c r="Q36" s="348">
        <v>4.016789379930444</v>
      </c>
      <c r="R36" s="348">
        <v>4.247042478077668</v>
      </c>
      <c r="S36" s="362">
        <v>4.512033764047316</v>
      </c>
      <c r="T36" s="362">
        <v>3.888724289704551</v>
      </c>
    </row>
    <row r="37" spans="1:20" ht="12.75">
      <c r="A37" s="345">
        <v>2006</v>
      </c>
      <c r="B37" s="348">
        <v>3.591675171240375</v>
      </c>
      <c r="C37" s="348">
        <v>4.120370456513671</v>
      </c>
      <c r="D37" s="348">
        <v>4.123099604467835</v>
      </c>
      <c r="E37" s="348">
        <v>3.804715127701375</v>
      </c>
      <c r="F37" s="348">
        <v>4.0927105666156205</v>
      </c>
      <c r="G37" s="348">
        <v>3.5502297301399435</v>
      </c>
      <c r="H37" s="348">
        <v>3.663406791816194</v>
      </c>
      <c r="I37" s="348">
        <v>3.6400419955560857</v>
      </c>
      <c r="J37" s="348">
        <v>3.292178919100369</v>
      </c>
      <c r="K37" s="348">
        <v>3.1180333389459505</v>
      </c>
      <c r="L37" s="348">
        <v>3.9355916363777474</v>
      </c>
      <c r="M37" s="348">
        <v>3.418932751893505</v>
      </c>
      <c r="N37" s="348">
        <v>3.963243021156428</v>
      </c>
      <c r="O37" s="348">
        <v>3.7429156695453125</v>
      </c>
      <c r="P37" s="348">
        <v>4.3853263122978685</v>
      </c>
      <c r="Q37" s="348">
        <v>3.1338992642897563</v>
      </c>
      <c r="R37" s="348">
        <v>3.8812027034513323</v>
      </c>
      <c r="S37" s="362">
        <v>3.6170576768941305</v>
      </c>
      <c r="T37" s="362">
        <v>3.4873669428500063</v>
      </c>
    </row>
    <row r="38" spans="1:20" ht="12.75">
      <c r="A38" s="345">
        <v>2007</v>
      </c>
      <c r="B38" s="348">
        <v>4.206039432836981</v>
      </c>
      <c r="C38" s="348">
        <v>4.623884565563477</v>
      </c>
      <c r="D38" s="348">
        <v>4.625817724209851</v>
      </c>
      <c r="E38" s="348">
        <v>4.636596224288532</v>
      </c>
      <c r="F38" s="348">
        <v>4.228211342704799</v>
      </c>
      <c r="G38" s="348">
        <v>4.174730403676952</v>
      </c>
      <c r="H38" s="348">
        <v>4.277990834511866</v>
      </c>
      <c r="I38" s="348">
        <v>4.361738503850385</v>
      </c>
      <c r="J38" s="348">
        <v>4.530520780376207</v>
      </c>
      <c r="K38" s="348">
        <v>4.438001807151155</v>
      </c>
      <c r="L38" s="348">
        <v>5.182333339005451</v>
      </c>
      <c r="M38" s="348">
        <v>4.2570372214138015</v>
      </c>
      <c r="N38" s="348">
        <v>4.158819655843668</v>
      </c>
      <c r="O38" s="348">
        <v>5.34184410767952</v>
      </c>
      <c r="P38" s="348">
        <v>4.45457825329684</v>
      </c>
      <c r="Q38" s="348">
        <v>4.982016672636687</v>
      </c>
      <c r="R38" s="348">
        <v>4.569139832956873</v>
      </c>
      <c r="S38" s="362">
        <v>5.589832222988705</v>
      </c>
      <c r="T38" s="362">
        <v>3.8326706705639895</v>
      </c>
    </row>
    <row r="39" spans="1:20" ht="12.75">
      <c r="A39" s="345">
        <v>2008</v>
      </c>
      <c r="B39" s="348">
        <v>3.6</v>
      </c>
      <c r="C39" s="348">
        <v>3.96</v>
      </c>
      <c r="D39" s="348">
        <v>3.96</v>
      </c>
      <c r="E39" s="348">
        <v>3.99</v>
      </c>
      <c r="F39" s="348">
        <v>3.86</v>
      </c>
      <c r="G39" s="348">
        <v>3.57</v>
      </c>
      <c r="H39" s="348">
        <v>3.39</v>
      </c>
      <c r="I39" s="348">
        <v>3.25</v>
      </c>
      <c r="J39" s="348">
        <v>3.18</v>
      </c>
      <c r="K39" s="348">
        <v>2.66</v>
      </c>
      <c r="L39" s="348">
        <v>3.59</v>
      </c>
      <c r="M39" s="348">
        <v>2.94</v>
      </c>
      <c r="N39" s="348">
        <v>2.88</v>
      </c>
      <c r="O39" s="348">
        <v>3.41</v>
      </c>
      <c r="P39" s="348">
        <v>3.42</v>
      </c>
      <c r="Q39" s="348">
        <v>2.35</v>
      </c>
      <c r="R39" s="348">
        <v>3.52</v>
      </c>
      <c r="S39" s="362">
        <v>3.62</v>
      </c>
      <c r="T39" s="362">
        <v>3.64</v>
      </c>
    </row>
    <row r="40" spans="1:20" ht="12.75">
      <c r="A40" s="468">
        <v>2009</v>
      </c>
      <c r="B40" s="469">
        <v>2.38</v>
      </c>
      <c r="C40" s="469">
        <v>2.07</v>
      </c>
      <c r="D40" s="469">
        <v>2.07</v>
      </c>
      <c r="E40" s="469">
        <v>2.86</v>
      </c>
      <c r="F40" s="469">
        <v>1.19</v>
      </c>
      <c r="G40" s="469">
        <v>2.4</v>
      </c>
      <c r="H40" s="469">
        <v>2.3</v>
      </c>
      <c r="I40" s="469">
        <v>2.03</v>
      </c>
      <c r="J40" s="469">
        <v>2.59</v>
      </c>
      <c r="K40" s="469">
        <v>2.47</v>
      </c>
      <c r="L40" s="469">
        <v>3.15</v>
      </c>
      <c r="M40" s="469">
        <v>2.37</v>
      </c>
      <c r="N40" s="469">
        <v>1.67</v>
      </c>
      <c r="O40" s="469">
        <v>3.25</v>
      </c>
      <c r="P40" s="469">
        <v>2.57</v>
      </c>
      <c r="Q40" s="469">
        <v>2.31</v>
      </c>
      <c r="R40" s="469">
        <v>2.19</v>
      </c>
      <c r="S40" s="470">
        <v>3.53</v>
      </c>
      <c r="T40" s="470">
        <v>2.2</v>
      </c>
    </row>
    <row r="41" spans="1:20" ht="13.5" thickBot="1">
      <c r="A41" s="433" t="s">
        <v>443</v>
      </c>
      <c r="B41" s="469">
        <v>1.3039933064452003</v>
      </c>
      <c r="C41" s="469">
        <v>1.3529768495173766</v>
      </c>
      <c r="D41" s="469">
        <v>1.3559597486610782</v>
      </c>
      <c r="E41" s="469">
        <v>0.8789444027047333</v>
      </c>
      <c r="F41" s="469">
        <v>1.746417445482866</v>
      </c>
      <c r="G41" s="469">
        <v>1.299816800480429</v>
      </c>
      <c r="H41" s="469">
        <v>1.0773294114807213</v>
      </c>
      <c r="I41" s="469">
        <v>1.0129504328615635</v>
      </c>
      <c r="J41" s="469">
        <v>1.285869992996031</v>
      </c>
      <c r="K41" s="469">
        <v>0.7790983606557377</v>
      </c>
      <c r="L41" s="469">
        <v>1.6537659979245936</v>
      </c>
      <c r="M41" s="469">
        <v>1.3545036160420774</v>
      </c>
      <c r="N41" s="469">
        <v>1.0466769711012032</v>
      </c>
      <c r="O41" s="469">
        <v>1.3016275483981496</v>
      </c>
      <c r="P41" s="469">
        <v>1.3714634891536817</v>
      </c>
      <c r="Q41" s="469">
        <v>0.6363105611711398</v>
      </c>
      <c r="R41" s="469">
        <v>1.487804783351452</v>
      </c>
      <c r="S41" s="470">
        <v>1.4942031372476692</v>
      </c>
      <c r="T41" s="470">
        <v>1.3443442888973325</v>
      </c>
    </row>
    <row r="42" spans="1:20" ht="15" customHeight="1">
      <c r="A42" s="760" t="s">
        <v>397</v>
      </c>
      <c r="B42" s="761"/>
      <c r="C42" s="761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  <c r="O42" s="761"/>
      <c r="P42" s="761"/>
      <c r="Q42" s="761"/>
      <c r="R42" s="761"/>
      <c r="S42" s="761"/>
      <c r="T42" s="761"/>
    </row>
    <row r="43" ht="12.75">
      <c r="A43" s="412" t="s">
        <v>184</v>
      </c>
    </row>
    <row r="44" spans="1:5" ht="12.75">
      <c r="A44" s="762" t="s">
        <v>385</v>
      </c>
      <c r="B44" s="762"/>
      <c r="C44" s="762"/>
      <c r="D44" s="762"/>
      <c r="E44" s="762"/>
    </row>
    <row r="45" spans="1:20" ht="12" customHeight="1">
      <c r="A45" s="398" t="s">
        <v>314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</row>
    <row r="46" spans="1:20" ht="15">
      <c r="A46" s="754" t="s">
        <v>324</v>
      </c>
      <c r="B46" s="754"/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</row>
    <row r="47" spans="1:20" ht="13.5" thickBot="1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</row>
    <row r="48" spans="1:20" ht="12.75" customHeight="1">
      <c r="A48" s="757" t="s">
        <v>292</v>
      </c>
      <c r="B48" s="669" t="s">
        <v>75</v>
      </c>
      <c r="C48" s="669" t="s">
        <v>74</v>
      </c>
      <c r="D48" s="669" t="s">
        <v>400</v>
      </c>
      <c r="E48" s="669" t="s">
        <v>401</v>
      </c>
      <c r="F48" s="669" t="s">
        <v>333</v>
      </c>
      <c r="G48" s="755" t="s">
        <v>278</v>
      </c>
      <c r="H48" s="756"/>
      <c r="I48" s="756"/>
      <c r="J48" s="756"/>
      <c r="K48" s="756"/>
      <c r="L48" s="756"/>
      <c r="M48" s="756"/>
      <c r="N48" s="756"/>
      <c r="O48" s="756"/>
      <c r="P48" s="756"/>
      <c r="Q48" s="756"/>
      <c r="R48" s="756"/>
      <c r="S48" s="756"/>
      <c r="T48" s="756"/>
    </row>
    <row r="49" spans="1:20" ht="12.75" customHeight="1">
      <c r="A49" s="758"/>
      <c r="B49" s="670"/>
      <c r="C49" s="670"/>
      <c r="D49" s="670"/>
      <c r="E49" s="670"/>
      <c r="F49" s="670"/>
      <c r="G49" s="731" t="s">
        <v>3</v>
      </c>
      <c r="H49" s="733" t="s">
        <v>89</v>
      </c>
      <c r="I49" s="733" t="s">
        <v>402</v>
      </c>
      <c r="J49" s="733" t="s">
        <v>371</v>
      </c>
      <c r="K49" s="733" t="s">
        <v>372</v>
      </c>
      <c r="L49" s="733" t="s">
        <v>403</v>
      </c>
      <c r="M49" s="733" t="s">
        <v>373</v>
      </c>
      <c r="N49" s="733" t="s">
        <v>404</v>
      </c>
      <c r="O49" s="733" t="s">
        <v>405</v>
      </c>
      <c r="P49" s="733" t="s">
        <v>381</v>
      </c>
      <c r="Q49" s="733" t="s">
        <v>376</v>
      </c>
      <c r="R49" s="733" t="s">
        <v>406</v>
      </c>
      <c r="S49" s="700" t="s">
        <v>34</v>
      </c>
      <c r="T49" s="700" t="s">
        <v>35</v>
      </c>
    </row>
    <row r="50" spans="1:20" ht="64.5" customHeight="1" thickBot="1">
      <c r="A50" s="759"/>
      <c r="B50" s="671"/>
      <c r="C50" s="671"/>
      <c r="D50" s="671"/>
      <c r="E50" s="671"/>
      <c r="F50" s="671"/>
      <c r="G50" s="705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6"/>
      <c r="T50" s="736"/>
    </row>
    <row r="51" spans="1:20" ht="12.75">
      <c r="A51" s="345">
        <v>2005</v>
      </c>
      <c r="B51" s="318">
        <v>1751.8504176568097</v>
      </c>
      <c r="C51" s="318">
        <v>1770.7818059845595</v>
      </c>
      <c r="D51" s="318" t="s">
        <v>0</v>
      </c>
      <c r="E51" s="318" t="s">
        <v>0</v>
      </c>
      <c r="F51" s="318" t="s">
        <v>0</v>
      </c>
      <c r="G51" s="318">
        <v>1750.2852030962767</v>
      </c>
      <c r="H51" s="318">
        <v>1754.5273178185366</v>
      </c>
      <c r="I51" s="318" t="s">
        <v>0</v>
      </c>
      <c r="J51" s="318" t="s">
        <v>0</v>
      </c>
      <c r="K51" s="318" t="s">
        <v>0</v>
      </c>
      <c r="L51" s="318" t="s">
        <v>0</v>
      </c>
      <c r="M51" s="318" t="s">
        <v>0</v>
      </c>
      <c r="N51" s="318" t="s">
        <v>0</v>
      </c>
      <c r="O51" s="318" t="s">
        <v>0</v>
      </c>
      <c r="P51" s="318" t="s">
        <v>0</v>
      </c>
      <c r="Q51" s="318" t="s">
        <v>0</v>
      </c>
      <c r="R51" s="318" t="s">
        <v>0</v>
      </c>
      <c r="S51" s="319">
        <v>1747.0850333857827</v>
      </c>
      <c r="T51" s="319">
        <v>1749.0024697016158</v>
      </c>
    </row>
    <row r="52" spans="1:20" ht="12.75">
      <c r="A52" s="345">
        <v>2006</v>
      </c>
      <c r="B52" s="318">
        <v>1750.2289381059672</v>
      </c>
      <c r="C52" s="318">
        <v>1767.3540677966103</v>
      </c>
      <c r="D52" s="318" t="s">
        <v>0</v>
      </c>
      <c r="E52" s="318" t="s">
        <v>0</v>
      </c>
      <c r="F52" s="318" t="s">
        <v>0</v>
      </c>
      <c r="G52" s="318">
        <v>1748.8864662252809</v>
      </c>
      <c r="H52" s="318">
        <v>1753.243831415743</v>
      </c>
      <c r="I52" s="318" t="s">
        <v>0</v>
      </c>
      <c r="J52" s="318" t="s">
        <v>0</v>
      </c>
      <c r="K52" s="318" t="s">
        <v>0</v>
      </c>
      <c r="L52" s="318" t="s">
        <v>0</v>
      </c>
      <c r="M52" s="318" t="s">
        <v>0</v>
      </c>
      <c r="N52" s="318" t="s">
        <v>0</v>
      </c>
      <c r="O52" s="318" t="s">
        <v>0</v>
      </c>
      <c r="P52" s="318" t="s">
        <v>0</v>
      </c>
      <c r="Q52" s="318" t="s">
        <v>0</v>
      </c>
      <c r="R52" s="318" t="s">
        <v>0</v>
      </c>
      <c r="S52" s="319">
        <v>1745.216977865381</v>
      </c>
      <c r="T52" s="319">
        <v>1747.693263552906</v>
      </c>
    </row>
    <row r="53" spans="1:20" ht="12.75">
      <c r="A53" s="345">
        <v>2007</v>
      </c>
      <c r="B53" s="318">
        <v>1748.2544338851033</v>
      </c>
      <c r="C53" s="318">
        <v>1769.4143400638775</v>
      </c>
      <c r="D53" s="318" t="s">
        <v>0</v>
      </c>
      <c r="E53" s="318" t="s">
        <v>0</v>
      </c>
      <c r="F53" s="318" t="s">
        <v>0</v>
      </c>
      <c r="G53" s="318">
        <v>1746.668927515191</v>
      </c>
      <c r="H53" s="318">
        <v>1752.0353053030374</v>
      </c>
      <c r="I53" s="318" t="s">
        <v>0</v>
      </c>
      <c r="J53" s="318" t="s">
        <v>0</v>
      </c>
      <c r="K53" s="318" t="s">
        <v>0</v>
      </c>
      <c r="L53" s="318" t="s">
        <v>0</v>
      </c>
      <c r="M53" s="318" t="s">
        <v>0</v>
      </c>
      <c r="N53" s="318" t="s">
        <v>0</v>
      </c>
      <c r="O53" s="318" t="s">
        <v>0</v>
      </c>
      <c r="P53" s="318" t="s">
        <v>0</v>
      </c>
      <c r="Q53" s="318" t="s">
        <v>0</v>
      </c>
      <c r="R53" s="318" t="s">
        <v>0</v>
      </c>
      <c r="S53" s="319">
        <v>1745.6979370047982</v>
      </c>
      <c r="T53" s="319">
        <v>1744.4893488950618</v>
      </c>
    </row>
    <row r="54" spans="1:20" ht="12.75">
      <c r="A54" s="345">
        <v>2008</v>
      </c>
      <c r="B54" s="318">
        <v>1749</v>
      </c>
      <c r="C54" s="318">
        <v>1768.9</v>
      </c>
      <c r="D54" s="235">
        <v>1769.7</v>
      </c>
      <c r="E54" s="235">
        <v>1691.8</v>
      </c>
      <c r="F54" s="235">
        <v>1780</v>
      </c>
      <c r="G54" s="318">
        <v>1747.7</v>
      </c>
      <c r="H54" s="318">
        <v>1750.8</v>
      </c>
      <c r="I54" s="235">
        <v>1781</v>
      </c>
      <c r="J54" s="235">
        <v>1750.5</v>
      </c>
      <c r="K54" s="235">
        <v>1662.2</v>
      </c>
      <c r="L54" s="235">
        <v>1754.3</v>
      </c>
      <c r="M54" s="235">
        <v>1732.5</v>
      </c>
      <c r="N54" s="235">
        <v>1770.4</v>
      </c>
      <c r="O54" s="235">
        <v>1750.6</v>
      </c>
      <c r="P54" s="235">
        <v>1782.3</v>
      </c>
      <c r="Q54" s="235">
        <v>1689.7</v>
      </c>
      <c r="R54" s="235">
        <v>1688.6</v>
      </c>
      <c r="S54" s="319">
        <v>1745.4</v>
      </c>
      <c r="T54" s="319">
        <v>1747</v>
      </c>
    </row>
    <row r="55" spans="1:20" ht="12.75">
      <c r="A55" s="468">
        <v>2009</v>
      </c>
      <c r="B55" s="235">
        <v>1752.4</v>
      </c>
      <c r="C55" s="235">
        <v>1769.5</v>
      </c>
      <c r="D55" s="235">
        <v>1769.7</v>
      </c>
      <c r="E55" s="235">
        <v>1728</v>
      </c>
      <c r="F55" s="235">
        <v>1783.3</v>
      </c>
      <c r="G55" s="509">
        <v>1751.2693676325705</v>
      </c>
      <c r="H55" s="509">
        <v>1751.2364144355736</v>
      </c>
      <c r="I55" s="235">
        <v>1780.3</v>
      </c>
      <c r="J55" s="235">
        <v>1778.9</v>
      </c>
      <c r="K55" s="235">
        <v>1664.1</v>
      </c>
      <c r="L55" s="235">
        <v>1752.7</v>
      </c>
      <c r="M55" s="235">
        <v>1740.5</v>
      </c>
      <c r="N55" s="235">
        <v>1772.3</v>
      </c>
      <c r="O55" s="235">
        <v>1750</v>
      </c>
      <c r="P55" s="235">
        <v>1771.9</v>
      </c>
      <c r="Q55" s="235">
        <v>1688.7</v>
      </c>
      <c r="R55" s="235">
        <v>1710.6</v>
      </c>
      <c r="S55" s="511">
        <v>1737.9137074493794</v>
      </c>
      <c r="T55" s="511">
        <v>1754.0802408473844</v>
      </c>
    </row>
    <row r="56" spans="1:20" ht="13.5" thickBot="1">
      <c r="A56" s="433" t="s">
        <v>443</v>
      </c>
      <c r="B56" s="236">
        <v>1757.6885058403989</v>
      </c>
      <c r="C56" s="236">
        <v>1777.2544290277533</v>
      </c>
      <c r="D56" s="423" t="s">
        <v>0</v>
      </c>
      <c r="E56" s="423" t="s">
        <v>0</v>
      </c>
      <c r="F56" s="423" t="s">
        <v>0</v>
      </c>
      <c r="G56" s="510">
        <v>1756.1881742754156</v>
      </c>
      <c r="H56" s="510">
        <v>1754.6771522039207</v>
      </c>
      <c r="I56" s="423" t="s">
        <v>0</v>
      </c>
      <c r="J56" s="423" t="s">
        <v>0</v>
      </c>
      <c r="K56" s="423" t="s">
        <v>0</v>
      </c>
      <c r="L56" s="423" t="s">
        <v>0</v>
      </c>
      <c r="M56" s="423" t="s">
        <v>0</v>
      </c>
      <c r="N56" s="423" t="s">
        <v>0</v>
      </c>
      <c r="O56" s="423" t="s">
        <v>0</v>
      </c>
      <c r="P56" s="423" t="s">
        <v>0</v>
      </c>
      <c r="Q56" s="423" t="s">
        <v>0</v>
      </c>
      <c r="R56" s="423" t="s">
        <v>0</v>
      </c>
      <c r="S56" s="512">
        <v>1738.0962869200441</v>
      </c>
      <c r="T56" s="512">
        <v>1761.6652543272194</v>
      </c>
    </row>
    <row r="57" ht="12.75">
      <c r="A57" s="353" t="s">
        <v>184</v>
      </c>
    </row>
    <row r="58" spans="1:5" ht="12.75">
      <c r="A58" s="762" t="s">
        <v>385</v>
      </c>
      <c r="B58" s="762"/>
      <c r="C58" s="762"/>
      <c r="D58" s="762"/>
      <c r="E58" s="762"/>
    </row>
    <row r="59" ht="12.75">
      <c r="A59" s="398" t="s">
        <v>314</v>
      </c>
    </row>
  </sheetData>
  <mergeCells count="94">
    <mergeCell ref="A58:E58"/>
    <mergeCell ref="A44:E44"/>
    <mergeCell ref="A29:E29"/>
    <mergeCell ref="A15:E15"/>
    <mergeCell ref="B33:B35"/>
    <mergeCell ref="E19:E21"/>
    <mergeCell ref="E33:E35"/>
    <mergeCell ref="A17:T17"/>
    <mergeCell ref="A19:A21"/>
    <mergeCell ref="B19:B21"/>
    <mergeCell ref="A48:A50"/>
    <mergeCell ref="B48:B50"/>
    <mergeCell ref="F48:F50"/>
    <mergeCell ref="G48:T48"/>
    <mergeCell ref="G49:G50"/>
    <mergeCell ref="J49:J50"/>
    <mergeCell ref="E48:E50"/>
    <mergeCell ref="F33:F35"/>
    <mergeCell ref="C48:C50"/>
    <mergeCell ref="D48:D50"/>
    <mergeCell ref="A1:T1"/>
    <mergeCell ref="A3:T3"/>
    <mergeCell ref="B5:B7"/>
    <mergeCell ref="A5:A7"/>
    <mergeCell ref="F5:F7"/>
    <mergeCell ref="T6:T7"/>
    <mergeCell ref="G5:T5"/>
    <mergeCell ref="F19:F21"/>
    <mergeCell ref="C19:C21"/>
    <mergeCell ref="D19:D21"/>
    <mergeCell ref="H6:H7"/>
    <mergeCell ref="H20:H21"/>
    <mergeCell ref="G6:G7"/>
    <mergeCell ref="C5:C7"/>
    <mergeCell ref="D5:D7"/>
    <mergeCell ref="E5:E7"/>
    <mergeCell ref="H34:H35"/>
    <mergeCell ref="H49:H50"/>
    <mergeCell ref="G19:T19"/>
    <mergeCell ref="G20:G21"/>
    <mergeCell ref="R20:R21"/>
    <mergeCell ref="R34:R35"/>
    <mergeCell ref="T34:T35"/>
    <mergeCell ref="T20:T21"/>
    <mergeCell ref="R49:R50"/>
    <mergeCell ref="A46:T46"/>
    <mergeCell ref="R6:R7"/>
    <mergeCell ref="K49:K50"/>
    <mergeCell ref="T49:T50"/>
    <mergeCell ref="I6:I7"/>
    <mergeCell ref="I20:I21"/>
    <mergeCell ref="I34:I35"/>
    <mergeCell ref="I49:I50"/>
    <mergeCell ref="A42:T42"/>
    <mergeCell ref="C33:C35"/>
    <mergeCell ref="D33:D35"/>
    <mergeCell ref="J6:J7"/>
    <mergeCell ref="K6:K7"/>
    <mergeCell ref="K20:K21"/>
    <mergeCell ref="K34:K35"/>
    <mergeCell ref="J20:J21"/>
    <mergeCell ref="J34:J35"/>
    <mergeCell ref="A31:T31"/>
    <mergeCell ref="G33:T33"/>
    <mergeCell ref="G34:G35"/>
    <mergeCell ref="A33:A35"/>
    <mergeCell ref="L6:L7"/>
    <mergeCell ref="L20:L21"/>
    <mergeCell ref="L34:L35"/>
    <mergeCell ref="L49:L50"/>
    <mergeCell ref="M6:M7"/>
    <mergeCell ref="M20:M21"/>
    <mergeCell ref="M34:M35"/>
    <mergeCell ref="M49:M50"/>
    <mergeCell ref="N6:N7"/>
    <mergeCell ref="N20:N21"/>
    <mergeCell ref="N34:N35"/>
    <mergeCell ref="N49:N50"/>
    <mergeCell ref="O6:O7"/>
    <mergeCell ref="O20:O21"/>
    <mergeCell ref="O34:O35"/>
    <mergeCell ref="O49:O50"/>
    <mergeCell ref="P6:P7"/>
    <mergeCell ref="P20:P21"/>
    <mergeCell ref="P34:P35"/>
    <mergeCell ref="P49:P50"/>
    <mergeCell ref="Q6:Q7"/>
    <mergeCell ref="Q20:Q21"/>
    <mergeCell ref="Q34:Q35"/>
    <mergeCell ref="Q49:Q50"/>
    <mergeCell ref="S6:S7"/>
    <mergeCell ref="S20:S21"/>
    <mergeCell ref="S34:S35"/>
    <mergeCell ref="S49:S5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7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AE30"/>
  <sheetViews>
    <sheetView showGridLines="0" zoomScale="75" zoomScaleNormal="75" workbookViewId="0" topLeftCell="A1">
      <selection activeCell="W24" sqref="W24"/>
    </sheetView>
  </sheetViews>
  <sheetFormatPr defaultColWidth="12.57421875" defaultRowHeight="12.75"/>
  <cols>
    <col min="1" max="1" width="8.7109375" style="9" customWidth="1"/>
    <col min="2" max="2" width="9.28125" style="9" customWidth="1"/>
    <col min="3" max="3" width="10.421875" style="9" customWidth="1"/>
    <col min="4" max="4" width="11.140625" style="9" customWidth="1"/>
    <col min="5" max="5" width="12.140625" style="9" customWidth="1"/>
    <col min="6" max="6" width="12.8515625" style="9" customWidth="1"/>
    <col min="7" max="8" width="11.57421875" style="9" customWidth="1"/>
    <col min="9" max="10" width="9.28125" style="9" customWidth="1"/>
    <col min="11" max="11" width="11.421875" style="9" customWidth="1"/>
    <col min="12" max="12" width="11.8515625" style="9" customWidth="1"/>
    <col min="13" max="13" width="11.00390625" style="9" customWidth="1"/>
    <col min="14" max="14" width="13.7109375" style="9" customWidth="1"/>
    <col min="15" max="15" width="13.140625" style="9" customWidth="1"/>
    <col min="16" max="16" width="11.7109375" style="9" customWidth="1"/>
    <col min="17" max="17" width="12.00390625" style="9" customWidth="1"/>
    <col min="18" max="18" width="10.8515625" style="9" customWidth="1"/>
    <col min="19" max="19" width="13.28125" style="9" customWidth="1"/>
    <col min="20" max="27" width="9.28125" style="9" customWidth="1"/>
    <col min="28" max="28" width="13.8515625" style="9" customWidth="1"/>
    <col min="29" max="29" width="2.28125" style="9" customWidth="1"/>
    <col min="30" max="16384" width="19.140625" style="9" customWidth="1"/>
  </cols>
  <sheetData>
    <row r="1" spans="1:31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19"/>
      <c r="AA1" s="19"/>
      <c r="AB1"/>
      <c r="AC1"/>
      <c r="AD1"/>
      <c r="AE1"/>
    </row>
    <row r="3" spans="1:25" ht="15">
      <c r="A3" s="766" t="s">
        <v>359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</row>
    <row r="4" spans="1:25" ht="13.5" thickBo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</row>
    <row r="5" spans="1:25" ht="12.75">
      <c r="A5" s="767" t="s">
        <v>1</v>
      </c>
      <c r="B5" s="775" t="s">
        <v>3</v>
      </c>
      <c r="C5" s="767"/>
      <c r="D5" s="772" t="s">
        <v>182</v>
      </c>
      <c r="E5" s="773"/>
      <c r="F5" s="773"/>
      <c r="G5" s="773"/>
      <c r="H5" s="773"/>
      <c r="I5" s="774"/>
      <c r="J5" s="772" t="s">
        <v>76</v>
      </c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4"/>
      <c r="X5" s="765" t="s">
        <v>77</v>
      </c>
      <c r="Y5" s="779"/>
    </row>
    <row r="6" spans="1:25" ht="12.75" customHeight="1">
      <c r="A6" s="768"/>
      <c r="B6" s="776"/>
      <c r="C6" s="768"/>
      <c r="D6" s="700" t="s">
        <v>73</v>
      </c>
      <c r="E6" s="770"/>
      <c r="F6" s="700" t="s">
        <v>285</v>
      </c>
      <c r="G6" s="770"/>
      <c r="H6" s="700" t="s">
        <v>36</v>
      </c>
      <c r="I6" s="770"/>
      <c r="J6" s="700" t="s">
        <v>73</v>
      </c>
      <c r="K6" s="770"/>
      <c r="L6" s="700" t="s">
        <v>316</v>
      </c>
      <c r="M6" s="770"/>
      <c r="N6" s="700" t="s">
        <v>317</v>
      </c>
      <c r="O6" s="770"/>
      <c r="P6" s="700" t="s">
        <v>318</v>
      </c>
      <c r="Q6" s="770"/>
      <c r="R6" s="700" t="s">
        <v>319</v>
      </c>
      <c r="S6" s="770"/>
      <c r="T6" s="700" t="s">
        <v>320</v>
      </c>
      <c r="U6" s="770"/>
      <c r="V6" s="700" t="s">
        <v>247</v>
      </c>
      <c r="W6" s="770"/>
      <c r="X6" s="735"/>
      <c r="Y6" s="780"/>
    </row>
    <row r="7" spans="1:25" ht="12.75">
      <c r="A7" s="768"/>
      <c r="B7" s="776"/>
      <c r="C7" s="768"/>
      <c r="D7" s="735"/>
      <c r="E7" s="771"/>
      <c r="F7" s="735"/>
      <c r="G7" s="771"/>
      <c r="H7" s="735"/>
      <c r="I7" s="771"/>
      <c r="J7" s="735"/>
      <c r="K7" s="771"/>
      <c r="L7" s="735"/>
      <c r="M7" s="771"/>
      <c r="N7" s="735"/>
      <c r="O7" s="771"/>
      <c r="P7" s="735"/>
      <c r="Q7" s="771"/>
      <c r="R7" s="735"/>
      <c r="S7" s="771"/>
      <c r="T7" s="735"/>
      <c r="U7" s="771"/>
      <c r="V7" s="735"/>
      <c r="W7" s="771"/>
      <c r="X7" s="735"/>
      <c r="Y7" s="780"/>
    </row>
    <row r="8" spans="1:25" ht="12.75">
      <c r="A8" s="768"/>
      <c r="B8" s="776"/>
      <c r="C8" s="768"/>
      <c r="D8" s="735"/>
      <c r="E8" s="771"/>
      <c r="F8" s="735"/>
      <c r="G8" s="771"/>
      <c r="H8" s="735"/>
      <c r="I8" s="771"/>
      <c r="J8" s="735"/>
      <c r="K8" s="771"/>
      <c r="L8" s="735"/>
      <c r="M8" s="771"/>
      <c r="N8" s="735"/>
      <c r="O8" s="771"/>
      <c r="P8" s="735"/>
      <c r="Q8" s="771"/>
      <c r="R8" s="735"/>
      <c r="S8" s="771"/>
      <c r="T8" s="735"/>
      <c r="U8" s="771"/>
      <c r="V8" s="735"/>
      <c r="W8" s="771"/>
      <c r="X8" s="735"/>
      <c r="Y8" s="780"/>
    </row>
    <row r="9" spans="1:25" ht="12.75">
      <c r="A9" s="768"/>
      <c r="B9" s="776"/>
      <c r="C9" s="768"/>
      <c r="D9" s="735"/>
      <c r="E9" s="771"/>
      <c r="F9" s="735"/>
      <c r="G9" s="771"/>
      <c r="H9" s="735"/>
      <c r="I9" s="771"/>
      <c r="J9" s="735"/>
      <c r="K9" s="771"/>
      <c r="L9" s="735"/>
      <c r="M9" s="771"/>
      <c r="N9" s="735"/>
      <c r="O9" s="771"/>
      <c r="P9" s="735"/>
      <c r="Q9" s="771"/>
      <c r="R9" s="735"/>
      <c r="S9" s="771"/>
      <c r="T9" s="735"/>
      <c r="U9" s="771"/>
      <c r="V9" s="735"/>
      <c r="W9" s="771"/>
      <c r="X9" s="781"/>
      <c r="Y9" s="782"/>
    </row>
    <row r="10" spans="1:31" ht="13.5" thickBot="1">
      <c r="A10" s="769"/>
      <c r="B10" s="407" t="s">
        <v>4</v>
      </c>
      <c r="C10" s="407" t="s">
        <v>5</v>
      </c>
      <c r="D10" s="407" t="s">
        <v>4</v>
      </c>
      <c r="E10" s="407" t="s">
        <v>5</v>
      </c>
      <c r="F10" s="407" t="s">
        <v>4</v>
      </c>
      <c r="G10" s="407" t="s">
        <v>5</v>
      </c>
      <c r="H10" s="407" t="s">
        <v>4</v>
      </c>
      <c r="I10" s="407" t="s">
        <v>5</v>
      </c>
      <c r="J10" s="407" t="s">
        <v>4</v>
      </c>
      <c r="K10" s="407" t="s">
        <v>5</v>
      </c>
      <c r="L10" s="407" t="s">
        <v>4</v>
      </c>
      <c r="M10" s="407" t="s">
        <v>5</v>
      </c>
      <c r="N10" s="407" t="s">
        <v>4</v>
      </c>
      <c r="O10" s="407" t="s">
        <v>5</v>
      </c>
      <c r="P10" s="407" t="s">
        <v>4</v>
      </c>
      <c r="Q10" s="407" t="s">
        <v>5</v>
      </c>
      <c r="R10" s="407" t="s">
        <v>4</v>
      </c>
      <c r="S10" s="407" t="s">
        <v>5</v>
      </c>
      <c r="T10" s="407" t="s">
        <v>4</v>
      </c>
      <c r="U10" s="407" t="s">
        <v>5</v>
      </c>
      <c r="V10" s="407" t="s">
        <v>4</v>
      </c>
      <c r="W10" s="407" t="s">
        <v>5</v>
      </c>
      <c r="X10" s="407" t="s">
        <v>4</v>
      </c>
      <c r="Y10" s="408" t="s">
        <v>5</v>
      </c>
      <c r="AA10" s="42"/>
      <c r="AB10" s="42"/>
      <c r="AC10" s="42"/>
      <c r="AD10" s="42"/>
      <c r="AE10" s="42"/>
    </row>
    <row r="11" spans="1:31" ht="12.75">
      <c r="A11" s="351">
        <v>2001</v>
      </c>
      <c r="B11" s="287">
        <v>101090</v>
      </c>
      <c r="C11" s="287">
        <v>21254</v>
      </c>
      <c r="D11" s="287">
        <f aca="true" t="shared" si="0" ref="D11:D17">F11+H11</f>
        <v>6634</v>
      </c>
      <c r="E11" s="287">
        <f aca="true" t="shared" si="1" ref="E11:E17">G11+I11</f>
        <v>111</v>
      </c>
      <c r="F11" s="287">
        <v>103</v>
      </c>
      <c r="G11" s="287">
        <v>37</v>
      </c>
      <c r="H11" s="287">
        <v>6531</v>
      </c>
      <c r="I11" s="287">
        <v>74</v>
      </c>
      <c r="J11" s="287">
        <v>80488</v>
      </c>
      <c r="K11" s="287">
        <v>13547</v>
      </c>
      <c r="L11" s="287">
        <v>2459</v>
      </c>
      <c r="M11" s="287">
        <v>1140</v>
      </c>
      <c r="N11" s="287">
        <v>384</v>
      </c>
      <c r="O11" s="287">
        <v>135</v>
      </c>
      <c r="P11" s="287">
        <v>930</v>
      </c>
      <c r="Q11" s="287">
        <v>266</v>
      </c>
      <c r="R11" s="287">
        <v>753</v>
      </c>
      <c r="S11" s="287">
        <v>364</v>
      </c>
      <c r="T11" s="287">
        <v>1402</v>
      </c>
      <c r="U11" s="287">
        <v>231</v>
      </c>
      <c r="V11" s="287">
        <v>142</v>
      </c>
      <c r="W11" s="287">
        <v>1</v>
      </c>
      <c r="X11" s="287">
        <f aca="true" t="shared" si="2" ref="X11:X16">B11-D11-J11</f>
        <v>13968</v>
      </c>
      <c r="Y11" s="309">
        <f aca="true" t="shared" si="3" ref="Y11:Y17">C11-E11-K11</f>
        <v>7596</v>
      </c>
      <c r="Z11" s="37"/>
      <c r="AA11" s="145"/>
      <c r="AB11" s="145"/>
      <c r="AC11" s="151"/>
      <c r="AD11" s="145"/>
      <c r="AE11" s="151"/>
    </row>
    <row r="12" spans="1:31" ht="12.75">
      <c r="A12" s="351">
        <v>2002</v>
      </c>
      <c r="B12" s="287">
        <v>53845</v>
      </c>
      <c r="C12" s="287">
        <v>17798</v>
      </c>
      <c r="D12" s="287">
        <f t="shared" si="0"/>
        <v>3540</v>
      </c>
      <c r="E12" s="287">
        <f t="shared" si="1"/>
        <v>241</v>
      </c>
      <c r="F12" s="287">
        <v>197</v>
      </c>
      <c r="G12" s="287">
        <v>105</v>
      </c>
      <c r="H12" s="287">
        <v>3343</v>
      </c>
      <c r="I12" s="287">
        <v>136</v>
      </c>
      <c r="J12" s="287">
        <v>35322</v>
      </c>
      <c r="K12" s="287">
        <v>10657</v>
      </c>
      <c r="L12" s="287">
        <v>2376</v>
      </c>
      <c r="M12" s="287">
        <v>994</v>
      </c>
      <c r="N12" s="287">
        <v>307</v>
      </c>
      <c r="O12" s="287">
        <v>45</v>
      </c>
      <c r="P12" s="287">
        <v>858</v>
      </c>
      <c r="Q12" s="287">
        <v>293</v>
      </c>
      <c r="R12" s="287">
        <v>1145</v>
      </c>
      <c r="S12" s="287">
        <v>193</v>
      </c>
      <c r="T12" s="287">
        <v>874</v>
      </c>
      <c r="U12" s="287">
        <v>118</v>
      </c>
      <c r="V12" s="287">
        <v>7</v>
      </c>
      <c r="W12" s="287">
        <v>13</v>
      </c>
      <c r="X12" s="287">
        <f t="shared" si="2"/>
        <v>14983</v>
      </c>
      <c r="Y12" s="309">
        <f t="shared" si="3"/>
        <v>6900</v>
      </c>
      <c r="Z12" s="37"/>
      <c r="AA12" s="145"/>
      <c r="AB12" s="145"/>
      <c r="AC12" s="151"/>
      <c r="AD12" s="145"/>
      <c r="AE12" s="151"/>
    </row>
    <row r="13" spans="1:31" ht="12.75">
      <c r="A13" s="351">
        <v>2003</v>
      </c>
      <c r="B13" s="287">
        <v>63314</v>
      </c>
      <c r="C13" s="287">
        <v>20167</v>
      </c>
      <c r="D13" s="287">
        <f t="shared" si="0"/>
        <v>2402</v>
      </c>
      <c r="E13" s="287">
        <f t="shared" si="1"/>
        <v>118</v>
      </c>
      <c r="F13" s="287">
        <v>48</v>
      </c>
      <c r="G13" s="287">
        <v>26</v>
      </c>
      <c r="H13" s="287">
        <v>2354</v>
      </c>
      <c r="I13" s="287">
        <v>92</v>
      </c>
      <c r="J13" s="287">
        <v>44960</v>
      </c>
      <c r="K13" s="287">
        <v>10344</v>
      </c>
      <c r="L13" s="287">
        <v>1746</v>
      </c>
      <c r="M13" s="287">
        <v>883</v>
      </c>
      <c r="N13" s="287">
        <v>534</v>
      </c>
      <c r="O13" s="287">
        <v>82</v>
      </c>
      <c r="P13" s="287">
        <v>926</v>
      </c>
      <c r="Q13" s="287">
        <v>349</v>
      </c>
      <c r="R13" s="287">
        <v>1468</v>
      </c>
      <c r="S13" s="287">
        <v>639</v>
      </c>
      <c r="T13" s="287">
        <v>1151</v>
      </c>
      <c r="U13" s="287">
        <v>68</v>
      </c>
      <c r="V13" s="287">
        <v>31</v>
      </c>
      <c r="W13" s="287">
        <v>10</v>
      </c>
      <c r="X13" s="287">
        <f t="shared" si="2"/>
        <v>15952</v>
      </c>
      <c r="Y13" s="309">
        <f t="shared" si="3"/>
        <v>9705</v>
      </c>
      <c r="Z13" s="37"/>
      <c r="AA13" s="145"/>
      <c r="AB13" s="145"/>
      <c r="AC13" s="151"/>
      <c r="AD13" s="145"/>
      <c r="AE13" s="151"/>
    </row>
    <row r="14" spans="1:31" ht="12.75">
      <c r="A14" s="351">
        <v>2004</v>
      </c>
      <c r="B14" s="287">
        <v>42396</v>
      </c>
      <c r="C14" s="287">
        <v>17880</v>
      </c>
      <c r="D14" s="287">
        <f t="shared" si="0"/>
        <v>2803</v>
      </c>
      <c r="E14" s="287">
        <f t="shared" si="1"/>
        <v>320</v>
      </c>
      <c r="F14" s="287">
        <v>177</v>
      </c>
      <c r="G14" s="287">
        <v>280</v>
      </c>
      <c r="H14" s="287">
        <v>2626</v>
      </c>
      <c r="I14" s="287">
        <v>40</v>
      </c>
      <c r="J14" s="287">
        <v>27378</v>
      </c>
      <c r="K14" s="287">
        <v>10985</v>
      </c>
      <c r="L14" s="287">
        <v>1172</v>
      </c>
      <c r="M14" s="287">
        <v>509</v>
      </c>
      <c r="N14" s="287">
        <v>375</v>
      </c>
      <c r="O14" s="287">
        <v>81</v>
      </c>
      <c r="P14" s="287">
        <v>737</v>
      </c>
      <c r="Q14" s="287">
        <v>218</v>
      </c>
      <c r="R14" s="287">
        <v>1036</v>
      </c>
      <c r="S14" s="287">
        <v>223</v>
      </c>
      <c r="T14" s="287">
        <v>925</v>
      </c>
      <c r="U14" s="287">
        <v>67</v>
      </c>
      <c r="V14" s="287">
        <v>139</v>
      </c>
      <c r="W14" s="287">
        <v>26</v>
      </c>
      <c r="X14" s="287">
        <f t="shared" si="2"/>
        <v>12215</v>
      </c>
      <c r="Y14" s="309">
        <f t="shared" si="3"/>
        <v>6575</v>
      </c>
      <c r="Z14" s="37"/>
      <c r="AA14" s="36"/>
      <c r="AB14" s="36"/>
      <c r="AC14" s="151"/>
      <c r="AD14" s="145"/>
      <c r="AE14" s="151"/>
    </row>
    <row r="15" spans="1:31" ht="12.75">
      <c r="A15" s="351">
        <v>2005</v>
      </c>
      <c r="B15" s="287">
        <v>52343</v>
      </c>
      <c r="C15" s="287">
        <v>20220</v>
      </c>
      <c r="D15" s="287">
        <f t="shared" si="0"/>
        <v>7577</v>
      </c>
      <c r="E15" s="287">
        <f t="shared" si="1"/>
        <v>2166</v>
      </c>
      <c r="F15" s="287">
        <v>853</v>
      </c>
      <c r="G15" s="287">
        <v>2030</v>
      </c>
      <c r="H15" s="287">
        <v>6724</v>
      </c>
      <c r="I15" s="287">
        <v>136</v>
      </c>
      <c r="J15" s="287">
        <v>35108</v>
      </c>
      <c r="K15" s="287">
        <v>12650</v>
      </c>
      <c r="L15" s="287">
        <v>1507</v>
      </c>
      <c r="M15" s="287">
        <v>1733</v>
      </c>
      <c r="N15" s="287">
        <v>410</v>
      </c>
      <c r="O15" s="287">
        <v>58</v>
      </c>
      <c r="P15" s="287">
        <v>577</v>
      </c>
      <c r="Q15" s="287">
        <v>157</v>
      </c>
      <c r="R15" s="287">
        <v>959</v>
      </c>
      <c r="S15" s="287">
        <v>243</v>
      </c>
      <c r="T15" s="287">
        <v>645</v>
      </c>
      <c r="U15" s="287">
        <v>82</v>
      </c>
      <c r="V15" s="287">
        <v>33</v>
      </c>
      <c r="W15" s="287">
        <v>4</v>
      </c>
      <c r="X15" s="287">
        <f t="shared" si="2"/>
        <v>9658</v>
      </c>
      <c r="Y15" s="309">
        <f t="shared" si="3"/>
        <v>5404</v>
      </c>
      <c r="Z15" s="37"/>
      <c r="AA15" s="36"/>
      <c r="AB15" s="36"/>
      <c r="AC15" s="151"/>
      <c r="AD15" s="145"/>
      <c r="AE15" s="151"/>
    </row>
    <row r="16" spans="1:31" ht="12.75">
      <c r="A16" s="351">
        <v>2006</v>
      </c>
      <c r="B16" s="287">
        <v>38593</v>
      </c>
      <c r="C16" s="287">
        <v>13359</v>
      </c>
      <c r="D16" s="287">
        <f t="shared" si="0"/>
        <v>3031</v>
      </c>
      <c r="E16" s="287">
        <f t="shared" si="1"/>
        <v>367</v>
      </c>
      <c r="F16" s="287">
        <v>213</v>
      </c>
      <c r="G16" s="287">
        <v>302</v>
      </c>
      <c r="H16" s="287">
        <v>2818</v>
      </c>
      <c r="I16" s="287">
        <v>65</v>
      </c>
      <c r="J16" s="287">
        <v>27465</v>
      </c>
      <c r="K16" s="287">
        <v>7862</v>
      </c>
      <c r="L16" s="287">
        <v>1865</v>
      </c>
      <c r="M16" s="287">
        <v>556</v>
      </c>
      <c r="N16" s="287">
        <v>250</v>
      </c>
      <c r="O16" s="287">
        <v>64</v>
      </c>
      <c r="P16" s="287">
        <v>501</v>
      </c>
      <c r="Q16" s="287">
        <v>169</v>
      </c>
      <c r="R16" s="287">
        <v>890</v>
      </c>
      <c r="S16" s="287">
        <v>465</v>
      </c>
      <c r="T16" s="287">
        <v>657</v>
      </c>
      <c r="U16" s="287">
        <v>32</v>
      </c>
      <c r="V16" s="287">
        <v>1</v>
      </c>
      <c r="W16" s="287">
        <v>0</v>
      </c>
      <c r="X16" s="287">
        <f t="shared" si="2"/>
        <v>8097</v>
      </c>
      <c r="Y16" s="309">
        <f t="shared" si="3"/>
        <v>5130</v>
      </c>
      <c r="Z16" s="37"/>
      <c r="AA16" s="36"/>
      <c r="AB16" s="36"/>
      <c r="AC16" s="151"/>
      <c r="AD16" s="36"/>
      <c r="AE16" s="151"/>
    </row>
    <row r="17" spans="1:31" ht="12.75">
      <c r="A17" s="351">
        <v>2007</v>
      </c>
      <c r="B17" s="287">
        <v>44197</v>
      </c>
      <c r="C17" s="287">
        <v>14204</v>
      </c>
      <c r="D17" s="287">
        <f t="shared" si="0"/>
        <v>6301</v>
      </c>
      <c r="E17" s="287">
        <f t="shared" si="1"/>
        <v>218</v>
      </c>
      <c r="F17" s="287">
        <v>173</v>
      </c>
      <c r="G17" s="287">
        <v>172</v>
      </c>
      <c r="H17" s="287">
        <v>6128</v>
      </c>
      <c r="I17" s="287">
        <v>46</v>
      </c>
      <c r="J17" s="287">
        <v>27673</v>
      </c>
      <c r="K17" s="287">
        <v>8492</v>
      </c>
      <c r="L17" s="287">
        <v>1384</v>
      </c>
      <c r="M17" s="287">
        <v>920</v>
      </c>
      <c r="N17" s="287">
        <v>293</v>
      </c>
      <c r="O17" s="287">
        <v>40</v>
      </c>
      <c r="P17" s="287">
        <v>849</v>
      </c>
      <c r="Q17" s="287">
        <v>343</v>
      </c>
      <c r="R17" s="287">
        <v>825</v>
      </c>
      <c r="S17" s="287">
        <v>350</v>
      </c>
      <c r="T17" s="287">
        <v>550</v>
      </c>
      <c r="U17" s="287">
        <v>25</v>
      </c>
      <c r="V17" s="287">
        <v>25</v>
      </c>
      <c r="W17" s="287">
        <v>10</v>
      </c>
      <c r="X17" s="287">
        <f>B17-D17-J17</f>
        <v>10223</v>
      </c>
      <c r="Y17" s="309">
        <f t="shared" si="3"/>
        <v>5494</v>
      </c>
      <c r="Z17" s="37"/>
      <c r="AA17" s="36"/>
      <c r="AB17" s="36"/>
      <c r="AC17" s="151"/>
      <c r="AD17" s="36"/>
      <c r="AE17" s="151"/>
    </row>
    <row r="18" spans="1:31" s="10" customFormat="1" ht="13.5" thickBot="1">
      <c r="A18" s="351">
        <v>2008</v>
      </c>
      <c r="B18" s="287">
        <v>115808</v>
      </c>
      <c r="C18" s="287">
        <v>32280</v>
      </c>
      <c r="D18" s="287">
        <f>F18+H18</f>
        <v>3309</v>
      </c>
      <c r="E18" s="287">
        <f>G18+I18</f>
        <v>217</v>
      </c>
      <c r="F18" s="287">
        <v>90</v>
      </c>
      <c r="G18" s="287">
        <v>171</v>
      </c>
      <c r="H18" s="287">
        <v>3219</v>
      </c>
      <c r="I18" s="287">
        <v>46</v>
      </c>
      <c r="J18" s="287">
        <v>91094</v>
      </c>
      <c r="K18" s="287">
        <v>23365</v>
      </c>
      <c r="L18" s="287">
        <v>1625</v>
      </c>
      <c r="M18" s="287">
        <v>943</v>
      </c>
      <c r="N18" s="287">
        <v>1881</v>
      </c>
      <c r="O18" s="287">
        <v>372</v>
      </c>
      <c r="P18" s="287">
        <v>2064</v>
      </c>
      <c r="Q18" s="287">
        <v>513</v>
      </c>
      <c r="R18" s="287">
        <v>3035</v>
      </c>
      <c r="S18" s="287">
        <v>925</v>
      </c>
      <c r="T18" s="287">
        <v>413</v>
      </c>
      <c r="U18" s="287">
        <v>44</v>
      </c>
      <c r="V18" s="287">
        <v>17</v>
      </c>
      <c r="W18" s="287">
        <v>15</v>
      </c>
      <c r="X18" s="287">
        <f>B18-D18-J18</f>
        <v>21405</v>
      </c>
      <c r="Y18" s="309">
        <f>C18-E18-K18</f>
        <v>8698</v>
      </c>
      <c r="Z18" s="34"/>
      <c r="AA18" s="36"/>
      <c r="AB18" s="36"/>
      <c r="AC18" s="152"/>
      <c r="AD18" s="36"/>
      <c r="AE18" s="152"/>
    </row>
    <row r="19" spans="1:26" s="8" customFormat="1" ht="12.75">
      <c r="A19" s="353" t="s">
        <v>184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101"/>
    </row>
    <row r="20" spans="1:31" ht="12.75">
      <c r="A20" s="6" t="s">
        <v>420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AA20" s="36"/>
      <c r="AB20" s="36"/>
      <c r="AC20" s="42"/>
      <c r="AD20" s="36"/>
      <c r="AE20" s="42"/>
    </row>
    <row r="21" spans="1:31" ht="12.75">
      <c r="A21" s="6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AA21" s="36"/>
      <c r="AB21" s="36"/>
      <c r="AC21" s="42"/>
      <c r="AD21" s="36"/>
      <c r="AE21" s="42"/>
    </row>
    <row r="22" ht="13.5" thickBot="1"/>
    <row r="23" spans="1:19" ht="12.75">
      <c r="A23" s="757" t="s">
        <v>1</v>
      </c>
      <c r="B23" s="777" t="s">
        <v>75</v>
      </c>
      <c r="C23" s="757"/>
      <c r="D23" s="757" t="s">
        <v>400</v>
      </c>
      <c r="E23" s="757" t="s">
        <v>401</v>
      </c>
      <c r="F23" s="757" t="s">
        <v>333</v>
      </c>
      <c r="G23" s="764" t="s">
        <v>370</v>
      </c>
      <c r="H23" s="764" t="s">
        <v>371</v>
      </c>
      <c r="I23" s="764" t="s">
        <v>372</v>
      </c>
      <c r="J23" s="764" t="s">
        <v>403</v>
      </c>
      <c r="K23" s="764" t="s">
        <v>373</v>
      </c>
      <c r="L23" s="764" t="s">
        <v>404</v>
      </c>
      <c r="M23" s="764" t="s">
        <v>405</v>
      </c>
      <c r="N23" s="764" t="s">
        <v>381</v>
      </c>
      <c r="O23" s="764" t="s">
        <v>376</v>
      </c>
      <c r="P23" s="765" t="s">
        <v>406</v>
      </c>
      <c r="Q23" s="764" t="s">
        <v>453</v>
      </c>
      <c r="R23" s="764" t="s">
        <v>452</v>
      </c>
      <c r="S23" s="765" t="s">
        <v>454</v>
      </c>
    </row>
    <row r="24" spans="1:19" ht="110.25" customHeight="1">
      <c r="A24" s="758"/>
      <c r="B24" s="778"/>
      <c r="C24" s="758"/>
      <c r="D24" s="758"/>
      <c r="E24" s="758"/>
      <c r="F24" s="758"/>
      <c r="G24" s="699"/>
      <c r="H24" s="699"/>
      <c r="I24" s="699"/>
      <c r="J24" s="699"/>
      <c r="K24" s="699"/>
      <c r="L24" s="699"/>
      <c r="M24" s="699"/>
      <c r="N24" s="699"/>
      <c r="O24" s="699"/>
      <c r="P24" s="735"/>
      <c r="Q24" s="699"/>
      <c r="R24" s="699"/>
      <c r="S24" s="735"/>
    </row>
    <row r="25" spans="1:19" ht="13.5" thickBot="1">
      <c r="A25" s="457"/>
      <c r="B25" s="407" t="s">
        <v>4</v>
      </c>
      <c r="C25" s="407" t="s">
        <v>5</v>
      </c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6"/>
      <c r="Q25" s="480"/>
      <c r="R25" s="480"/>
      <c r="S25" s="481"/>
    </row>
    <row r="26" spans="1:19" ht="12.75">
      <c r="A26" s="468">
        <v>2009</v>
      </c>
      <c r="B26" s="281">
        <v>444214</v>
      </c>
      <c r="C26" s="281">
        <v>105068</v>
      </c>
      <c r="D26" s="466">
        <v>441</v>
      </c>
      <c r="E26" s="466">
        <v>131</v>
      </c>
      <c r="F26" s="466">
        <v>6804</v>
      </c>
      <c r="G26" s="466">
        <v>4765</v>
      </c>
      <c r="H26" s="466">
        <v>646</v>
      </c>
      <c r="I26" s="466">
        <v>626</v>
      </c>
      <c r="J26" s="466">
        <v>7254</v>
      </c>
      <c r="K26" s="466">
        <v>5562</v>
      </c>
      <c r="L26" s="466">
        <v>5785</v>
      </c>
      <c r="M26" s="466">
        <v>12605</v>
      </c>
      <c r="N26" s="466">
        <v>3815</v>
      </c>
      <c r="O26" s="466">
        <v>672</v>
      </c>
      <c r="P26" s="467">
        <v>414</v>
      </c>
      <c r="Q26" s="503">
        <v>440</v>
      </c>
      <c r="R26" s="503">
        <v>26</v>
      </c>
      <c r="S26" s="504">
        <v>1</v>
      </c>
    </row>
    <row r="27" spans="1:19" ht="13.5" thickBot="1">
      <c r="A27" s="433" t="s">
        <v>443</v>
      </c>
      <c r="B27" s="491">
        <v>239477</v>
      </c>
      <c r="C27" s="491">
        <v>61141</v>
      </c>
      <c r="D27" s="426">
        <v>1173</v>
      </c>
      <c r="E27" s="426">
        <v>23</v>
      </c>
      <c r="F27" s="426">
        <v>4752</v>
      </c>
      <c r="G27" s="426">
        <v>5398</v>
      </c>
      <c r="H27" s="426">
        <v>621</v>
      </c>
      <c r="I27" s="426">
        <v>146</v>
      </c>
      <c r="J27" s="426">
        <v>5314</v>
      </c>
      <c r="K27" s="426">
        <v>3122</v>
      </c>
      <c r="L27" s="426">
        <v>4247</v>
      </c>
      <c r="M27" s="426">
        <v>9417</v>
      </c>
      <c r="N27" s="426">
        <v>2938</v>
      </c>
      <c r="O27" s="426">
        <v>1299</v>
      </c>
      <c r="P27" s="428">
        <v>481</v>
      </c>
      <c r="Q27" s="505">
        <v>281</v>
      </c>
      <c r="R27" s="505">
        <v>70</v>
      </c>
      <c r="S27" s="506">
        <v>12</v>
      </c>
    </row>
    <row r="28" spans="1:16" ht="12.75">
      <c r="A28" s="353" t="s">
        <v>184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2.75">
      <c r="A29" s="65" t="s">
        <v>385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2" ht="12.75">
      <c r="A30" s="479" t="s">
        <v>314</v>
      </c>
      <c r="B30" s="479"/>
    </row>
  </sheetData>
  <mergeCells count="35">
    <mergeCell ref="X5:Y9"/>
    <mergeCell ref="H6:I9"/>
    <mergeCell ref="L6:M9"/>
    <mergeCell ref="N6:O9"/>
    <mergeCell ref="J6:K9"/>
    <mergeCell ref="J5:W5"/>
    <mergeCell ref="V6:W9"/>
    <mergeCell ref="A23:A24"/>
    <mergeCell ref="H23:H24"/>
    <mergeCell ref="B23:C24"/>
    <mergeCell ref="O23:O24"/>
    <mergeCell ref="K23:K24"/>
    <mergeCell ref="L23:L24"/>
    <mergeCell ref="M23:M24"/>
    <mergeCell ref="N23:N24"/>
    <mergeCell ref="I23:I24"/>
    <mergeCell ref="J23:J24"/>
    <mergeCell ref="A1:Y1"/>
    <mergeCell ref="A3:Y3"/>
    <mergeCell ref="A5:A10"/>
    <mergeCell ref="D6:E9"/>
    <mergeCell ref="D5:I5"/>
    <mergeCell ref="B5:C9"/>
    <mergeCell ref="P6:Q9"/>
    <mergeCell ref="R6:S9"/>
    <mergeCell ref="T6:U9"/>
    <mergeCell ref="F6:G9"/>
    <mergeCell ref="Q23:Q24"/>
    <mergeCell ref="R23:R24"/>
    <mergeCell ref="S23:S24"/>
    <mergeCell ref="P23:P24"/>
    <mergeCell ref="D23:D24"/>
    <mergeCell ref="E23:E24"/>
    <mergeCell ref="F23:F24"/>
    <mergeCell ref="G23:G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6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Y44"/>
  <sheetViews>
    <sheetView showGridLines="0" zoomScale="75" zoomScaleNormal="75" workbookViewId="0" topLeftCell="A1">
      <selection activeCell="U43" sqref="U43"/>
    </sheetView>
  </sheetViews>
  <sheetFormatPr defaultColWidth="12.57421875" defaultRowHeight="12.75"/>
  <cols>
    <col min="1" max="1" width="9.28125" style="8" customWidth="1"/>
    <col min="2" max="2" width="7.7109375" style="8" customWidth="1"/>
    <col min="3" max="3" width="8.28125" style="8" customWidth="1"/>
    <col min="4" max="11" width="7.7109375" style="8" customWidth="1"/>
    <col min="12" max="12" width="8.140625" style="8" customWidth="1"/>
    <col min="13" max="23" width="7.7109375" style="8" customWidth="1"/>
    <col min="24" max="25" width="8.28125" style="8" customWidth="1"/>
    <col min="26" max="16384" width="19.140625" style="8" customWidth="1"/>
  </cols>
  <sheetData>
    <row r="1" spans="1:25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</row>
    <row r="3" spans="1:25" s="38" customFormat="1" ht="15">
      <c r="A3" s="804" t="s">
        <v>445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</row>
    <row r="4" spans="1:25" s="38" customFormat="1" ht="15">
      <c r="A4" s="804" t="s">
        <v>172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</row>
    <row r="5" spans="1:15" s="38" customFormat="1" ht="13.5" thickBo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6" spans="1:25" ht="12.75">
      <c r="A6" s="358"/>
      <c r="B6" s="805" t="s">
        <v>3</v>
      </c>
      <c r="C6" s="806"/>
      <c r="D6" s="806"/>
      <c r="E6" s="807"/>
      <c r="F6" s="789" t="s">
        <v>322</v>
      </c>
      <c r="G6" s="790"/>
      <c r="H6" s="790"/>
      <c r="I6" s="791"/>
      <c r="J6" s="789" t="s">
        <v>281</v>
      </c>
      <c r="K6" s="790"/>
      <c r="L6" s="790"/>
      <c r="M6" s="791"/>
      <c r="N6" s="795" t="s">
        <v>282</v>
      </c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6"/>
    </row>
    <row r="7" spans="1:25" ht="14.25">
      <c r="A7" s="364" t="s">
        <v>1</v>
      </c>
      <c r="B7" s="787"/>
      <c r="C7" s="802"/>
      <c r="D7" s="802"/>
      <c r="E7" s="788"/>
      <c r="F7" s="792"/>
      <c r="G7" s="793"/>
      <c r="H7" s="793"/>
      <c r="I7" s="794"/>
      <c r="J7" s="792"/>
      <c r="K7" s="793"/>
      <c r="L7" s="793"/>
      <c r="M7" s="794"/>
      <c r="N7" s="797" t="s">
        <v>283</v>
      </c>
      <c r="O7" s="798"/>
      <c r="P7" s="798"/>
      <c r="Q7" s="799"/>
      <c r="R7" s="797" t="s">
        <v>284</v>
      </c>
      <c r="S7" s="798"/>
      <c r="T7" s="798"/>
      <c r="U7" s="799"/>
      <c r="V7" s="797" t="s">
        <v>431</v>
      </c>
      <c r="W7" s="798"/>
      <c r="X7" s="798"/>
      <c r="Y7" s="798"/>
    </row>
    <row r="8" spans="1:25" ht="12.75" customHeight="1">
      <c r="A8" s="364"/>
      <c r="B8" s="783" t="s">
        <v>78</v>
      </c>
      <c r="C8" s="784"/>
      <c r="D8" s="808" t="s">
        <v>321</v>
      </c>
      <c r="E8" s="809"/>
      <c r="F8" s="783" t="s">
        <v>78</v>
      </c>
      <c r="G8" s="784"/>
      <c r="H8" s="783" t="s">
        <v>321</v>
      </c>
      <c r="I8" s="784"/>
      <c r="J8" s="783" t="s">
        <v>78</v>
      </c>
      <c r="K8" s="784"/>
      <c r="L8" s="783" t="s">
        <v>321</v>
      </c>
      <c r="M8" s="784"/>
      <c r="N8" s="783" t="s">
        <v>78</v>
      </c>
      <c r="O8" s="784"/>
      <c r="P8" s="783" t="s">
        <v>321</v>
      </c>
      <c r="Q8" s="784"/>
      <c r="R8" s="783" t="s">
        <v>78</v>
      </c>
      <c r="S8" s="784"/>
      <c r="T8" s="783" t="s">
        <v>321</v>
      </c>
      <c r="U8" s="784"/>
      <c r="V8" s="783" t="s">
        <v>78</v>
      </c>
      <c r="W8" s="784"/>
      <c r="X8" s="783" t="s">
        <v>321</v>
      </c>
      <c r="Y8" s="800"/>
    </row>
    <row r="9" spans="1:25" ht="12.75">
      <c r="A9" s="364"/>
      <c r="B9" s="785"/>
      <c r="C9" s="786"/>
      <c r="D9" s="810"/>
      <c r="E9" s="811"/>
      <c r="F9" s="785"/>
      <c r="G9" s="786"/>
      <c r="H9" s="785"/>
      <c r="I9" s="786"/>
      <c r="J9" s="785"/>
      <c r="K9" s="786"/>
      <c r="L9" s="785"/>
      <c r="M9" s="786"/>
      <c r="N9" s="787"/>
      <c r="O9" s="788"/>
      <c r="P9" s="787"/>
      <c r="Q9" s="788"/>
      <c r="R9" s="787"/>
      <c r="S9" s="788"/>
      <c r="T9" s="787"/>
      <c r="U9" s="788"/>
      <c r="V9" s="787"/>
      <c r="W9" s="788"/>
      <c r="X9" s="787"/>
      <c r="Y9" s="802"/>
    </row>
    <row r="10" spans="1:25" ht="13.5" thickBot="1">
      <c r="A10" s="360"/>
      <c r="B10" s="409" t="s">
        <v>4</v>
      </c>
      <c r="C10" s="409" t="s">
        <v>5</v>
      </c>
      <c r="D10" s="409" t="s">
        <v>4</v>
      </c>
      <c r="E10" s="409" t="s">
        <v>5</v>
      </c>
      <c r="F10" s="409" t="s">
        <v>4</v>
      </c>
      <c r="G10" s="409" t="s">
        <v>5</v>
      </c>
      <c r="H10" s="409" t="s">
        <v>4</v>
      </c>
      <c r="I10" s="409" t="s">
        <v>5</v>
      </c>
      <c r="J10" s="409" t="s">
        <v>4</v>
      </c>
      <c r="K10" s="409" t="s">
        <v>5</v>
      </c>
      <c r="L10" s="409" t="s">
        <v>4</v>
      </c>
      <c r="M10" s="409" t="s">
        <v>5</v>
      </c>
      <c r="N10" s="409" t="s">
        <v>4</v>
      </c>
      <c r="O10" s="409" t="s">
        <v>5</v>
      </c>
      <c r="P10" s="409" t="s">
        <v>4</v>
      </c>
      <c r="Q10" s="409" t="s">
        <v>5</v>
      </c>
      <c r="R10" s="409" t="s">
        <v>4</v>
      </c>
      <c r="S10" s="409" t="s">
        <v>5</v>
      </c>
      <c r="T10" s="409" t="s">
        <v>4</v>
      </c>
      <c r="U10" s="409" t="s">
        <v>5</v>
      </c>
      <c r="V10" s="409" t="s">
        <v>4</v>
      </c>
      <c r="W10" s="409" t="s">
        <v>5</v>
      </c>
      <c r="X10" s="409" t="s">
        <v>4</v>
      </c>
      <c r="Y10" s="410" t="s">
        <v>5</v>
      </c>
    </row>
    <row r="11" spans="1:25" ht="14.25">
      <c r="A11" s="317" t="s">
        <v>336</v>
      </c>
      <c r="B11" s="638">
        <v>900.9</v>
      </c>
      <c r="C11" s="642"/>
      <c r="D11" s="638">
        <v>327.53</v>
      </c>
      <c r="E11" s="642"/>
      <c r="F11" s="638">
        <v>46.9</v>
      </c>
      <c r="G11" s="642"/>
      <c r="H11" s="638">
        <v>298.8092688086738</v>
      </c>
      <c r="I11" s="642"/>
      <c r="J11" s="638">
        <v>617.2</v>
      </c>
      <c r="K11" s="642"/>
      <c r="L11" s="638">
        <v>361.67</v>
      </c>
      <c r="M11" s="642"/>
      <c r="N11" s="638">
        <v>214</v>
      </c>
      <c r="O11" s="642"/>
      <c r="P11" s="638">
        <v>248.000408688231</v>
      </c>
      <c r="Q11" s="642"/>
      <c r="R11" s="638">
        <v>22.8</v>
      </c>
      <c r="S11" s="642"/>
      <c r="T11" s="638">
        <v>209.18</v>
      </c>
      <c r="U11" s="642"/>
      <c r="V11" s="348" t="s">
        <v>432</v>
      </c>
      <c r="W11" s="348" t="s">
        <v>432</v>
      </c>
      <c r="X11" s="348" t="s">
        <v>432</v>
      </c>
      <c r="Y11" s="362" t="s">
        <v>432</v>
      </c>
    </row>
    <row r="12" spans="1:25" ht="14.25">
      <c r="A12" s="317" t="s">
        <v>337</v>
      </c>
      <c r="B12" s="640">
        <v>888.8</v>
      </c>
      <c r="C12" s="643"/>
      <c r="D12" s="640">
        <v>341.34</v>
      </c>
      <c r="E12" s="643"/>
      <c r="F12" s="640">
        <v>42.9</v>
      </c>
      <c r="G12" s="643"/>
      <c r="H12" s="640">
        <v>313.31</v>
      </c>
      <c r="I12" s="643"/>
      <c r="J12" s="640">
        <v>609.2</v>
      </c>
      <c r="K12" s="643"/>
      <c r="L12" s="640">
        <v>376.99</v>
      </c>
      <c r="M12" s="643"/>
      <c r="N12" s="640">
        <v>213.7</v>
      </c>
      <c r="O12" s="643"/>
      <c r="P12" s="640">
        <v>258.31</v>
      </c>
      <c r="Q12" s="643"/>
      <c r="R12" s="640">
        <v>23</v>
      </c>
      <c r="S12" s="643"/>
      <c r="T12" s="640">
        <v>220.72</v>
      </c>
      <c r="U12" s="643"/>
      <c r="V12" s="348" t="s">
        <v>432</v>
      </c>
      <c r="W12" s="348" t="s">
        <v>432</v>
      </c>
      <c r="X12" s="348" t="s">
        <v>432</v>
      </c>
      <c r="Y12" s="362" t="s">
        <v>432</v>
      </c>
    </row>
    <row r="13" spans="1:25" ht="14.25">
      <c r="A13" s="317" t="s">
        <v>338</v>
      </c>
      <c r="B13" s="640">
        <v>873.7</v>
      </c>
      <c r="C13" s="643"/>
      <c r="D13" s="640">
        <v>351.52</v>
      </c>
      <c r="E13" s="643"/>
      <c r="F13" s="640">
        <v>39.4</v>
      </c>
      <c r="G13" s="643"/>
      <c r="H13" s="640">
        <v>324.11</v>
      </c>
      <c r="I13" s="643"/>
      <c r="J13" s="640">
        <v>598</v>
      </c>
      <c r="K13" s="643"/>
      <c r="L13" s="640">
        <v>387.87</v>
      </c>
      <c r="M13" s="643"/>
      <c r="N13" s="640">
        <v>212.8</v>
      </c>
      <c r="O13" s="643"/>
      <c r="P13" s="640">
        <v>267.99</v>
      </c>
      <c r="Q13" s="643"/>
      <c r="R13" s="640">
        <v>23.6</v>
      </c>
      <c r="S13" s="643"/>
      <c r="T13" s="640">
        <v>229.13</v>
      </c>
      <c r="U13" s="643"/>
      <c r="V13" s="348" t="s">
        <v>432</v>
      </c>
      <c r="W13" s="348" t="s">
        <v>432</v>
      </c>
      <c r="X13" s="348" t="s">
        <v>432</v>
      </c>
      <c r="Y13" s="362" t="s">
        <v>432</v>
      </c>
    </row>
    <row r="14" spans="1:25" ht="14.25">
      <c r="A14" s="317" t="s">
        <v>339</v>
      </c>
      <c r="B14" s="640">
        <v>856.3</v>
      </c>
      <c r="C14" s="643"/>
      <c r="D14" s="640">
        <v>366.44</v>
      </c>
      <c r="E14" s="643"/>
      <c r="F14" s="640">
        <v>37.1</v>
      </c>
      <c r="G14" s="643"/>
      <c r="H14" s="640">
        <v>339.72</v>
      </c>
      <c r="I14" s="643"/>
      <c r="J14" s="640">
        <v>583.4</v>
      </c>
      <c r="K14" s="643"/>
      <c r="L14" s="640">
        <v>403.33</v>
      </c>
      <c r="M14" s="643"/>
      <c r="N14" s="640">
        <v>211.7</v>
      </c>
      <c r="O14" s="643"/>
      <c r="P14" s="640">
        <v>283.44</v>
      </c>
      <c r="Q14" s="643"/>
      <c r="R14" s="640">
        <v>24.1</v>
      </c>
      <c r="S14" s="643"/>
      <c r="T14" s="640">
        <v>243.4</v>
      </c>
      <c r="U14" s="643"/>
      <c r="V14" s="348" t="s">
        <v>432</v>
      </c>
      <c r="W14" s="348" t="s">
        <v>432</v>
      </c>
      <c r="X14" s="348" t="s">
        <v>432</v>
      </c>
      <c r="Y14" s="362" t="s">
        <v>432</v>
      </c>
    </row>
    <row r="15" spans="1:25" ht="14.25">
      <c r="A15" s="317" t="s">
        <v>342</v>
      </c>
      <c r="B15" s="640">
        <v>835.2</v>
      </c>
      <c r="C15" s="643"/>
      <c r="D15" s="640">
        <v>379.43</v>
      </c>
      <c r="E15" s="643"/>
      <c r="F15" s="640">
        <v>35.7</v>
      </c>
      <c r="G15" s="643"/>
      <c r="H15" s="640">
        <v>354.35</v>
      </c>
      <c r="I15" s="643"/>
      <c r="J15" s="640">
        <v>565.7</v>
      </c>
      <c r="K15" s="643"/>
      <c r="L15" s="640">
        <v>414.96</v>
      </c>
      <c r="M15" s="643"/>
      <c r="N15" s="640">
        <v>209.8</v>
      </c>
      <c r="O15" s="643"/>
      <c r="P15" s="640">
        <v>301.21</v>
      </c>
      <c r="Q15" s="643"/>
      <c r="R15" s="640">
        <v>24.1</v>
      </c>
      <c r="S15" s="643"/>
      <c r="T15" s="640">
        <v>263.28</v>
      </c>
      <c r="U15" s="643"/>
      <c r="V15" s="348" t="s">
        <v>432</v>
      </c>
      <c r="W15" s="348" t="s">
        <v>432</v>
      </c>
      <c r="X15" s="348" t="s">
        <v>432</v>
      </c>
      <c r="Y15" s="362" t="s">
        <v>432</v>
      </c>
    </row>
    <row r="16" spans="1:25" ht="14.25">
      <c r="A16" s="317" t="s">
        <v>343</v>
      </c>
      <c r="B16" s="644">
        <v>815.1</v>
      </c>
      <c r="C16" s="645"/>
      <c r="D16" s="644">
        <v>399.15</v>
      </c>
      <c r="E16" s="645"/>
      <c r="F16" s="644">
        <v>34.1</v>
      </c>
      <c r="G16" s="645"/>
      <c r="H16" s="644">
        <v>373.98</v>
      </c>
      <c r="I16" s="645"/>
      <c r="J16" s="644">
        <v>549</v>
      </c>
      <c r="K16" s="645"/>
      <c r="L16" s="644">
        <v>436.69</v>
      </c>
      <c r="M16" s="645"/>
      <c r="N16" s="644">
        <v>207.8</v>
      </c>
      <c r="O16" s="645"/>
      <c r="P16" s="644">
        <v>316.9</v>
      </c>
      <c r="Q16" s="645"/>
      <c r="R16" s="644">
        <v>24.2</v>
      </c>
      <c r="S16" s="645"/>
      <c r="T16" s="644">
        <v>289.47</v>
      </c>
      <c r="U16" s="645"/>
      <c r="V16" s="348" t="s">
        <v>432</v>
      </c>
      <c r="W16" s="348" t="s">
        <v>432</v>
      </c>
      <c r="X16" s="348" t="s">
        <v>432</v>
      </c>
      <c r="Y16" s="362" t="s">
        <v>432</v>
      </c>
    </row>
    <row r="17" spans="1:25" ht="12.75">
      <c r="A17" s="356">
        <v>2006</v>
      </c>
      <c r="B17" s="318">
        <v>334.1535</v>
      </c>
      <c r="C17" s="318">
        <v>464.1539166666667</v>
      </c>
      <c r="D17" s="318">
        <v>466.16795402162984</v>
      </c>
      <c r="E17" s="318">
        <v>386.0333013456204</v>
      </c>
      <c r="F17" s="318">
        <v>19.694333333333333</v>
      </c>
      <c r="G17" s="318">
        <v>12.369833333333334</v>
      </c>
      <c r="H17" s="318">
        <v>408.3500591963848</v>
      </c>
      <c r="I17" s="318">
        <v>373.70770591088535</v>
      </c>
      <c r="J17" s="318">
        <v>276.75166666666667</v>
      </c>
      <c r="K17" s="318">
        <v>259.27883333333335</v>
      </c>
      <c r="L17" s="318">
        <v>496.32998674202497</v>
      </c>
      <c r="M17" s="318">
        <v>420.0553074071478</v>
      </c>
      <c r="N17" s="318">
        <v>26.99533333333333</v>
      </c>
      <c r="O17" s="318">
        <v>178.80108333333334</v>
      </c>
      <c r="P17" s="318">
        <v>261.1470216765861</v>
      </c>
      <c r="Q17" s="318">
        <v>342.65636512269447</v>
      </c>
      <c r="R17" s="318">
        <v>10.712166666666668</v>
      </c>
      <c r="S17" s="318">
        <v>13.704166666666666</v>
      </c>
      <c r="T17" s="318">
        <v>303.8388035411447</v>
      </c>
      <c r="U17" s="318">
        <v>319.41107005168743</v>
      </c>
      <c r="V17" s="348" t="s">
        <v>432</v>
      </c>
      <c r="W17" s="348" t="s">
        <v>432</v>
      </c>
      <c r="X17" s="348" t="s">
        <v>432</v>
      </c>
      <c r="Y17" s="362" t="s">
        <v>432</v>
      </c>
    </row>
    <row r="18" spans="1:25" ht="15" thickBot="1">
      <c r="A18" s="357" t="s">
        <v>441</v>
      </c>
      <c r="B18" s="423">
        <v>324.7</v>
      </c>
      <c r="C18" s="423">
        <v>454.6</v>
      </c>
      <c r="D18" s="423">
        <v>487.96</v>
      </c>
      <c r="E18" s="423">
        <v>402.59</v>
      </c>
      <c r="F18" s="423">
        <v>18.7</v>
      </c>
      <c r="G18" s="423">
        <v>12</v>
      </c>
      <c r="H18" s="423">
        <v>426.73</v>
      </c>
      <c r="I18" s="423">
        <v>391.25</v>
      </c>
      <c r="J18" s="423">
        <v>268.7</v>
      </c>
      <c r="K18" s="423">
        <v>252.3</v>
      </c>
      <c r="L18" s="423">
        <v>520.4</v>
      </c>
      <c r="M18" s="423">
        <v>437.19</v>
      </c>
      <c r="N18" s="423">
        <v>26.5</v>
      </c>
      <c r="O18" s="423">
        <v>176.6</v>
      </c>
      <c r="P18" s="423">
        <v>269.31</v>
      </c>
      <c r="Q18" s="423">
        <v>358.88</v>
      </c>
      <c r="R18" s="423">
        <v>10.8</v>
      </c>
      <c r="S18" s="423">
        <v>13.7</v>
      </c>
      <c r="T18" s="423">
        <v>322.25</v>
      </c>
      <c r="U18" s="423">
        <v>338.98</v>
      </c>
      <c r="V18" s="349" t="s">
        <v>432</v>
      </c>
      <c r="W18" s="349" t="s">
        <v>432</v>
      </c>
      <c r="X18" s="349" t="s">
        <v>432</v>
      </c>
      <c r="Y18" s="363" t="s">
        <v>432</v>
      </c>
    </row>
    <row r="19" spans="1:25" ht="12.75">
      <c r="A19" s="412" t="s">
        <v>444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</row>
    <row r="20" spans="1:25" ht="12.75">
      <c r="A20" s="412"/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</row>
    <row r="21" spans="1:25" ht="15">
      <c r="A21" s="803" t="s">
        <v>219</v>
      </c>
      <c r="B21" s="803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3"/>
      <c r="T21" s="803"/>
      <c r="U21" s="803"/>
      <c r="V21" s="803"/>
      <c r="W21" s="803"/>
      <c r="X21" s="803"/>
      <c r="Y21" s="803"/>
    </row>
    <row r="22" spans="1:25" ht="15">
      <c r="A22" s="803" t="s">
        <v>172</v>
      </c>
      <c r="B22" s="803"/>
      <c r="C22" s="803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  <c r="Q22" s="803"/>
      <c r="R22" s="803"/>
      <c r="S22" s="803"/>
      <c r="T22" s="803"/>
      <c r="U22" s="803"/>
      <c r="V22" s="803"/>
      <c r="W22" s="803"/>
      <c r="X22" s="803"/>
      <c r="Y22" s="803"/>
    </row>
    <row r="23" spans="1:15" ht="13.5" thickBot="1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</row>
    <row r="24" spans="1:25" ht="12.75">
      <c r="A24" s="358"/>
      <c r="B24" s="805" t="s">
        <v>3</v>
      </c>
      <c r="C24" s="806"/>
      <c r="D24" s="806"/>
      <c r="E24" s="807"/>
      <c r="F24" s="789" t="s">
        <v>322</v>
      </c>
      <c r="G24" s="790"/>
      <c r="H24" s="790"/>
      <c r="I24" s="791"/>
      <c r="J24" s="789" t="s">
        <v>281</v>
      </c>
      <c r="K24" s="790"/>
      <c r="L24" s="790"/>
      <c r="M24" s="791"/>
      <c r="N24" s="795" t="s">
        <v>282</v>
      </c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</row>
    <row r="25" spans="1:25" ht="12.75">
      <c r="A25" s="364" t="s">
        <v>1</v>
      </c>
      <c r="B25" s="787"/>
      <c r="C25" s="802"/>
      <c r="D25" s="802"/>
      <c r="E25" s="788"/>
      <c r="F25" s="792"/>
      <c r="G25" s="793"/>
      <c r="H25" s="793"/>
      <c r="I25" s="794"/>
      <c r="J25" s="792"/>
      <c r="K25" s="793"/>
      <c r="L25" s="793"/>
      <c r="M25" s="794"/>
      <c r="N25" s="797" t="s">
        <v>283</v>
      </c>
      <c r="O25" s="798"/>
      <c r="P25" s="798"/>
      <c r="Q25" s="799"/>
      <c r="R25" s="797" t="s">
        <v>284</v>
      </c>
      <c r="S25" s="798"/>
      <c r="T25" s="798"/>
      <c r="U25" s="799"/>
      <c r="V25" s="797" t="s">
        <v>407</v>
      </c>
      <c r="W25" s="798"/>
      <c r="X25" s="798"/>
      <c r="Y25" s="798"/>
    </row>
    <row r="26" spans="1:25" ht="12.75" customHeight="1">
      <c r="A26" s="364"/>
      <c r="B26" s="783" t="s">
        <v>78</v>
      </c>
      <c r="C26" s="784"/>
      <c r="D26" s="808" t="s">
        <v>321</v>
      </c>
      <c r="E26" s="809"/>
      <c r="F26" s="783" t="s">
        <v>78</v>
      </c>
      <c r="G26" s="784"/>
      <c r="H26" s="783" t="s">
        <v>321</v>
      </c>
      <c r="I26" s="784"/>
      <c r="J26" s="783" t="s">
        <v>78</v>
      </c>
      <c r="K26" s="784"/>
      <c r="L26" s="783" t="s">
        <v>321</v>
      </c>
      <c r="M26" s="784"/>
      <c r="N26" s="783" t="s">
        <v>78</v>
      </c>
      <c r="O26" s="784"/>
      <c r="P26" s="783" t="s">
        <v>321</v>
      </c>
      <c r="Q26" s="784"/>
      <c r="R26" s="783" t="s">
        <v>78</v>
      </c>
      <c r="S26" s="784"/>
      <c r="T26" s="783" t="s">
        <v>321</v>
      </c>
      <c r="U26" s="784"/>
      <c r="V26" s="783" t="s">
        <v>78</v>
      </c>
      <c r="W26" s="784"/>
      <c r="X26" s="783" t="s">
        <v>321</v>
      </c>
      <c r="Y26" s="800"/>
    </row>
    <row r="27" spans="1:25" ht="12.75">
      <c r="A27" s="364"/>
      <c r="B27" s="785"/>
      <c r="C27" s="786"/>
      <c r="D27" s="810"/>
      <c r="E27" s="811"/>
      <c r="F27" s="785"/>
      <c r="G27" s="786"/>
      <c r="H27" s="785"/>
      <c r="I27" s="786"/>
      <c r="J27" s="785"/>
      <c r="K27" s="786"/>
      <c r="L27" s="785"/>
      <c r="M27" s="786"/>
      <c r="N27" s="787"/>
      <c r="O27" s="788"/>
      <c r="P27" s="787"/>
      <c r="Q27" s="788"/>
      <c r="R27" s="787"/>
      <c r="S27" s="788"/>
      <c r="T27" s="787"/>
      <c r="U27" s="788"/>
      <c r="V27" s="785"/>
      <c r="W27" s="786"/>
      <c r="X27" s="785"/>
      <c r="Y27" s="801"/>
    </row>
    <row r="28" spans="1:25" ht="13.5" thickBot="1">
      <c r="A28" s="360"/>
      <c r="B28" s="409" t="s">
        <v>4</v>
      </c>
      <c r="C28" s="409" t="s">
        <v>5</v>
      </c>
      <c r="D28" s="409" t="s">
        <v>4</v>
      </c>
      <c r="E28" s="409" t="s">
        <v>5</v>
      </c>
      <c r="F28" s="409" t="s">
        <v>4</v>
      </c>
      <c r="G28" s="409" t="s">
        <v>5</v>
      </c>
      <c r="H28" s="409" t="s">
        <v>4</v>
      </c>
      <c r="I28" s="409" t="s">
        <v>5</v>
      </c>
      <c r="J28" s="409" t="s">
        <v>4</v>
      </c>
      <c r="K28" s="409" t="s">
        <v>5</v>
      </c>
      <c r="L28" s="409" t="s">
        <v>4</v>
      </c>
      <c r="M28" s="409" t="s">
        <v>5</v>
      </c>
      <c r="N28" s="409" t="s">
        <v>4</v>
      </c>
      <c r="O28" s="409" t="s">
        <v>5</v>
      </c>
      <c r="P28" s="409" t="s">
        <v>4</v>
      </c>
      <c r="Q28" s="409" t="s">
        <v>5</v>
      </c>
      <c r="R28" s="409" t="s">
        <v>4</v>
      </c>
      <c r="S28" s="409" t="s">
        <v>5</v>
      </c>
      <c r="T28" s="409" t="s">
        <v>4</v>
      </c>
      <c r="U28" s="409" t="s">
        <v>5</v>
      </c>
      <c r="V28" s="437"/>
      <c r="W28" s="438"/>
      <c r="X28" s="437"/>
      <c r="Y28" s="439"/>
    </row>
    <row r="29" spans="1:25" ht="14.25">
      <c r="A29" s="356" t="s">
        <v>408</v>
      </c>
      <c r="B29" s="638">
        <v>857.5</v>
      </c>
      <c r="C29" s="642"/>
      <c r="D29" s="638">
        <v>346.13</v>
      </c>
      <c r="E29" s="642"/>
      <c r="F29" s="638">
        <v>76.2</v>
      </c>
      <c r="G29" s="642"/>
      <c r="H29" s="638">
        <v>378.1433654273797</v>
      </c>
      <c r="I29" s="642"/>
      <c r="J29" s="638">
        <v>520.3</v>
      </c>
      <c r="K29" s="642"/>
      <c r="L29" s="638">
        <v>387.64</v>
      </c>
      <c r="M29" s="642"/>
      <c r="N29" s="638">
        <v>229.4</v>
      </c>
      <c r="O29" s="642"/>
      <c r="P29" s="638">
        <v>268.9437753176349</v>
      </c>
      <c r="Q29" s="642"/>
      <c r="R29" s="638">
        <v>29.27</v>
      </c>
      <c r="S29" s="642"/>
      <c r="T29" s="638">
        <v>140.82</v>
      </c>
      <c r="U29" s="642"/>
      <c r="V29" s="638">
        <v>2.39</v>
      </c>
      <c r="W29" s="642"/>
      <c r="X29" s="638">
        <v>210.83</v>
      </c>
      <c r="Y29" s="639"/>
    </row>
    <row r="30" spans="1:25" ht="14.25">
      <c r="A30" s="356" t="s">
        <v>409</v>
      </c>
      <c r="B30" s="640">
        <v>881.1</v>
      </c>
      <c r="C30" s="643"/>
      <c r="D30" s="640">
        <v>364.37</v>
      </c>
      <c r="E30" s="643"/>
      <c r="F30" s="640">
        <v>77.7</v>
      </c>
      <c r="G30" s="643"/>
      <c r="H30" s="640">
        <v>402.04</v>
      </c>
      <c r="I30" s="643"/>
      <c r="J30" s="640">
        <v>535.1</v>
      </c>
      <c r="K30" s="643"/>
      <c r="L30" s="640">
        <v>408.32</v>
      </c>
      <c r="M30" s="643"/>
      <c r="N30" s="640">
        <v>236.2</v>
      </c>
      <c r="O30" s="643"/>
      <c r="P30" s="640">
        <v>281.02</v>
      </c>
      <c r="Q30" s="643"/>
      <c r="R30" s="640">
        <v>29.72</v>
      </c>
      <c r="S30" s="643"/>
      <c r="T30" s="640">
        <v>148.51</v>
      </c>
      <c r="U30" s="643">
        <v>148.51</v>
      </c>
      <c r="V30" s="640">
        <v>2.42</v>
      </c>
      <c r="W30" s="643"/>
      <c r="X30" s="640">
        <v>223.27</v>
      </c>
      <c r="Y30" s="641"/>
    </row>
    <row r="31" spans="1:25" ht="14.25">
      <c r="A31" s="356" t="s">
        <v>338</v>
      </c>
      <c r="B31" s="640">
        <v>904.5</v>
      </c>
      <c r="C31" s="643"/>
      <c r="D31" s="640">
        <v>379.37</v>
      </c>
      <c r="E31" s="643"/>
      <c r="F31" s="640">
        <v>79.2</v>
      </c>
      <c r="G31" s="643"/>
      <c r="H31" s="640">
        <v>420.81</v>
      </c>
      <c r="I31" s="643"/>
      <c r="J31" s="640">
        <v>548.7</v>
      </c>
      <c r="K31" s="643"/>
      <c r="L31" s="640">
        <v>425.12</v>
      </c>
      <c r="M31" s="643"/>
      <c r="N31" s="640">
        <v>242.7</v>
      </c>
      <c r="O31" s="643"/>
      <c r="P31" s="640">
        <v>293.09</v>
      </c>
      <c r="Q31" s="643"/>
      <c r="R31" s="640">
        <v>31.47</v>
      </c>
      <c r="S31" s="643"/>
      <c r="T31" s="640">
        <v>153.68</v>
      </c>
      <c r="U31" s="643">
        <v>153.68</v>
      </c>
      <c r="V31" s="640">
        <v>2.42</v>
      </c>
      <c r="W31" s="643"/>
      <c r="X31" s="640">
        <v>235.95</v>
      </c>
      <c r="Y31" s="641"/>
    </row>
    <row r="32" spans="1:25" ht="14.25">
      <c r="A32" s="356" t="s">
        <v>339</v>
      </c>
      <c r="B32" s="640">
        <v>926.6</v>
      </c>
      <c r="C32" s="643"/>
      <c r="D32" s="640">
        <v>399.53</v>
      </c>
      <c r="E32" s="643"/>
      <c r="F32" s="640">
        <v>81.8</v>
      </c>
      <c r="G32" s="643"/>
      <c r="H32" s="640">
        <v>445.19</v>
      </c>
      <c r="I32" s="643"/>
      <c r="J32" s="640">
        <v>560.6</v>
      </c>
      <c r="K32" s="643"/>
      <c r="L32" s="640">
        <v>446.85</v>
      </c>
      <c r="M32" s="643"/>
      <c r="N32" s="640">
        <v>249.2</v>
      </c>
      <c r="O32" s="643"/>
      <c r="P32" s="640">
        <v>310.52</v>
      </c>
      <c r="Q32" s="643"/>
      <c r="R32" s="640">
        <v>32.56</v>
      </c>
      <c r="S32" s="643"/>
      <c r="T32" s="640">
        <v>162.15</v>
      </c>
      <c r="U32" s="643">
        <v>162.15</v>
      </c>
      <c r="V32" s="640">
        <v>2.44</v>
      </c>
      <c r="W32" s="643"/>
      <c r="X32" s="640">
        <v>252.95</v>
      </c>
      <c r="Y32" s="641"/>
    </row>
    <row r="33" spans="1:25" ht="14.25">
      <c r="A33" s="356" t="s">
        <v>342</v>
      </c>
      <c r="B33" s="640">
        <v>946.3</v>
      </c>
      <c r="C33" s="643"/>
      <c r="D33" s="640">
        <v>419.86</v>
      </c>
      <c r="E33" s="643"/>
      <c r="F33" s="640">
        <v>85.6</v>
      </c>
      <c r="G33" s="643"/>
      <c r="H33" s="640">
        <v>469.51</v>
      </c>
      <c r="I33" s="643"/>
      <c r="J33" s="640">
        <v>570</v>
      </c>
      <c r="K33" s="643"/>
      <c r="L33" s="640">
        <v>466.02</v>
      </c>
      <c r="M33" s="643"/>
      <c r="N33" s="640">
        <v>255.7</v>
      </c>
      <c r="O33" s="643"/>
      <c r="P33" s="640">
        <v>432.18</v>
      </c>
      <c r="Q33" s="643"/>
      <c r="R33" s="640">
        <v>32.54</v>
      </c>
      <c r="S33" s="643"/>
      <c r="T33" s="640">
        <v>173.15</v>
      </c>
      <c r="U33" s="643">
        <v>173.15</v>
      </c>
      <c r="V33" s="640">
        <v>2.46</v>
      </c>
      <c r="W33" s="643"/>
      <c r="X33" s="640">
        <v>273.02</v>
      </c>
      <c r="Y33" s="641"/>
    </row>
    <row r="34" spans="1:25" ht="14.25">
      <c r="A34" s="356" t="s">
        <v>343</v>
      </c>
      <c r="B34" s="644">
        <v>968.3</v>
      </c>
      <c r="C34" s="645"/>
      <c r="D34" s="644">
        <v>445.57</v>
      </c>
      <c r="E34" s="645"/>
      <c r="F34" s="644">
        <v>89</v>
      </c>
      <c r="G34" s="645"/>
      <c r="H34" s="644">
        <v>498.61</v>
      </c>
      <c r="I34" s="645"/>
      <c r="J34" s="644">
        <v>582.6</v>
      </c>
      <c r="K34" s="645"/>
      <c r="L34" s="644">
        <v>495.28</v>
      </c>
      <c r="M34" s="645"/>
      <c r="N34" s="644">
        <v>261.7</v>
      </c>
      <c r="O34" s="645"/>
      <c r="P34" s="644">
        <v>454.44</v>
      </c>
      <c r="Q34" s="645"/>
      <c r="R34" s="644">
        <v>32.46</v>
      </c>
      <c r="S34" s="645"/>
      <c r="T34" s="644">
        <v>187.44</v>
      </c>
      <c r="U34" s="645">
        <v>187.44</v>
      </c>
      <c r="V34" s="640">
        <v>2.44</v>
      </c>
      <c r="W34" s="643"/>
      <c r="X34" s="640">
        <v>293.03</v>
      </c>
      <c r="Y34" s="641"/>
    </row>
    <row r="35" spans="1:25" ht="12.75">
      <c r="A35" s="356">
        <v>2006</v>
      </c>
      <c r="B35" s="318">
        <v>441.588</v>
      </c>
      <c r="C35" s="318">
        <v>554.7598333333334</v>
      </c>
      <c r="D35" s="318">
        <v>557.0175303714474</v>
      </c>
      <c r="E35" s="318">
        <v>403.43532460292874</v>
      </c>
      <c r="F35" s="318">
        <v>61.6755</v>
      </c>
      <c r="G35" s="318">
        <v>30.81833333333333</v>
      </c>
      <c r="H35" s="318">
        <v>554.2915038116163</v>
      </c>
      <c r="I35" s="318">
        <v>473.8734982423882</v>
      </c>
      <c r="J35" s="318">
        <v>340.1185</v>
      </c>
      <c r="K35" s="318">
        <v>260.63766666666663</v>
      </c>
      <c r="L35" s="318">
        <v>592.2686634903229</v>
      </c>
      <c r="M35" s="318">
        <v>439.75581232183123</v>
      </c>
      <c r="N35" s="318">
        <v>22.975</v>
      </c>
      <c r="O35" s="318">
        <v>245.13808333333336</v>
      </c>
      <c r="P35" s="318">
        <v>303.7371190424374</v>
      </c>
      <c r="Q35" s="318">
        <v>369.8417790313419</v>
      </c>
      <c r="R35" s="318">
        <f>16.819-1.2</f>
        <v>15.619</v>
      </c>
      <c r="S35" s="318">
        <f>18.16575-1.3</f>
        <v>16.86575</v>
      </c>
      <c r="T35" s="318">
        <v>200.12708633093527</v>
      </c>
      <c r="U35" s="318">
        <v>216.1377836496337</v>
      </c>
      <c r="V35" s="640">
        <v>2.48</v>
      </c>
      <c r="W35" s="643"/>
      <c r="X35" s="640">
        <v>312.42</v>
      </c>
      <c r="Y35" s="641"/>
    </row>
    <row r="36" spans="1:25" ht="12.75">
      <c r="A36" s="356">
        <v>2007</v>
      </c>
      <c r="B36" s="318">
        <v>455</v>
      </c>
      <c r="C36" s="318">
        <v>567.4</v>
      </c>
      <c r="D36" s="318">
        <v>586.99</v>
      </c>
      <c r="E36" s="318">
        <v>423.16</v>
      </c>
      <c r="F36" s="318">
        <v>64.6</v>
      </c>
      <c r="G36" s="318">
        <v>32.4</v>
      </c>
      <c r="H36" s="318">
        <v>581.16</v>
      </c>
      <c r="I36" s="318">
        <v>496.08</v>
      </c>
      <c r="J36" s="318">
        <v>349.8</v>
      </c>
      <c r="K36" s="318">
        <v>266.3</v>
      </c>
      <c r="L36" s="318">
        <v>624.53</v>
      </c>
      <c r="M36" s="318">
        <v>461.48</v>
      </c>
      <c r="N36" s="318">
        <v>23.6</v>
      </c>
      <c r="O36" s="318">
        <v>250.4</v>
      </c>
      <c r="P36" s="318">
        <v>314.8</v>
      </c>
      <c r="Q36" s="318">
        <v>387</v>
      </c>
      <c r="R36" s="318">
        <f>16.9-1.2</f>
        <v>15.7</v>
      </c>
      <c r="S36" s="318">
        <f>18.1-1.3</f>
        <v>16.8</v>
      </c>
      <c r="T36" s="318">
        <v>211.97</v>
      </c>
      <c r="U36" s="318">
        <v>229.07</v>
      </c>
      <c r="V36" s="640">
        <v>2.45</v>
      </c>
      <c r="W36" s="643"/>
      <c r="X36" s="640">
        <v>334.48</v>
      </c>
      <c r="Y36" s="641"/>
    </row>
    <row r="37" spans="1:25" ht="12.75">
      <c r="A37" s="356">
        <v>2008</v>
      </c>
      <c r="B37" s="318">
        <v>786.2726666666666</v>
      </c>
      <c r="C37" s="318">
        <v>1025.1810833333334</v>
      </c>
      <c r="D37" s="318">
        <v>584.1357426261796</v>
      </c>
      <c r="E37" s="318">
        <v>440.3241004820855</v>
      </c>
      <c r="F37" s="318">
        <v>84.21175</v>
      </c>
      <c r="G37" s="318">
        <v>45.00658333333334</v>
      </c>
      <c r="H37" s="318">
        <v>582.2735628242692</v>
      </c>
      <c r="I37" s="318">
        <v>497.50352120708266</v>
      </c>
      <c r="J37" s="318">
        <v>623.6196666666666</v>
      </c>
      <c r="K37" s="318">
        <v>518.7745</v>
      </c>
      <c r="L37" s="318">
        <v>620.5641427012939</v>
      </c>
      <c r="M37" s="318">
        <v>477.3987136302317</v>
      </c>
      <c r="N37" s="318">
        <v>50.3775</v>
      </c>
      <c r="O37" s="318">
        <v>429.3516666666667</v>
      </c>
      <c r="P37" s="318">
        <v>305.76548020776477</v>
      </c>
      <c r="Q37" s="318">
        <v>399.8599698615353</v>
      </c>
      <c r="R37" s="318">
        <v>26.146</v>
      </c>
      <c r="S37" s="318">
        <v>25.5705</v>
      </c>
      <c r="T37" s="318">
        <v>274.36622692444985</v>
      </c>
      <c r="U37" s="318">
        <v>283.63658884261156</v>
      </c>
      <c r="V37" s="640">
        <v>8.4</v>
      </c>
      <c r="W37" s="643">
        <v>6.477833333333333</v>
      </c>
      <c r="X37" s="640">
        <v>370.11</v>
      </c>
      <c r="Y37" s="641">
        <v>374.3134998842205</v>
      </c>
    </row>
    <row r="38" spans="1:25" ht="14.25">
      <c r="A38" s="356" t="s">
        <v>447</v>
      </c>
      <c r="B38" s="814">
        <v>1826.9</v>
      </c>
      <c r="C38" s="815"/>
      <c r="D38" s="812">
        <v>528.1</v>
      </c>
      <c r="E38" s="813"/>
      <c r="F38" s="812">
        <v>129.64</v>
      </c>
      <c r="G38" s="813"/>
      <c r="H38" s="812">
        <v>585.54</v>
      </c>
      <c r="I38" s="813"/>
      <c r="J38" s="812">
        <v>1155.02</v>
      </c>
      <c r="K38" s="813"/>
      <c r="L38" s="812">
        <v>582.65</v>
      </c>
      <c r="M38" s="813"/>
      <c r="N38" s="812">
        <v>481.03</v>
      </c>
      <c r="O38" s="813"/>
      <c r="P38" s="812">
        <v>410.01</v>
      </c>
      <c r="Q38" s="813"/>
      <c r="R38" s="812">
        <v>52.67</v>
      </c>
      <c r="S38" s="813"/>
      <c r="T38" s="812">
        <v>292.36</v>
      </c>
      <c r="U38" s="813"/>
      <c r="V38" s="640">
        <v>8.53</v>
      </c>
      <c r="W38" s="643"/>
      <c r="X38" s="640">
        <v>383.7</v>
      </c>
      <c r="Y38" s="641"/>
    </row>
    <row r="39" spans="1:25" ht="15" thickBot="1">
      <c r="A39" s="357" t="s">
        <v>446</v>
      </c>
      <c r="B39" s="816">
        <v>1843.5</v>
      </c>
      <c r="C39" s="817"/>
      <c r="D39" s="818">
        <v>547.35</v>
      </c>
      <c r="E39" s="819"/>
      <c r="F39" s="818">
        <v>130.82</v>
      </c>
      <c r="G39" s="819"/>
      <c r="H39" s="818">
        <v>609.09</v>
      </c>
      <c r="I39" s="819"/>
      <c r="J39" s="818">
        <v>1168.56</v>
      </c>
      <c r="K39" s="819"/>
      <c r="L39" s="818">
        <v>603.23</v>
      </c>
      <c r="M39" s="819"/>
      <c r="N39" s="818">
        <v>481.97</v>
      </c>
      <c r="O39" s="819"/>
      <c r="P39" s="818">
        <v>425.07</v>
      </c>
      <c r="Q39" s="819"/>
      <c r="R39" s="818">
        <v>53.48</v>
      </c>
      <c r="S39" s="819"/>
      <c r="T39" s="818">
        <v>302.41</v>
      </c>
      <c r="U39" s="819"/>
      <c r="V39" s="818">
        <v>8.67</v>
      </c>
      <c r="W39" s="819"/>
      <c r="X39" s="818">
        <v>392.25</v>
      </c>
      <c r="Y39" s="820"/>
    </row>
    <row r="40" spans="1:15" ht="12.75">
      <c r="A40" s="353" t="s">
        <v>184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</row>
    <row r="41" spans="1:15" ht="14.25">
      <c r="A41" s="157" t="s">
        <v>290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</row>
    <row r="42" spans="1:15" ht="12.75">
      <c r="A42" s="153" t="s">
        <v>280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4.25">
      <c r="A43" s="419" t="s">
        <v>341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.75">
      <c r="A44" s="6" t="s">
        <v>314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</sheetData>
  <mergeCells count="205">
    <mergeCell ref="R39:S39"/>
    <mergeCell ref="T39:U39"/>
    <mergeCell ref="V39:W39"/>
    <mergeCell ref="X39:Y39"/>
    <mergeCell ref="J39:K39"/>
    <mergeCell ref="L39:M39"/>
    <mergeCell ref="N39:O39"/>
    <mergeCell ref="P39:Q39"/>
    <mergeCell ref="B39:C39"/>
    <mergeCell ref="D39:E39"/>
    <mergeCell ref="F39:G39"/>
    <mergeCell ref="H39:I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B34:C34"/>
    <mergeCell ref="D34:E34"/>
    <mergeCell ref="B32:C32"/>
    <mergeCell ref="D32:E32"/>
    <mergeCell ref="B33:C33"/>
    <mergeCell ref="D33:E33"/>
    <mergeCell ref="B30:C30"/>
    <mergeCell ref="D30:E30"/>
    <mergeCell ref="B31:C31"/>
    <mergeCell ref="D31:E31"/>
    <mergeCell ref="D15:E15"/>
    <mergeCell ref="D16:E16"/>
    <mergeCell ref="B29:C29"/>
    <mergeCell ref="D29:E29"/>
    <mergeCell ref="B15:C15"/>
    <mergeCell ref="B16:C16"/>
    <mergeCell ref="A21:Y21"/>
    <mergeCell ref="F26:G27"/>
    <mergeCell ref="H26:I27"/>
    <mergeCell ref="J26:K27"/>
    <mergeCell ref="B6:E7"/>
    <mergeCell ref="B8:C9"/>
    <mergeCell ref="D8:E9"/>
    <mergeCell ref="B26:C27"/>
    <mergeCell ref="D26:E27"/>
    <mergeCell ref="B24:E25"/>
    <mergeCell ref="B11:C11"/>
    <mergeCell ref="B12:C12"/>
    <mergeCell ref="B13:C13"/>
    <mergeCell ref="B14:C14"/>
    <mergeCell ref="T33:U33"/>
    <mergeCell ref="T34:U34"/>
    <mergeCell ref="R29:S29"/>
    <mergeCell ref="R30:S30"/>
    <mergeCell ref="T29:U29"/>
    <mergeCell ref="T30:U30"/>
    <mergeCell ref="T31:U31"/>
    <mergeCell ref="T32:U32"/>
    <mergeCell ref="R31:S31"/>
    <mergeCell ref="R32:S32"/>
    <mergeCell ref="R33:S33"/>
    <mergeCell ref="R34:S34"/>
    <mergeCell ref="N30:O30"/>
    <mergeCell ref="N31:O31"/>
    <mergeCell ref="N32:O32"/>
    <mergeCell ref="N33:O33"/>
    <mergeCell ref="N34:O34"/>
    <mergeCell ref="P33:Q33"/>
    <mergeCell ref="P34:Q34"/>
    <mergeCell ref="P29:Q29"/>
    <mergeCell ref="P30:Q30"/>
    <mergeCell ref="P31:Q31"/>
    <mergeCell ref="P32:Q32"/>
    <mergeCell ref="L31:M31"/>
    <mergeCell ref="L32:M32"/>
    <mergeCell ref="L33:M33"/>
    <mergeCell ref="L34:M34"/>
    <mergeCell ref="J31:K31"/>
    <mergeCell ref="J32:K32"/>
    <mergeCell ref="J33:K33"/>
    <mergeCell ref="J34:K34"/>
    <mergeCell ref="H31:I31"/>
    <mergeCell ref="H32:I32"/>
    <mergeCell ref="H33:I33"/>
    <mergeCell ref="H34:I34"/>
    <mergeCell ref="F31:G31"/>
    <mergeCell ref="F32:G32"/>
    <mergeCell ref="F33:G33"/>
    <mergeCell ref="F34:G34"/>
    <mergeCell ref="T16:U16"/>
    <mergeCell ref="F29:G29"/>
    <mergeCell ref="F30:G30"/>
    <mergeCell ref="H29:I29"/>
    <mergeCell ref="H30:I30"/>
    <mergeCell ref="J29:K29"/>
    <mergeCell ref="J30:K30"/>
    <mergeCell ref="L29:M29"/>
    <mergeCell ref="L30:M30"/>
    <mergeCell ref="N29:O29"/>
    <mergeCell ref="T12:U12"/>
    <mergeCell ref="T13:U13"/>
    <mergeCell ref="T14:U14"/>
    <mergeCell ref="T15:U15"/>
    <mergeCell ref="P16:Q16"/>
    <mergeCell ref="R11:S11"/>
    <mergeCell ref="R12:S12"/>
    <mergeCell ref="R13:S13"/>
    <mergeCell ref="R14:S14"/>
    <mergeCell ref="R15:S15"/>
    <mergeCell ref="R16:S16"/>
    <mergeCell ref="P11:Q11"/>
    <mergeCell ref="P12:Q12"/>
    <mergeCell ref="P13:Q13"/>
    <mergeCell ref="P14:Q14"/>
    <mergeCell ref="L14:M14"/>
    <mergeCell ref="L15:M15"/>
    <mergeCell ref="P15:Q15"/>
    <mergeCell ref="L16:M16"/>
    <mergeCell ref="N11:O11"/>
    <mergeCell ref="N12:O12"/>
    <mergeCell ref="N13:O13"/>
    <mergeCell ref="N14:O14"/>
    <mergeCell ref="N15:O15"/>
    <mergeCell ref="N16:O16"/>
    <mergeCell ref="L12:M12"/>
    <mergeCell ref="L13:M13"/>
    <mergeCell ref="F15:G15"/>
    <mergeCell ref="F16:G16"/>
    <mergeCell ref="H15:I15"/>
    <mergeCell ref="H16:I16"/>
    <mergeCell ref="H14:I14"/>
    <mergeCell ref="J14:K14"/>
    <mergeCell ref="J15:K15"/>
    <mergeCell ref="J16:K16"/>
    <mergeCell ref="H11:I11"/>
    <mergeCell ref="H12:I12"/>
    <mergeCell ref="H13:I13"/>
    <mergeCell ref="F12:G12"/>
    <mergeCell ref="F13:G13"/>
    <mergeCell ref="J11:K11"/>
    <mergeCell ref="J12:K12"/>
    <mergeCell ref="J13:K13"/>
    <mergeCell ref="N8:O9"/>
    <mergeCell ref="P8:Q9"/>
    <mergeCell ref="A1:Y1"/>
    <mergeCell ref="F11:G11"/>
    <mergeCell ref="L11:M11"/>
    <mergeCell ref="T11:U11"/>
    <mergeCell ref="F6:I7"/>
    <mergeCell ref="J6:M7"/>
    <mergeCell ref="N6:Y6"/>
    <mergeCell ref="N7:Q7"/>
    <mergeCell ref="R7:U7"/>
    <mergeCell ref="A3:Y3"/>
    <mergeCell ref="A4:Y4"/>
    <mergeCell ref="F14:G14"/>
    <mergeCell ref="V7:Y7"/>
    <mergeCell ref="F8:G9"/>
    <mergeCell ref="H8:I9"/>
    <mergeCell ref="J8:K9"/>
    <mergeCell ref="D11:E11"/>
    <mergeCell ref="D12:E12"/>
    <mergeCell ref="D13:E13"/>
    <mergeCell ref="T26:U27"/>
    <mergeCell ref="V26:W27"/>
    <mergeCell ref="X26:Y27"/>
    <mergeCell ref="R8:S9"/>
    <mergeCell ref="T8:U9"/>
    <mergeCell ref="V8:W9"/>
    <mergeCell ref="X8:Y9"/>
    <mergeCell ref="A22:Y22"/>
    <mergeCell ref="L8:M9"/>
    <mergeCell ref="D14:E14"/>
    <mergeCell ref="F24:I25"/>
    <mergeCell ref="J24:M25"/>
    <mergeCell ref="N24:Y24"/>
    <mergeCell ref="N25:Q25"/>
    <mergeCell ref="R25:U25"/>
    <mergeCell ref="V25:Y25"/>
    <mergeCell ref="L26:M27"/>
    <mergeCell ref="N26:O27"/>
    <mergeCell ref="P26:Q27"/>
    <mergeCell ref="R26:S27"/>
    <mergeCell ref="V29:W29"/>
    <mergeCell ref="X29:Y29"/>
    <mergeCell ref="V30:W30"/>
    <mergeCell ref="X30:Y30"/>
    <mergeCell ref="V31:W31"/>
    <mergeCell ref="X31:Y31"/>
    <mergeCell ref="V32:W32"/>
    <mergeCell ref="X32:Y32"/>
    <mergeCell ref="V33:W33"/>
    <mergeCell ref="X33:Y33"/>
    <mergeCell ref="V34:W34"/>
    <mergeCell ref="X34:Y34"/>
    <mergeCell ref="V37:W37"/>
    <mergeCell ref="X37:Y37"/>
    <mergeCell ref="V35:W35"/>
    <mergeCell ref="X35:Y35"/>
    <mergeCell ref="V36:W36"/>
    <mergeCell ref="X36:Y36"/>
  </mergeCells>
  <printOptions horizontalCentered="1"/>
  <pageMargins left="0.5905511811023623" right="0.5905511811023623" top="0.5905511811023623" bottom="0.984251968503937" header="0" footer="0"/>
  <pageSetup fitToHeight="1" fitToWidth="1" horizontalDpi="300" verticalDpi="300" orientation="portrait" paperSize="9" scale="46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5" transitionEvaluation="1">
    <pageSetUpPr fitToPage="1"/>
  </sheetPr>
  <dimension ref="A1:Z53"/>
  <sheetViews>
    <sheetView showGridLines="0" zoomScale="75" zoomScaleNormal="75" workbookViewId="0" topLeftCell="E16">
      <selection activeCell="H53" sqref="H53"/>
    </sheetView>
  </sheetViews>
  <sheetFormatPr defaultColWidth="12.57421875" defaultRowHeight="12.75"/>
  <cols>
    <col min="1" max="1" width="9.8515625" style="8" customWidth="1"/>
    <col min="2" max="11" width="7.7109375" style="8" customWidth="1"/>
    <col min="12" max="12" width="8.140625" style="8" customWidth="1"/>
    <col min="13" max="25" width="7.7109375" style="8" customWidth="1"/>
    <col min="26" max="16384" width="19.140625" style="8" customWidth="1"/>
  </cols>
  <sheetData>
    <row r="1" spans="1:25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</row>
    <row r="3" spans="1:25" s="38" customFormat="1" ht="15">
      <c r="A3" s="804" t="s">
        <v>360</v>
      </c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</row>
    <row r="4" spans="1:25" s="38" customFormat="1" ht="15">
      <c r="A4" s="804" t="s">
        <v>172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</row>
    <row r="5" spans="1:25" ht="13.5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</row>
    <row r="6" spans="1:26" ht="12.75">
      <c r="A6" s="358"/>
      <c r="B6" s="805" t="s">
        <v>3</v>
      </c>
      <c r="C6" s="806"/>
      <c r="D6" s="806"/>
      <c r="E6" s="807"/>
      <c r="F6" s="789" t="s">
        <v>322</v>
      </c>
      <c r="G6" s="790"/>
      <c r="H6" s="790"/>
      <c r="I6" s="791"/>
      <c r="J6" s="789" t="s">
        <v>281</v>
      </c>
      <c r="K6" s="790"/>
      <c r="L6" s="790"/>
      <c r="M6" s="791"/>
      <c r="N6" s="795" t="s">
        <v>282</v>
      </c>
      <c r="O6" s="796"/>
      <c r="P6" s="796"/>
      <c r="Q6" s="796"/>
      <c r="R6" s="796"/>
      <c r="S6" s="796"/>
      <c r="T6" s="796"/>
      <c r="U6" s="796"/>
      <c r="V6" s="796"/>
      <c r="W6" s="796"/>
      <c r="X6" s="796"/>
      <c r="Y6" s="796"/>
      <c r="Z6" s="396"/>
    </row>
    <row r="7" spans="1:26" ht="12.75">
      <c r="A7" s="359" t="s">
        <v>1</v>
      </c>
      <c r="B7" s="787"/>
      <c r="C7" s="802"/>
      <c r="D7" s="802"/>
      <c r="E7" s="788"/>
      <c r="F7" s="792"/>
      <c r="G7" s="793"/>
      <c r="H7" s="793"/>
      <c r="I7" s="794"/>
      <c r="J7" s="792"/>
      <c r="K7" s="793"/>
      <c r="L7" s="793"/>
      <c r="M7" s="794"/>
      <c r="N7" s="797" t="s">
        <v>283</v>
      </c>
      <c r="O7" s="798"/>
      <c r="P7" s="798"/>
      <c r="Q7" s="799"/>
      <c r="R7" s="797" t="s">
        <v>284</v>
      </c>
      <c r="S7" s="798"/>
      <c r="T7" s="798"/>
      <c r="U7" s="799"/>
      <c r="V7" s="797" t="s">
        <v>407</v>
      </c>
      <c r="W7" s="798"/>
      <c r="X7" s="798"/>
      <c r="Y7" s="798"/>
      <c r="Z7" s="396"/>
    </row>
    <row r="8" spans="1:26" ht="12.75" customHeight="1">
      <c r="A8" s="364"/>
      <c r="B8" s="783" t="s">
        <v>78</v>
      </c>
      <c r="C8" s="784"/>
      <c r="D8" s="808" t="s">
        <v>321</v>
      </c>
      <c r="E8" s="809"/>
      <c r="F8" s="783" t="s">
        <v>78</v>
      </c>
      <c r="G8" s="784"/>
      <c r="H8" s="783" t="s">
        <v>321</v>
      </c>
      <c r="I8" s="784"/>
      <c r="J8" s="783" t="s">
        <v>78</v>
      </c>
      <c r="K8" s="784"/>
      <c r="L8" s="783" t="s">
        <v>321</v>
      </c>
      <c r="M8" s="784"/>
      <c r="N8" s="783" t="s">
        <v>78</v>
      </c>
      <c r="O8" s="784"/>
      <c r="P8" s="783" t="s">
        <v>321</v>
      </c>
      <c r="Q8" s="784"/>
      <c r="R8" s="783" t="s">
        <v>78</v>
      </c>
      <c r="S8" s="784"/>
      <c r="T8" s="783" t="s">
        <v>321</v>
      </c>
      <c r="U8" s="784"/>
      <c r="V8" s="783" t="s">
        <v>78</v>
      </c>
      <c r="W8" s="784"/>
      <c r="X8" s="783" t="s">
        <v>321</v>
      </c>
      <c r="Y8" s="800"/>
      <c r="Z8" s="397"/>
    </row>
    <row r="9" spans="1:26" ht="12.75" customHeight="1">
      <c r="A9" s="364"/>
      <c r="B9" s="785"/>
      <c r="C9" s="786"/>
      <c r="D9" s="810"/>
      <c r="E9" s="811"/>
      <c r="F9" s="785"/>
      <c r="G9" s="786"/>
      <c r="H9" s="785"/>
      <c r="I9" s="786"/>
      <c r="J9" s="785"/>
      <c r="K9" s="786"/>
      <c r="L9" s="785"/>
      <c r="M9" s="786"/>
      <c r="N9" s="787"/>
      <c r="O9" s="788"/>
      <c r="P9" s="787"/>
      <c r="Q9" s="788"/>
      <c r="R9" s="787"/>
      <c r="S9" s="788"/>
      <c r="T9" s="787"/>
      <c r="U9" s="788"/>
      <c r="V9" s="787"/>
      <c r="W9" s="788"/>
      <c r="X9" s="787"/>
      <c r="Y9" s="802"/>
      <c r="Z9" s="397"/>
    </row>
    <row r="10" spans="1:26" ht="13.5" thickBot="1">
      <c r="A10" s="360"/>
      <c r="B10" s="409" t="s">
        <v>4</v>
      </c>
      <c r="C10" s="409" t="s">
        <v>5</v>
      </c>
      <c r="D10" s="409" t="s">
        <v>4</v>
      </c>
      <c r="E10" s="409" t="s">
        <v>5</v>
      </c>
      <c r="F10" s="409" t="s">
        <v>4</v>
      </c>
      <c r="G10" s="409" t="s">
        <v>5</v>
      </c>
      <c r="H10" s="409" t="s">
        <v>4</v>
      </c>
      <c r="I10" s="409" t="s">
        <v>5</v>
      </c>
      <c r="J10" s="409" t="s">
        <v>4</v>
      </c>
      <c r="K10" s="409" t="s">
        <v>5</v>
      </c>
      <c r="L10" s="409" t="s">
        <v>4</v>
      </c>
      <c r="M10" s="409" t="s">
        <v>5</v>
      </c>
      <c r="N10" s="409" t="s">
        <v>4</v>
      </c>
      <c r="O10" s="409" t="s">
        <v>5</v>
      </c>
      <c r="P10" s="409" t="s">
        <v>4</v>
      </c>
      <c r="Q10" s="409" t="s">
        <v>5</v>
      </c>
      <c r="R10" s="409" t="s">
        <v>4</v>
      </c>
      <c r="S10" s="409" t="s">
        <v>5</v>
      </c>
      <c r="T10" s="409" t="s">
        <v>4</v>
      </c>
      <c r="U10" s="409" t="s">
        <v>5</v>
      </c>
      <c r="V10" s="409" t="s">
        <v>4</v>
      </c>
      <c r="W10" s="409" t="s">
        <v>5</v>
      </c>
      <c r="X10" s="409" t="s">
        <v>4</v>
      </c>
      <c r="Y10" s="410" t="s">
        <v>5</v>
      </c>
      <c r="Z10" s="397"/>
    </row>
    <row r="11" spans="1:25" ht="14.25">
      <c r="A11" s="356" t="s">
        <v>408</v>
      </c>
      <c r="B11" s="638">
        <v>676.7</v>
      </c>
      <c r="C11" s="642"/>
      <c r="D11" s="638">
        <v>342.54</v>
      </c>
      <c r="E11" s="642"/>
      <c r="F11" s="638">
        <v>72</v>
      </c>
      <c r="G11" s="642"/>
      <c r="H11" s="638">
        <v>336.2325556236703</v>
      </c>
      <c r="I11" s="642"/>
      <c r="J11" s="638">
        <v>365.7</v>
      </c>
      <c r="K11" s="642"/>
      <c r="L11" s="638">
        <v>385.06</v>
      </c>
      <c r="M11" s="642"/>
      <c r="N11" s="638">
        <v>211.3</v>
      </c>
      <c r="O11" s="642"/>
      <c r="P11" s="638">
        <v>292.8773935307057</v>
      </c>
      <c r="Q11" s="824"/>
      <c r="R11" s="638">
        <v>24.42</v>
      </c>
      <c r="S11" s="642"/>
      <c r="T11" s="638">
        <v>170.4</v>
      </c>
      <c r="U11" s="642"/>
      <c r="V11" s="638">
        <v>3.36</v>
      </c>
      <c r="W11" s="642"/>
      <c r="X11" s="638">
        <v>223.78</v>
      </c>
      <c r="Y11" s="639"/>
    </row>
    <row r="12" spans="1:25" ht="14.25">
      <c r="A12" s="356" t="s">
        <v>409</v>
      </c>
      <c r="B12" s="640">
        <v>675</v>
      </c>
      <c r="C12" s="643"/>
      <c r="D12" s="640">
        <v>356.71</v>
      </c>
      <c r="E12" s="643"/>
      <c r="F12" s="640">
        <v>69.3</v>
      </c>
      <c r="G12" s="643"/>
      <c r="H12" s="640">
        <v>350.46</v>
      </c>
      <c r="I12" s="643"/>
      <c r="J12" s="640">
        <v>366.2</v>
      </c>
      <c r="K12" s="643"/>
      <c r="L12" s="640">
        <v>400.52</v>
      </c>
      <c r="M12" s="643"/>
      <c r="N12" s="640">
        <v>211.9</v>
      </c>
      <c r="O12" s="643"/>
      <c r="P12" s="640">
        <v>305.08</v>
      </c>
      <c r="Q12" s="821"/>
      <c r="R12" s="640">
        <v>24.26</v>
      </c>
      <c r="S12" s="643"/>
      <c r="T12" s="640">
        <v>180.97</v>
      </c>
      <c r="U12" s="643"/>
      <c r="V12" s="640">
        <v>3.32</v>
      </c>
      <c r="W12" s="643"/>
      <c r="X12" s="640">
        <v>234.58</v>
      </c>
      <c r="Y12" s="641"/>
    </row>
    <row r="13" spans="1:25" ht="14.25">
      <c r="A13" s="356" t="s">
        <v>338</v>
      </c>
      <c r="B13" s="640">
        <v>672.2</v>
      </c>
      <c r="C13" s="643"/>
      <c r="D13" s="640">
        <v>366.9</v>
      </c>
      <c r="E13" s="643"/>
      <c r="F13" s="640">
        <v>67</v>
      </c>
      <c r="G13" s="643"/>
      <c r="H13" s="640">
        <v>360.07</v>
      </c>
      <c r="I13" s="643"/>
      <c r="J13" s="640">
        <v>365.1</v>
      </c>
      <c r="K13" s="643"/>
      <c r="L13" s="640">
        <v>411.43</v>
      </c>
      <c r="M13" s="643"/>
      <c r="N13" s="640">
        <v>211.9</v>
      </c>
      <c r="O13" s="643"/>
      <c r="P13" s="640">
        <v>315.22</v>
      </c>
      <c r="Q13" s="821"/>
      <c r="R13" s="640">
        <v>24.87</v>
      </c>
      <c r="S13" s="643"/>
      <c r="T13" s="640">
        <v>188.48</v>
      </c>
      <c r="U13" s="643"/>
      <c r="V13" s="640">
        <v>3.31</v>
      </c>
      <c r="W13" s="643"/>
      <c r="X13" s="640">
        <v>242.98</v>
      </c>
      <c r="Y13" s="641"/>
    </row>
    <row r="14" spans="1:25" ht="14.25">
      <c r="A14" s="356" t="s">
        <v>339</v>
      </c>
      <c r="B14" s="640">
        <v>669.7</v>
      </c>
      <c r="C14" s="643"/>
      <c r="D14" s="640">
        <v>382.12</v>
      </c>
      <c r="E14" s="643"/>
      <c r="F14" s="640">
        <v>66.3</v>
      </c>
      <c r="G14" s="643"/>
      <c r="H14" s="640">
        <v>374.82</v>
      </c>
      <c r="I14" s="643"/>
      <c r="J14" s="640">
        <v>363.6</v>
      </c>
      <c r="K14" s="643"/>
      <c r="L14" s="640">
        <v>427.14</v>
      </c>
      <c r="M14" s="643"/>
      <c r="N14" s="640">
        <v>211.5</v>
      </c>
      <c r="O14" s="643"/>
      <c r="P14" s="640">
        <v>330.37</v>
      </c>
      <c r="Q14" s="821"/>
      <c r="R14" s="640">
        <v>25.07</v>
      </c>
      <c r="S14" s="643"/>
      <c r="T14" s="640">
        <v>201.08</v>
      </c>
      <c r="U14" s="643"/>
      <c r="V14" s="640">
        <v>3.27</v>
      </c>
      <c r="W14" s="643"/>
      <c r="X14" s="640">
        <v>258.96</v>
      </c>
      <c r="Y14" s="641"/>
    </row>
    <row r="15" spans="1:25" ht="14.25">
      <c r="A15" s="356" t="s">
        <v>342</v>
      </c>
      <c r="B15" s="640">
        <v>664.1</v>
      </c>
      <c r="C15" s="643"/>
      <c r="D15" s="640">
        <v>395.04</v>
      </c>
      <c r="E15" s="643"/>
      <c r="F15" s="640">
        <v>66.5</v>
      </c>
      <c r="G15" s="643"/>
      <c r="H15" s="640">
        <v>386.26</v>
      </c>
      <c r="I15" s="643"/>
      <c r="J15" s="640">
        <v>359.3</v>
      </c>
      <c r="K15" s="643"/>
      <c r="L15" s="640">
        <v>438.82</v>
      </c>
      <c r="M15" s="643"/>
      <c r="N15" s="640">
        <v>210.4</v>
      </c>
      <c r="O15" s="643"/>
      <c r="P15" s="640">
        <v>345.58</v>
      </c>
      <c r="Q15" s="821"/>
      <c r="R15" s="640">
        <v>24.62</v>
      </c>
      <c r="S15" s="643"/>
      <c r="T15" s="640">
        <v>218.04</v>
      </c>
      <c r="U15" s="643"/>
      <c r="V15" s="640">
        <v>3.23</v>
      </c>
      <c r="W15" s="643"/>
      <c r="X15" s="640">
        <v>277.18</v>
      </c>
      <c r="Y15" s="641"/>
    </row>
    <row r="16" spans="1:25" ht="14.25">
      <c r="A16" s="356" t="s">
        <v>343</v>
      </c>
      <c r="B16" s="644">
        <v>659.5</v>
      </c>
      <c r="C16" s="645"/>
      <c r="D16" s="644">
        <v>416.15</v>
      </c>
      <c r="E16" s="645"/>
      <c r="F16" s="644">
        <v>66.1</v>
      </c>
      <c r="G16" s="645"/>
      <c r="H16" s="644">
        <v>406.28</v>
      </c>
      <c r="I16" s="645"/>
      <c r="J16" s="644">
        <v>356.8</v>
      </c>
      <c r="K16" s="645"/>
      <c r="L16" s="644">
        <v>461.36</v>
      </c>
      <c r="M16" s="645"/>
      <c r="N16" s="644">
        <v>209.1</v>
      </c>
      <c r="O16" s="645"/>
      <c r="P16" s="644">
        <v>364.18</v>
      </c>
      <c r="Q16" s="823"/>
      <c r="R16" s="644">
        <v>24.29</v>
      </c>
      <c r="S16" s="645"/>
      <c r="T16" s="644">
        <v>241.98</v>
      </c>
      <c r="U16" s="645"/>
      <c r="V16" s="640">
        <v>3.19</v>
      </c>
      <c r="W16" s="643"/>
      <c r="X16" s="640">
        <v>296.96</v>
      </c>
      <c r="Y16" s="641"/>
    </row>
    <row r="17" spans="1:25" ht="12.75">
      <c r="A17" s="356">
        <v>2006</v>
      </c>
      <c r="B17" s="318">
        <v>314.04775</v>
      </c>
      <c r="C17" s="318">
        <v>342.97183333333334</v>
      </c>
      <c r="D17" s="318">
        <v>482.55095354395417</v>
      </c>
      <c r="E17" s="318">
        <v>395.4431503826116</v>
      </c>
      <c r="F17" s="318">
        <v>39.50866666666666</v>
      </c>
      <c r="G17" s="318">
        <v>26.67275</v>
      </c>
      <c r="H17" s="318">
        <v>445.8731981168689</v>
      </c>
      <c r="I17" s="318">
        <v>394.79183155092744</v>
      </c>
      <c r="J17" s="318">
        <v>248.33525</v>
      </c>
      <c r="K17" s="318">
        <v>107.51233333333333</v>
      </c>
      <c r="L17" s="318">
        <v>510.0329742824133</v>
      </c>
      <c r="M17" s="318">
        <v>426.7572362240612</v>
      </c>
      <c r="N17" s="318">
        <v>13.73775</v>
      </c>
      <c r="O17" s="318">
        <v>194.063</v>
      </c>
      <c r="P17" s="318">
        <v>292.01833136188</v>
      </c>
      <c r="Q17" s="318">
        <v>387.0657249836393</v>
      </c>
      <c r="R17" s="318">
        <f>12.4660833333333-1.5</f>
        <v>10.9660833333333</v>
      </c>
      <c r="S17" s="318">
        <f>14.72375-1.7</f>
        <v>13.023750000000001</v>
      </c>
      <c r="T17" s="318">
        <v>261.3287586317541</v>
      </c>
      <c r="U17" s="318">
        <v>278.3473286357076</v>
      </c>
      <c r="V17" s="640">
        <v>3.17</v>
      </c>
      <c r="W17" s="643"/>
      <c r="X17" s="640">
        <v>315.74</v>
      </c>
      <c r="Y17" s="641"/>
    </row>
    <row r="18" spans="1:25" ht="12.75">
      <c r="A18" s="356">
        <v>2007</v>
      </c>
      <c r="B18" s="318">
        <v>306.9</v>
      </c>
      <c r="C18" s="318">
        <v>345.1</v>
      </c>
      <c r="D18" s="318">
        <v>504.06</v>
      </c>
      <c r="E18" s="318">
        <v>413.8</v>
      </c>
      <c r="F18" s="318">
        <v>38.8</v>
      </c>
      <c r="G18" s="318">
        <v>28.3</v>
      </c>
      <c r="H18" s="318">
        <v>462.84</v>
      </c>
      <c r="I18" s="318">
        <v>407.32</v>
      </c>
      <c r="J18" s="318">
        <v>241.9</v>
      </c>
      <c r="K18" s="318">
        <v>109.8</v>
      </c>
      <c r="L18" s="318">
        <v>533.82</v>
      </c>
      <c r="M18" s="318">
        <v>444.84</v>
      </c>
      <c r="N18" s="318">
        <v>13.9</v>
      </c>
      <c r="O18" s="318">
        <v>192.5</v>
      </c>
      <c r="P18" s="318">
        <v>301.06</v>
      </c>
      <c r="Q18" s="318">
        <v>405.82</v>
      </c>
      <c r="R18" s="318">
        <f>12.4-1.5</f>
        <v>10.9</v>
      </c>
      <c r="S18" s="318">
        <f>14.5-1.6</f>
        <v>12.9</v>
      </c>
      <c r="T18" s="318">
        <v>280.2</v>
      </c>
      <c r="U18" s="318">
        <v>297.58</v>
      </c>
      <c r="V18" s="640">
        <v>3.13</v>
      </c>
      <c r="W18" s="643"/>
      <c r="X18" s="640">
        <v>335.96</v>
      </c>
      <c r="Y18" s="641"/>
    </row>
    <row r="19" spans="1:25" ht="12.75">
      <c r="A19" s="356">
        <v>2008</v>
      </c>
      <c r="B19" s="318">
        <v>301.0638333333333</v>
      </c>
      <c r="C19" s="318">
        <v>347.70341666666667</v>
      </c>
      <c r="D19" s="318">
        <v>535.7062638100558</v>
      </c>
      <c r="E19" s="318">
        <v>440.25590507810654</v>
      </c>
      <c r="F19" s="318">
        <v>37.486916666666666</v>
      </c>
      <c r="G19" s="318">
        <v>29.6165</v>
      </c>
      <c r="H19" s="318">
        <v>487.89672381253007</v>
      </c>
      <c r="I19" s="318">
        <v>426.9227055301381</v>
      </c>
      <c r="J19" s="318">
        <v>236.93358333333333</v>
      </c>
      <c r="K19" s="318">
        <v>113.47358333333332</v>
      </c>
      <c r="L19" s="318">
        <v>568.0092838815942</v>
      </c>
      <c r="M19" s="318">
        <v>471.1545561264993</v>
      </c>
      <c r="N19" s="318">
        <v>14.142083333333334</v>
      </c>
      <c r="O19" s="318">
        <v>190.17291666666665</v>
      </c>
      <c r="P19" s="318">
        <v>314.61911752747415</v>
      </c>
      <c r="Q19" s="318">
        <v>432.3940826046471</v>
      </c>
      <c r="R19" s="318">
        <v>12.021</v>
      </c>
      <c r="S19" s="318">
        <v>11.789083333333334</v>
      </c>
      <c r="T19" s="318">
        <v>310.3576548678701</v>
      </c>
      <c r="U19" s="318">
        <v>319.7335039478613</v>
      </c>
      <c r="V19" s="640">
        <v>3.13</v>
      </c>
      <c r="W19" s="643"/>
      <c r="X19" s="640">
        <v>360.16</v>
      </c>
      <c r="Y19" s="641"/>
    </row>
    <row r="20" spans="1:25" ht="14.25">
      <c r="A20" s="356" t="s">
        <v>447</v>
      </c>
      <c r="B20" s="318">
        <v>295.67158333333333</v>
      </c>
      <c r="C20" s="318">
        <v>349.9635833333333</v>
      </c>
      <c r="D20" s="318">
        <v>556.9786700615745</v>
      </c>
      <c r="E20" s="318">
        <v>460.32889741385003</v>
      </c>
      <c r="F20" s="318">
        <v>36.28216666666666</v>
      </c>
      <c r="G20" s="318">
        <v>30.51875</v>
      </c>
      <c r="H20" s="318">
        <v>507.14769818046517</v>
      </c>
      <c r="I20" s="318">
        <v>442.08745544405764</v>
      </c>
      <c r="J20" s="318">
        <v>232.31508333333335</v>
      </c>
      <c r="K20" s="318">
        <v>117.46208333333333</v>
      </c>
      <c r="L20" s="318">
        <v>591.7763329006116</v>
      </c>
      <c r="M20" s="318">
        <v>486.7410284240659</v>
      </c>
      <c r="N20" s="318">
        <v>14.375166666666667</v>
      </c>
      <c r="O20" s="318">
        <v>187.51308333333336</v>
      </c>
      <c r="P20" s="318">
        <v>323.38537298118285</v>
      </c>
      <c r="Q20" s="318">
        <v>455.59133644896775</v>
      </c>
      <c r="R20" s="318">
        <v>12.200916666666666</v>
      </c>
      <c r="S20" s="318">
        <v>11.809166666666666</v>
      </c>
      <c r="T20" s="318">
        <v>326.91693288072616</v>
      </c>
      <c r="U20" s="318">
        <v>338.1746835085738</v>
      </c>
      <c r="V20" s="471">
        <v>0.49825</v>
      </c>
      <c r="W20" s="420">
        <v>2.6605</v>
      </c>
      <c r="X20" s="471">
        <v>334.09507108212074</v>
      </c>
      <c r="Y20" s="420">
        <v>379.4927513625258</v>
      </c>
    </row>
    <row r="21" spans="1:25" ht="15" thickBot="1">
      <c r="A21" s="357" t="s">
        <v>446</v>
      </c>
      <c r="B21" s="672">
        <v>641.92</v>
      </c>
      <c r="C21" s="673"/>
      <c r="D21" s="672">
        <v>518.7</v>
      </c>
      <c r="E21" s="673"/>
      <c r="F21" s="672">
        <v>66.28</v>
      </c>
      <c r="G21" s="673"/>
      <c r="H21" s="672">
        <v>489.53</v>
      </c>
      <c r="I21" s="673"/>
      <c r="J21" s="672">
        <v>348.87</v>
      </c>
      <c r="K21" s="673"/>
      <c r="L21" s="672">
        <v>569.67</v>
      </c>
      <c r="M21" s="673"/>
      <c r="N21" s="672">
        <v>199.37</v>
      </c>
      <c r="O21" s="673"/>
      <c r="P21" s="672">
        <v>462.41</v>
      </c>
      <c r="Q21" s="673"/>
      <c r="R21" s="672">
        <v>24.21</v>
      </c>
      <c r="S21" s="673"/>
      <c r="T21" s="672">
        <v>346.09</v>
      </c>
      <c r="U21" s="673"/>
      <c r="V21" s="672">
        <v>3.2</v>
      </c>
      <c r="W21" s="673"/>
      <c r="X21" s="672">
        <v>379.74</v>
      </c>
      <c r="Y21" s="737"/>
    </row>
    <row r="22" spans="1:25" ht="12.75">
      <c r="A22" s="323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</row>
    <row r="24" spans="1:25" ht="15">
      <c r="A24" s="804" t="s">
        <v>172</v>
      </c>
      <c r="B24" s="804"/>
      <c r="C24" s="804"/>
      <c r="D24" s="804"/>
      <c r="E24" s="804"/>
      <c r="F24" s="804"/>
      <c r="G24" s="804"/>
      <c r="H24" s="804"/>
      <c r="I24" s="804"/>
      <c r="J24" s="804"/>
      <c r="K24" s="804"/>
      <c r="L24" s="804"/>
      <c r="M24" s="804"/>
      <c r="N24" s="804"/>
      <c r="O24" s="804"/>
      <c r="P24" s="804"/>
      <c r="Q24" s="804"/>
      <c r="R24" s="804"/>
      <c r="S24" s="804"/>
      <c r="T24" s="804"/>
      <c r="U24" s="804"/>
      <c r="V24" s="804"/>
      <c r="W24" s="804"/>
      <c r="X24" s="804"/>
      <c r="Y24" s="804"/>
    </row>
    <row r="25" spans="1:25" ht="13.5" thickBot="1">
      <c r="A25" s="822"/>
      <c r="B25" s="822"/>
      <c r="C25" s="822"/>
      <c r="D25" s="822"/>
      <c r="E25" s="822"/>
      <c r="F25" s="822"/>
      <c r="G25" s="822"/>
      <c r="H25" s="822"/>
      <c r="I25" s="822"/>
      <c r="J25" s="822"/>
      <c r="K25" s="822"/>
      <c r="L25" s="822"/>
      <c r="M25" s="822"/>
      <c r="N25" s="822"/>
      <c r="O25" s="822"/>
      <c r="P25" s="822"/>
      <c r="Q25" s="822"/>
      <c r="R25" s="822"/>
      <c r="S25" s="822"/>
      <c r="T25" s="822"/>
      <c r="U25" s="822"/>
      <c r="V25" s="822"/>
      <c r="W25" s="822"/>
      <c r="X25" s="822"/>
      <c r="Y25" s="822"/>
    </row>
    <row r="26" spans="1:25" ht="12.75">
      <c r="A26" s="358"/>
      <c r="B26" s="805" t="s">
        <v>3</v>
      </c>
      <c r="C26" s="806"/>
      <c r="D26" s="806"/>
      <c r="E26" s="807"/>
      <c r="F26" s="789" t="s">
        <v>322</v>
      </c>
      <c r="G26" s="790"/>
      <c r="H26" s="790"/>
      <c r="I26" s="791"/>
      <c r="J26" s="789" t="s">
        <v>281</v>
      </c>
      <c r="K26" s="790"/>
      <c r="L26" s="790"/>
      <c r="M26" s="791"/>
      <c r="N26" s="795" t="s">
        <v>282</v>
      </c>
      <c r="O26" s="796"/>
      <c r="P26" s="796"/>
      <c r="Q26" s="796"/>
      <c r="R26" s="796"/>
      <c r="S26" s="796"/>
      <c r="T26" s="796"/>
      <c r="U26" s="796"/>
      <c r="V26" s="796"/>
      <c r="W26" s="796"/>
      <c r="X26" s="796"/>
      <c r="Y26" s="796"/>
    </row>
    <row r="27" spans="1:25" ht="12.75">
      <c r="A27" s="359" t="s">
        <v>1</v>
      </c>
      <c r="B27" s="787"/>
      <c r="C27" s="802"/>
      <c r="D27" s="802"/>
      <c r="E27" s="788"/>
      <c r="F27" s="792"/>
      <c r="G27" s="793"/>
      <c r="H27" s="793"/>
      <c r="I27" s="794"/>
      <c r="J27" s="792"/>
      <c r="K27" s="793"/>
      <c r="L27" s="793"/>
      <c r="M27" s="794"/>
      <c r="N27" s="797" t="s">
        <v>283</v>
      </c>
      <c r="O27" s="798"/>
      <c r="P27" s="798"/>
      <c r="Q27" s="799"/>
      <c r="R27" s="797" t="s">
        <v>284</v>
      </c>
      <c r="S27" s="798"/>
      <c r="T27" s="798"/>
      <c r="U27" s="799"/>
      <c r="V27" s="797" t="s">
        <v>407</v>
      </c>
      <c r="W27" s="798"/>
      <c r="X27" s="798"/>
      <c r="Y27" s="798"/>
    </row>
    <row r="28" spans="1:26" ht="12.75" customHeight="1">
      <c r="A28" s="364"/>
      <c r="B28" s="783" t="s">
        <v>78</v>
      </c>
      <c r="C28" s="784"/>
      <c r="D28" s="808" t="s">
        <v>321</v>
      </c>
      <c r="E28" s="809"/>
      <c r="F28" s="783" t="s">
        <v>78</v>
      </c>
      <c r="G28" s="784"/>
      <c r="H28" s="783" t="s">
        <v>321</v>
      </c>
      <c r="I28" s="784"/>
      <c r="J28" s="783" t="s">
        <v>78</v>
      </c>
      <c r="K28" s="784"/>
      <c r="L28" s="783" t="s">
        <v>321</v>
      </c>
      <c r="M28" s="784"/>
      <c r="N28" s="783" t="s">
        <v>78</v>
      </c>
      <c r="O28" s="784"/>
      <c r="P28" s="783" t="s">
        <v>321</v>
      </c>
      <c r="Q28" s="784"/>
      <c r="R28" s="783" t="s">
        <v>78</v>
      </c>
      <c r="S28" s="784"/>
      <c r="T28" s="783" t="s">
        <v>321</v>
      </c>
      <c r="U28" s="784"/>
      <c r="V28" s="783" t="s">
        <v>78</v>
      </c>
      <c r="W28" s="784"/>
      <c r="X28" s="783" t="s">
        <v>321</v>
      </c>
      <c r="Y28" s="800"/>
      <c r="Z28" s="398"/>
    </row>
    <row r="29" spans="1:26" ht="12.75">
      <c r="A29" s="364"/>
      <c r="B29" s="785"/>
      <c r="C29" s="786"/>
      <c r="D29" s="810"/>
      <c r="E29" s="811"/>
      <c r="F29" s="785"/>
      <c r="G29" s="786"/>
      <c r="H29" s="785"/>
      <c r="I29" s="786"/>
      <c r="J29" s="785"/>
      <c r="K29" s="786"/>
      <c r="L29" s="785"/>
      <c r="M29" s="786"/>
      <c r="N29" s="787"/>
      <c r="O29" s="788"/>
      <c r="P29" s="787"/>
      <c r="Q29" s="788"/>
      <c r="R29" s="787"/>
      <c r="S29" s="788"/>
      <c r="T29" s="787"/>
      <c r="U29" s="788"/>
      <c r="V29" s="785"/>
      <c r="W29" s="786"/>
      <c r="X29" s="785"/>
      <c r="Y29" s="801"/>
      <c r="Z29" s="398"/>
    </row>
    <row r="30" spans="1:25" ht="13.5" thickBot="1">
      <c r="A30" s="360"/>
      <c r="B30" s="409" t="s">
        <v>4</v>
      </c>
      <c r="C30" s="409" t="s">
        <v>5</v>
      </c>
      <c r="D30" s="409" t="s">
        <v>4</v>
      </c>
      <c r="E30" s="409" t="s">
        <v>5</v>
      </c>
      <c r="F30" s="409" t="s">
        <v>4</v>
      </c>
      <c r="G30" s="409" t="s">
        <v>5</v>
      </c>
      <c r="H30" s="409" t="s">
        <v>4</v>
      </c>
      <c r="I30" s="409" t="s">
        <v>5</v>
      </c>
      <c r="J30" s="409" t="s">
        <v>4</v>
      </c>
      <c r="K30" s="409" t="s">
        <v>5</v>
      </c>
      <c r="L30" s="409" t="s">
        <v>4</v>
      </c>
      <c r="M30" s="409" t="s">
        <v>5</v>
      </c>
      <c r="N30" s="409" t="s">
        <v>4</v>
      </c>
      <c r="O30" s="409" t="s">
        <v>5</v>
      </c>
      <c r="P30" s="409" t="s">
        <v>4</v>
      </c>
      <c r="Q30" s="409" t="s">
        <v>5</v>
      </c>
      <c r="R30" s="409" t="s">
        <v>4</v>
      </c>
      <c r="S30" s="409" t="s">
        <v>5</v>
      </c>
      <c r="T30" s="409" t="s">
        <v>4</v>
      </c>
      <c r="U30" s="409" t="s">
        <v>5</v>
      </c>
      <c r="V30" s="437"/>
      <c r="W30" s="438"/>
      <c r="X30" s="437"/>
      <c r="Y30" s="439"/>
    </row>
    <row r="31" spans="1:25" ht="14.25">
      <c r="A31" s="356" t="s">
        <v>408</v>
      </c>
      <c r="B31" s="638">
        <v>128.3</v>
      </c>
      <c r="C31" s="642"/>
      <c r="D31" s="638">
        <v>530.59</v>
      </c>
      <c r="E31" s="642"/>
      <c r="F31" s="638">
        <v>10.2</v>
      </c>
      <c r="G31" s="642"/>
      <c r="H31" s="638">
        <v>528.5214200714003</v>
      </c>
      <c r="I31" s="642"/>
      <c r="J31" s="638">
        <v>69</v>
      </c>
      <c r="K31" s="642"/>
      <c r="L31" s="638">
        <v>681.35</v>
      </c>
      <c r="M31" s="642"/>
      <c r="N31" s="638">
        <v>42.5</v>
      </c>
      <c r="O31" s="642"/>
      <c r="P31" s="638">
        <v>336.8973230920871</v>
      </c>
      <c r="Q31" s="642"/>
      <c r="R31" s="638">
        <v>5.67</v>
      </c>
      <c r="S31" s="642"/>
      <c r="T31" s="638">
        <v>206.51</v>
      </c>
      <c r="U31" s="642"/>
      <c r="V31" s="638">
        <v>0.93</v>
      </c>
      <c r="W31" s="642"/>
      <c r="X31" s="638">
        <v>275.81</v>
      </c>
      <c r="Y31" s="639"/>
    </row>
    <row r="32" spans="1:25" ht="14.25">
      <c r="A32" s="356" t="s">
        <v>409</v>
      </c>
      <c r="B32" s="640">
        <v>129.1</v>
      </c>
      <c r="C32" s="643"/>
      <c r="D32" s="640">
        <v>558.84</v>
      </c>
      <c r="E32" s="643"/>
      <c r="F32" s="640">
        <v>10</v>
      </c>
      <c r="G32" s="643"/>
      <c r="H32" s="640">
        <v>555.98</v>
      </c>
      <c r="I32" s="643"/>
      <c r="J32" s="640">
        <v>69.5</v>
      </c>
      <c r="K32" s="643"/>
      <c r="L32" s="640">
        <v>718.28</v>
      </c>
      <c r="M32" s="643"/>
      <c r="N32" s="640">
        <v>43.1</v>
      </c>
      <c r="O32" s="643"/>
      <c r="P32" s="640">
        <v>353.61</v>
      </c>
      <c r="Q32" s="643"/>
      <c r="R32" s="640">
        <v>5.56</v>
      </c>
      <c r="S32" s="643"/>
      <c r="T32" s="640">
        <v>218.66</v>
      </c>
      <c r="U32" s="643"/>
      <c r="V32" s="640">
        <v>0.94</v>
      </c>
      <c r="W32" s="643"/>
      <c r="X32" s="640">
        <v>289.52</v>
      </c>
      <c r="Y32" s="641"/>
    </row>
    <row r="33" spans="1:25" ht="14.25">
      <c r="A33" s="356" t="s">
        <v>338</v>
      </c>
      <c r="B33" s="640">
        <v>129.7</v>
      </c>
      <c r="C33" s="643"/>
      <c r="D33" s="640">
        <v>582.38</v>
      </c>
      <c r="E33" s="643"/>
      <c r="F33" s="640">
        <v>9.8</v>
      </c>
      <c r="G33" s="643"/>
      <c r="H33" s="640">
        <v>576.59</v>
      </c>
      <c r="I33" s="643"/>
      <c r="J33" s="640">
        <v>69.8</v>
      </c>
      <c r="K33" s="643"/>
      <c r="L33" s="640">
        <v>747.73</v>
      </c>
      <c r="M33" s="643"/>
      <c r="N33" s="640">
        <v>43.4</v>
      </c>
      <c r="O33" s="643"/>
      <c r="P33" s="640">
        <v>371.17</v>
      </c>
      <c r="Q33" s="643"/>
      <c r="R33" s="640">
        <v>5.68</v>
      </c>
      <c r="S33" s="643"/>
      <c r="T33" s="640">
        <v>229.93</v>
      </c>
      <c r="U33" s="643"/>
      <c r="V33" s="640">
        <v>0.92</v>
      </c>
      <c r="W33" s="643"/>
      <c r="X33" s="640">
        <v>308.24</v>
      </c>
      <c r="Y33" s="641"/>
    </row>
    <row r="34" spans="1:25" ht="14.25">
      <c r="A34" s="356" t="s">
        <v>339</v>
      </c>
      <c r="B34" s="640">
        <v>130.1</v>
      </c>
      <c r="C34" s="643"/>
      <c r="D34" s="640">
        <v>614.4</v>
      </c>
      <c r="E34" s="643"/>
      <c r="F34" s="640">
        <v>9.7</v>
      </c>
      <c r="G34" s="643"/>
      <c r="H34" s="640">
        <v>606.14</v>
      </c>
      <c r="I34" s="643"/>
      <c r="J34" s="640">
        <v>69.9</v>
      </c>
      <c r="K34" s="643"/>
      <c r="L34" s="640">
        <v>785.85</v>
      </c>
      <c r="M34" s="643"/>
      <c r="N34" s="640">
        <v>43.8</v>
      </c>
      <c r="O34" s="643"/>
      <c r="P34" s="640">
        <v>398.33</v>
      </c>
      <c r="Q34" s="643"/>
      <c r="R34" s="640">
        <v>5.66</v>
      </c>
      <c r="S34" s="643"/>
      <c r="T34" s="640">
        <v>246.58</v>
      </c>
      <c r="U34" s="643"/>
      <c r="V34" s="640">
        <v>0.94</v>
      </c>
      <c r="W34" s="643"/>
      <c r="X34" s="640">
        <v>327.82</v>
      </c>
      <c r="Y34" s="641"/>
    </row>
    <row r="35" spans="1:25" ht="14.25">
      <c r="A35" s="356" t="s">
        <v>342</v>
      </c>
      <c r="B35" s="640">
        <v>130.2</v>
      </c>
      <c r="C35" s="643"/>
      <c r="D35" s="640">
        <v>647.03</v>
      </c>
      <c r="E35" s="643"/>
      <c r="F35" s="640">
        <v>9.8</v>
      </c>
      <c r="G35" s="643"/>
      <c r="H35" s="640">
        <v>632.92</v>
      </c>
      <c r="I35" s="643"/>
      <c r="J35" s="640">
        <v>54.5</v>
      </c>
      <c r="K35" s="643"/>
      <c r="L35" s="640">
        <v>819.47</v>
      </c>
      <c r="M35" s="643"/>
      <c r="N35" s="640">
        <v>44.2</v>
      </c>
      <c r="O35" s="643"/>
      <c r="P35" s="640">
        <v>432.18</v>
      </c>
      <c r="Q35" s="643"/>
      <c r="R35" s="640">
        <v>5.46</v>
      </c>
      <c r="S35" s="643"/>
      <c r="T35" s="640">
        <v>268.05</v>
      </c>
      <c r="U35" s="643"/>
      <c r="V35" s="640">
        <v>0.94</v>
      </c>
      <c r="W35" s="643"/>
      <c r="X35" s="640">
        <v>359.22</v>
      </c>
      <c r="Y35" s="641"/>
    </row>
    <row r="36" spans="1:25" ht="14.25">
      <c r="A36" s="356" t="s">
        <v>343</v>
      </c>
      <c r="B36" s="644">
        <v>130.3</v>
      </c>
      <c r="C36" s="645"/>
      <c r="D36" s="644">
        <v>680.5</v>
      </c>
      <c r="E36" s="645"/>
      <c r="F36" s="644">
        <v>9.6</v>
      </c>
      <c r="G36" s="645"/>
      <c r="H36" s="644">
        <v>663.15</v>
      </c>
      <c r="I36" s="645"/>
      <c r="J36" s="644">
        <v>54.9</v>
      </c>
      <c r="K36" s="645"/>
      <c r="L36" s="644">
        <v>861.72</v>
      </c>
      <c r="M36" s="645"/>
      <c r="N36" s="644">
        <v>44.5</v>
      </c>
      <c r="O36" s="645"/>
      <c r="P36" s="644">
        <v>454.44</v>
      </c>
      <c r="Q36" s="645"/>
      <c r="R36" s="644">
        <v>5.38</v>
      </c>
      <c r="S36" s="645"/>
      <c r="T36" s="644">
        <v>289.17</v>
      </c>
      <c r="U36" s="645"/>
      <c r="V36" s="640">
        <v>0.92</v>
      </c>
      <c r="W36" s="643"/>
      <c r="X36" s="640">
        <v>384.86</v>
      </c>
      <c r="Y36" s="641"/>
    </row>
    <row r="37" spans="1:25" ht="12.75">
      <c r="A37" s="356">
        <v>2006</v>
      </c>
      <c r="B37" s="318">
        <v>79.87808333333332</v>
      </c>
      <c r="C37" s="318">
        <v>50.99466666666667</v>
      </c>
      <c r="D37" s="318">
        <v>869.5090042220594</v>
      </c>
      <c r="E37" s="318">
        <v>470.2003156212415</v>
      </c>
      <c r="F37" s="318">
        <v>8.74025</v>
      </c>
      <c r="G37" s="318">
        <v>0.80875</v>
      </c>
      <c r="H37" s="318">
        <v>709.8548288092446</v>
      </c>
      <c r="I37" s="318">
        <v>507.33458114374037</v>
      </c>
      <c r="J37" s="318">
        <v>66.91158333333333</v>
      </c>
      <c r="K37" s="318">
        <v>3.3925833333333335</v>
      </c>
      <c r="L37" s="318">
        <v>924.2527068058719</v>
      </c>
      <c r="M37" s="318">
        <v>517.0202507921692</v>
      </c>
      <c r="N37" s="318">
        <v>1.1318333333333332</v>
      </c>
      <c r="O37" s="318">
        <v>43.79175</v>
      </c>
      <c r="P37" s="318">
        <v>420.3308629067884</v>
      </c>
      <c r="Q37" s="318">
        <v>476.1961210920627</v>
      </c>
      <c r="R37" s="318">
        <v>2.64441666666667</v>
      </c>
      <c r="S37" s="318">
        <v>2.5515833333333298</v>
      </c>
      <c r="T37" s="318">
        <v>301.01262650472626</v>
      </c>
      <c r="U37" s="318">
        <v>319.7990391182431</v>
      </c>
      <c r="V37" s="640">
        <v>0.91</v>
      </c>
      <c r="W37" s="643"/>
      <c r="X37" s="640">
        <v>405.83</v>
      </c>
      <c r="Y37" s="641"/>
    </row>
    <row r="38" spans="1:25" ht="12.75">
      <c r="A38" s="356">
        <v>2007</v>
      </c>
      <c r="B38" s="318">
        <v>79.5</v>
      </c>
      <c r="C38" s="318">
        <v>51.5</v>
      </c>
      <c r="D38" s="318">
        <v>908.32</v>
      </c>
      <c r="E38" s="318">
        <v>492.04</v>
      </c>
      <c r="F38" s="318">
        <v>8.6</v>
      </c>
      <c r="G38" s="318">
        <v>0.9</v>
      </c>
      <c r="H38" s="318">
        <v>736.56</v>
      </c>
      <c r="I38" s="318">
        <v>525.11</v>
      </c>
      <c r="J38" s="318">
        <v>66.8</v>
      </c>
      <c r="K38" s="318">
        <v>3.5</v>
      </c>
      <c r="L38" s="318">
        <v>964.73</v>
      </c>
      <c r="M38" s="318">
        <v>537.41</v>
      </c>
      <c r="N38" s="318">
        <v>1.1</v>
      </c>
      <c r="O38" s="318">
        <v>44.1</v>
      </c>
      <c r="P38" s="318">
        <v>435.78</v>
      </c>
      <c r="Q38" s="318">
        <v>497.79</v>
      </c>
      <c r="R38" s="318">
        <v>2.55</v>
      </c>
      <c r="S38" s="318">
        <v>2.55</v>
      </c>
      <c r="T38" s="318">
        <v>318.08</v>
      </c>
      <c r="U38" s="318">
        <v>341.31</v>
      </c>
      <c r="V38" s="640">
        <v>0.89</v>
      </c>
      <c r="W38" s="643"/>
      <c r="X38" s="640">
        <v>427.56</v>
      </c>
      <c r="Y38" s="641"/>
    </row>
    <row r="39" spans="1:25" s="10" customFormat="1" ht="12.75">
      <c r="A39" s="356">
        <v>2008</v>
      </c>
      <c r="B39" s="318">
        <v>78.33258333333333</v>
      </c>
      <c r="C39" s="318">
        <v>52.77133333333334</v>
      </c>
      <c r="D39" s="318">
        <v>968.493891633005</v>
      </c>
      <c r="E39" s="318">
        <v>523.2009714712533</v>
      </c>
      <c r="F39" s="318">
        <v>8.412333333333335</v>
      </c>
      <c r="G39" s="318">
        <v>1.0210833333333333</v>
      </c>
      <c r="H39" s="318">
        <v>779.5536685224076</v>
      </c>
      <c r="I39" s="318">
        <v>554.3653244103485</v>
      </c>
      <c r="J39" s="318">
        <v>66.50883333333333</v>
      </c>
      <c r="K39" s="318">
        <v>3.8696666666666664</v>
      </c>
      <c r="L39" s="318">
        <v>1023.853494448106</v>
      </c>
      <c r="M39" s="318">
        <v>565.6338431389439</v>
      </c>
      <c r="N39" s="318">
        <v>0.46025</v>
      </c>
      <c r="O39" s="318">
        <v>44.97708333333333</v>
      </c>
      <c r="P39" s="318">
        <v>407.66353612167296</v>
      </c>
      <c r="Q39" s="318">
        <v>528.4923464171569</v>
      </c>
      <c r="R39" s="318">
        <v>2.23583333333333</v>
      </c>
      <c r="S39" s="318">
        <v>1.8151666666666701</v>
      </c>
      <c r="T39" s="318">
        <v>340.7382550418865</v>
      </c>
      <c r="U39" s="318">
        <v>346.09444485321177</v>
      </c>
      <c r="V39" s="640">
        <v>0.9</v>
      </c>
      <c r="W39" s="643"/>
      <c r="X39" s="640">
        <v>453.68</v>
      </c>
      <c r="Y39" s="641"/>
    </row>
    <row r="40" spans="1:25" s="10" customFormat="1" ht="14.25">
      <c r="A40" s="356" t="s">
        <v>448</v>
      </c>
      <c r="B40" s="318">
        <v>77.99991666666668</v>
      </c>
      <c r="C40" s="318">
        <v>53.1595</v>
      </c>
      <c r="D40" s="318">
        <v>1010.0666511182169</v>
      </c>
      <c r="E40" s="318">
        <v>547.7959909956514</v>
      </c>
      <c r="F40" s="318">
        <v>8.202916666666667</v>
      </c>
      <c r="G40" s="318">
        <v>1.0548333333333333</v>
      </c>
      <c r="H40" s="318">
        <v>810.8194707167168</v>
      </c>
      <c r="I40" s="318">
        <v>581.0810949597094</v>
      </c>
      <c r="J40" s="318">
        <v>66.49041666666668</v>
      </c>
      <c r="K40" s="318">
        <v>4.13325</v>
      </c>
      <c r="L40" s="318">
        <v>1066.5409930629098</v>
      </c>
      <c r="M40" s="318">
        <v>585.9670007459828</v>
      </c>
      <c r="N40" s="318">
        <v>0.3408333333333333</v>
      </c>
      <c r="O40" s="318">
        <v>45.11083333333334</v>
      </c>
      <c r="P40" s="318">
        <v>388.99136919315407</v>
      </c>
      <c r="Q40" s="318">
        <v>553.2295857609961</v>
      </c>
      <c r="R40" s="318">
        <v>2.70325</v>
      </c>
      <c r="S40" s="318">
        <v>2.2189166666666664</v>
      </c>
      <c r="T40" s="318">
        <v>361.10581738031385</v>
      </c>
      <c r="U40" s="318">
        <v>369.1337987756788</v>
      </c>
      <c r="V40" s="471">
        <v>0.2625</v>
      </c>
      <c r="W40" s="420">
        <v>0.6416666666666666</v>
      </c>
      <c r="X40" s="471">
        <v>421.0108920634922</v>
      </c>
      <c r="Y40" s="420">
        <v>482.9947467532468</v>
      </c>
    </row>
    <row r="41" spans="1:25" ht="15" thickBot="1">
      <c r="A41" s="472" t="s">
        <v>446</v>
      </c>
      <c r="B41" s="672">
        <v>131.26</v>
      </c>
      <c r="C41" s="673"/>
      <c r="D41" s="672">
        <v>845.04</v>
      </c>
      <c r="E41" s="673"/>
      <c r="F41" s="672">
        <v>9.07</v>
      </c>
      <c r="G41" s="673"/>
      <c r="H41" s="672">
        <v>803.24</v>
      </c>
      <c r="I41" s="673"/>
      <c r="J41" s="672">
        <v>70.87</v>
      </c>
      <c r="K41" s="673"/>
      <c r="L41" s="672">
        <v>1064.25</v>
      </c>
      <c r="M41" s="673"/>
      <c r="N41" s="672">
        <v>45.49</v>
      </c>
      <c r="O41" s="673"/>
      <c r="P41" s="672">
        <v>569.47</v>
      </c>
      <c r="Q41" s="673"/>
      <c r="R41" s="672">
        <v>4.91</v>
      </c>
      <c r="S41" s="673"/>
      <c r="T41" s="672">
        <v>380.04</v>
      </c>
      <c r="U41" s="673"/>
      <c r="V41" s="672">
        <v>0.92</v>
      </c>
      <c r="W41" s="673"/>
      <c r="X41" s="672">
        <v>478.09</v>
      </c>
      <c r="Y41" s="737"/>
    </row>
    <row r="42" ht="12.75">
      <c r="A42" s="320" t="s">
        <v>184</v>
      </c>
    </row>
    <row r="43" ht="14.25">
      <c r="A43" s="419" t="s">
        <v>341</v>
      </c>
    </row>
    <row r="44" ht="12.75">
      <c r="A44" s="6" t="s">
        <v>314</v>
      </c>
    </row>
    <row r="45" ht="14.25">
      <c r="A45" s="146"/>
    </row>
    <row r="53" ht="12.75">
      <c r="H53" s="8" t="s">
        <v>81</v>
      </c>
    </row>
  </sheetData>
  <mergeCells count="223">
    <mergeCell ref="J41:K41"/>
    <mergeCell ref="L41:M41"/>
    <mergeCell ref="N41:O41"/>
    <mergeCell ref="P41:Q41"/>
    <mergeCell ref="B41:C41"/>
    <mergeCell ref="D41:E41"/>
    <mergeCell ref="F41:G41"/>
    <mergeCell ref="H41:I41"/>
    <mergeCell ref="V41:W41"/>
    <mergeCell ref="X41:Y41"/>
    <mergeCell ref="V21:W21"/>
    <mergeCell ref="X21:Y21"/>
    <mergeCell ref="X39:Y39"/>
    <mergeCell ref="V31:W31"/>
    <mergeCell ref="V32:W32"/>
    <mergeCell ref="V33:W33"/>
    <mergeCell ref="V34:W34"/>
    <mergeCell ref="V35:W35"/>
    <mergeCell ref="P21:Q21"/>
    <mergeCell ref="R21:S21"/>
    <mergeCell ref="T21:U21"/>
    <mergeCell ref="R41:S41"/>
    <mergeCell ref="T41:U41"/>
    <mergeCell ref="T35:U35"/>
    <mergeCell ref="T36:U36"/>
    <mergeCell ref="R31:S31"/>
    <mergeCell ref="R32:S32"/>
    <mergeCell ref="T31:U31"/>
    <mergeCell ref="H21:I21"/>
    <mergeCell ref="J21:K21"/>
    <mergeCell ref="L21:M21"/>
    <mergeCell ref="N21:O21"/>
    <mergeCell ref="T11:U11"/>
    <mergeCell ref="T12:U12"/>
    <mergeCell ref="R11:S11"/>
    <mergeCell ref="R12:S12"/>
    <mergeCell ref="X11:Y11"/>
    <mergeCell ref="X12:Y12"/>
    <mergeCell ref="X13:Y13"/>
    <mergeCell ref="X14:Y14"/>
    <mergeCell ref="X18:Y18"/>
    <mergeCell ref="X19:Y19"/>
    <mergeCell ref="V15:W15"/>
    <mergeCell ref="V16:W16"/>
    <mergeCell ref="V17:W17"/>
    <mergeCell ref="V18:W18"/>
    <mergeCell ref="V19:W19"/>
    <mergeCell ref="X15:Y15"/>
    <mergeCell ref="X16:Y16"/>
    <mergeCell ref="X17:Y17"/>
    <mergeCell ref="V11:W11"/>
    <mergeCell ref="V12:W12"/>
    <mergeCell ref="V13:W13"/>
    <mergeCell ref="V14:W14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D8:E9"/>
    <mergeCell ref="B26:E27"/>
    <mergeCell ref="B11:C11"/>
    <mergeCell ref="D11:E11"/>
    <mergeCell ref="B12:C12"/>
    <mergeCell ref="D12:E12"/>
    <mergeCell ref="B13:C13"/>
    <mergeCell ref="D13:E13"/>
    <mergeCell ref="B21:C21"/>
    <mergeCell ref="D21:E21"/>
    <mergeCell ref="B28:C29"/>
    <mergeCell ref="D28:E29"/>
    <mergeCell ref="B14:C14"/>
    <mergeCell ref="D14:E14"/>
    <mergeCell ref="B15:C15"/>
    <mergeCell ref="D15:E15"/>
    <mergeCell ref="B16:C16"/>
    <mergeCell ref="D16:E16"/>
    <mergeCell ref="T32:U32"/>
    <mergeCell ref="T33:U33"/>
    <mergeCell ref="T34:U34"/>
    <mergeCell ref="R33:S33"/>
    <mergeCell ref="R34:S34"/>
    <mergeCell ref="N33:O33"/>
    <mergeCell ref="N34:O34"/>
    <mergeCell ref="R35:S35"/>
    <mergeCell ref="R36:S36"/>
    <mergeCell ref="P33:Q33"/>
    <mergeCell ref="P34:Q34"/>
    <mergeCell ref="N35:O35"/>
    <mergeCell ref="N36:O36"/>
    <mergeCell ref="P35:Q35"/>
    <mergeCell ref="P36:Q36"/>
    <mergeCell ref="L35:M35"/>
    <mergeCell ref="L36:M36"/>
    <mergeCell ref="J31:K31"/>
    <mergeCell ref="J32:K32"/>
    <mergeCell ref="L31:M31"/>
    <mergeCell ref="L32:M32"/>
    <mergeCell ref="L33:M33"/>
    <mergeCell ref="L34:M34"/>
    <mergeCell ref="J33:K33"/>
    <mergeCell ref="J34:K34"/>
    <mergeCell ref="F33:G33"/>
    <mergeCell ref="F34:G34"/>
    <mergeCell ref="J35:K35"/>
    <mergeCell ref="J36:K36"/>
    <mergeCell ref="H33:I33"/>
    <mergeCell ref="H34:I34"/>
    <mergeCell ref="F35:G35"/>
    <mergeCell ref="F36:G36"/>
    <mergeCell ref="H35:I35"/>
    <mergeCell ref="H36:I36"/>
    <mergeCell ref="R13:S13"/>
    <mergeCell ref="R14:S14"/>
    <mergeCell ref="F31:G31"/>
    <mergeCell ref="F32:G32"/>
    <mergeCell ref="H31:I31"/>
    <mergeCell ref="H32:I32"/>
    <mergeCell ref="N31:O31"/>
    <mergeCell ref="N32:O32"/>
    <mergeCell ref="P31:Q31"/>
    <mergeCell ref="P32:Q32"/>
    <mergeCell ref="T14:U14"/>
    <mergeCell ref="T15:U15"/>
    <mergeCell ref="T16:U16"/>
    <mergeCell ref="R15:S15"/>
    <mergeCell ref="R16:S16"/>
    <mergeCell ref="P11:Q11"/>
    <mergeCell ref="P12:Q12"/>
    <mergeCell ref="P13:Q13"/>
    <mergeCell ref="L15:M15"/>
    <mergeCell ref="N14:O14"/>
    <mergeCell ref="N15:O15"/>
    <mergeCell ref="P15:Q15"/>
    <mergeCell ref="H15:I15"/>
    <mergeCell ref="L11:M11"/>
    <mergeCell ref="L12:M12"/>
    <mergeCell ref="L13:M13"/>
    <mergeCell ref="H11:I11"/>
    <mergeCell ref="H12:I12"/>
    <mergeCell ref="H13:I13"/>
    <mergeCell ref="H14:I14"/>
    <mergeCell ref="J15:K15"/>
    <mergeCell ref="J11:K11"/>
    <mergeCell ref="J12:K12"/>
    <mergeCell ref="J13:K13"/>
    <mergeCell ref="V28:W29"/>
    <mergeCell ref="X28:Y29"/>
    <mergeCell ref="T28:U29"/>
    <mergeCell ref="J26:M27"/>
    <mergeCell ref="L16:M16"/>
    <mergeCell ref="N16:O16"/>
    <mergeCell ref="P16:Q16"/>
    <mergeCell ref="T13:U13"/>
    <mergeCell ref="H28:I29"/>
    <mergeCell ref="N28:O29"/>
    <mergeCell ref="P28:Q29"/>
    <mergeCell ref="R28:S29"/>
    <mergeCell ref="J28:K29"/>
    <mergeCell ref="L28:M29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N6:Y6"/>
    <mergeCell ref="V27:Y27"/>
    <mergeCell ref="A24:Y24"/>
    <mergeCell ref="N27:Q27"/>
    <mergeCell ref="R27:U27"/>
    <mergeCell ref="F26:I27"/>
    <mergeCell ref="J6:M7"/>
    <mergeCell ref="F6:I7"/>
    <mergeCell ref="F8:G9"/>
    <mergeCell ref="H16:I16"/>
    <mergeCell ref="F14:G14"/>
    <mergeCell ref="F15:G15"/>
    <mergeCell ref="F28:G29"/>
    <mergeCell ref="F21:G21"/>
    <mergeCell ref="J8:K9"/>
    <mergeCell ref="A25:Y25"/>
    <mergeCell ref="J16:K16"/>
    <mergeCell ref="L14:M14"/>
    <mergeCell ref="J14:K14"/>
    <mergeCell ref="F16:G16"/>
    <mergeCell ref="P8:Q9"/>
    <mergeCell ref="F11:G11"/>
    <mergeCell ref="F12:G12"/>
    <mergeCell ref="F13:G13"/>
    <mergeCell ref="R7:U7"/>
    <mergeCell ref="N26:Y26"/>
    <mergeCell ref="X8:Y9"/>
    <mergeCell ref="V8:W9"/>
    <mergeCell ref="R8:S9"/>
    <mergeCell ref="T8:U9"/>
    <mergeCell ref="N11:O11"/>
    <mergeCell ref="N12:O12"/>
    <mergeCell ref="N13:O13"/>
    <mergeCell ref="P14:Q14"/>
    <mergeCell ref="V36:W36"/>
    <mergeCell ref="V37:W37"/>
    <mergeCell ref="V38:W38"/>
    <mergeCell ref="V39:W39"/>
    <mergeCell ref="X35:Y35"/>
    <mergeCell ref="X36:Y36"/>
    <mergeCell ref="X37:Y37"/>
    <mergeCell ref="X38:Y38"/>
    <mergeCell ref="X31:Y31"/>
    <mergeCell ref="X32:Y32"/>
    <mergeCell ref="X33:Y33"/>
    <mergeCell ref="X34:Y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6" transitionEvaluation="1"/>
  <dimension ref="A1:P23"/>
  <sheetViews>
    <sheetView showGridLines="0" zoomScale="75" zoomScaleNormal="75" workbookViewId="0" topLeftCell="A1">
      <selection activeCell="A10" sqref="A10:IV10"/>
    </sheetView>
  </sheetViews>
  <sheetFormatPr defaultColWidth="12.57421875" defaultRowHeight="12.75"/>
  <cols>
    <col min="1" max="13" width="12.7109375" style="6" customWidth="1"/>
    <col min="14" max="14" width="16.421875" style="6" customWidth="1"/>
    <col min="15" max="16384" width="19.140625" style="6" customWidth="1"/>
  </cols>
  <sheetData>
    <row r="1" spans="1:16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19"/>
      <c r="K1" s="17"/>
      <c r="L1" s="17"/>
      <c r="M1" s="17"/>
      <c r="N1" s="17"/>
      <c r="O1" s="17"/>
      <c r="P1" s="17"/>
    </row>
    <row r="3" spans="1:10" s="39" customFormat="1" ht="15">
      <c r="A3" s="825" t="s">
        <v>361</v>
      </c>
      <c r="B3" s="825"/>
      <c r="C3" s="825"/>
      <c r="D3" s="825"/>
      <c r="E3" s="825"/>
      <c r="F3" s="825"/>
      <c r="G3" s="825"/>
      <c r="H3" s="825"/>
      <c r="I3" s="825"/>
      <c r="J3" s="43"/>
    </row>
    <row r="4" spans="1:10" s="39" customFormat="1" ht="17.25">
      <c r="A4" s="826" t="s">
        <v>414</v>
      </c>
      <c r="B4" s="826"/>
      <c r="C4" s="826"/>
      <c r="D4" s="826"/>
      <c r="E4" s="826"/>
      <c r="F4" s="826"/>
      <c r="G4" s="826"/>
      <c r="H4" s="826"/>
      <c r="I4" s="826"/>
      <c r="J4" s="43"/>
    </row>
    <row r="5" spans="1:9" ht="15">
      <c r="A5" s="827" t="s">
        <v>171</v>
      </c>
      <c r="B5" s="827"/>
      <c r="C5" s="827"/>
      <c r="D5" s="827"/>
      <c r="E5" s="827"/>
      <c r="F5" s="827"/>
      <c r="G5" s="827"/>
      <c r="H5" s="827"/>
      <c r="I5" s="827"/>
    </row>
    <row r="6" spans="1:9" ht="14.25" customHeight="1" thickBot="1">
      <c r="A6" s="365"/>
      <c r="B6" s="365"/>
      <c r="C6" s="365"/>
      <c r="D6" s="365"/>
      <c r="E6" s="365"/>
      <c r="F6" s="365"/>
      <c r="G6" s="365"/>
      <c r="H6" s="365"/>
      <c r="I6" s="365"/>
    </row>
    <row r="7" spans="1:9" ht="12.75">
      <c r="A7" s="829" t="s">
        <v>72</v>
      </c>
      <c r="B7" s="840" t="s">
        <v>3</v>
      </c>
      <c r="C7" s="829"/>
      <c r="D7" s="832" t="s">
        <v>79</v>
      </c>
      <c r="E7" s="833"/>
      <c r="F7" s="833"/>
      <c r="G7" s="832" t="s">
        <v>80</v>
      </c>
      <c r="H7" s="833"/>
      <c r="I7" s="833"/>
    </row>
    <row r="8" spans="1:9" ht="25.5" customHeight="1">
      <c r="A8" s="830"/>
      <c r="B8" s="841"/>
      <c r="C8" s="830"/>
      <c r="D8" s="834" t="s">
        <v>75</v>
      </c>
      <c r="E8" s="835"/>
      <c r="F8" s="836" t="s">
        <v>74</v>
      </c>
      <c r="G8" s="834" t="s">
        <v>412</v>
      </c>
      <c r="H8" s="835"/>
      <c r="I8" s="838" t="s">
        <v>74</v>
      </c>
    </row>
    <row r="9" spans="1:9" ht="13.5" thickBot="1">
      <c r="A9" s="831"/>
      <c r="B9" s="367" t="s">
        <v>4</v>
      </c>
      <c r="C9" s="367" t="s">
        <v>5</v>
      </c>
      <c r="D9" s="367" t="s">
        <v>4</v>
      </c>
      <c r="E9" s="367" t="s">
        <v>5</v>
      </c>
      <c r="F9" s="837"/>
      <c r="G9" s="367" t="s">
        <v>4</v>
      </c>
      <c r="H9" s="367" t="s">
        <v>5</v>
      </c>
      <c r="I9" s="839"/>
    </row>
    <row r="10" spans="1:9" ht="12.75">
      <c r="A10" s="366">
        <v>2001</v>
      </c>
      <c r="B10" s="318">
        <v>460.774</v>
      </c>
      <c r="C10" s="318">
        <v>405.308</v>
      </c>
      <c r="D10" s="318">
        <v>273.298</v>
      </c>
      <c r="E10" s="318">
        <v>227.96</v>
      </c>
      <c r="F10" s="318">
        <v>10.242</v>
      </c>
      <c r="G10" s="318">
        <v>184.325</v>
      </c>
      <c r="H10" s="318">
        <v>172.747</v>
      </c>
      <c r="I10" s="319">
        <v>8.314</v>
      </c>
    </row>
    <row r="11" spans="1:9" ht="12.75">
      <c r="A11" s="366">
        <v>2002</v>
      </c>
      <c r="B11" s="318">
        <v>499.204</v>
      </c>
      <c r="C11" s="318">
        <v>471.567</v>
      </c>
      <c r="D11" s="318">
        <v>310.3</v>
      </c>
      <c r="E11" s="318">
        <v>255.602</v>
      </c>
      <c r="F11" s="318">
        <v>11.085</v>
      </c>
      <c r="G11" s="318">
        <v>177.511</v>
      </c>
      <c r="H11" s="318">
        <v>176.582</v>
      </c>
      <c r="I11" s="319">
        <v>8.095</v>
      </c>
    </row>
    <row r="12" spans="1:9" ht="12.75">
      <c r="A12" s="366">
        <v>2003</v>
      </c>
      <c r="B12" s="318">
        <v>523.829</v>
      </c>
      <c r="C12" s="318">
        <v>480.824</v>
      </c>
      <c r="D12" s="318">
        <v>344.048</v>
      </c>
      <c r="E12" s="318">
        <v>286.395</v>
      </c>
      <c r="F12" s="318">
        <v>11.212</v>
      </c>
      <c r="G12" s="318">
        <v>175.1</v>
      </c>
      <c r="H12" s="318">
        <v>182.786</v>
      </c>
      <c r="I12" s="319">
        <v>8.296</v>
      </c>
    </row>
    <row r="13" spans="1:9" ht="12.75">
      <c r="A13" s="366">
        <v>2004</v>
      </c>
      <c r="B13" s="318">
        <v>543.641</v>
      </c>
      <c r="C13" s="318">
        <v>521.499</v>
      </c>
      <c r="D13" s="318">
        <v>360.449</v>
      </c>
      <c r="E13" s="318">
        <v>302.704</v>
      </c>
      <c r="F13" s="318">
        <v>12.621</v>
      </c>
      <c r="G13" s="318">
        <v>172.904</v>
      </c>
      <c r="H13" s="318">
        <v>189.83</v>
      </c>
      <c r="I13" s="319">
        <v>8.457</v>
      </c>
    </row>
    <row r="14" spans="1:9" ht="12.75">
      <c r="A14" s="366">
        <v>2005</v>
      </c>
      <c r="B14" s="318">
        <v>547.755</v>
      </c>
      <c r="C14" s="318">
        <v>556.18</v>
      </c>
      <c r="D14" s="318">
        <v>367.059</v>
      </c>
      <c r="E14" s="318">
        <v>319.975</v>
      </c>
      <c r="F14" s="318">
        <v>15.434</v>
      </c>
      <c r="G14" s="318">
        <v>168.673</v>
      </c>
      <c r="H14" s="318">
        <v>198.562</v>
      </c>
      <c r="I14" s="319">
        <v>8.668</v>
      </c>
    </row>
    <row r="15" spans="1:9" ht="12.75">
      <c r="A15" s="366">
        <v>2006</v>
      </c>
      <c r="B15" s="318">
        <v>552.158</v>
      </c>
      <c r="C15" s="318">
        <v>593.411</v>
      </c>
      <c r="D15" s="318">
        <v>376.323</v>
      </c>
      <c r="E15" s="318">
        <v>344.061</v>
      </c>
      <c r="F15" s="318">
        <v>17.222</v>
      </c>
      <c r="G15" s="318">
        <v>164.252</v>
      </c>
      <c r="H15" s="318">
        <v>209.587</v>
      </c>
      <c r="I15" s="319">
        <v>9.272</v>
      </c>
    </row>
    <row r="16" spans="1:9" ht="12.75">
      <c r="A16" s="366">
        <v>2007</v>
      </c>
      <c r="B16" s="318">
        <v>592.217</v>
      </c>
      <c r="C16" s="318">
        <v>654.073</v>
      </c>
      <c r="D16" s="318">
        <v>410.563</v>
      </c>
      <c r="E16" s="318">
        <v>369.642</v>
      </c>
      <c r="F16" s="318">
        <v>21.895</v>
      </c>
      <c r="G16" s="318">
        <v>167.167</v>
      </c>
      <c r="H16" s="318">
        <v>233.318</v>
      </c>
      <c r="I16" s="319">
        <v>12.038</v>
      </c>
    </row>
    <row r="17" spans="1:9" ht="12.75">
      <c r="A17" s="366">
        <v>2008</v>
      </c>
      <c r="B17" s="318">
        <v>871.75</v>
      </c>
      <c r="C17" s="318">
        <v>776.615</v>
      </c>
      <c r="D17" s="318">
        <v>652.455</v>
      </c>
      <c r="E17" s="318">
        <v>448.424</v>
      </c>
      <c r="F17" s="318">
        <v>30.848</v>
      </c>
      <c r="G17" s="318">
        <v>204.023</v>
      </c>
      <c r="H17" s="318">
        <v>275.897</v>
      </c>
      <c r="I17" s="319">
        <v>15.475</v>
      </c>
    </row>
    <row r="18" spans="1:9" ht="12.75">
      <c r="A18" s="482">
        <v>2009</v>
      </c>
      <c r="B18" s="235">
        <v>1438.579</v>
      </c>
      <c r="C18" s="235">
        <v>1083.734</v>
      </c>
      <c r="D18" s="235">
        <v>1022.299</v>
      </c>
      <c r="E18" s="235">
        <v>602.493</v>
      </c>
      <c r="F18" s="235">
        <v>45.608</v>
      </c>
      <c r="G18" s="235">
        <v>391.88</v>
      </c>
      <c r="H18" s="235">
        <v>410.099</v>
      </c>
      <c r="I18" s="247">
        <v>26.556</v>
      </c>
    </row>
    <row r="19" spans="1:9" ht="13.5" thickBot="1">
      <c r="A19" s="440" t="s">
        <v>443</v>
      </c>
      <c r="B19" s="236">
        <v>1620.8</v>
      </c>
      <c r="C19" s="236">
        <v>1268.2</v>
      </c>
      <c r="D19" s="236">
        <v>897.7</v>
      </c>
      <c r="E19" s="236">
        <v>574.2</v>
      </c>
      <c r="F19" s="236">
        <v>112.3</v>
      </c>
      <c r="G19" s="236">
        <v>686.7</v>
      </c>
      <c r="H19" s="236">
        <v>604.8</v>
      </c>
      <c r="I19" s="250">
        <v>53.9</v>
      </c>
    </row>
    <row r="20" spans="1:11" s="10" customFormat="1" ht="12.75">
      <c r="A20" s="320" t="s">
        <v>184</v>
      </c>
      <c r="B20" s="320"/>
      <c r="C20" s="320"/>
      <c r="D20" s="320"/>
      <c r="E20" s="320"/>
      <c r="F20" s="320"/>
      <c r="G20" s="320"/>
      <c r="H20" s="320"/>
      <c r="I20" s="347"/>
      <c r="K20" s="34"/>
    </row>
    <row r="21" spans="1:9" ht="14.25">
      <c r="A21" s="441" t="s">
        <v>413</v>
      </c>
      <c r="B21" s="7"/>
      <c r="C21" s="7"/>
      <c r="F21" s="7"/>
      <c r="I21" s="7"/>
    </row>
    <row r="22" spans="1:5" ht="12.75">
      <c r="A22" s="828" t="s">
        <v>455</v>
      </c>
      <c r="B22" s="828"/>
      <c r="C22" s="828"/>
      <c r="D22" s="111"/>
      <c r="E22" s="111"/>
    </row>
    <row r="23" spans="9:13" ht="12.75">
      <c r="I23" s="31"/>
      <c r="J23" s="31"/>
      <c r="K23" s="31"/>
      <c r="L23" s="31"/>
      <c r="M23" s="31"/>
    </row>
  </sheetData>
  <mergeCells count="13">
    <mergeCell ref="A22:C22"/>
    <mergeCell ref="A7:A9"/>
    <mergeCell ref="D7:F7"/>
    <mergeCell ref="G7:I7"/>
    <mergeCell ref="D8:E8"/>
    <mergeCell ref="F8:F9"/>
    <mergeCell ref="G8:H8"/>
    <mergeCell ref="I8:I9"/>
    <mergeCell ref="B7:C8"/>
    <mergeCell ref="A1:I1"/>
    <mergeCell ref="A3:I3"/>
    <mergeCell ref="A4:I4"/>
    <mergeCell ref="A5:I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1:U22"/>
  <sheetViews>
    <sheetView showGridLines="0" zoomScale="75" zoomScaleNormal="75" workbookViewId="0" topLeftCell="A1">
      <selection activeCell="I27" sqref="I27"/>
    </sheetView>
  </sheetViews>
  <sheetFormatPr defaultColWidth="12.57421875" defaultRowHeight="12.75"/>
  <cols>
    <col min="1" max="6" width="10.7109375" style="6" customWidth="1"/>
    <col min="7" max="7" width="12.28125" style="6" customWidth="1"/>
    <col min="8" max="12" width="10.7109375" style="6" customWidth="1"/>
    <col min="13" max="13" width="12.28125" style="6" customWidth="1"/>
    <col min="14" max="14" width="10.7109375" style="6" customWidth="1"/>
    <col min="15" max="18" width="12.7109375" style="6" customWidth="1"/>
    <col min="19" max="19" width="16.421875" style="6" customWidth="1"/>
    <col min="20" max="16384" width="19.140625" style="6" customWidth="1"/>
  </cols>
  <sheetData>
    <row r="1" spans="1:21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19"/>
      <c r="P1" s="17"/>
      <c r="Q1" s="17"/>
      <c r="R1" s="17"/>
      <c r="S1" s="17"/>
      <c r="T1" s="17"/>
      <c r="U1" s="17"/>
    </row>
    <row r="3" spans="1:15" s="39" customFormat="1" ht="17.25">
      <c r="A3" s="825" t="s">
        <v>410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43"/>
    </row>
    <row r="4" spans="1:14" ht="15">
      <c r="A4" s="827" t="s">
        <v>171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</row>
    <row r="5" spans="1:14" ht="14.25" customHeight="1" thickBot="1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</row>
    <row r="6" spans="1:14" ht="12.75">
      <c r="A6" s="829" t="s">
        <v>72</v>
      </c>
      <c r="B6" s="843" t="s">
        <v>3</v>
      </c>
      <c r="C6" s="832" t="s">
        <v>79</v>
      </c>
      <c r="D6" s="833"/>
      <c r="E6" s="833"/>
      <c r="F6" s="833"/>
      <c r="G6" s="833"/>
      <c r="H6" s="833"/>
      <c r="I6" s="832" t="s">
        <v>80</v>
      </c>
      <c r="J6" s="833"/>
      <c r="K6" s="833"/>
      <c r="L6" s="833"/>
      <c r="M6" s="833"/>
      <c r="N6" s="833"/>
    </row>
    <row r="7" spans="1:14" ht="25.5" customHeight="1">
      <c r="A7" s="830"/>
      <c r="B7" s="844"/>
      <c r="C7" s="834" t="s">
        <v>75</v>
      </c>
      <c r="D7" s="835"/>
      <c r="E7" s="836" t="s">
        <v>74</v>
      </c>
      <c r="F7" s="836" t="s">
        <v>89</v>
      </c>
      <c r="G7" s="836" t="s">
        <v>34</v>
      </c>
      <c r="H7" s="836" t="s">
        <v>35</v>
      </c>
      <c r="I7" s="834" t="s">
        <v>3</v>
      </c>
      <c r="J7" s="835"/>
      <c r="K7" s="838" t="s">
        <v>74</v>
      </c>
      <c r="L7" s="836" t="s">
        <v>89</v>
      </c>
      <c r="M7" s="838" t="s">
        <v>34</v>
      </c>
      <c r="N7" s="838" t="s">
        <v>35</v>
      </c>
    </row>
    <row r="8" spans="1:14" ht="13.5" thickBot="1">
      <c r="A8" s="831"/>
      <c r="B8" s="845"/>
      <c r="C8" s="367" t="s">
        <v>4</v>
      </c>
      <c r="D8" s="367" t="s">
        <v>5</v>
      </c>
      <c r="E8" s="837"/>
      <c r="F8" s="837"/>
      <c r="G8" s="837"/>
      <c r="H8" s="837"/>
      <c r="I8" s="367" t="s">
        <v>4</v>
      </c>
      <c r="J8" s="367" t="s">
        <v>5</v>
      </c>
      <c r="K8" s="839"/>
      <c r="L8" s="837"/>
      <c r="M8" s="839"/>
      <c r="N8" s="839"/>
    </row>
    <row r="9" spans="1:14" ht="12.75">
      <c r="A9" s="366">
        <v>2001</v>
      </c>
      <c r="B9" s="235">
        <v>866.082</v>
      </c>
      <c r="C9" s="318">
        <v>273.298</v>
      </c>
      <c r="D9" s="318">
        <v>227.96</v>
      </c>
      <c r="E9" s="318">
        <v>10.242</v>
      </c>
      <c r="F9" s="318">
        <v>102.25</v>
      </c>
      <c r="G9" s="318">
        <v>60.65</v>
      </c>
      <c r="H9" s="318">
        <v>325.184</v>
      </c>
      <c r="I9" s="235">
        <v>184.325</v>
      </c>
      <c r="J9" s="235">
        <v>172.747</v>
      </c>
      <c r="K9" s="319">
        <v>8.314</v>
      </c>
      <c r="L9" s="319">
        <v>70.234</v>
      </c>
      <c r="M9" s="319">
        <v>41.896</v>
      </c>
      <c r="N9" s="319">
        <v>179.153</v>
      </c>
    </row>
    <row r="10" spans="1:14" ht="12.75">
      <c r="A10" s="366">
        <v>2002</v>
      </c>
      <c r="B10" s="235">
        <v>970.771</v>
      </c>
      <c r="C10" s="318">
        <v>310.3</v>
      </c>
      <c r="D10" s="318">
        <v>255.602</v>
      </c>
      <c r="E10" s="318">
        <v>11.085</v>
      </c>
      <c r="F10" s="318">
        <v>111.162</v>
      </c>
      <c r="G10" s="318">
        <v>69.742</v>
      </c>
      <c r="H10" s="318">
        <v>370.853</v>
      </c>
      <c r="I10" s="235">
        <v>177.511</v>
      </c>
      <c r="J10" s="235">
        <v>176.582</v>
      </c>
      <c r="K10" s="319">
        <v>8.095</v>
      </c>
      <c r="L10" s="319">
        <v>68.9</v>
      </c>
      <c r="M10" s="319">
        <v>41.395</v>
      </c>
      <c r="N10" s="319">
        <v>192.605</v>
      </c>
    </row>
    <row r="11" spans="1:14" ht="12.75">
      <c r="A11" s="366">
        <v>2003</v>
      </c>
      <c r="B11" s="235">
        <v>1004.653</v>
      </c>
      <c r="C11" s="318">
        <v>344.048</v>
      </c>
      <c r="D11" s="318">
        <v>286.395</v>
      </c>
      <c r="E11" s="318">
        <v>11.212</v>
      </c>
      <c r="F11" s="318">
        <v>113.568</v>
      </c>
      <c r="G11" s="318">
        <v>80.014</v>
      </c>
      <c r="H11" s="318">
        <v>422.737</v>
      </c>
      <c r="I11" s="235">
        <v>175.1</v>
      </c>
      <c r="J11" s="235">
        <v>182.786</v>
      </c>
      <c r="K11" s="319">
        <v>8.296</v>
      </c>
      <c r="L11" s="319">
        <v>67.671</v>
      </c>
      <c r="M11" s="319">
        <v>40.806</v>
      </c>
      <c r="N11" s="319">
        <v>204.014</v>
      </c>
    </row>
    <row r="12" spans="1:14" ht="12.75">
      <c r="A12" s="366">
        <v>2004</v>
      </c>
      <c r="B12" s="235">
        <v>1065.14</v>
      </c>
      <c r="C12" s="318">
        <v>360.449</v>
      </c>
      <c r="D12" s="318">
        <v>302.704</v>
      </c>
      <c r="E12" s="318">
        <v>12.621</v>
      </c>
      <c r="F12" s="318">
        <v>109.786</v>
      </c>
      <c r="G12" s="318">
        <v>85.308</v>
      </c>
      <c r="H12" s="318">
        <v>452.621</v>
      </c>
      <c r="I12" s="235">
        <v>172.904</v>
      </c>
      <c r="J12" s="235">
        <v>189.83</v>
      </c>
      <c r="K12" s="319">
        <v>8.457</v>
      </c>
      <c r="L12" s="319">
        <v>67.216</v>
      </c>
      <c r="M12" s="319">
        <v>39.543</v>
      </c>
      <c r="N12" s="319">
        <v>208.804</v>
      </c>
    </row>
    <row r="13" spans="1:14" ht="12.75">
      <c r="A13" s="366">
        <v>2005</v>
      </c>
      <c r="B13" s="235">
        <v>1103.935</v>
      </c>
      <c r="C13" s="318">
        <v>367.059</v>
      </c>
      <c r="D13" s="318">
        <v>319.975</v>
      </c>
      <c r="E13" s="318">
        <v>15.434</v>
      </c>
      <c r="F13" s="318">
        <v>111.541</v>
      </c>
      <c r="G13" s="318">
        <v>86.003</v>
      </c>
      <c r="H13" s="318">
        <v>471.285</v>
      </c>
      <c r="I13" s="235">
        <v>168.673</v>
      </c>
      <c r="J13" s="235">
        <v>198.562</v>
      </c>
      <c r="K13" s="319">
        <v>8.668</v>
      </c>
      <c r="L13" s="319">
        <v>66.39</v>
      </c>
      <c r="M13" s="319">
        <v>38.397</v>
      </c>
      <c r="N13" s="319">
        <v>214.094</v>
      </c>
    </row>
    <row r="14" spans="1:14" ht="12.75">
      <c r="A14" s="366">
        <v>2006</v>
      </c>
      <c r="B14" s="235">
        <v>1145.569</v>
      </c>
      <c r="C14" s="318">
        <v>376.323</v>
      </c>
      <c r="D14" s="318">
        <v>344.061</v>
      </c>
      <c r="E14" s="318">
        <v>17.222</v>
      </c>
      <c r="F14" s="318">
        <v>109.444</v>
      </c>
      <c r="G14" s="318">
        <v>90.316</v>
      </c>
      <c r="H14" s="318">
        <v>500.82</v>
      </c>
      <c r="I14" s="235">
        <v>164.252</v>
      </c>
      <c r="J14" s="235">
        <v>209.587</v>
      </c>
      <c r="K14" s="319">
        <v>9.272</v>
      </c>
      <c r="L14" s="319">
        <v>64.078</v>
      </c>
      <c r="M14" s="319">
        <v>37.697</v>
      </c>
      <c r="N14" s="319">
        <v>221.049</v>
      </c>
    </row>
    <row r="15" spans="1:14" ht="12.75">
      <c r="A15" s="366">
        <v>2007</v>
      </c>
      <c r="B15" s="235">
        <v>1246.29</v>
      </c>
      <c r="C15" s="318">
        <v>410.563</v>
      </c>
      <c r="D15" s="318">
        <v>369.642</v>
      </c>
      <c r="E15" s="318">
        <v>21.895</v>
      </c>
      <c r="F15" s="318">
        <v>101.509</v>
      </c>
      <c r="G15" s="318">
        <v>105.21</v>
      </c>
      <c r="H15" s="318">
        <v>549.006</v>
      </c>
      <c r="I15" s="235">
        <v>167.167</v>
      </c>
      <c r="J15" s="235">
        <v>233.318</v>
      </c>
      <c r="K15" s="319">
        <v>12.038</v>
      </c>
      <c r="L15" s="319">
        <v>65.157</v>
      </c>
      <c r="M15" s="319">
        <v>38.827</v>
      </c>
      <c r="N15" s="319">
        <v>237.338</v>
      </c>
    </row>
    <row r="16" spans="1:14" ht="12.75">
      <c r="A16" s="366">
        <v>2008</v>
      </c>
      <c r="B16" s="235">
        <v>1648.366</v>
      </c>
      <c r="C16" s="318">
        <v>652.455</v>
      </c>
      <c r="D16" s="318">
        <v>448.424</v>
      </c>
      <c r="E16" s="318">
        <v>30.848</v>
      </c>
      <c r="F16" s="318">
        <v>128.569</v>
      </c>
      <c r="G16" s="318">
        <v>211.77</v>
      </c>
      <c r="H16" s="318">
        <v>727.508</v>
      </c>
      <c r="I16" s="235">
        <v>204.023</v>
      </c>
      <c r="J16" s="235">
        <v>275.897</v>
      </c>
      <c r="K16" s="319">
        <v>15.475</v>
      </c>
      <c r="L16" s="319">
        <v>69.31</v>
      </c>
      <c r="M16" s="319">
        <v>57.169</v>
      </c>
      <c r="N16" s="319">
        <v>287.807</v>
      </c>
    </row>
    <row r="17" spans="1:14" ht="12.75">
      <c r="A17" s="482">
        <v>2009</v>
      </c>
      <c r="B17" s="235">
        <v>2522.313</v>
      </c>
      <c r="C17" s="235">
        <v>1022.299</v>
      </c>
      <c r="D17" s="235">
        <v>602.493</v>
      </c>
      <c r="E17" s="235">
        <v>45.608</v>
      </c>
      <c r="F17" s="235">
        <v>216.289</v>
      </c>
      <c r="G17" s="235">
        <v>311.304</v>
      </c>
      <c r="H17" s="235">
        <v>1051.414</v>
      </c>
      <c r="I17" s="235">
        <v>391.88</v>
      </c>
      <c r="J17" s="235">
        <v>410.099</v>
      </c>
      <c r="K17" s="247">
        <v>26.556</v>
      </c>
      <c r="L17" s="247">
        <v>102.346</v>
      </c>
      <c r="M17" s="247">
        <v>134.652</v>
      </c>
      <c r="N17" s="247">
        <v>489.894</v>
      </c>
    </row>
    <row r="18" spans="1:14" ht="13.5" thickBot="1">
      <c r="A18" s="440" t="s">
        <v>443</v>
      </c>
      <c r="B18" s="236">
        <v>2891.386</v>
      </c>
      <c r="C18" s="236">
        <v>897.7</v>
      </c>
      <c r="D18" s="236">
        <v>574.2</v>
      </c>
      <c r="E18" s="236">
        <v>112.3</v>
      </c>
      <c r="F18" s="236">
        <v>177.925</v>
      </c>
      <c r="G18" s="236">
        <v>230.486</v>
      </c>
      <c r="H18" s="236">
        <v>956.055</v>
      </c>
      <c r="I18" s="236">
        <v>686.7</v>
      </c>
      <c r="J18" s="236">
        <v>604.8</v>
      </c>
      <c r="K18" s="250">
        <v>53.9</v>
      </c>
      <c r="L18" s="250">
        <v>141.16</v>
      </c>
      <c r="M18" s="250">
        <v>234.883</v>
      </c>
      <c r="N18" s="250">
        <v>803.474</v>
      </c>
    </row>
    <row r="19" spans="1:16" s="10" customFormat="1" ht="12.75">
      <c r="A19" s="320" t="s">
        <v>184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47"/>
      <c r="L19" s="347"/>
      <c r="M19" s="347"/>
      <c r="N19" s="347"/>
      <c r="P19" s="34"/>
    </row>
    <row r="20" spans="1:14" s="155" customFormat="1" ht="11.25" customHeight="1">
      <c r="A20" s="842" t="s">
        <v>411</v>
      </c>
      <c r="B20" s="842"/>
      <c r="C20" s="842"/>
      <c r="D20" s="842"/>
      <c r="E20" s="842"/>
      <c r="F20" s="842"/>
      <c r="G20" s="842"/>
      <c r="H20" s="842"/>
      <c r="I20" s="842"/>
      <c r="J20" s="842"/>
      <c r="K20" s="842"/>
      <c r="L20" s="842"/>
      <c r="M20" s="842"/>
      <c r="N20" s="842"/>
    </row>
    <row r="21" spans="1:4" ht="12.75">
      <c r="A21" s="484" t="s">
        <v>455</v>
      </c>
      <c r="B21" s="484"/>
      <c r="C21" s="484"/>
      <c r="D21" s="111"/>
    </row>
    <row r="22" spans="11:18" ht="12.75">
      <c r="K22" s="31"/>
      <c r="L22" s="31"/>
      <c r="M22" s="31"/>
      <c r="N22" s="31"/>
      <c r="O22" s="31"/>
      <c r="P22" s="31"/>
      <c r="Q22" s="31"/>
      <c r="R22" s="31"/>
    </row>
  </sheetData>
  <mergeCells count="18">
    <mergeCell ref="A1:N1"/>
    <mergeCell ref="A4:N4"/>
    <mergeCell ref="A3:N3"/>
    <mergeCell ref="C7:D7"/>
    <mergeCell ref="C6:H6"/>
    <mergeCell ref="G7:G8"/>
    <mergeCell ref="F7:F8"/>
    <mergeCell ref="M7:M8"/>
    <mergeCell ref="L7:L8"/>
    <mergeCell ref="K7:K8"/>
    <mergeCell ref="A20:N20"/>
    <mergeCell ref="H7:H8"/>
    <mergeCell ref="N7:N8"/>
    <mergeCell ref="A6:A8"/>
    <mergeCell ref="B6:B8"/>
    <mergeCell ref="I7:J7"/>
    <mergeCell ref="I6:N6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39"/>
  <sheetViews>
    <sheetView showGridLines="0" zoomScale="75" zoomScaleNormal="75" workbookViewId="0" topLeftCell="A1">
      <selection activeCell="D43" sqref="D43"/>
    </sheetView>
  </sheetViews>
  <sheetFormatPr defaultColWidth="11.421875" defaultRowHeight="12.75"/>
  <cols>
    <col min="1" max="1" width="24.7109375" style="51" customWidth="1"/>
    <col min="2" max="12" width="12.7109375" style="51" customWidth="1"/>
    <col min="13" max="16384" width="11.421875" style="51" customWidth="1"/>
  </cols>
  <sheetData>
    <row r="1" spans="1:12" ht="18">
      <c r="A1" s="521" t="s">
        <v>233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12" ht="15">
      <c r="A3" s="522" t="s">
        <v>236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2" ht="14.25" customHeight="1" thickBo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3"/>
      <c r="L4" s="193"/>
    </row>
    <row r="5" spans="1:12" ht="13.5" thickBot="1">
      <c r="A5" s="210"/>
      <c r="B5" s="211" t="s">
        <v>17</v>
      </c>
      <c r="C5" s="211" t="s">
        <v>18</v>
      </c>
      <c r="D5" s="211" t="s">
        <v>19</v>
      </c>
      <c r="E5" s="211" t="s">
        <v>20</v>
      </c>
      <c r="F5" s="211" t="s">
        <v>21</v>
      </c>
      <c r="G5" s="211">
        <v>2001</v>
      </c>
      <c r="H5" s="211">
        <v>2006</v>
      </c>
      <c r="I5" s="211">
        <v>2007</v>
      </c>
      <c r="J5" s="212">
        <v>2008</v>
      </c>
      <c r="K5" s="212">
        <v>2009</v>
      </c>
      <c r="L5" s="212">
        <v>2010</v>
      </c>
    </row>
    <row r="6" spans="1:12" ht="12.75">
      <c r="A6" s="194"/>
      <c r="B6" s="195"/>
      <c r="C6" s="196"/>
      <c r="D6" s="196"/>
      <c r="E6" s="196"/>
      <c r="F6" s="196"/>
      <c r="G6" s="197"/>
      <c r="H6" s="197"/>
      <c r="I6" s="197"/>
      <c r="J6" s="198"/>
      <c r="K6" s="198"/>
      <c r="L6" s="198"/>
    </row>
    <row r="7" spans="1:12" ht="12.75">
      <c r="A7" s="199" t="s">
        <v>102</v>
      </c>
      <c r="B7" s="200">
        <v>5357</v>
      </c>
      <c r="C7" s="200">
        <v>9502</v>
      </c>
      <c r="D7" s="200">
        <v>30779</v>
      </c>
      <c r="E7" s="200">
        <v>42684</v>
      </c>
      <c r="F7" s="200">
        <v>56316</v>
      </c>
      <c r="G7" s="200">
        <v>60396</v>
      </c>
      <c r="H7" s="200">
        <v>57513</v>
      </c>
      <c r="I7" s="200">
        <v>59638</v>
      </c>
      <c r="J7" s="201">
        <v>62234</v>
      </c>
      <c r="K7" s="201">
        <v>64482</v>
      </c>
      <c r="L7" s="201">
        <v>62186</v>
      </c>
    </row>
    <row r="8" spans="1:12" ht="12.75">
      <c r="A8" s="199" t="s">
        <v>91</v>
      </c>
      <c r="B8" s="200">
        <v>922847</v>
      </c>
      <c r="C8" s="200">
        <v>964396</v>
      </c>
      <c r="D8" s="200">
        <v>851140</v>
      </c>
      <c r="E8" s="200">
        <v>756666</v>
      </c>
      <c r="F8" s="200">
        <v>738293</v>
      </c>
      <c r="G8" s="200">
        <v>714260</v>
      </c>
      <c r="H8" s="200">
        <v>708581</v>
      </c>
      <c r="I8" s="200">
        <v>697081</v>
      </c>
      <c r="J8" s="201">
        <v>684322</v>
      </c>
      <c r="K8" s="201">
        <v>679235</v>
      </c>
      <c r="L8" s="201">
        <v>679957</v>
      </c>
    </row>
    <row r="9" spans="1:12" ht="12.75">
      <c r="A9" s="199" t="s">
        <v>92</v>
      </c>
      <c r="B9" s="200">
        <v>1472892</v>
      </c>
      <c r="C9" s="200">
        <v>1334468</v>
      </c>
      <c r="D9" s="200">
        <v>1098881</v>
      </c>
      <c r="E9" s="200">
        <v>932867</v>
      </c>
      <c r="F9" s="200">
        <v>827118</v>
      </c>
      <c r="G9" s="200">
        <v>796662</v>
      </c>
      <c r="H9" s="200">
        <v>756468</v>
      </c>
      <c r="I9" s="200">
        <v>766160</v>
      </c>
      <c r="J9" s="201">
        <v>764788</v>
      </c>
      <c r="K9" s="201">
        <v>760634</v>
      </c>
      <c r="L9" s="201">
        <v>756402</v>
      </c>
    </row>
    <row r="10" spans="1:12" ht="12.75">
      <c r="A10" s="199" t="s">
        <v>93</v>
      </c>
      <c r="B10" s="200">
        <v>2306616</v>
      </c>
      <c r="C10" s="200">
        <v>2132502</v>
      </c>
      <c r="D10" s="200">
        <v>1753279</v>
      </c>
      <c r="E10" s="200">
        <v>1513792</v>
      </c>
      <c r="F10" s="200">
        <v>1457282</v>
      </c>
      <c r="G10" s="200">
        <v>1426139</v>
      </c>
      <c r="H10" s="200">
        <v>1338088</v>
      </c>
      <c r="I10" s="200">
        <v>1336394</v>
      </c>
      <c r="J10" s="201">
        <v>1326303</v>
      </c>
      <c r="K10" s="201">
        <v>1316931</v>
      </c>
      <c r="L10" s="201">
        <v>1313221</v>
      </c>
    </row>
    <row r="11" spans="1:12" ht="12.75">
      <c r="A11" s="199" t="s">
        <v>105</v>
      </c>
      <c r="B11" s="200">
        <v>4712429</v>
      </c>
      <c r="C11" s="200">
        <v>4406789</v>
      </c>
      <c r="D11" s="200">
        <v>3924517</v>
      </c>
      <c r="E11" s="200">
        <v>3344622</v>
      </c>
      <c r="F11" s="200">
        <v>3187638</v>
      </c>
      <c r="G11" s="200">
        <v>3155455</v>
      </c>
      <c r="H11" s="200">
        <v>3147445</v>
      </c>
      <c r="I11" s="200">
        <v>3207931</v>
      </c>
      <c r="J11" s="201">
        <v>3217354</v>
      </c>
      <c r="K11" s="201">
        <v>3204638</v>
      </c>
      <c r="L11" s="201">
        <v>3178057</v>
      </c>
    </row>
    <row r="12" spans="1:12" ht="12.75">
      <c r="A12" s="199" t="s">
        <v>94</v>
      </c>
      <c r="B12" s="200">
        <v>4054930</v>
      </c>
      <c r="C12" s="200">
        <v>4371489</v>
      </c>
      <c r="D12" s="200">
        <v>3721484</v>
      </c>
      <c r="E12" s="200">
        <v>3524103</v>
      </c>
      <c r="F12" s="200">
        <v>3394233</v>
      </c>
      <c r="G12" s="200">
        <v>3498499</v>
      </c>
      <c r="H12" s="200">
        <v>3772119</v>
      </c>
      <c r="I12" s="200">
        <v>3792020</v>
      </c>
      <c r="J12" s="201">
        <v>3815486</v>
      </c>
      <c r="K12" s="201">
        <v>3858996</v>
      </c>
      <c r="L12" s="201">
        <v>3933865</v>
      </c>
    </row>
    <row r="13" spans="1:12" ht="12.75">
      <c r="A13" s="199" t="s">
        <v>95</v>
      </c>
      <c r="B13" s="200">
        <v>3360742</v>
      </c>
      <c r="C13" s="200">
        <v>3410424</v>
      </c>
      <c r="D13" s="200">
        <v>3783048</v>
      </c>
      <c r="E13" s="200">
        <v>3954716</v>
      </c>
      <c r="F13" s="200">
        <v>4102341</v>
      </c>
      <c r="G13" s="200">
        <v>4673214</v>
      </c>
      <c r="H13" s="200">
        <v>4920545</v>
      </c>
      <c r="I13" s="200">
        <v>4963221</v>
      </c>
      <c r="J13" s="201">
        <v>5040092</v>
      </c>
      <c r="K13" s="201">
        <v>5021665</v>
      </c>
      <c r="L13" s="201">
        <v>5020865</v>
      </c>
    </row>
    <row r="14" spans="1:12" ht="12.75">
      <c r="A14" s="199" t="s">
        <v>104</v>
      </c>
      <c r="B14" s="200">
        <v>2657505</v>
      </c>
      <c r="C14" s="200">
        <v>3027992</v>
      </c>
      <c r="D14" s="200">
        <v>3833920</v>
      </c>
      <c r="E14" s="200">
        <v>4292069</v>
      </c>
      <c r="F14" s="200">
        <v>4979662</v>
      </c>
      <c r="G14" s="200">
        <v>5839977</v>
      </c>
      <c r="H14" s="200">
        <v>6786025</v>
      </c>
      <c r="I14" s="200">
        <v>7005876</v>
      </c>
      <c r="J14" s="201">
        <v>6997338</v>
      </c>
      <c r="K14" s="201">
        <v>7312406</v>
      </c>
      <c r="L14" s="201">
        <v>7435693</v>
      </c>
    </row>
    <row r="15" spans="1:12" ht="12.75">
      <c r="A15" s="199" t="s">
        <v>96</v>
      </c>
      <c r="B15" s="200">
        <v>1884194</v>
      </c>
      <c r="C15" s="200">
        <v>2442326</v>
      </c>
      <c r="D15" s="200">
        <v>2469556</v>
      </c>
      <c r="E15" s="200">
        <v>3521466</v>
      </c>
      <c r="F15" s="200">
        <v>3773817</v>
      </c>
      <c r="G15" s="200">
        <v>4231284</v>
      </c>
      <c r="H15" s="200">
        <v>5312064</v>
      </c>
      <c r="I15" s="200">
        <v>5444955</v>
      </c>
      <c r="J15" s="201">
        <v>5848264</v>
      </c>
      <c r="K15" s="201">
        <v>5854113</v>
      </c>
      <c r="L15" s="201">
        <v>5915160</v>
      </c>
    </row>
    <row r="16" spans="1:12" ht="12.75">
      <c r="A16" s="199" t="s">
        <v>97</v>
      </c>
      <c r="B16" s="200">
        <v>3332672</v>
      </c>
      <c r="C16" s="200">
        <v>4160188</v>
      </c>
      <c r="D16" s="200">
        <v>6396468</v>
      </c>
      <c r="E16" s="200">
        <v>8420510</v>
      </c>
      <c r="F16" s="200">
        <v>9542029</v>
      </c>
      <c r="G16" s="200">
        <v>9446485</v>
      </c>
      <c r="H16" s="200">
        <v>10456384</v>
      </c>
      <c r="I16" s="200">
        <v>10487449</v>
      </c>
      <c r="J16" s="201">
        <v>10832927</v>
      </c>
      <c r="K16" s="201">
        <v>11035190</v>
      </c>
      <c r="L16" s="201">
        <v>11076146</v>
      </c>
    </row>
    <row r="17" spans="1:12" ht="12.75">
      <c r="A17" s="199" t="s">
        <v>103</v>
      </c>
      <c r="B17" s="200">
        <v>3407689</v>
      </c>
      <c r="C17" s="200">
        <v>4332860</v>
      </c>
      <c r="D17" s="200">
        <v>6092975</v>
      </c>
      <c r="E17" s="200">
        <v>7442765</v>
      </c>
      <c r="F17" s="200">
        <v>7405143</v>
      </c>
      <c r="G17" s="200">
        <v>7005000</v>
      </c>
      <c r="H17" s="200">
        <v>7453732</v>
      </c>
      <c r="I17" s="200">
        <v>7440012</v>
      </c>
      <c r="J17" s="201">
        <v>7568714</v>
      </c>
      <c r="K17" s="201">
        <v>7637517</v>
      </c>
      <c r="L17" s="201">
        <v>7649479</v>
      </c>
    </row>
    <row r="18" spans="1:12" ht="12.75">
      <c r="A18" s="199"/>
      <c r="B18" s="200"/>
      <c r="C18" s="200"/>
      <c r="D18" s="200"/>
      <c r="E18" s="200"/>
      <c r="F18" s="200"/>
      <c r="G18" s="200"/>
      <c r="H18" s="200"/>
      <c r="I18" s="200"/>
      <c r="J18" s="201"/>
      <c r="K18" s="201"/>
      <c r="L18" s="201"/>
    </row>
    <row r="19" spans="1:12" ht="13.5" thickBot="1">
      <c r="A19" s="202" t="s">
        <v>32</v>
      </c>
      <c r="B19" s="203">
        <v>28117873</v>
      </c>
      <c r="C19" s="203">
        <v>30582936</v>
      </c>
      <c r="D19" s="203">
        <v>33956047</v>
      </c>
      <c r="E19" s="203">
        <v>37746260</v>
      </c>
      <c r="F19" s="203">
        <v>39463872</v>
      </c>
      <c r="G19" s="203">
        <v>40847371</v>
      </c>
      <c r="H19" s="203">
        <v>44708964</v>
      </c>
      <c r="I19" s="204">
        <v>45200737</v>
      </c>
      <c r="J19" s="205">
        <f>SUM(J7:J17)</f>
        <v>46157822</v>
      </c>
      <c r="K19" s="205">
        <f>SUM(K7:K17)</f>
        <v>46745807</v>
      </c>
      <c r="L19" s="205">
        <v>47021031</v>
      </c>
    </row>
    <row r="20" spans="1:12" ht="12.75">
      <c r="A20" s="206" t="s">
        <v>108</v>
      </c>
      <c r="B20" s="207"/>
      <c r="C20" s="207"/>
      <c r="D20" s="207"/>
      <c r="E20" s="207"/>
      <c r="F20" s="207"/>
      <c r="G20" s="207"/>
      <c r="H20" s="207"/>
      <c r="I20" s="207"/>
      <c r="J20" s="208"/>
      <c r="K20" s="209"/>
      <c r="L20" s="209"/>
    </row>
    <row r="21" spans="3:5" ht="12.75">
      <c r="C21" s="54"/>
      <c r="E21" s="54"/>
    </row>
    <row r="22" spans="1:20" ht="12.75">
      <c r="A22" s="519"/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/>
      <c r="R22"/>
      <c r="S22"/>
      <c r="T22"/>
    </row>
    <row r="23" spans="1:20" ht="12.75">
      <c r="A23" s="519"/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20"/>
      <c r="R23" s="520"/>
      <c r="S23" s="520"/>
      <c r="T23" s="89"/>
    </row>
    <row r="24" spans="1:20" ht="12.75">
      <c r="A24" s="519"/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/>
      <c r="R24"/>
      <c r="S24"/>
      <c r="T24"/>
    </row>
    <row r="25" spans="1:4" ht="12.75">
      <c r="A25" s="32"/>
      <c r="B25" s="32"/>
      <c r="C25" s="32"/>
      <c r="D25" s="32"/>
    </row>
    <row r="26" spans="1:4" ht="12.75">
      <c r="A26" s="32"/>
      <c r="B26" s="32"/>
      <c r="C26" s="32"/>
      <c r="D26" s="32"/>
    </row>
    <row r="27" spans="1:4" ht="12.75">
      <c r="A27" s="32"/>
      <c r="B27" s="32"/>
      <c r="C27" s="32"/>
      <c r="D27" s="32"/>
    </row>
    <row r="28" spans="1:4" ht="12.75">
      <c r="A28" s="32"/>
      <c r="B28" s="32"/>
      <c r="C28" s="32"/>
      <c r="D28" s="32"/>
    </row>
    <row r="29" spans="1:4" ht="12.75">
      <c r="A29" s="32"/>
      <c r="B29" s="32"/>
      <c r="C29" s="32"/>
      <c r="D29" s="32"/>
    </row>
    <row r="30" spans="1:4" ht="12.75">
      <c r="A30" s="32"/>
      <c r="B30" s="32"/>
      <c r="C30" s="32"/>
      <c r="D30" s="32"/>
    </row>
    <row r="31" spans="1:4" ht="12.75">
      <c r="A31" s="32"/>
      <c r="B31" s="32"/>
      <c r="C31" s="32"/>
      <c r="D31" s="32"/>
    </row>
    <row r="32" spans="1:4" ht="12.75">
      <c r="A32" s="32"/>
      <c r="B32" s="32"/>
      <c r="C32" s="32"/>
      <c r="D32" s="32"/>
    </row>
    <row r="33" spans="1:4" ht="12.75">
      <c r="A33" s="32"/>
      <c r="B33" s="32"/>
      <c r="C33" s="32"/>
      <c r="D33" s="32"/>
    </row>
    <row r="34" spans="1:4" ht="12.75">
      <c r="A34" s="32"/>
      <c r="B34" s="32"/>
      <c r="C34" s="32"/>
      <c r="D34" s="32"/>
    </row>
    <row r="35" spans="1:4" ht="12.75">
      <c r="A35" s="32"/>
      <c r="B35" s="32"/>
      <c r="C35" s="32"/>
      <c r="D35" s="32"/>
    </row>
    <row r="36" spans="1:4" ht="12.75">
      <c r="A36" s="32"/>
      <c r="B36" s="32"/>
      <c r="C36" s="32"/>
      <c r="D36" s="32"/>
    </row>
    <row r="37" spans="1:4" ht="12.75">
      <c r="A37" s="32"/>
      <c r="B37" s="32"/>
      <c r="C37" s="32"/>
      <c r="D37" s="32"/>
    </row>
    <row r="38" spans="1:4" ht="12.75">
      <c r="A38" s="32"/>
      <c r="B38" s="32"/>
      <c r="C38" s="32"/>
      <c r="D38" s="32"/>
    </row>
    <row r="39" spans="1:4" ht="12.75">
      <c r="A39" s="32"/>
      <c r="B39" s="32"/>
      <c r="C39" s="32"/>
      <c r="D39" s="32"/>
    </row>
  </sheetData>
  <mergeCells count="6">
    <mergeCell ref="A24:P24"/>
    <mergeCell ref="Q23:S23"/>
    <mergeCell ref="A1:L1"/>
    <mergeCell ref="A3:L3"/>
    <mergeCell ref="A22:P22"/>
    <mergeCell ref="A23:P2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3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7" transitionEvaluation="1">
    <pageSetUpPr fitToPage="1"/>
  </sheetPr>
  <dimension ref="A1:M44"/>
  <sheetViews>
    <sheetView showGridLines="0" zoomScale="75" zoomScaleNormal="75" workbookViewId="0" topLeftCell="A1">
      <selection activeCell="E45" sqref="E45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17"/>
      <c r="L1" s="17"/>
      <c r="M1" s="17"/>
    </row>
    <row r="3" spans="1:10" s="39" customFormat="1" ht="15">
      <c r="A3" s="825" t="s">
        <v>415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s="39" customFormat="1" ht="15">
      <c r="A4" s="825" t="s">
        <v>416</v>
      </c>
      <c r="B4" s="825"/>
      <c r="C4" s="825"/>
      <c r="D4" s="825"/>
      <c r="E4" s="825"/>
      <c r="F4" s="825"/>
      <c r="G4" s="825"/>
      <c r="H4" s="825"/>
      <c r="I4" s="825"/>
      <c r="J4" s="825"/>
    </row>
    <row r="5" spans="1:10" s="39" customFormat="1" ht="15">
      <c r="A5" s="825" t="s">
        <v>171</v>
      </c>
      <c r="B5" s="825"/>
      <c r="C5" s="825"/>
      <c r="D5" s="825"/>
      <c r="E5" s="825"/>
      <c r="F5" s="825"/>
      <c r="G5" s="825"/>
      <c r="H5" s="825"/>
      <c r="I5" s="825"/>
      <c r="J5" s="825"/>
    </row>
    <row r="6" spans="1:10" ht="13.5" thickBot="1">
      <c r="A6" s="368"/>
      <c r="B6" s="368"/>
      <c r="C6" s="368"/>
      <c r="D6" s="368"/>
      <c r="E6" s="368"/>
      <c r="F6" s="368"/>
      <c r="G6" s="368"/>
      <c r="H6" s="368"/>
      <c r="I6" s="368"/>
      <c r="J6" s="368"/>
    </row>
    <row r="7" spans="1:10" ht="12.75">
      <c r="A7" s="372"/>
      <c r="B7" s="850" t="s">
        <v>3</v>
      </c>
      <c r="C7" s="851"/>
      <c r="D7" s="852"/>
      <c r="E7" s="850" t="s">
        <v>82</v>
      </c>
      <c r="F7" s="851"/>
      <c r="G7" s="852"/>
      <c r="H7" s="850" t="s">
        <v>83</v>
      </c>
      <c r="I7" s="851"/>
      <c r="J7" s="853"/>
    </row>
    <row r="8" spans="1:10" ht="12.75">
      <c r="A8" s="373" t="s">
        <v>72</v>
      </c>
      <c r="B8" s="374"/>
      <c r="C8" s="374" t="s">
        <v>84</v>
      </c>
      <c r="D8" s="374" t="s">
        <v>85</v>
      </c>
      <c r="E8" s="375"/>
      <c r="F8" s="374" t="s">
        <v>84</v>
      </c>
      <c r="G8" s="374" t="s">
        <v>85</v>
      </c>
      <c r="H8" s="375"/>
      <c r="I8" s="374" t="s">
        <v>84</v>
      </c>
      <c r="J8" s="376" t="s">
        <v>85</v>
      </c>
    </row>
    <row r="9" spans="1:10" ht="12.75">
      <c r="A9" s="373" t="s">
        <v>183</v>
      </c>
      <c r="B9" s="377" t="s">
        <v>3</v>
      </c>
      <c r="C9" s="377" t="s">
        <v>53</v>
      </c>
      <c r="D9" s="377" t="s">
        <v>53</v>
      </c>
      <c r="E9" s="377" t="s">
        <v>3</v>
      </c>
      <c r="F9" s="377" t="s">
        <v>53</v>
      </c>
      <c r="G9" s="377" t="s">
        <v>53</v>
      </c>
      <c r="H9" s="377" t="s">
        <v>3</v>
      </c>
      <c r="I9" s="377" t="s">
        <v>53</v>
      </c>
      <c r="J9" s="378" t="s">
        <v>53</v>
      </c>
    </row>
    <row r="10" spans="1:10" ht="13.5" thickBot="1">
      <c r="A10" s="379"/>
      <c r="B10" s="380"/>
      <c r="C10" s="381" t="s">
        <v>86</v>
      </c>
      <c r="D10" s="381" t="s">
        <v>86</v>
      </c>
      <c r="E10" s="380"/>
      <c r="F10" s="381" t="s">
        <v>86</v>
      </c>
      <c r="G10" s="381" t="s">
        <v>86</v>
      </c>
      <c r="H10" s="380"/>
      <c r="I10" s="381" t="s">
        <v>86</v>
      </c>
      <c r="J10" s="382" t="s">
        <v>86</v>
      </c>
    </row>
    <row r="11" spans="1:11" ht="12.75">
      <c r="A11" s="366" t="s">
        <v>150</v>
      </c>
      <c r="B11" s="318">
        <v>210.7</v>
      </c>
      <c r="C11" s="318">
        <v>167.9</v>
      </c>
      <c r="D11" s="318">
        <v>42.8</v>
      </c>
      <c r="E11" s="318">
        <v>3.3</v>
      </c>
      <c r="F11" s="318">
        <v>2.3</v>
      </c>
      <c r="G11" s="318">
        <v>1</v>
      </c>
      <c r="H11" s="318">
        <v>16.9</v>
      </c>
      <c r="I11" s="318">
        <v>12.3</v>
      </c>
      <c r="J11" s="319">
        <v>4.6</v>
      </c>
      <c r="K11" s="31"/>
    </row>
    <row r="12" spans="1:11" ht="12.75">
      <c r="A12" s="366" t="s">
        <v>151</v>
      </c>
      <c r="B12" s="318">
        <v>224.2</v>
      </c>
      <c r="C12" s="318">
        <v>177.3</v>
      </c>
      <c r="D12" s="318">
        <v>46.9</v>
      </c>
      <c r="E12" s="318">
        <v>3.7</v>
      </c>
      <c r="F12" s="318">
        <v>2.5</v>
      </c>
      <c r="G12" s="318">
        <v>1.2</v>
      </c>
      <c r="H12" s="318">
        <v>17.1</v>
      </c>
      <c r="I12" s="318">
        <v>12.2</v>
      </c>
      <c r="J12" s="319">
        <v>4.9</v>
      </c>
      <c r="K12" s="31"/>
    </row>
    <row r="13" spans="1:11" ht="12.75">
      <c r="A13" s="366" t="s">
        <v>152</v>
      </c>
      <c r="B13" s="318">
        <v>233.5</v>
      </c>
      <c r="C13" s="318">
        <v>182.3</v>
      </c>
      <c r="D13" s="318">
        <v>51.2</v>
      </c>
      <c r="E13" s="318">
        <v>3.9</v>
      </c>
      <c r="F13" s="318">
        <v>2.6</v>
      </c>
      <c r="G13" s="318">
        <v>1.3</v>
      </c>
      <c r="H13" s="318">
        <v>17</v>
      </c>
      <c r="I13" s="318">
        <v>11.8</v>
      </c>
      <c r="J13" s="319">
        <v>5.2</v>
      </c>
      <c r="K13" s="31"/>
    </row>
    <row r="14" spans="1:11" ht="12.75">
      <c r="A14" s="366" t="s">
        <v>164</v>
      </c>
      <c r="B14" s="318">
        <v>224.6</v>
      </c>
      <c r="C14" s="318">
        <v>174.4</v>
      </c>
      <c r="D14" s="318">
        <v>50.2</v>
      </c>
      <c r="E14" s="318">
        <v>3.5</v>
      </c>
      <c r="F14" s="318">
        <v>2.2</v>
      </c>
      <c r="G14" s="318">
        <v>1.3</v>
      </c>
      <c r="H14" s="318">
        <v>15.2</v>
      </c>
      <c r="I14" s="318">
        <v>10.3</v>
      </c>
      <c r="J14" s="319">
        <v>4.9</v>
      </c>
      <c r="K14" s="31"/>
    </row>
    <row r="15" spans="1:11" ht="12.75">
      <c r="A15" s="366">
        <v>2003</v>
      </c>
      <c r="B15" s="318">
        <v>202</v>
      </c>
      <c r="C15" s="318">
        <v>156.3</v>
      </c>
      <c r="D15" s="318">
        <v>45.8</v>
      </c>
      <c r="E15" s="318">
        <v>1.4</v>
      </c>
      <c r="F15" s="318">
        <v>0.8</v>
      </c>
      <c r="G15" s="318">
        <v>0.6</v>
      </c>
      <c r="H15" s="318">
        <v>11.2</v>
      </c>
      <c r="I15" s="318">
        <v>7.2</v>
      </c>
      <c r="J15" s="319">
        <v>4</v>
      </c>
      <c r="K15" s="31"/>
    </row>
    <row r="16" spans="1:11" ht="12.75">
      <c r="A16" s="366">
        <v>2004</v>
      </c>
      <c r="B16" s="318">
        <v>197.3</v>
      </c>
      <c r="C16" s="318">
        <v>159.3</v>
      </c>
      <c r="D16" s="318">
        <v>38</v>
      </c>
      <c r="E16" s="318">
        <v>0.4</v>
      </c>
      <c r="F16" s="318">
        <v>0.2</v>
      </c>
      <c r="G16" s="318">
        <v>0.1</v>
      </c>
      <c r="H16" s="318">
        <v>8.4</v>
      </c>
      <c r="I16" s="318">
        <v>5.5</v>
      </c>
      <c r="J16" s="319">
        <v>2.9</v>
      </c>
      <c r="K16" s="31"/>
    </row>
    <row r="17" spans="1:11" ht="12.75">
      <c r="A17" s="366">
        <v>2005</v>
      </c>
      <c r="B17" s="318">
        <v>191.3</v>
      </c>
      <c r="C17" s="318">
        <v>153.4</v>
      </c>
      <c r="D17" s="318">
        <v>37.9</v>
      </c>
      <c r="E17" s="318" t="s">
        <v>0</v>
      </c>
      <c r="F17" s="318" t="s">
        <v>0</v>
      </c>
      <c r="G17" s="318" t="s">
        <v>0</v>
      </c>
      <c r="H17" s="318">
        <v>5.8</v>
      </c>
      <c r="I17" s="318">
        <v>3.8</v>
      </c>
      <c r="J17" s="319">
        <v>2</v>
      </c>
      <c r="K17" s="31"/>
    </row>
    <row r="18" spans="1:11" ht="12.75">
      <c r="A18" s="366">
        <v>2006</v>
      </c>
      <c r="B18" s="318">
        <v>184.863</v>
      </c>
      <c r="C18" s="318">
        <v>147.922</v>
      </c>
      <c r="D18" s="318">
        <v>36.941</v>
      </c>
      <c r="E18" s="318" t="s">
        <v>0</v>
      </c>
      <c r="F18" s="318" t="s">
        <v>0</v>
      </c>
      <c r="G18" s="318" t="s">
        <v>0</v>
      </c>
      <c r="H18" s="318">
        <v>3.504</v>
      </c>
      <c r="I18" s="318">
        <v>2.181</v>
      </c>
      <c r="J18" s="319">
        <v>1.323</v>
      </c>
      <c r="K18" s="31"/>
    </row>
    <row r="19" spans="1:11" ht="12.75">
      <c r="A19" s="366">
        <v>2007</v>
      </c>
      <c r="B19" s="318">
        <v>175.19</v>
      </c>
      <c r="C19" s="318">
        <v>143.597</v>
      </c>
      <c r="D19" s="318">
        <v>31.593</v>
      </c>
      <c r="E19" s="318" t="s">
        <v>0</v>
      </c>
      <c r="F19" s="318" t="s">
        <v>0</v>
      </c>
      <c r="G19" s="318" t="s">
        <v>0</v>
      </c>
      <c r="H19" s="318">
        <v>1.849</v>
      </c>
      <c r="I19" s="318">
        <v>1.196</v>
      </c>
      <c r="J19" s="319">
        <v>0.654</v>
      </c>
      <c r="K19" s="31"/>
    </row>
    <row r="20" spans="1:11" ht="12.75">
      <c r="A20" s="366">
        <v>2008</v>
      </c>
      <c r="B20" s="318">
        <v>166.266</v>
      </c>
      <c r="C20" s="318">
        <v>135.618</v>
      </c>
      <c r="D20" s="318">
        <v>30.648</v>
      </c>
      <c r="E20" s="335" t="s">
        <v>0</v>
      </c>
      <c r="F20" s="335" t="s">
        <v>0</v>
      </c>
      <c r="G20" s="335" t="s">
        <v>0</v>
      </c>
      <c r="H20" s="318">
        <v>0.82</v>
      </c>
      <c r="I20" s="318">
        <v>0.504</v>
      </c>
      <c r="J20" s="319">
        <v>0.316</v>
      </c>
      <c r="K20" s="31"/>
    </row>
    <row r="21" spans="1:11" ht="12.75">
      <c r="A21" s="482">
        <v>2009</v>
      </c>
      <c r="B21" s="235">
        <v>158.91</v>
      </c>
      <c r="C21" s="235">
        <v>133.024</v>
      </c>
      <c r="D21" s="235">
        <v>25.886</v>
      </c>
      <c r="E21" s="485" t="s">
        <v>0</v>
      </c>
      <c r="F21" s="485" t="s">
        <v>0</v>
      </c>
      <c r="G21" s="485" t="s">
        <v>0</v>
      </c>
      <c r="H21" s="235">
        <v>0.245</v>
      </c>
      <c r="I21" s="235">
        <v>0.158</v>
      </c>
      <c r="J21" s="247">
        <v>0.087</v>
      </c>
      <c r="K21" s="31"/>
    </row>
    <row r="22" spans="1:11" ht="13.5" thickBot="1">
      <c r="A22" s="440">
        <v>2010</v>
      </c>
      <c r="B22" s="236">
        <v>153.761</v>
      </c>
      <c r="C22" s="236">
        <v>130.017</v>
      </c>
      <c r="D22" s="236">
        <v>23.744</v>
      </c>
      <c r="E22" s="450" t="s">
        <v>0</v>
      </c>
      <c r="F22" s="450" t="s">
        <v>0</v>
      </c>
      <c r="G22" s="450" t="s">
        <v>0</v>
      </c>
      <c r="H22" s="236">
        <v>0.023</v>
      </c>
      <c r="I22" s="236">
        <v>0.012</v>
      </c>
      <c r="J22" s="250">
        <v>0.011</v>
      </c>
      <c r="K22" s="31"/>
    </row>
    <row r="23" spans="1:10" ht="12.75" customHeight="1">
      <c r="A23" s="849"/>
      <c r="B23" s="849"/>
      <c r="C23" s="849"/>
      <c r="D23" s="849"/>
      <c r="E23" s="849"/>
      <c r="F23" s="849"/>
      <c r="G23" s="849"/>
      <c r="H23" s="369"/>
      <c r="I23" s="369"/>
      <c r="J23" s="369"/>
    </row>
    <row r="24" spans="1:7" ht="12.75" customHeight="1">
      <c r="A24" s="370" t="s">
        <v>81</v>
      </c>
      <c r="B24" s="370"/>
      <c r="C24" s="370"/>
      <c r="D24" s="370"/>
      <c r="E24" s="370"/>
      <c r="F24" s="370"/>
      <c r="G24" s="370"/>
    </row>
    <row r="25" spans="1:7" ht="12.75">
      <c r="A25" s="395"/>
      <c r="B25" s="846" t="s">
        <v>87</v>
      </c>
      <c r="C25" s="847"/>
      <c r="D25" s="848"/>
      <c r="E25" s="846" t="s">
        <v>88</v>
      </c>
      <c r="F25" s="847"/>
      <c r="G25" s="847"/>
    </row>
    <row r="26" spans="1:7" ht="12.75">
      <c r="A26" s="373" t="s">
        <v>72</v>
      </c>
      <c r="B26" s="375"/>
      <c r="C26" s="374" t="s">
        <v>84</v>
      </c>
      <c r="D26" s="374" t="s">
        <v>85</v>
      </c>
      <c r="E26" s="375"/>
      <c r="F26" s="374" t="s">
        <v>84</v>
      </c>
      <c r="G26" s="376" t="s">
        <v>85</v>
      </c>
    </row>
    <row r="27" spans="1:7" ht="12.75">
      <c r="A27" s="373" t="s">
        <v>183</v>
      </c>
      <c r="B27" s="377" t="s">
        <v>3</v>
      </c>
      <c r="C27" s="377" t="s">
        <v>53</v>
      </c>
      <c r="D27" s="377" t="s">
        <v>53</v>
      </c>
      <c r="E27" s="377" t="s">
        <v>3</v>
      </c>
      <c r="F27" s="377" t="s">
        <v>53</v>
      </c>
      <c r="G27" s="378" t="s">
        <v>53</v>
      </c>
    </row>
    <row r="28" spans="1:7" ht="13.5" thickBot="1">
      <c r="A28" s="379"/>
      <c r="B28" s="380"/>
      <c r="C28" s="381" t="s">
        <v>86</v>
      </c>
      <c r="D28" s="381" t="s">
        <v>86</v>
      </c>
      <c r="E28" s="380"/>
      <c r="F28" s="381" t="s">
        <v>86</v>
      </c>
      <c r="G28" s="382" t="s">
        <v>86</v>
      </c>
    </row>
    <row r="29" spans="1:7" ht="12.75">
      <c r="A29" s="371">
        <v>1999</v>
      </c>
      <c r="B29" s="318">
        <v>140.4</v>
      </c>
      <c r="C29" s="318">
        <v>108.9</v>
      </c>
      <c r="D29" s="318">
        <v>31.5</v>
      </c>
      <c r="E29" s="318">
        <v>50.1</v>
      </c>
      <c r="F29" s="318">
        <v>44.4</v>
      </c>
      <c r="G29" s="319">
        <v>5.7</v>
      </c>
    </row>
    <row r="30" spans="1:7" ht="12.75">
      <c r="A30" s="371">
        <v>2000</v>
      </c>
      <c r="B30" s="318">
        <v>149.2</v>
      </c>
      <c r="C30" s="318">
        <v>114.2</v>
      </c>
      <c r="D30" s="318">
        <v>35.1</v>
      </c>
      <c r="E30" s="318">
        <v>54.1</v>
      </c>
      <c r="F30" s="318">
        <v>48.3</v>
      </c>
      <c r="G30" s="319">
        <v>5.8</v>
      </c>
    </row>
    <row r="31" spans="1:7" ht="12.75">
      <c r="A31" s="371">
        <v>2001</v>
      </c>
      <c r="B31" s="318">
        <v>154.6</v>
      </c>
      <c r="C31" s="318">
        <v>116.3</v>
      </c>
      <c r="D31" s="318">
        <v>38.3</v>
      </c>
      <c r="E31" s="318">
        <v>57.9</v>
      </c>
      <c r="F31" s="318">
        <v>51.6</v>
      </c>
      <c r="G31" s="319">
        <v>6.3</v>
      </c>
    </row>
    <row r="32" spans="1:7" ht="12.75">
      <c r="A32" s="371">
        <v>2002</v>
      </c>
      <c r="B32" s="318">
        <v>147.8</v>
      </c>
      <c r="C32" s="318">
        <v>109.7</v>
      </c>
      <c r="D32" s="318">
        <v>38</v>
      </c>
      <c r="E32" s="318">
        <v>58.2</v>
      </c>
      <c r="F32" s="318">
        <v>52.2</v>
      </c>
      <c r="G32" s="319">
        <v>6</v>
      </c>
    </row>
    <row r="33" spans="1:7" ht="12.75">
      <c r="A33" s="371">
        <v>2003</v>
      </c>
      <c r="B33" s="318">
        <v>131.9</v>
      </c>
      <c r="C33" s="318">
        <v>96.2</v>
      </c>
      <c r="D33" s="318">
        <v>35.7</v>
      </c>
      <c r="E33" s="318">
        <v>57.5</v>
      </c>
      <c r="F33" s="318">
        <v>52</v>
      </c>
      <c r="G33" s="319">
        <v>5.5</v>
      </c>
    </row>
    <row r="34" spans="1:7" ht="12.75">
      <c r="A34" s="371">
        <v>2004</v>
      </c>
      <c r="B34" s="318">
        <v>127.9</v>
      </c>
      <c r="C34" s="318">
        <v>97.3</v>
      </c>
      <c r="D34" s="318">
        <v>30.6</v>
      </c>
      <c r="E34" s="318">
        <v>60.6</v>
      </c>
      <c r="F34" s="318">
        <v>56.2</v>
      </c>
      <c r="G34" s="319">
        <v>4.4</v>
      </c>
    </row>
    <row r="35" spans="1:7" ht="12.75">
      <c r="A35" s="371">
        <v>2005</v>
      </c>
      <c r="B35" s="318">
        <v>124.7</v>
      </c>
      <c r="C35" s="318">
        <v>93.2</v>
      </c>
      <c r="D35" s="318">
        <v>31.4</v>
      </c>
      <c r="E35" s="318">
        <v>60.7</v>
      </c>
      <c r="F35" s="318">
        <v>56.4</v>
      </c>
      <c r="G35" s="319">
        <v>4.4</v>
      </c>
    </row>
    <row r="36" spans="1:7" ht="12.75">
      <c r="A36" s="371">
        <v>2006</v>
      </c>
      <c r="B36" s="318">
        <v>121</v>
      </c>
      <c r="C36" s="318">
        <v>89.4</v>
      </c>
      <c r="D36" s="318">
        <v>31.6</v>
      </c>
      <c r="E36" s="318">
        <v>60.4</v>
      </c>
      <c r="F36" s="318">
        <v>56.4</v>
      </c>
      <c r="G36" s="319">
        <v>4</v>
      </c>
    </row>
    <row r="37" spans="1:7" ht="12.75">
      <c r="A37" s="371">
        <v>2007</v>
      </c>
      <c r="B37" s="318">
        <v>113.233</v>
      </c>
      <c r="C37" s="318">
        <v>85.98</v>
      </c>
      <c r="D37" s="318">
        <v>27.253</v>
      </c>
      <c r="E37" s="318">
        <v>60.108</v>
      </c>
      <c r="F37" s="318">
        <v>56.421</v>
      </c>
      <c r="G37" s="319">
        <v>3.687</v>
      </c>
    </row>
    <row r="38" spans="1:7" ht="12.75">
      <c r="A38" s="366">
        <v>2008</v>
      </c>
      <c r="B38" s="318">
        <v>106.429</v>
      </c>
      <c r="C38" s="318">
        <v>79.598</v>
      </c>
      <c r="D38" s="318">
        <v>26.831</v>
      </c>
      <c r="E38" s="318">
        <v>59.017</v>
      </c>
      <c r="F38" s="318">
        <v>55.516</v>
      </c>
      <c r="G38" s="319">
        <v>3.501</v>
      </c>
    </row>
    <row r="39" spans="1:7" ht="12.75">
      <c r="A39" s="486">
        <v>2009</v>
      </c>
      <c r="B39" s="235">
        <v>100.726</v>
      </c>
      <c r="C39" s="235">
        <v>77.962</v>
      </c>
      <c r="D39" s="235">
        <v>22.764</v>
      </c>
      <c r="E39" s="235">
        <v>57.939</v>
      </c>
      <c r="F39" s="235">
        <v>54.904</v>
      </c>
      <c r="G39" s="247">
        <v>3.035</v>
      </c>
    </row>
    <row r="40" spans="1:7" ht="13.5" thickBot="1">
      <c r="A40" s="487">
        <v>2010</v>
      </c>
      <c r="B40" s="236">
        <v>96.625</v>
      </c>
      <c r="C40" s="236">
        <v>75.61</v>
      </c>
      <c r="D40" s="236">
        <v>21.014</v>
      </c>
      <c r="E40" s="236">
        <v>57.113</v>
      </c>
      <c r="F40" s="236">
        <v>54.395</v>
      </c>
      <c r="G40" s="250">
        <v>2.719</v>
      </c>
    </row>
    <row r="41" spans="1:8" s="10" customFormat="1" ht="12.75">
      <c r="A41" s="320" t="s">
        <v>184</v>
      </c>
      <c r="B41" s="320"/>
      <c r="C41" s="320"/>
      <c r="D41" s="320"/>
      <c r="E41" s="320"/>
      <c r="F41" s="347"/>
      <c r="G41" s="346"/>
      <c r="H41" s="34"/>
    </row>
    <row r="44" ht="12.75">
      <c r="E44" s="7"/>
    </row>
  </sheetData>
  <mergeCells count="10">
    <mergeCell ref="B25:D25"/>
    <mergeCell ref="E25:G25"/>
    <mergeCell ref="A23:G23"/>
    <mergeCell ref="A1:J1"/>
    <mergeCell ref="A3:J3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  <headerFooter alignWithMargins="0">
    <oddFooter>&amp;C&amp;A</oddFooter>
  </headerFooter>
  <ignoredErrors>
    <ignoredError sqref="A11:A14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5"/>
  <sheetViews>
    <sheetView showGridLines="0" zoomScale="75" zoomScaleNormal="75" workbookViewId="0" topLeftCell="A1">
      <selection activeCell="E27" sqref="E27"/>
    </sheetView>
  </sheetViews>
  <sheetFormatPr defaultColWidth="12.57421875" defaultRowHeight="12.75"/>
  <cols>
    <col min="1" max="10" width="12.7109375" style="6" customWidth="1"/>
    <col min="11" max="11" width="16.421875" style="6" customWidth="1"/>
    <col min="12" max="16384" width="19.140625" style="6" customWidth="1"/>
  </cols>
  <sheetData>
    <row r="1" spans="1:13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17"/>
      <c r="L1" s="17"/>
      <c r="M1" s="17"/>
    </row>
    <row r="3" spans="1:10" s="39" customFormat="1" ht="15">
      <c r="A3" s="825" t="s">
        <v>417</v>
      </c>
      <c r="B3" s="825"/>
      <c r="C3" s="825"/>
      <c r="D3" s="825"/>
      <c r="E3" s="825"/>
      <c r="F3" s="825"/>
      <c r="G3" s="825"/>
      <c r="H3" s="825"/>
      <c r="I3" s="825"/>
      <c r="J3" s="825"/>
    </row>
    <row r="4" spans="1:10" s="39" customFormat="1" ht="15">
      <c r="A4" s="825" t="s">
        <v>418</v>
      </c>
      <c r="B4" s="825"/>
      <c r="C4" s="825"/>
      <c r="D4" s="825"/>
      <c r="E4" s="825"/>
      <c r="F4" s="825"/>
      <c r="G4" s="825"/>
      <c r="H4" s="825"/>
      <c r="I4" s="825"/>
      <c r="J4" s="825"/>
    </row>
    <row r="5" spans="1:10" s="39" customFormat="1" ht="15">
      <c r="A5" s="825" t="s">
        <v>171</v>
      </c>
      <c r="B5" s="825"/>
      <c r="C5" s="825"/>
      <c r="D5" s="825"/>
      <c r="E5" s="825"/>
      <c r="F5" s="825"/>
      <c r="G5" s="825"/>
      <c r="H5" s="825"/>
      <c r="I5" s="825"/>
      <c r="J5" s="825"/>
    </row>
    <row r="6" spans="1:10" ht="13.5" thickBot="1">
      <c r="A6" s="368"/>
      <c r="B6" s="368"/>
      <c r="C6" s="368"/>
      <c r="D6" s="368"/>
      <c r="E6" s="368"/>
      <c r="F6" s="368"/>
      <c r="G6" s="368"/>
      <c r="H6" s="368"/>
      <c r="I6" s="368"/>
      <c r="J6" s="368"/>
    </row>
    <row r="7" spans="1:10" ht="12.75">
      <c r="A7" s="372"/>
      <c r="B7" s="850" t="s">
        <v>3</v>
      </c>
      <c r="C7" s="851"/>
      <c r="D7" s="852"/>
      <c r="E7" s="850" t="s">
        <v>4</v>
      </c>
      <c r="F7" s="851"/>
      <c r="G7" s="852"/>
      <c r="H7" s="850" t="s">
        <v>5</v>
      </c>
      <c r="I7" s="851"/>
      <c r="J7" s="853"/>
    </row>
    <row r="8" spans="1:10" ht="12.75">
      <c r="A8" s="373" t="s">
        <v>72</v>
      </c>
      <c r="B8" s="374"/>
      <c r="C8" s="374" t="s">
        <v>84</v>
      </c>
      <c r="D8" s="374" t="s">
        <v>85</v>
      </c>
      <c r="E8" s="375"/>
      <c r="F8" s="374" t="s">
        <v>84</v>
      </c>
      <c r="G8" s="374" t="s">
        <v>85</v>
      </c>
      <c r="H8" s="375"/>
      <c r="I8" s="374" t="s">
        <v>84</v>
      </c>
      <c r="J8" s="376" t="s">
        <v>85</v>
      </c>
    </row>
    <row r="9" spans="1:10" ht="12.75">
      <c r="A9" s="373" t="s">
        <v>183</v>
      </c>
      <c r="B9" s="377" t="s">
        <v>3</v>
      </c>
      <c r="C9" s="377" t="s">
        <v>53</v>
      </c>
      <c r="D9" s="377" t="s">
        <v>53</v>
      </c>
      <c r="E9" s="377" t="s">
        <v>3</v>
      </c>
      <c r="F9" s="377" t="s">
        <v>53</v>
      </c>
      <c r="G9" s="377" t="s">
        <v>53</v>
      </c>
      <c r="H9" s="377" t="s">
        <v>3</v>
      </c>
      <c r="I9" s="377" t="s">
        <v>53</v>
      </c>
      <c r="J9" s="378" t="s">
        <v>53</v>
      </c>
    </row>
    <row r="10" spans="1:10" ht="13.5" thickBot="1">
      <c r="A10" s="379"/>
      <c r="B10" s="380"/>
      <c r="C10" s="381" t="s">
        <v>86</v>
      </c>
      <c r="D10" s="381" t="s">
        <v>86</v>
      </c>
      <c r="E10" s="380"/>
      <c r="F10" s="381" t="s">
        <v>86</v>
      </c>
      <c r="G10" s="381" t="s">
        <v>86</v>
      </c>
      <c r="H10" s="380"/>
      <c r="I10" s="381" t="s">
        <v>86</v>
      </c>
      <c r="J10" s="382" t="s">
        <v>86</v>
      </c>
    </row>
    <row r="11" spans="1:11" ht="12.75">
      <c r="A11" s="366" t="s">
        <v>151</v>
      </c>
      <c r="B11" s="318">
        <f aca="true" t="shared" si="0" ref="B11:B18">E11+H11</f>
        <v>224.10000000000002</v>
      </c>
      <c r="C11" s="318">
        <f aca="true" t="shared" si="1" ref="C11:C18">F11+I11</f>
        <v>177.3</v>
      </c>
      <c r="D11" s="318">
        <f aca="true" t="shared" si="2" ref="D11:D18">G11+J11</f>
        <v>46.8</v>
      </c>
      <c r="E11" s="318">
        <f aca="true" t="shared" si="3" ref="E11:E18">SUM(F11:G11)</f>
        <v>97.8</v>
      </c>
      <c r="F11" s="318">
        <v>72.1</v>
      </c>
      <c r="G11" s="318">
        <v>25.7</v>
      </c>
      <c r="H11" s="318">
        <f aca="true" t="shared" si="4" ref="H11:H18">SUM(I11:J11)</f>
        <v>126.30000000000001</v>
      </c>
      <c r="I11" s="318">
        <v>105.2</v>
      </c>
      <c r="J11" s="319">
        <v>21.1</v>
      </c>
      <c r="K11" s="31"/>
    </row>
    <row r="12" spans="1:11" ht="12.75">
      <c r="A12" s="366" t="s">
        <v>152</v>
      </c>
      <c r="B12" s="318">
        <f t="shared" si="0"/>
        <v>233.5</v>
      </c>
      <c r="C12" s="318">
        <f t="shared" si="1"/>
        <v>182.4</v>
      </c>
      <c r="D12" s="318">
        <f t="shared" si="2"/>
        <v>51.099999999999994</v>
      </c>
      <c r="E12" s="318">
        <f t="shared" si="3"/>
        <v>98.80000000000001</v>
      </c>
      <c r="F12" s="318">
        <v>71.4</v>
      </c>
      <c r="G12" s="318">
        <v>27.4</v>
      </c>
      <c r="H12" s="318">
        <f t="shared" si="4"/>
        <v>134.7</v>
      </c>
      <c r="I12" s="318">
        <v>111</v>
      </c>
      <c r="J12" s="319">
        <v>23.7</v>
      </c>
      <c r="K12" s="31"/>
    </row>
    <row r="13" spans="1:11" ht="12.75">
      <c r="A13" s="366" t="s">
        <v>164</v>
      </c>
      <c r="B13" s="318">
        <f t="shared" si="0"/>
        <v>224.6</v>
      </c>
      <c r="C13" s="318">
        <f t="shared" si="1"/>
        <v>174.39999999999998</v>
      </c>
      <c r="D13" s="318">
        <f t="shared" si="2"/>
        <v>50.2</v>
      </c>
      <c r="E13" s="318">
        <f t="shared" si="3"/>
        <v>93.1</v>
      </c>
      <c r="F13" s="318">
        <v>66.1</v>
      </c>
      <c r="G13" s="318">
        <v>27</v>
      </c>
      <c r="H13" s="318">
        <f t="shared" si="4"/>
        <v>131.5</v>
      </c>
      <c r="I13" s="318">
        <v>108.3</v>
      </c>
      <c r="J13" s="319">
        <v>23.2</v>
      </c>
      <c r="K13" s="31"/>
    </row>
    <row r="14" spans="1:11" ht="12.75">
      <c r="A14" s="366">
        <v>2003</v>
      </c>
      <c r="B14" s="318">
        <f t="shared" si="0"/>
        <v>202</v>
      </c>
      <c r="C14" s="318">
        <f t="shared" si="1"/>
        <v>156.2</v>
      </c>
      <c r="D14" s="318">
        <f t="shared" si="2"/>
        <v>45.8</v>
      </c>
      <c r="E14" s="318">
        <f t="shared" si="3"/>
        <v>83.7</v>
      </c>
      <c r="F14" s="318">
        <v>59.2</v>
      </c>
      <c r="G14" s="318">
        <v>24.5</v>
      </c>
      <c r="H14" s="318">
        <f t="shared" si="4"/>
        <v>118.3</v>
      </c>
      <c r="I14" s="318">
        <v>97</v>
      </c>
      <c r="J14" s="319">
        <v>21.3</v>
      </c>
      <c r="K14" s="31"/>
    </row>
    <row r="15" spans="1:11" ht="12.75">
      <c r="A15" s="366">
        <v>2004</v>
      </c>
      <c r="B15" s="318">
        <f t="shared" si="0"/>
        <v>197.2</v>
      </c>
      <c r="C15" s="318">
        <f t="shared" si="1"/>
        <v>159.3</v>
      </c>
      <c r="D15" s="318">
        <f t="shared" si="2"/>
        <v>37.9</v>
      </c>
      <c r="E15" s="318">
        <f t="shared" si="3"/>
        <v>80</v>
      </c>
      <c r="F15" s="318">
        <v>59.3</v>
      </c>
      <c r="G15" s="318">
        <v>20.7</v>
      </c>
      <c r="H15" s="318">
        <f t="shared" si="4"/>
        <v>117.2</v>
      </c>
      <c r="I15" s="318">
        <v>100</v>
      </c>
      <c r="J15" s="319">
        <v>17.2</v>
      </c>
      <c r="K15" s="31"/>
    </row>
    <row r="16" spans="1:11" ht="12.75">
      <c r="A16" s="366">
        <v>2005</v>
      </c>
      <c r="B16" s="318">
        <f t="shared" si="0"/>
        <v>191.2</v>
      </c>
      <c r="C16" s="318">
        <f t="shared" si="1"/>
        <v>153.4</v>
      </c>
      <c r="D16" s="318">
        <f t="shared" si="2"/>
        <v>37.8</v>
      </c>
      <c r="E16" s="318">
        <f t="shared" si="3"/>
        <v>75.2</v>
      </c>
      <c r="F16" s="318">
        <v>55.1</v>
      </c>
      <c r="G16" s="318">
        <v>20.1</v>
      </c>
      <c r="H16" s="318">
        <f t="shared" si="4"/>
        <v>116</v>
      </c>
      <c r="I16" s="318">
        <v>98.3</v>
      </c>
      <c r="J16" s="319">
        <v>17.7</v>
      </c>
      <c r="K16" s="31"/>
    </row>
    <row r="17" spans="1:11" ht="12.75">
      <c r="A17" s="366">
        <v>2006</v>
      </c>
      <c r="B17" s="318">
        <f t="shared" si="0"/>
        <v>184.8</v>
      </c>
      <c r="C17" s="318">
        <f t="shared" si="1"/>
        <v>147.9</v>
      </c>
      <c r="D17" s="318">
        <f t="shared" si="2"/>
        <v>36.900000000000006</v>
      </c>
      <c r="E17" s="318">
        <f t="shared" si="3"/>
        <v>70.2</v>
      </c>
      <c r="F17" s="318">
        <v>51.4</v>
      </c>
      <c r="G17" s="318">
        <v>18.8</v>
      </c>
      <c r="H17" s="318">
        <f t="shared" si="4"/>
        <v>114.6</v>
      </c>
      <c r="I17" s="318">
        <v>96.5</v>
      </c>
      <c r="J17" s="319">
        <v>18.1</v>
      </c>
      <c r="K17" s="31"/>
    </row>
    <row r="18" spans="1:11" ht="12.75">
      <c r="A18" s="366">
        <v>2007</v>
      </c>
      <c r="B18" s="318">
        <f t="shared" si="0"/>
        <v>175.2</v>
      </c>
      <c r="C18" s="318">
        <f t="shared" si="1"/>
        <v>143.6</v>
      </c>
      <c r="D18" s="318">
        <f t="shared" si="2"/>
        <v>31.6</v>
      </c>
      <c r="E18" s="318">
        <f t="shared" si="3"/>
        <v>65.5</v>
      </c>
      <c r="F18" s="318">
        <v>49.8</v>
      </c>
      <c r="G18" s="318">
        <v>15.7</v>
      </c>
      <c r="H18" s="318">
        <f t="shared" si="4"/>
        <v>109.7</v>
      </c>
      <c r="I18" s="318">
        <v>93.8</v>
      </c>
      <c r="J18" s="319">
        <v>15.9</v>
      </c>
      <c r="K18" s="31"/>
    </row>
    <row r="19" spans="1:11" ht="12.75">
      <c r="A19" s="366">
        <v>2008</v>
      </c>
      <c r="B19" s="318">
        <f>E19+H19</f>
        <v>166.28</v>
      </c>
      <c r="C19" s="318">
        <f>F19+I19</f>
        <v>135.68</v>
      </c>
      <c r="D19" s="318">
        <f>G19+J19</f>
        <v>30.6</v>
      </c>
      <c r="E19" s="335">
        <f>SUM(F19:G19)</f>
        <v>61.64</v>
      </c>
      <c r="F19" s="335">
        <v>46.14</v>
      </c>
      <c r="G19" s="335">
        <v>15.5</v>
      </c>
      <c r="H19" s="318">
        <f>SUM(I19:J19)</f>
        <v>104.64</v>
      </c>
      <c r="I19" s="318">
        <v>89.54</v>
      </c>
      <c r="J19" s="319">
        <v>15.1</v>
      </c>
      <c r="K19" s="31"/>
    </row>
    <row r="20" spans="1:11" ht="12.75">
      <c r="A20" s="482">
        <v>2009</v>
      </c>
      <c r="B20" s="235">
        <v>158.91</v>
      </c>
      <c r="C20" s="235">
        <v>133.024</v>
      </c>
      <c r="D20" s="235">
        <v>25.886</v>
      </c>
      <c r="E20" s="485">
        <v>58.427</v>
      </c>
      <c r="F20" s="485">
        <v>45.234</v>
      </c>
      <c r="G20" s="485">
        <v>13.193</v>
      </c>
      <c r="H20" s="235">
        <v>100.483</v>
      </c>
      <c r="I20" s="235">
        <v>87.79</v>
      </c>
      <c r="J20" s="247">
        <v>12.693</v>
      </c>
      <c r="K20" s="31"/>
    </row>
    <row r="21" spans="1:11" ht="13.5" thickBot="1">
      <c r="A21" s="488">
        <v>2010</v>
      </c>
      <c r="B21" s="236">
        <v>153.761</v>
      </c>
      <c r="C21" s="236">
        <v>130.017</v>
      </c>
      <c r="D21" s="236">
        <v>23.744</v>
      </c>
      <c r="E21" s="450">
        <v>55.955</v>
      </c>
      <c r="F21" s="450">
        <v>43.711</v>
      </c>
      <c r="G21" s="450">
        <v>12.243</v>
      </c>
      <c r="H21" s="236">
        <v>97.806</v>
      </c>
      <c r="I21" s="236">
        <v>86.306</v>
      </c>
      <c r="J21" s="250">
        <v>11.5</v>
      </c>
      <c r="K21" s="31"/>
    </row>
    <row r="22" spans="1:8" s="10" customFormat="1" ht="13.5" customHeight="1">
      <c r="A22" s="398" t="s">
        <v>184</v>
      </c>
      <c r="B22" s="398"/>
      <c r="C22" s="398"/>
      <c r="D22" s="398"/>
      <c r="E22" s="398"/>
      <c r="F22" s="435"/>
      <c r="G22" s="152"/>
      <c r="H22" s="34"/>
    </row>
    <row r="25" ht="12.75">
      <c r="E25" s="7"/>
    </row>
  </sheetData>
  <mergeCells count="7">
    <mergeCell ref="A1:J1"/>
    <mergeCell ref="A3:J3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  <headerFooter alignWithMargins="0">
    <oddFooter>&amp;C&amp;A</oddFooter>
  </headerFooter>
  <ignoredErrors>
    <ignoredError sqref="E11:E18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zoomScale="75" zoomScaleNormal="75" workbookViewId="0" topLeftCell="A1">
      <selection activeCell="B20" sqref="B20:C20"/>
    </sheetView>
  </sheetViews>
  <sheetFormatPr defaultColWidth="12.57421875" defaultRowHeight="12.75"/>
  <cols>
    <col min="1" max="1" width="12.7109375" style="5" customWidth="1"/>
    <col min="2" max="15" width="11.7109375" style="5" customWidth="1"/>
    <col min="16" max="16384" width="19.140625" style="5" customWidth="1"/>
  </cols>
  <sheetData>
    <row r="1" spans="1:15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40" customFormat="1" ht="17.25">
      <c r="A3" s="854" t="s">
        <v>429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</row>
    <row r="4" spans="1:15" s="40" customFormat="1" ht="15">
      <c r="A4" s="854" t="s">
        <v>298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</row>
    <row r="5" spans="1:15" ht="13.5" thickBot="1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6" spans="1:15" ht="12.75" customHeight="1">
      <c r="A6" s="859" t="s">
        <v>1</v>
      </c>
      <c r="B6" s="862" t="s">
        <v>3</v>
      </c>
      <c r="C6" s="859"/>
      <c r="D6" s="862" t="s">
        <v>180</v>
      </c>
      <c r="E6" s="859"/>
      <c r="F6" s="866" t="s">
        <v>421</v>
      </c>
      <c r="G6" s="867"/>
      <c r="H6" s="867"/>
      <c r="I6" s="867"/>
      <c r="J6" s="867"/>
      <c r="K6" s="867"/>
      <c r="L6" s="867"/>
      <c r="M6" s="868"/>
      <c r="N6" s="869" t="s">
        <v>241</v>
      </c>
      <c r="O6" s="870"/>
    </row>
    <row r="7" spans="1:15" ht="12.75" customHeight="1">
      <c r="A7" s="860"/>
      <c r="B7" s="863"/>
      <c r="C7" s="860"/>
      <c r="D7" s="863"/>
      <c r="E7" s="860"/>
      <c r="F7" s="864" t="s">
        <v>3</v>
      </c>
      <c r="G7" s="865"/>
      <c r="H7" s="700" t="s">
        <v>422</v>
      </c>
      <c r="I7" s="770"/>
      <c r="J7" s="700" t="s">
        <v>423</v>
      </c>
      <c r="K7" s="770"/>
      <c r="L7" s="700" t="s">
        <v>424</v>
      </c>
      <c r="M7" s="770"/>
      <c r="N7" s="686"/>
      <c r="O7" s="871"/>
    </row>
    <row r="8" spans="1:15" ht="12.75" customHeight="1">
      <c r="A8" s="860"/>
      <c r="B8" s="863"/>
      <c r="C8" s="860"/>
      <c r="D8" s="863"/>
      <c r="E8" s="860"/>
      <c r="F8" s="776"/>
      <c r="G8" s="768"/>
      <c r="H8" s="735"/>
      <c r="I8" s="771"/>
      <c r="J8" s="735"/>
      <c r="K8" s="771"/>
      <c r="L8" s="735"/>
      <c r="M8" s="771"/>
      <c r="N8" s="686"/>
      <c r="O8" s="871"/>
    </row>
    <row r="9" spans="1:17" ht="12.75" customHeight="1">
      <c r="A9" s="860"/>
      <c r="B9" s="863"/>
      <c r="C9" s="860"/>
      <c r="D9" s="863"/>
      <c r="E9" s="860"/>
      <c r="F9" s="776"/>
      <c r="G9" s="768"/>
      <c r="H9" s="735"/>
      <c r="I9" s="771"/>
      <c r="J9" s="735"/>
      <c r="K9" s="771"/>
      <c r="L9" s="735"/>
      <c r="M9" s="771"/>
      <c r="N9" s="686"/>
      <c r="O9" s="871"/>
      <c r="P9"/>
      <c r="Q9"/>
    </row>
    <row r="10" spans="1:17" ht="12.75" customHeight="1" thickBot="1">
      <c r="A10" s="861"/>
      <c r="B10" s="367" t="s">
        <v>4</v>
      </c>
      <c r="C10" s="367" t="s">
        <v>5</v>
      </c>
      <c r="D10" s="367" t="s">
        <v>4</v>
      </c>
      <c r="E10" s="367" t="s">
        <v>5</v>
      </c>
      <c r="F10" s="367" t="s">
        <v>4</v>
      </c>
      <c r="G10" s="367" t="s">
        <v>5</v>
      </c>
      <c r="H10" s="367" t="s">
        <v>4</v>
      </c>
      <c r="I10" s="367" t="s">
        <v>5</v>
      </c>
      <c r="J10" s="367" t="s">
        <v>4</v>
      </c>
      <c r="K10" s="367" t="s">
        <v>5</v>
      </c>
      <c r="L10" s="367" t="s">
        <v>4</v>
      </c>
      <c r="M10" s="367" t="s">
        <v>5</v>
      </c>
      <c r="N10" s="367" t="s">
        <v>4</v>
      </c>
      <c r="O10" s="367" t="s">
        <v>5</v>
      </c>
      <c r="P10"/>
      <c r="Q10"/>
    </row>
    <row r="11" spans="1:17" ht="12.75">
      <c r="A11" s="384">
        <v>2001</v>
      </c>
      <c r="B11" s="287">
        <v>200809</v>
      </c>
      <c r="C11" s="287">
        <v>97867</v>
      </c>
      <c r="D11" s="287">
        <v>39126</v>
      </c>
      <c r="E11" s="287">
        <v>8014</v>
      </c>
      <c r="F11" s="287">
        <v>135595</v>
      </c>
      <c r="G11" s="287">
        <v>84797</v>
      </c>
      <c r="H11" s="287">
        <v>23735</v>
      </c>
      <c r="I11" s="287">
        <v>6541</v>
      </c>
      <c r="J11" s="287">
        <v>43862</v>
      </c>
      <c r="K11" s="287">
        <v>2209</v>
      </c>
      <c r="L11" s="287">
        <v>67998</v>
      </c>
      <c r="M11" s="287">
        <v>76047</v>
      </c>
      <c r="N11" s="309">
        <v>26088</v>
      </c>
      <c r="O11" s="309">
        <v>5056</v>
      </c>
      <c r="P11"/>
      <c r="Q11"/>
    </row>
    <row r="12" spans="1:17" ht="12.75">
      <c r="A12" s="384">
        <v>2002</v>
      </c>
      <c r="B12" s="287">
        <v>206764</v>
      </c>
      <c r="C12" s="287">
        <v>111379</v>
      </c>
      <c r="D12" s="287">
        <v>42896</v>
      </c>
      <c r="E12" s="287">
        <v>10325</v>
      </c>
      <c r="F12" s="287">
        <v>153467</v>
      </c>
      <c r="G12" s="287">
        <v>95474</v>
      </c>
      <c r="H12" s="287">
        <v>24662</v>
      </c>
      <c r="I12" s="287">
        <v>7598</v>
      </c>
      <c r="J12" s="287">
        <v>56370</v>
      </c>
      <c r="K12" s="287">
        <v>2389</v>
      </c>
      <c r="L12" s="287">
        <v>72435</v>
      </c>
      <c r="M12" s="287">
        <v>85487</v>
      </c>
      <c r="N12" s="309">
        <v>10401</v>
      </c>
      <c r="O12" s="309">
        <v>5580</v>
      </c>
      <c r="P12"/>
      <c r="Q12"/>
    </row>
    <row r="13" spans="1:17" ht="12.75">
      <c r="A13" s="384">
        <v>2003</v>
      </c>
      <c r="B13" s="287">
        <v>169780</v>
      </c>
      <c r="C13" s="287">
        <v>114683</v>
      </c>
      <c r="D13" s="287">
        <v>20343</v>
      </c>
      <c r="E13" s="287">
        <v>8198</v>
      </c>
      <c r="F13" s="287">
        <v>137362</v>
      </c>
      <c r="G13" s="287">
        <v>99073</v>
      </c>
      <c r="H13" s="287">
        <v>19736</v>
      </c>
      <c r="I13" s="287">
        <v>6746</v>
      </c>
      <c r="J13" s="287">
        <v>54398</v>
      </c>
      <c r="K13" s="287">
        <v>2705</v>
      </c>
      <c r="L13" s="287">
        <v>63228</v>
      </c>
      <c r="M13" s="287">
        <v>89622</v>
      </c>
      <c r="N13" s="309">
        <v>12075</v>
      </c>
      <c r="O13" s="309">
        <v>7412</v>
      </c>
      <c r="P13"/>
      <c r="Q13"/>
    </row>
    <row r="14" spans="1:17" ht="12.75">
      <c r="A14" s="384">
        <v>2004</v>
      </c>
      <c r="B14" s="287">
        <v>336785</v>
      </c>
      <c r="C14" s="287">
        <v>208423</v>
      </c>
      <c r="D14" s="287">
        <v>56011</v>
      </c>
      <c r="E14" s="287">
        <v>19257</v>
      </c>
      <c r="F14" s="287">
        <v>207344</v>
      </c>
      <c r="G14" s="287">
        <v>137939</v>
      </c>
      <c r="H14" s="287">
        <v>30401</v>
      </c>
      <c r="I14" s="287">
        <v>10687</v>
      </c>
      <c r="J14" s="287">
        <v>83578</v>
      </c>
      <c r="K14" s="287">
        <v>4676</v>
      </c>
      <c r="L14" s="287">
        <v>93365</v>
      </c>
      <c r="M14" s="287">
        <v>122576</v>
      </c>
      <c r="N14" s="309">
        <v>73430</v>
      </c>
      <c r="O14" s="309">
        <v>51227</v>
      </c>
      <c r="P14"/>
      <c r="Q14"/>
    </row>
    <row r="15" spans="1:15" ht="12.75">
      <c r="A15" s="384">
        <v>2005</v>
      </c>
      <c r="B15" s="287">
        <v>587783</v>
      </c>
      <c r="C15" s="287">
        <v>443161</v>
      </c>
      <c r="D15" s="287">
        <v>101251</v>
      </c>
      <c r="E15" s="287">
        <v>28267</v>
      </c>
      <c r="F15" s="287">
        <v>412545</v>
      </c>
      <c r="G15" s="287">
        <v>339583</v>
      </c>
      <c r="H15" s="287">
        <v>43623</v>
      </c>
      <c r="I15" s="287">
        <v>14151</v>
      </c>
      <c r="J15" s="287">
        <v>179950</v>
      </c>
      <c r="K15" s="287">
        <v>8808</v>
      </c>
      <c r="L15" s="287">
        <v>188972</v>
      </c>
      <c r="M15" s="287">
        <v>316624</v>
      </c>
      <c r="N15" s="309">
        <v>73987</v>
      </c>
      <c r="O15" s="309">
        <v>75311</v>
      </c>
    </row>
    <row r="16" spans="1:15" ht="12.75">
      <c r="A16" s="384">
        <v>2006</v>
      </c>
      <c r="B16" s="287">
        <v>496699</v>
      </c>
      <c r="C16" s="287">
        <v>360353</v>
      </c>
      <c r="D16" s="287">
        <v>81628</v>
      </c>
      <c r="E16" s="287">
        <v>22123</v>
      </c>
      <c r="F16" s="287">
        <v>377969</v>
      </c>
      <c r="G16" s="287">
        <v>302942</v>
      </c>
      <c r="H16" s="287">
        <v>38016</v>
      </c>
      <c r="I16" s="287">
        <v>11528</v>
      </c>
      <c r="J16" s="287">
        <v>169287</v>
      </c>
      <c r="K16" s="287">
        <v>7951</v>
      </c>
      <c r="L16" s="287">
        <v>170666</v>
      </c>
      <c r="M16" s="287">
        <v>283463</v>
      </c>
      <c r="N16" s="309">
        <v>37102</v>
      </c>
      <c r="O16" s="309">
        <v>35288</v>
      </c>
    </row>
    <row r="17" spans="1:15" ht="12.75">
      <c r="A17" s="384">
        <v>2007</v>
      </c>
      <c r="B17" s="287">
        <v>301393</v>
      </c>
      <c r="C17" s="287">
        <v>197818</v>
      </c>
      <c r="D17" s="287">
        <v>42801</v>
      </c>
      <c r="E17" s="287">
        <v>15876</v>
      </c>
      <c r="F17" s="287">
        <v>233058</v>
      </c>
      <c r="G17" s="287">
        <v>161728</v>
      </c>
      <c r="H17" s="287">
        <v>25369</v>
      </c>
      <c r="I17" s="287">
        <v>7166</v>
      </c>
      <c r="J17" s="287">
        <v>96831</v>
      </c>
      <c r="K17" s="287">
        <v>4888</v>
      </c>
      <c r="L17" s="287">
        <v>110858</v>
      </c>
      <c r="M17" s="287">
        <v>149674</v>
      </c>
      <c r="N17" s="309">
        <v>25534</v>
      </c>
      <c r="O17" s="309">
        <v>20214</v>
      </c>
    </row>
    <row r="18" spans="1:15" ht="12.75">
      <c r="A18" s="384">
        <v>2008</v>
      </c>
      <c r="B18" s="287">
        <v>424870</v>
      </c>
      <c r="C18" s="287">
        <v>309022</v>
      </c>
      <c r="D18" s="287">
        <v>79098</v>
      </c>
      <c r="E18" s="287">
        <v>34188</v>
      </c>
      <c r="F18" s="287">
        <v>309839</v>
      </c>
      <c r="G18" s="287">
        <v>248316</v>
      </c>
      <c r="H18" s="287">
        <v>33154</v>
      </c>
      <c r="I18" s="287">
        <v>10432</v>
      </c>
      <c r="J18" s="287">
        <v>124234</v>
      </c>
      <c r="K18" s="287">
        <v>6426</v>
      </c>
      <c r="L18" s="287">
        <v>152451</v>
      </c>
      <c r="M18" s="287">
        <v>231458</v>
      </c>
      <c r="N18" s="309">
        <v>35933</v>
      </c>
      <c r="O18" s="309">
        <v>26518</v>
      </c>
    </row>
    <row r="19" spans="1:15" ht="12.75">
      <c r="A19" s="489">
        <v>2009</v>
      </c>
      <c r="B19" s="287">
        <v>203788</v>
      </c>
      <c r="C19" s="287">
        <v>163068</v>
      </c>
      <c r="D19" s="287">
        <v>28841</v>
      </c>
      <c r="E19" s="287">
        <v>6533</v>
      </c>
      <c r="F19" s="287">
        <f>H19+J19+L19</f>
        <v>148811</v>
      </c>
      <c r="G19" s="287">
        <f>I19+K19+M19</f>
        <v>110672</v>
      </c>
      <c r="H19" s="287">
        <v>12837</v>
      </c>
      <c r="I19" s="287">
        <v>3762</v>
      </c>
      <c r="J19" s="287">
        <v>40913</v>
      </c>
      <c r="K19" s="287">
        <v>2374</v>
      </c>
      <c r="L19" s="287">
        <v>95061</v>
      </c>
      <c r="M19" s="287">
        <v>104536</v>
      </c>
      <c r="N19" s="287">
        <v>26136</v>
      </c>
      <c r="O19" s="309">
        <v>45863</v>
      </c>
    </row>
    <row r="20" spans="1:15" ht="15" thickBot="1">
      <c r="A20" s="490" t="s">
        <v>456</v>
      </c>
      <c r="B20" s="491">
        <v>103382</v>
      </c>
      <c r="C20" s="491">
        <v>91516</v>
      </c>
      <c r="D20" s="856">
        <v>19399</v>
      </c>
      <c r="E20" s="857"/>
      <c r="F20" s="856">
        <v>120040</v>
      </c>
      <c r="G20" s="857"/>
      <c r="H20" s="856">
        <v>7269</v>
      </c>
      <c r="I20" s="857"/>
      <c r="J20" s="856">
        <v>16629</v>
      </c>
      <c r="K20" s="857"/>
      <c r="L20" s="856">
        <v>96142</v>
      </c>
      <c r="M20" s="857"/>
      <c r="N20" s="856">
        <v>55459</v>
      </c>
      <c r="O20" s="858"/>
    </row>
    <row r="21" spans="1:15" s="10" customFormat="1" ht="12.75">
      <c r="A21" s="320" t="s">
        <v>184</v>
      </c>
      <c r="B21" s="320"/>
      <c r="C21" s="320"/>
      <c r="D21" s="320"/>
      <c r="E21" s="320"/>
      <c r="F21" s="347"/>
      <c r="G21" s="347"/>
      <c r="H21" s="346"/>
      <c r="I21" s="346"/>
      <c r="J21" s="352"/>
      <c r="K21" s="352"/>
      <c r="L21" s="346"/>
      <c r="M21" s="346"/>
      <c r="N21" s="346"/>
      <c r="O21" s="346"/>
    </row>
    <row r="22" spans="1:15" s="10" customFormat="1" ht="14.25">
      <c r="A22" s="451" t="s">
        <v>430</v>
      </c>
      <c r="B22" s="398"/>
      <c r="C22" s="398"/>
      <c r="D22" s="398"/>
      <c r="E22" s="398"/>
      <c r="F22" s="435"/>
      <c r="G22" s="435"/>
      <c r="H22" s="152"/>
      <c r="I22" s="152"/>
      <c r="J22" s="36"/>
      <c r="K22" s="36"/>
      <c r="L22" s="152"/>
      <c r="M22" s="152"/>
      <c r="N22" s="152"/>
      <c r="O22" s="152"/>
    </row>
    <row r="23" spans="1:4" s="6" customFormat="1" ht="12.75">
      <c r="A23" s="484" t="s">
        <v>455</v>
      </c>
      <c r="B23" s="484"/>
      <c r="C23" s="484"/>
      <c r="D23" s="111"/>
    </row>
    <row r="24" spans="1:5" ht="12.75">
      <c r="A24" s="855" t="s">
        <v>484</v>
      </c>
      <c r="B24" s="855"/>
      <c r="C24" s="855"/>
      <c r="D24" s="855"/>
      <c r="E24" s="855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</sheetData>
  <mergeCells count="19">
    <mergeCell ref="A1:O1"/>
    <mergeCell ref="A6:A10"/>
    <mergeCell ref="B6:C9"/>
    <mergeCell ref="D6:E9"/>
    <mergeCell ref="F7:G9"/>
    <mergeCell ref="F6:M6"/>
    <mergeCell ref="H7:I9"/>
    <mergeCell ref="J7:K9"/>
    <mergeCell ref="L7:M9"/>
    <mergeCell ref="N6:O9"/>
    <mergeCell ref="A3:O3"/>
    <mergeCell ref="A4:O4"/>
    <mergeCell ref="A24:E24"/>
    <mergeCell ref="D20:E20"/>
    <mergeCell ref="F20:G20"/>
    <mergeCell ref="H20:I20"/>
    <mergeCell ref="J20:K20"/>
    <mergeCell ref="L20:M20"/>
    <mergeCell ref="N20:O2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48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9" transitionEvaluation="1">
    <tabColor indexed="10"/>
  </sheetPr>
  <dimension ref="A1:O36"/>
  <sheetViews>
    <sheetView showGridLines="0" zoomScale="75" zoomScaleNormal="75" workbookViewId="0" topLeftCell="A1">
      <selection activeCell="E29" sqref="E29"/>
    </sheetView>
  </sheetViews>
  <sheetFormatPr defaultColWidth="12.57421875" defaultRowHeight="12.75"/>
  <cols>
    <col min="1" max="1" width="9.7109375" style="5" customWidth="1"/>
    <col min="2" max="3" width="11.00390625" style="5" customWidth="1"/>
    <col min="4" max="5" width="10.7109375" style="5" customWidth="1"/>
    <col min="6" max="6" width="10.28125" style="5" customWidth="1"/>
    <col min="7" max="13" width="9.7109375" style="5" customWidth="1"/>
    <col min="14" max="14" width="11.421875" style="5" customWidth="1"/>
    <col min="15" max="15" width="10.8515625" style="5" customWidth="1"/>
    <col min="16" max="16384" width="19.140625" style="5" customWidth="1"/>
  </cols>
  <sheetData>
    <row r="1" spans="1:15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</row>
    <row r="2" spans="1:9" ht="12.75" customHeight="1">
      <c r="A2" s="19"/>
      <c r="B2" s="19"/>
      <c r="C2" s="19"/>
      <c r="D2" s="19"/>
      <c r="E2" s="19"/>
      <c r="F2" s="19"/>
      <c r="G2" s="19"/>
      <c r="H2"/>
      <c r="I2"/>
    </row>
    <row r="3" spans="1:15" s="40" customFormat="1" ht="15">
      <c r="A3" s="854" t="s">
        <v>428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</row>
    <row r="4" spans="1:15" s="40" customFormat="1" ht="15">
      <c r="A4" s="854" t="s">
        <v>298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</row>
    <row r="5" spans="1:15" ht="13.5" thickBot="1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6" spans="1:15" ht="12.75" customHeight="1">
      <c r="A6" s="859" t="s">
        <v>1</v>
      </c>
      <c r="B6" s="862" t="s">
        <v>3</v>
      </c>
      <c r="C6" s="859"/>
      <c r="D6" s="862" t="s">
        <v>180</v>
      </c>
      <c r="E6" s="859"/>
      <c r="F6" s="405"/>
      <c r="G6" s="867" t="s">
        <v>90</v>
      </c>
      <c r="H6" s="867"/>
      <c r="I6" s="867"/>
      <c r="J6" s="867"/>
      <c r="K6" s="867"/>
      <c r="L6" s="867"/>
      <c r="M6" s="867"/>
      <c r="N6" s="867"/>
      <c r="O6" s="867"/>
    </row>
    <row r="7" spans="1:15" ht="12.75" customHeight="1">
      <c r="A7" s="860"/>
      <c r="B7" s="863"/>
      <c r="C7" s="860"/>
      <c r="D7" s="863"/>
      <c r="E7" s="860"/>
      <c r="F7" s="864" t="s">
        <v>73</v>
      </c>
      <c r="G7" s="865"/>
      <c r="H7" s="700" t="s">
        <v>279</v>
      </c>
      <c r="I7" s="770"/>
      <c r="J7" s="700" t="s">
        <v>311</v>
      </c>
      <c r="K7" s="770"/>
      <c r="L7" s="700" t="s">
        <v>312</v>
      </c>
      <c r="M7" s="770"/>
      <c r="N7" s="700" t="s">
        <v>313</v>
      </c>
      <c r="O7" s="875"/>
    </row>
    <row r="8" spans="1:15" ht="12.75" customHeight="1">
      <c r="A8" s="860"/>
      <c r="B8" s="863"/>
      <c r="C8" s="860"/>
      <c r="D8" s="863"/>
      <c r="E8" s="860"/>
      <c r="F8" s="776"/>
      <c r="G8" s="768"/>
      <c r="H8" s="735"/>
      <c r="I8" s="771"/>
      <c r="J8" s="735"/>
      <c r="K8" s="771"/>
      <c r="L8" s="735"/>
      <c r="M8" s="771"/>
      <c r="N8" s="735"/>
      <c r="O8" s="780"/>
    </row>
    <row r="9" spans="1:15" ht="12.75" customHeight="1">
      <c r="A9" s="860"/>
      <c r="B9" s="863"/>
      <c r="C9" s="860"/>
      <c r="D9" s="876"/>
      <c r="E9" s="877"/>
      <c r="F9" s="872"/>
      <c r="G9" s="873"/>
      <c r="H9" s="781"/>
      <c r="I9" s="874"/>
      <c r="J9" s="781"/>
      <c r="K9" s="874"/>
      <c r="L9" s="781"/>
      <c r="M9" s="874"/>
      <c r="N9" s="781"/>
      <c r="O9" s="782"/>
    </row>
    <row r="10" spans="1:15" ht="15.75" customHeight="1" thickBot="1">
      <c r="A10" s="861"/>
      <c r="B10" s="404" t="s">
        <v>4</v>
      </c>
      <c r="C10" s="404" t="s">
        <v>5</v>
      </c>
      <c r="D10" s="404" t="s">
        <v>4</v>
      </c>
      <c r="E10" s="404" t="s">
        <v>5</v>
      </c>
      <c r="F10" s="404" t="s">
        <v>4</v>
      </c>
      <c r="G10" s="404" t="s">
        <v>5</v>
      </c>
      <c r="H10" s="404" t="s">
        <v>4</v>
      </c>
      <c r="I10" s="404" t="s">
        <v>5</v>
      </c>
      <c r="J10" s="404" t="s">
        <v>4</v>
      </c>
      <c r="K10" s="404" t="s">
        <v>5</v>
      </c>
      <c r="L10" s="404" t="s">
        <v>4</v>
      </c>
      <c r="M10" s="404" t="s">
        <v>5</v>
      </c>
      <c r="N10" s="404" t="s">
        <v>4</v>
      </c>
      <c r="O10" s="406" t="s">
        <v>5</v>
      </c>
    </row>
    <row r="11" spans="1:15" ht="12.75">
      <c r="A11" s="384">
        <v>2000</v>
      </c>
      <c r="B11" s="287">
        <v>188329</v>
      </c>
      <c r="C11" s="287">
        <v>103791</v>
      </c>
      <c r="D11" s="287">
        <v>34164</v>
      </c>
      <c r="E11" s="287">
        <v>4000</v>
      </c>
      <c r="F11" s="287">
        <v>14177</v>
      </c>
      <c r="G11" s="287">
        <v>3650</v>
      </c>
      <c r="H11" s="287">
        <v>2313</v>
      </c>
      <c r="I11" s="287">
        <v>718</v>
      </c>
      <c r="J11" s="287">
        <v>980</v>
      </c>
      <c r="K11" s="287">
        <v>71</v>
      </c>
      <c r="L11" s="287">
        <v>476</v>
      </c>
      <c r="M11" s="287">
        <v>157</v>
      </c>
      <c r="N11" s="309">
        <v>981</v>
      </c>
      <c r="O11" s="309">
        <v>223</v>
      </c>
    </row>
    <row r="12" spans="1:15" ht="12.75">
      <c r="A12" s="384">
        <v>2001</v>
      </c>
      <c r="B12" s="287">
        <v>200809</v>
      </c>
      <c r="C12" s="287">
        <v>97867</v>
      </c>
      <c r="D12" s="287">
        <v>39126</v>
      </c>
      <c r="E12" s="287">
        <v>8014</v>
      </c>
      <c r="F12" s="287">
        <v>23735</v>
      </c>
      <c r="G12" s="287">
        <v>6541</v>
      </c>
      <c r="H12" s="287">
        <v>4310</v>
      </c>
      <c r="I12" s="287">
        <v>1707</v>
      </c>
      <c r="J12" s="287">
        <v>1670</v>
      </c>
      <c r="K12" s="287">
        <v>151</v>
      </c>
      <c r="L12" s="287">
        <v>818</v>
      </c>
      <c r="M12" s="287">
        <v>221</v>
      </c>
      <c r="N12" s="309">
        <v>2049</v>
      </c>
      <c r="O12" s="309">
        <v>329</v>
      </c>
    </row>
    <row r="13" spans="1:15" ht="12.75">
      <c r="A13" s="384">
        <v>2002</v>
      </c>
      <c r="B13" s="287">
        <v>206764</v>
      </c>
      <c r="C13" s="287">
        <v>111379</v>
      </c>
      <c r="D13" s="287">
        <v>42896</v>
      </c>
      <c r="E13" s="287">
        <v>10325</v>
      </c>
      <c r="F13" s="287">
        <v>24662</v>
      </c>
      <c r="G13" s="287">
        <v>7598</v>
      </c>
      <c r="H13" s="287">
        <v>5734</v>
      </c>
      <c r="I13" s="287">
        <v>2796</v>
      </c>
      <c r="J13" s="287">
        <v>1551</v>
      </c>
      <c r="K13" s="287">
        <v>225</v>
      </c>
      <c r="L13" s="287">
        <v>827</v>
      </c>
      <c r="M13" s="287">
        <v>253</v>
      </c>
      <c r="N13" s="309">
        <v>2344</v>
      </c>
      <c r="O13" s="309">
        <v>480</v>
      </c>
    </row>
    <row r="14" spans="1:15" ht="12.75">
      <c r="A14" s="384">
        <v>2003</v>
      </c>
      <c r="B14" s="287">
        <v>169780</v>
      </c>
      <c r="C14" s="287">
        <v>114683</v>
      </c>
      <c r="D14" s="287">
        <v>20343</v>
      </c>
      <c r="E14" s="287">
        <v>8198</v>
      </c>
      <c r="F14" s="287">
        <v>19736</v>
      </c>
      <c r="G14" s="287">
        <v>6746</v>
      </c>
      <c r="H14" s="287">
        <v>4102</v>
      </c>
      <c r="I14" s="287">
        <v>2314</v>
      </c>
      <c r="J14" s="287">
        <v>1120</v>
      </c>
      <c r="K14" s="287">
        <v>125</v>
      </c>
      <c r="L14" s="287">
        <v>950</v>
      </c>
      <c r="M14" s="287">
        <v>430</v>
      </c>
      <c r="N14" s="309">
        <v>1432</v>
      </c>
      <c r="O14" s="309">
        <v>328</v>
      </c>
    </row>
    <row r="15" spans="1:15" ht="12.75">
      <c r="A15" s="384">
        <v>2004</v>
      </c>
      <c r="B15" s="287">
        <v>336785</v>
      </c>
      <c r="C15" s="287">
        <v>208423</v>
      </c>
      <c r="D15" s="287">
        <v>56011</v>
      </c>
      <c r="E15" s="287">
        <v>19257</v>
      </c>
      <c r="F15" s="287">
        <v>30401</v>
      </c>
      <c r="G15" s="287">
        <v>10687</v>
      </c>
      <c r="H15" s="287">
        <v>6702</v>
      </c>
      <c r="I15" s="287">
        <v>4494</v>
      </c>
      <c r="J15" s="287">
        <v>1870</v>
      </c>
      <c r="K15" s="287">
        <v>334</v>
      </c>
      <c r="L15" s="287">
        <v>1098</v>
      </c>
      <c r="M15" s="287">
        <v>435</v>
      </c>
      <c r="N15" s="309">
        <v>2481</v>
      </c>
      <c r="O15" s="309">
        <v>629</v>
      </c>
    </row>
    <row r="16" spans="1:15" ht="12.75">
      <c r="A16" s="384">
        <v>2005</v>
      </c>
      <c r="B16" s="287">
        <v>587783</v>
      </c>
      <c r="C16" s="287">
        <v>443161</v>
      </c>
      <c r="D16" s="287">
        <v>101251</v>
      </c>
      <c r="E16" s="287">
        <v>28267</v>
      </c>
      <c r="F16" s="287">
        <v>43623</v>
      </c>
      <c r="G16" s="287">
        <v>14151</v>
      </c>
      <c r="H16" s="287">
        <v>8774</v>
      </c>
      <c r="I16" s="287">
        <v>5073</v>
      </c>
      <c r="J16" s="287">
        <v>3531</v>
      </c>
      <c r="K16" s="287">
        <v>419</v>
      </c>
      <c r="L16" s="287">
        <v>1870</v>
      </c>
      <c r="M16" s="287">
        <v>795</v>
      </c>
      <c r="N16" s="309">
        <v>4217</v>
      </c>
      <c r="O16" s="309">
        <v>992</v>
      </c>
    </row>
    <row r="17" spans="1:15" ht="12.75">
      <c r="A17" s="384">
        <v>2006</v>
      </c>
      <c r="B17" s="287">
        <v>496699</v>
      </c>
      <c r="C17" s="287">
        <v>360353</v>
      </c>
      <c r="D17" s="287">
        <v>81628</v>
      </c>
      <c r="E17" s="287">
        <v>22123</v>
      </c>
      <c r="F17" s="287">
        <v>38016</v>
      </c>
      <c r="G17" s="287">
        <v>11528</v>
      </c>
      <c r="H17" s="287">
        <v>7643</v>
      </c>
      <c r="I17" s="287">
        <v>4016</v>
      </c>
      <c r="J17" s="287">
        <v>3090</v>
      </c>
      <c r="K17" s="287">
        <v>331</v>
      </c>
      <c r="L17" s="287">
        <v>1645</v>
      </c>
      <c r="M17" s="287">
        <v>731</v>
      </c>
      <c r="N17" s="309">
        <v>3523</v>
      </c>
      <c r="O17" s="309">
        <v>760</v>
      </c>
    </row>
    <row r="18" spans="1:15" ht="12.75">
      <c r="A18" s="384">
        <v>2007</v>
      </c>
      <c r="B18" s="287">
        <v>301393</v>
      </c>
      <c r="C18" s="287">
        <v>197818</v>
      </c>
      <c r="D18" s="287">
        <v>42801</v>
      </c>
      <c r="E18" s="287">
        <v>15876</v>
      </c>
      <c r="F18" s="287">
        <v>25369</v>
      </c>
      <c r="G18" s="287">
        <v>7166</v>
      </c>
      <c r="H18" s="287">
        <v>5353</v>
      </c>
      <c r="I18" s="287">
        <v>2915</v>
      </c>
      <c r="J18" s="287">
        <v>1954</v>
      </c>
      <c r="K18" s="287">
        <v>198</v>
      </c>
      <c r="L18" s="287">
        <v>1105</v>
      </c>
      <c r="M18" s="287">
        <v>418</v>
      </c>
      <c r="N18" s="309">
        <v>1911</v>
      </c>
      <c r="O18" s="309">
        <v>437</v>
      </c>
    </row>
    <row r="19" spans="1:15" ht="12.75">
      <c r="A19" s="384">
        <v>2008</v>
      </c>
      <c r="B19" s="287">
        <v>424870</v>
      </c>
      <c r="C19" s="287">
        <v>309022</v>
      </c>
      <c r="D19" s="287">
        <v>79098</v>
      </c>
      <c r="E19" s="287">
        <v>34188</v>
      </c>
      <c r="F19" s="287">
        <v>33154</v>
      </c>
      <c r="G19" s="287">
        <v>10432</v>
      </c>
      <c r="H19" s="287">
        <v>7015</v>
      </c>
      <c r="I19" s="287">
        <v>4060</v>
      </c>
      <c r="J19" s="287">
        <v>2118</v>
      </c>
      <c r="K19" s="287">
        <v>201</v>
      </c>
      <c r="L19" s="287">
        <v>1549</v>
      </c>
      <c r="M19" s="287">
        <v>671</v>
      </c>
      <c r="N19" s="309">
        <v>2686</v>
      </c>
      <c r="O19" s="309">
        <v>614</v>
      </c>
    </row>
    <row r="20" spans="1:15" ht="12.75">
      <c r="A20" s="384">
        <v>2009</v>
      </c>
      <c r="B20" s="287">
        <v>203788</v>
      </c>
      <c r="C20" s="287">
        <v>163068</v>
      </c>
      <c r="D20" s="287">
        <v>28841</v>
      </c>
      <c r="E20" s="287">
        <v>6533</v>
      </c>
      <c r="F20" s="287">
        <v>12837</v>
      </c>
      <c r="G20" s="287">
        <v>3762</v>
      </c>
      <c r="H20" s="287">
        <v>3078</v>
      </c>
      <c r="I20" s="287">
        <v>1379</v>
      </c>
      <c r="J20" s="287">
        <v>740</v>
      </c>
      <c r="K20" s="287">
        <v>68</v>
      </c>
      <c r="L20" s="287">
        <v>160</v>
      </c>
      <c r="M20" s="287">
        <v>46</v>
      </c>
      <c r="N20" s="309">
        <v>465</v>
      </c>
      <c r="O20" s="309">
        <v>90</v>
      </c>
    </row>
    <row r="21" spans="1:15" ht="13.5" thickBot="1">
      <c r="A21" s="508" t="s">
        <v>443</v>
      </c>
      <c r="B21" s="491">
        <v>109802</v>
      </c>
      <c r="C21" s="491">
        <v>98098</v>
      </c>
      <c r="D21" s="856">
        <v>20030</v>
      </c>
      <c r="E21" s="857"/>
      <c r="F21" s="856">
        <v>7584</v>
      </c>
      <c r="G21" s="857"/>
      <c r="H21" s="318" t="s">
        <v>0</v>
      </c>
      <c r="I21" s="318" t="s">
        <v>0</v>
      </c>
      <c r="J21" s="318" t="s">
        <v>0</v>
      </c>
      <c r="K21" s="318" t="s">
        <v>0</v>
      </c>
      <c r="L21" s="318" t="s">
        <v>0</v>
      </c>
      <c r="M21" s="318" t="s">
        <v>0</v>
      </c>
      <c r="N21" s="318" t="s">
        <v>0</v>
      </c>
      <c r="O21" s="454" t="s">
        <v>0</v>
      </c>
    </row>
    <row r="22" spans="1:15" s="10" customFormat="1" ht="12.75">
      <c r="A22" s="320" t="s">
        <v>184</v>
      </c>
      <c r="B22" s="320"/>
      <c r="C22" s="320"/>
      <c r="D22" s="320"/>
      <c r="E22" s="320"/>
      <c r="F22" s="347"/>
      <c r="G22" s="347"/>
      <c r="H22" s="346"/>
      <c r="I22" s="346"/>
      <c r="J22" s="352"/>
      <c r="K22" s="352"/>
      <c r="L22" s="346"/>
      <c r="M22" s="346"/>
      <c r="N22" s="346"/>
      <c r="O22" s="346"/>
    </row>
    <row r="23" spans="1:15" s="10" customFormat="1" ht="14.25">
      <c r="A23" s="708" t="s">
        <v>489</v>
      </c>
      <c r="B23" s="708"/>
      <c r="C23" s="708"/>
      <c r="D23" s="708"/>
      <c r="E23" s="398"/>
      <c r="F23" s="435"/>
      <c r="G23" s="435"/>
      <c r="H23" s="152"/>
      <c r="I23" s="152"/>
      <c r="J23" s="36"/>
      <c r="K23" s="36"/>
      <c r="L23" s="152"/>
      <c r="M23" s="152"/>
      <c r="N23" s="152"/>
      <c r="O23" s="152"/>
    </row>
    <row r="26" spans="1:15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8" spans="2:7" ht="12.75">
      <c r="B28" s="452"/>
      <c r="C28" s="452"/>
      <c r="D28" s="452"/>
      <c r="E28" s="452"/>
      <c r="F28" s="452"/>
      <c r="G28" s="452"/>
    </row>
    <row r="29" spans="2:7" ht="12.75">
      <c r="B29" s="452"/>
      <c r="C29" s="452"/>
      <c r="D29" s="452"/>
      <c r="E29" s="452"/>
      <c r="F29" s="452"/>
      <c r="G29" s="452"/>
    </row>
    <row r="30" spans="2:7" ht="12.75">
      <c r="B30" s="452"/>
      <c r="C30" s="452"/>
      <c r="D30" s="452"/>
      <c r="E30" s="452"/>
      <c r="F30" s="452"/>
      <c r="G30" s="452"/>
    </row>
    <row r="31" spans="2:9" ht="12.75">
      <c r="B31" s="452"/>
      <c r="C31" s="452"/>
      <c r="D31" s="452"/>
      <c r="E31" s="452"/>
      <c r="F31" s="452"/>
      <c r="G31" s="452"/>
      <c r="I31" s="5" t="s">
        <v>81</v>
      </c>
    </row>
    <row r="32" spans="2:7" ht="12.75">
      <c r="B32" s="452"/>
      <c r="C32" s="452"/>
      <c r="D32" s="452"/>
      <c r="E32" s="452"/>
      <c r="F32" s="452"/>
      <c r="G32" s="452"/>
    </row>
    <row r="33" spans="2:7" ht="12.75">
      <c r="B33" s="452"/>
      <c r="C33" s="452"/>
      <c r="D33" s="452"/>
      <c r="E33" s="452"/>
      <c r="F33" s="452"/>
      <c r="G33" s="452"/>
    </row>
    <row r="34" spans="2:7" ht="12.75">
      <c r="B34" s="452"/>
      <c r="C34" s="452"/>
      <c r="D34" s="452"/>
      <c r="E34" s="452"/>
      <c r="F34" s="452"/>
      <c r="G34" s="452"/>
    </row>
    <row r="35" spans="2:7" ht="12.75">
      <c r="B35" s="452"/>
      <c r="C35" s="452"/>
      <c r="D35" s="452"/>
      <c r="E35" s="452"/>
      <c r="F35" s="452"/>
      <c r="G35" s="452"/>
    </row>
    <row r="36" ht="12.75">
      <c r="B36" s="452"/>
    </row>
  </sheetData>
  <mergeCells count="15">
    <mergeCell ref="A3:O3"/>
    <mergeCell ref="A4:O4"/>
    <mergeCell ref="A1:O1"/>
    <mergeCell ref="A6:A10"/>
    <mergeCell ref="G6:O6"/>
    <mergeCell ref="J7:K9"/>
    <mergeCell ref="L7:M9"/>
    <mergeCell ref="N7:O9"/>
    <mergeCell ref="B6:C9"/>
    <mergeCell ref="D6:E9"/>
    <mergeCell ref="F7:G9"/>
    <mergeCell ref="H7:I9"/>
    <mergeCell ref="A23:D23"/>
    <mergeCell ref="D21:E21"/>
    <mergeCell ref="F21:G21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6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0" transitionEvaluation="1">
    <pageSetUpPr fitToPage="1"/>
  </sheetPr>
  <dimension ref="A1:N34"/>
  <sheetViews>
    <sheetView showGridLines="0" zoomScale="75" zoomScaleNormal="75" workbookViewId="0" topLeftCell="A1">
      <selection activeCell="K30" sqref="K30"/>
    </sheetView>
  </sheetViews>
  <sheetFormatPr defaultColWidth="12.57421875" defaultRowHeight="12.75"/>
  <cols>
    <col min="1" max="3" width="12.7109375" style="4" customWidth="1"/>
    <col min="4" max="4" width="14.8515625" style="4" customWidth="1"/>
    <col min="5" max="6" width="12.7109375" style="4" customWidth="1"/>
    <col min="7" max="7" width="14.7109375" style="4" customWidth="1"/>
    <col min="8" max="8" width="14.57421875" style="4" customWidth="1"/>
    <col min="9" max="9" width="17.28125" style="4" customWidth="1"/>
    <col min="10" max="10" width="18.7109375" style="4" customWidth="1"/>
    <col min="11" max="14" width="15.7109375" style="4" customWidth="1"/>
    <col min="15" max="16384" width="19.140625" style="4" customWidth="1"/>
  </cols>
  <sheetData>
    <row r="1" spans="1:13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19"/>
      <c r="L1" s="19"/>
      <c r="M1" s="19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1" customFormat="1" ht="15">
      <c r="A3" s="884" t="s">
        <v>362</v>
      </c>
      <c r="B3" s="884"/>
      <c r="C3" s="884"/>
      <c r="D3" s="884"/>
      <c r="E3" s="884"/>
      <c r="F3" s="884"/>
      <c r="G3" s="884"/>
      <c r="H3" s="884"/>
      <c r="I3" s="884"/>
      <c r="J3" s="884"/>
      <c r="K3" s="103"/>
      <c r="L3" s="103"/>
      <c r="M3" s="103"/>
    </row>
    <row r="4" spans="1:13" s="41" customFormat="1" ht="15">
      <c r="A4" s="884" t="s">
        <v>298</v>
      </c>
      <c r="B4" s="884"/>
      <c r="C4" s="884"/>
      <c r="D4" s="884"/>
      <c r="E4" s="884"/>
      <c r="F4" s="884"/>
      <c r="G4" s="884"/>
      <c r="H4" s="884"/>
      <c r="I4" s="884"/>
      <c r="J4" s="884"/>
      <c r="K4" s="103"/>
      <c r="L4" s="103"/>
      <c r="M4" s="103"/>
    </row>
    <row r="5" spans="1:10" ht="13.5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</row>
    <row r="6" spans="1:13" ht="12.75">
      <c r="A6" s="878" t="s">
        <v>1</v>
      </c>
      <c r="B6" s="879" t="s">
        <v>3</v>
      </c>
      <c r="C6" s="880" t="s">
        <v>180</v>
      </c>
      <c r="D6" s="881"/>
      <c r="E6" s="882"/>
      <c r="F6" s="755" t="s">
        <v>89</v>
      </c>
      <c r="G6" s="756"/>
      <c r="H6" s="756"/>
      <c r="I6" s="756"/>
      <c r="J6" s="756"/>
      <c r="K6" s="105"/>
      <c r="L6" s="105"/>
      <c r="M6" s="105"/>
    </row>
    <row r="7" spans="1:13" ht="12.75">
      <c r="A7" s="702"/>
      <c r="B7" s="704"/>
      <c r="C7" s="731" t="s">
        <v>3</v>
      </c>
      <c r="D7" s="733" t="s">
        <v>285</v>
      </c>
      <c r="E7" s="731" t="s">
        <v>36</v>
      </c>
      <c r="F7" s="731" t="s">
        <v>139</v>
      </c>
      <c r="G7" s="733" t="s">
        <v>279</v>
      </c>
      <c r="H7" s="330" t="s">
        <v>274</v>
      </c>
      <c r="I7" s="330" t="s">
        <v>89</v>
      </c>
      <c r="J7" s="329" t="s">
        <v>240</v>
      </c>
      <c r="K7" s="106"/>
      <c r="L7" s="106"/>
      <c r="M7" s="106"/>
    </row>
    <row r="8" spans="1:13" ht="12.75">
      <c r="A8" s="702"/>
      <c r="B8" s="704"/>
      <c r="C8" s="704"/>
      <c r="D8" s="553"/>
      <c r="E8" s="704"/>
      <c r="F8" s="704"/>
      <c r="G8" s="553"/>
      <c r="H8" s="331" t="s">
        <v>275</v>
      </c>
      <c r="I8" s="331" t="s">
        <v>190</v>
      </c>
      <c r="J8" s="385" t="s">
        <v>215</v>
      </c>
      <c r="K8" s="106"/>
      <c r="L8" s="106"/>
      <c r="M8" s="106"/>
    </row>
    <row r="9" spans="1:13" ht="12.75">
      <c r="A9" s="702"/>
      <c r="B9" s="704"/>
      <c r="C9" s="704"/>
      <c r="D9" s="553"/>
      <c r="E9" s="704"/>
      <c r="F9" s="704"/>
      <c r="G9" s="553"/>
      <c r="H9" s="331" t="s">
        <v>245</v>
      </c>
      <c r="I9" s="331" t="s">
        <v>214</v>
      </c>
      <c r="J9" s="385" t="s">
        <v>216</v>
      </c>
      <c r="K9" s="105"/>
      <c r="L9" s="105"/>
      <c r="M9" s="105"/>
    </row>
    <row r="10" spans="1:13" ht="13.5" thickBot="1">
      <c r="A10" s="703"/>
      <c r="B10" s="705"/>
      <c r="C10" s="705"/>
      <c r="D10" s="554"/>
      <c r="E10" s="705"/>
      <c r="F10" s="705"/>
      <c r="G10" s="554"/>
      <c r="H10" s="332" t="s">
        <v>277</v>
      </c>
      <c r="I10" s="332" t="s">
        <v>217</v>
      </c>
      <c r="J10" s="386" t="s">
        <v>211</v>
      </c>
      <c r="K10" s="106"/>
      <c r="L10" s="106"/>
      <c r="M10" s="106"/>
    </row>
    <row r="11" spans="1:13" ht="12.75">
      <c r="A11" s="388">
        <v>2000</v>
      </c>
      <c r="B11" s="287">
        <v>932932</v>
      </c>
      <c r="C11" s="287">
        <f aca="true" t="shared" si="0" ref="C11:C18">SUM(D11:E11)</f>
        <v>43370</v>
      </c>
      <c r="D11" s="287">
        <v>38332</v>
      </c>
      <c r="E11" s="287">
        <v>5038</v>
      </c>
      <c r="F11" s="287">
        <v>272786</v>
      </c>
      <c r="G11" s="287">
        <v>35831</v>
      </c>
      <c r="H11" s="287">
        <v>15471</v>
      </c>
      <c r="I11" s="287">
        <v>12393</v>
      </c>
      <c r="J11" s="309">
        <v>15804</v>
      </c>
      <c r="K11" s="104"/>
      <c r="L11" s="104"/>
      <c r="M11" s="104"/>
    </row>
    <row r="12" spans="1:13" ht="12.75">
      <c r="A12" s="388">
        <v>2001</v>
      </c>
      <c r="B12" s="287">
        <v>946600</v>
      </c>
      <c r="C12" s="287">
        <f t="shared" si="0"/>
        <v>39096</v>
      </c>
      <c r="D12" s="287">
        <v>34487</v>
      </c>
      <c r="E12" s="287">
        <v>4609</v>
      </c>
      <c r="F12" s="287">
        <v>265818</v>
      </c>
      <c r="G12" s="287">
        <v>35406</v>
      </c>
      <c r="H12" s="287">
        <v>14473</v>
      </c>
      <c r="I12" s="287">
        <v>11971</v>
      </c>
      <c r="J12" s="309">
        <v>14505</v>
      </c>
      <c r="K12" s="104"/>
      <c r="L12" s="104"/>
      <c r="M12" s="104"/>
    </row>
    <row r="13" spans="1:13" ht="12.75">
      <c r="A13" s="388">
        <v>2002</v>
      </c>
      <c r="B13" s="287">
        <v>938188</v>
      </c>
      <c r="C13" s="287">
        <f t="shared" si="0"/>
        <v>37408</v>
      </c>
      <c r="D13" s="287">
        <v>32868</v>
      </c>
      <c r="E13" s="287">
        <v>4540</v>
      </c>
      <c r="F13" s="287">
        <v>252548</v>
      </c>
      <c r="G13" s="287">
        <v>34709</v>
      </c>
      <c r="H13" s="287">
        <v>13106</v>
      </c>
      <c r="I13" s="287">
        <v>11350</v>
      </c>
      <c r="J13" s="309">
        <v>13725</v>
      </c>
      <c r="K13" s="104"/>
      <c r="L13" s="104"/>
      <c r="M13" s="104"/>
    </row>
    <row r="14" spans="1:13" ht="12.75">
      <c r="A14" s="389">
        <v>2003</v>
      </c>
      <c r="B14" s="287">
        <v>874724</v>
      </c>
      <c r="C14" s="287">
        <f t="shared" si="0"/>
        <v>34710</v>
      </c>
      <c r="D14" s="287">
        <v>30677</v>
      </c>
      <c r="E14" s="287">
        <v>4033</v>
      </c>
      <c r="F14" s="287">
        <v>237967</v>
      </c>
      <c r="G14" s="287">
        <v>33869</v>
      </c>
      <c r="H14" s="287">
        <v>12604</v>
      </c>
      <c r="I14" s="287">
        <v>11186</v>
      </c>
      <c r="J14" s="309">
        <v>14193</v>
      </c>
      <c r="K14" s="104"/>
      <c r="L14" s="104"/>
      <c r="M14" s="104"/>
    </row>
    <row r="15" spans="1:13" ht="12.75">
      <c r="A15" s="389">
        <v>2004</v>
      </c>
      <c r="B15" s="287">
        <v>871724</v>
      </c>
      <c r="C15" s="287">
        <f t="shared" si="0"/>
        <v>35024</v>
      </c>
      <c r="D15" s="287">
        <v>30916</v>
      </c>
      <c r="E15" s="287">
        <v>4108</v>
      </c>
      <c r="F15" s="287">
        <v>244740</v>
      </c>
      <c r="G15" s="287">
        <v>36861</v>
      </c>
      <c r="H15" s="287">
        <v>14851</v>
      </c>
      <c r="I15" s="287">
        <v>11409</v>
      </c>
      <c r="J15" s="309">
        <v>14565</v>
      </c>
      <c r="K15" s="104"/>
      <c r="L15" s="104"/>
      <c r="M15" s="104"/>
    </row>
    <row r="16" spans="1:13" ht="12.75">
      <c r="A16" s="389">
        <v>2005</v>
      </c>
      <c r="B16" s="287">
        <v>890872</v>
      </c>
      <c r="C16" s="287">
        <f t="shared" si="0"/>
        <v>34265</v>
      </c>
      <c r="D16" s="287">
        <v>30578</v>
      </c>
      <c r="E16" s="287">
        <v>3687</v>
      </c>
      <c r="F16" s="287">
        <v>242336</v>
      </c>
      <c r="G16" s="287">
        <v>36350</v>
      </c>
      <c r="H16" s="287">
        <v>14773</v>
      </c>
      <c r="I16" s="287">
        <v>11490</v>
      </c>
      <c r="J16" s="309">
        <v>15314</v>
      </c>
      <c r="K16" s="104"/>
      <c r="L16" s="104"/>
      <c r="M16" s="104"/>
    </row>
    <row r="17" spans="1:13" ht="12.75">
      <c r="A17" s="389">
        <v>2006</v>
      </c>
      <c r="B17" s="287">
        <v>911561</v>
      </c>
      <c r="C17" s="287">
        <f t="shared" si="0"/>
        <v>33938</v>
      </c>
      <c r="D17" s="287">
        <v>30338</v>
      </c>
      <c r="E17" s="287">
        <v>3600</v>
      </c>
      <c r="F17" s="287">
        <v>244344</v>
      </c>
      <c r="G17" s="287">
        <v>35898</v>
      </c>
      <c r="H17" s="287">
        <v>15163</v>
      </c>
      <c r="I17" s="287">
        <v>11373</v>
      </c>
      <c r="J17" s="309">
        <v>15992</v>
      </c>
      <c r="K17" s="104"/>
      <c r="L17" s="104"/>
      <c r="M17" s="104"/>
    </row>
    <row r="18" spans="1:13" ht="13.5" thickBot="1">
      <c r="A18" s="389">
        <v>2007</v>
      </c>
      <c r="B18" s="287">
        <v>924981</v>
      </c>
      <c r="C18" s="287">
        <f t="shared" si="0"/>
        <v>34475</v>
      </c>
      <c r="D18" s="287">
        <v>30932</v>
      </c>
      <c r="E18" s="287">
        <v>3543</v>
      </c>
      <c r="F18" s="287">
        <v>245074</v>
      </c>
      <c r="G18" s="287">
        <v>36405</v>
      </c>
      <c r="H18" s="287">
        <v>14397</v>
      </c>
      <c r="I18" s="287">
        <v>10589</v>
      </c>
      <c r="J18" s="309">
        <v>15745</v>
      </c>
      <c r="K18" s="104"/>
      <c r="L18" s="104"/>
      <c r="M18" s="104"/>
    </row>
    <row r="19" spans="1:14" s="10" customFormat="1" ht="12.75">
      <c r="A19" s="390" t="s">
        <v>184</v>
      </c>
      <c r="B19" s="391"/>
      <c r="C19" s="392"/>
      <c r="D19" s="320"/>
      <c r="E19" s="320"/>
      <c r="F19" s="393"/>
      <c r="G19" s="394"/>
      <c r="H19" s="394"/>
      <c r="I19" s="394"/>
      <c r="J19" s="394"/>
      <c r="K19" s="99"/>
      <c r="L19" s="99"/>
      <c r="M19" s="99"/>
      <c r="N19" s="34"/>
    </row>
    <row r="20" spans="1:14" s="10" customFormat="1" ht="12.75">
      <c r="A20" s="65" t="s">
        <v>420</v>
      </c>
      <c r="B20" s="442"/>
      <c r="C20" s="398"/>
      <c r="D20" s="398"/>
      <c r="E20" s="398"/>
      <c r="F20" s="435"/>
      <c r="G20" s="443"/>
      <c r="H20" s="443"/>
      <c r="I20" s="443"/>
      <c r="J20" s="443"/>
      <c r="K20" s="99"/>
      <c r="L20" s="99"/>
      <c r="M20" s="99"/>
      <c r="N20" s="34"/>
    </row>
    <row r="21" spans="2:3" ht="13.5" thickBot="1">
      <c r="B21" s="100"/>
      <c r="C21" s="93"/>
    </row>
    <row r="22" spans="1:14" ht="12.75">
      <c r="A22" s="878" t="s">
        <v>1</v>
      </c>
      <c r="B22" s="879" t="s">
        <v>3</v>
      </c>
      <c r="C22" s="866" t="s">
        <v>180</v>
      </c>
      <c r="D22" s="867"/>
      <c r="E22" s="867"/>
      <c r="F22" s="868"/>
      <c r="G22" s="755" t="s">
        <v>89</v>
      </c>
      <c r="H22" s="756"/>
      <c r="I22" s="756"/>
      <c r="J22" s="756"/>
      <c r="K22" s="756"/>
      <c r="L22" s="105"/>
      <c r="M22" s="105"/>
      <c r="N22" s="105"/>
    </row>
    <row r="23" spans="1:14" ht="12.75" customHeight="1">
      <c r="A23" s="702"/>
      <c r="B23" s="704"/>
      <c r="C23" s="731" t="s">
        <v>3</v>
      </c>
      <c r="D23" s="733" t="s">
        <v>419</v>
      </c>
      <c r="E23" s="733" t="s">
        <v>401</v>
      </c>
      <c r="F23" s="733" t="s">
        <v>333</v>
      </c>
      <c r="G23" s="731" t="s">
        <v>139</v>
      </c>
      <c r="H23" s="733" t="s">
        <v>370</v>
      </c>
      <c r="I23" s="733" t="s">
        <v>487</v>
      </c>
      <c r="J23" s="733" t="s">
        <v>373</v>
      </c>
      <c r="K23" s="700" t="s">
        <v>375</v>
      </c>
      <c r="L23" s="106"/>
      <c r="M23" s="106"/>
      <c r="N23" s="106"/>
    </row>
    <row r="24" spans="1:14" ht="12.75">
      <c r="A24" s="702"/>
      <c r="B24" s="704"/>
      <c r="C24" s="704"/>
      <c r="D24" s="553"/>
      <c r="E24" s="553"/>
      <c r="F24" s="553"/>
      <c r="G24" s="704"/>
      <c r="H24" s="553"/>
      <c r="I24" s="553"/>
      <c r="J24" s="553" t="s">
        <v>190</v>
      </c>
      <c r="K24" s="551" t="s">
        <v>215</v>
      </c>
      <c r="L24" s="106"/>
      <c r="M24" s="106"/>
      <c r="N24" s="106"/>
    </row>
    <row r="25" spans="1:14" ht="12.75">
      <c r="A25" s="702"/>
      <c r="B25" s="704"/>
      <c r="C25" s="704"/>
      <c r="D25" s="553"/>
      <c r="E25" s="553"/>
      <c r="F25" s="553"/>
      <c r="G25" s="704"/>
      <c r="H25" s="553"/>
      <c r="I25" s="553"/>
      <c r="J25" s="553" t="s">
        <v>214</v>
      </c>
      <c r="K25" s="551" t="s">
        <v>216</v>
      </c>
      <c r="L25" s="105"/>
      <c r="M25" s="105"/>
      <c r="N25" s="105"/>
    </row>
    <row r="26" spans="1:14" ht="45.75" customHeight="1" thickBot="1">
      <c r="A26" s="703"/>
      <c r="B26" s="705"/>
      <c r="C26" s="705"/>
      <c r="D26" s="554"/>
      <c r="E26" s="554"/>
      <c r="F26" s="554"/>
      <c r="G26" s="705"/>
      <c r="H26" s="554"/>
      <c r="I26" s="554"/>
      <c r="J26" s="554" t="s">
        <v>217</v>
      </c>
      <c r="K26" s="552" t="s">
        <v>211</v>
      </c>
      <c r="L26" s="106"/>
      <c r="M26" s="106"/>
      <c r="N26" s="106"/>
    </row>
    <row r="27" spans="1:14" ht="14.25">
      <c r="A27" s="461" t="s">
        <v>438</v>
      </c>
      <c r="B27" s="462">
        <v>804959</v>
      </c>
      <c r="C27" s="462">
        <v>27227</v>
      </c>
      <c r="D27" s="462">
        <v>20850</v>
      </c>
      <c r="E27" s="462">
        <v>3354</v>
      </c>
      <c r="F27" s="462">
        <v>3023</v>
      </c>
      <c r="G27" s="462">
        <v>203557</v>
      </c>
      <c r="H27" s="462">
        <v>27186</v>
      </c>
      <c r="I27" s="462">
        <v>7959</v>
      </c>
      <c r="J27" s="462">
        <v>3760</v>
      </c>
      <c r="K27" s="463">
        <v>7415</v>
      </c>
      <c r="L27" s="104"/>
      <c r="M27" s="104"/>
      <c r="N27" s="104"/>
    </row>
    <row r="28" spans="1:14" ht="14.25">
      <c r="A28" s="507" t="s">
        <v>439</v>
      </c>
      <c r="B28" s="466">
        <v>617440</v>
      </c>
      <c r="C28" s="466">
        <v>27681</v>
      </c>
      <c r="D28" s="466">
        <v>21112</v>
      </c>
      <c r="E28" s="466">
        <v>3654</v>
      </c>
      <c r="F28" s="466">
        <v>2915</v>
      </c>
      <c r="G28" s="466">
        <v>142497</v>
      </c>
      <c r="H28" s="466">
        <v>21770</v>
      </c>
      <c r="I28" s="466">
        <v>5080</v>
      </c>
      <c r="J28" s="466">
        <v>2620</v>
      </c>
      <c r="K28" s="467">
        <v>4588</v>
      </c>
      <c r="L28" s="104"/>
      <c r="M28" s="104"/>
      <c r="N28" s="104"/>
    </row>
    <row r="29" spans="1:14" ht="13.5" thickBot="1">
      <c r="A29" s="446" t="s">
        <v>443</v>
      </c>
      <c r="B29" s="426">
        <v>553915</v>
      </c>
      <c r="C29" s="426">
        <v>28536</v>
      </c>
      <c r="D29" s="426">
        <v>21779</v>
      </c>
      <c r="E29" s="426">
        <v>3880</v>
      </c>
      <c r="F29" s="426">
        <v>2877</v>
      </c>
      <c r="G29" s="426">
        <v>129744</v>
      </c>
      <c r="H29" s="426">
        <v>20355</v>
      </c>
      <c r="I29" s="426">
        <v>4862</v>
      </c>
      <c r="J29" s="426">
        <v>2187</v>
      </c>
      <c r="K29" s="428">
        <v>3818</v>
      </c>
      <c r="L29" s="104"/>
      <c r="M29" s="104"/>
      <c r="N29" s="104"/>
    </row>
    <row r="30" ht="12.75">
      <c r="A30" s="390" t="s">
        <v>184</v>
      </c>
    </row>
    <row r="31" ht="12.75">
      <c r="A31" s="65" t="s">
        <v>385</v>
      </c>
    </row>
    <row r="32" spans="1:5" ht="12.75">
      <c r="A32" s="855" t="s">
        <v>485</v>
      </c>
      <c r="B32" s="855"/>
      <c r="C32" s="855"/>
      <c r="D32" s="855"/>
      <c r="E32" s="855"/>
    </row>
    <row r="33" spans="1:13" ht="12.75">
      <c r="A33" s="883" t="s">
        <v>440</v>
      </c>
      <c r="B33" s="883"/>
      <c r="C33" s="883"/>
      <c r="D33" s="883"/>
      <c r="E33" s="883"/>
      <c r="F33" s="883"/>
      <c r="G33" s="883"/>
      <c r="H33" s="883"/>
      <c r="I33" s="883"/>
      <c r="J33" s="883"/>
      <c r="K33" s="883"/>
      <c r="L33" s="883"/>
      <c r="M33" s="883"/>
    </row>
    <row r="34" spans="1:3" ht="12.75">
      <c r="A34" s="883" t="s">
        <v>486</v>
      </c>
      <c r="B34" s="883"/>
      <c r="C34" s="883"/>
    </row>
  </sheetData>
  <mergeCells count="28">
    <mergeCell ref="A33:M33"/>
    <mergeCell ref="A32:E32"/>
    <mergeCell ref="A34:C34"/>
    <mergeCell ref="A3:J3"/>
    <mergeCell ref="A4:J4"/>
    <mergeCell ref="A22:A26"/>
    <mergeCell ref="B22:B26"/>
    <mergeCell ref="G22:K22"/>
    <mergeCell ref="C23:C26"/>
    <mergeCell ref="D23:D26"/>
    <mergeCell ref="A1:J1"/>
    <mergeCell ref="A6:A10"/>
    <mergeCell ref="B6:B10"/>
    <mergeCell ref="C7:C10"/>
    <mergeCell ref="D7:D10"/>
    <mergeCell ref="E7:E10"/>
    <mergeCell ref="F7:F10"/>
    <mergeCell ref="G7:G10"/>
    <mergeCell ref="C6:E6"/>
    <mergeCell ref="F6:J6"/>
    <mergeCell ref="K23:K26"/>
    <mergeCell ref="C22:F22"/>
    <mergeCell ref="I23:I26"/>
    <mergeCell ref="J23:J26"/>
    <mergeCell ref="F23:F26"/>
    <mergeCell ref="G23:G26"/>
    <mergeCell ref="H23:H26"/>
    <mergeCell ref="E23:E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  <ignoredErrors>
    <ignoredError sqref="C11:C18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7"/>
  <sheetViews>
    <sheetView showGridLines="0" zoomScale="75" zoomScaleNormal="75" workbookViewId="0" topLeftCell="A10">
      <selection activeCell="M46" sqref="M46"/>
    </sheetView>
  </sheetViews>
  <sheetFormatPr defaultColWidth="12.57421875" defaultRowHeight="12.75"/>
  <cols>
    <col min="1" max="1" width="9.7109375" style="4" customWidth="1"/>
    <col min="2" max="2" width="11.421875" style="4" bestFit="1" customWidth="1"/>
    <col min="3" max="3" width="9.7109375" style="4" customWidth="1"/>
    <col min="4" max="5" width="11.00390625" style="4" customWidth="1"/>
    <col min="6" max="6" width="10.7109375" style="4" customWidth="1"/>
    <col min="7" max="7" width="10.421875" style="4" customWidth="1"/>
    <col min="8" max="8" width="10.8515625" style="4" customWidth="1"/>
    <col min="9" max="9" width="10.7109375" style="4" customWidth="1"/>
    <col min="10" max="11" width="10.8515625" style="4" customWidth="1"/>
    <col min="12" max="12" width="10.7109375" style="4" customWidth="1"/>
    <col min="13" max="13" width="9.7109375" style="4" customWidth="1"/>
    <col min="14" max="16384" width="19.140625" style="4" customWidth="1"/>
  </cols>
  <sheetData>
    <row r="1" spans="1:13" ht="18">
      <c r="A1" s="633" t="s">
        <v>233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</row>
    <row r="2" spans="1:13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41" customFormat="1" ht="15">
      <c r="A3" s="884" t="s">
        <v>368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</row>
    <row r="4" spans="1:12" s="41" customFormat="1" ht="15.75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3" ht="12.75">
      <c r="A5" s="403"/>
      <c r="B5" s="701" t="s">
        <v>4</v>
      </c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</row>
    <row r="6" spans="1:13" ht="12.75" customHeight="1">
      <c r="A6" s="702" t="s">
        <v>1</v>
      </c>
      <c r="B6" s="704" t="s">
        <v>3</v>
      </c>
      <c r="C6" s="706" t="s">
        <v>300</v>
      </c>
      <c r="D6" s="699" t="s">
        <v>301</v>
      </c>
      <c r="E6" s="699" t="s">
        <v>302</v>
      </c>
      <c r="F6" s="699" t="s">
        <v>303</v>
      </c>
      <c r="G6" s="699" t="s">
        <v>304</v>
      </c>
      <c r="H6" s="699" t="s">
        <v>305</v>
      </c>
      <c r="I6" s="699" t="s">
        <v>306</v>
      </c>
      <c r="J6" s="699" t="s">
        <v>307</v>
      </c>
      <c r="K6" s="699" t="s">
        <v>308</v>
      </c>
      <c r="L6" s="699" t="s">
        <v>309</v>
      </c>
      <c r="M6" s="735" t="s">
        <v>310</v>
      </c>
    </row>
    <row r="7" spans="1:13" ht="12.75">
      <c r="A7" s="702"/>
      <c r="B7" s="704"/>
      <c r="C7" s="706"/>
      <c r="D7" s="553"/>
      <c r="E7" s="553"/>
      <c r="F7" s="553"/>
      <c r="G7" s="553"/>
      <c r="H7" s="553"/>
      <c r="I7" s="553"/>
      <c r="J7" s="553"/>
      <c r="K7" s="553"/>
      <c r="L7" s="553"/>
      <c r="M7" s="551"/>
    </row>
    <row r="8" spans="1:13" ht="12.75">
      <c r="A8" s="702"/>
      <c r="B8" s="704"/>
      <c r="C8" s="706"/>
      <c r="D8" s="553"/>
      <c r="E8" s="553"/>
      <c r="F8" s="553"/>
      <c r="G8" s="553"/>
      <c r="H8" s="553"/>
      <c r="I8" s="553"/>
      <c r="J8" s="553"/>
      <c r="K8" s="553"/>
      <c r="L8" s="553"/>
      <c r="M8" s="551"/>
    </row>
    <row r="9" spans="1:13" ht="13.5" thickBot="1">
      <c r="A9" s="703"/>
      <c r="B9" s="705"/>
      <c r="C9" s="707"/>
      <c r="D9" s="554"/>
      <c r="E9" s="554"/>
      <c r="F9" s="554"/>
      <c r="G9" s="554"/>
      <c r="H9" s="554"/>
      <c r="I9" s="554"/>
      <c r="J9" s="554"/>
      <c r="K9" s="554"/>
      <c r="L9" s="554"/>
      <c r="M9" s="552"/>
    </row>
    <row r="10" spans="1:13" ht="12.75">
      <c r="A10" s="389">
        <v>2003</v>
      </c>
      <c r="B10" s="287">
        <f>SUM(C10:M10)</f>
        <v>697361</v>
      </c>
      <c r="C10" s="287">
        <v>9590</v>
      </c>
      <c r="D10" s="287">
        <v>25876</v>
      </c>
      <c r="E10" s="287">
        <v>107765</v>
      </c>
      <c r="F10" s="287">
        <v>122142</v>
      </c>
      <c r="G10" s="287">
        <v>107376</v>
      </c>
      <c r="H10" s="287">
        <v>94951</v>
      </c>
      <c r="I10" s="287">
        <v>74274</v>
      </c>
      <c r="J10" s="287">
        <v>54300</v>
      </c>
      <c r="K10" s="287">
        <v>52342</v>
      </c>
      <c r="L10" s="287">
        <v>47634</v>
      </c>
      <c r="M10" s="308">
        <v>1111</v>
      </c>
    </row>
    <row r="11" spans="1:13" ht="12.75">
      <c r="A11" s="389">
        <v>2004</v>
      </c>
      <c r="B11" s="287">
        <f>SUM(C11:M11)</f>
        <v>693843</v>
      </c>
      <c r="C11" s="287">
        <v>10000</v>
      </c>
      <c r="D11" s="287">
        <v>25086</v>
      </c>
      <c r="E11" s="287">
        <v>102032</v>
      </c>
      <c r="F11" s="287">
        <v>122297</v>
      </c>
      <c r="G11" s="287">
        <v>109356</v>
      </c>
      <c r="H11" s="287">
        <v>96133</v>
      </c>
      <c r="I11" s="287">
        <v>78672</v>
      </c>
      <c r="J11" s="287">
        <v>57936</v>
      </c>
      <c r="K11" s="287">
        <v>43169</v>
      </c>
      <c r="L11" s="287">
        <v>48561</v>
      </c>
      <c r="M11" s="309">
        <v>601</v>
      </c>
    </row>
    <row r="12" spans="1:13" ht="12.75">
      <c r="A12" s="389">
        <v>2005</v>
      </c>
      <c r="B12" s="287">
        <f>SUM(C12:M12)</f>
        <v>710682</v>
      </c>
      <c r="C12" s="287">
        <v>9006</v>
      </c>
      <c r="D12" s="287">
        <v>24284</v>
      </c>
      <c r="E12" s="287">
        <v>99728</v>
      </c>
      <c r="F12" s="287">
        <v>124528</v>
      </c>
      <c r="G12" s="287">
        <v>113766</v>
      </c>
      <c r="H12" s="287">
        <v>99620</v>
      </c>
      <c r="I12" s="287">
        <v>82002</v>
      </c>
      <c r="J12" s="287">
        <v>61721</v>
      </c>
      <c r="K12" s="287">
        <v>45097</v>
      </c>
      <c r="L12" s="287">
        <v>50334</v>
      </c>
      <c r="M12" s="309">
        <v>596</v>
      </c>
    </row>
    <row r="13" spans="1:13" ht="12.75">
      <c r="A13" s="389">
        <v>2006</v>
      </c>
      <c r="B13" s="287">
        <f>SUM(C13:M13)</f>
        <v>723416</v>
      </c>
      <c r="C13" s="287">
        <v>8767</v>
      </c>
      <c r="D13" s="287">
        <v>23641</v>
      </c>
      <c r="E13" s="287">
        <v>96872</v>
      </c>
      <c r="F13" s="287">
        <v>124433</v>
      </c>
      <c r="G13" s="287">
        <v>118146</v>
      </c>
      <c r="H13" s="287">
        <v>103756</v>
      </c>
      <c r="I13" s="287">
        <v>85091</v>
      </c>
      <c r="J13" s="287">
        <v>65060</v>
      </c>
      <c r="K13" s="287">
        <v>46586</v>
      </c>
      <c r="L13" s="287">
        <v>50513</v>
      </c>
      <c r="M13" s="309">
        <v>551</v>
      </c>
    </row>
    <row r="14" spans="1:13" ht="12.75">
      <c r="A14" s="389">
        <v>2007</v>
      </c>
      <c r="B14" s="287">
        <f>SUM(C14:M14)</f>
        <v>723518</v>
      </c>
      <c r="C14" s="287">
        <v>8245</v>
      </c>
      <c r="D14" s="287">
        <v>23037</v>
      </c>
      <c r="E14" s="287">
        <v>91975</v>
      </c>
      <c r="F14" s="287">
        <v>118961</v>
      </c>
      <c r="G14" s="287">
        <v>119436</v>
      </c>
      <c r="H14" s="287">
        <v>104541</v>
      </c>
      <c r="I14" s="287">
        <v>88054</v>
      </c>
      <c r="J14" s="287">
        <v>67686</v>
      </c>
      <c r="K14" s="287">
        <v>48788</v>
      </c>
      <c r="L14" s="287">
        <v>52167</v>
      </c>
      <c r="M14" s="309">
        <v>628</v>
      </c>
    </row>
    <row r="15" spans="1:13" ht="12.75">
      <c r="A15" s="389">
        <v>2008</v>
      </c>
      <c r="B15" s="287">
        <v>610796</v>
      </c>
      <c r="C15" s="287">
        <v>4952</v>
      </c>
      <c r="D15" s="287">
        <v>16528</v>
      </c>
      <c r="E15" s="287">
        <v>70136</v>
      </c>
      <c r="F15" s="287">
        <v>95298</v>
      </c>
      <c r="G15" s="287">
        <v>101681</v>
      </c>
      <c r="H15" s="287">
        <v>89964</v>
      </c>
      <c r="I15" s="287">
        <v>77895</v>
      </c>
      <c r="J15" s="287">
        <v>60798</v>
      </c>
      <c r="K15" s="287">
        <v>45083</v>
      </c>
      <c r="L15" s="287">
        <v>47833</v>
      </c>
      <c r="M15" s="309">
        <v>628</v>
      </c>
    </row>
    <row r="16" spans="1:13" ht="12.75">
      <c r="A16" s="389">
        <v>2009</v>
      </c>
      <c r="B16" s="287">
        <v>453762</v>
      </c>
      <c r="C16" s="287">
        <v>1665</v>
      </c>
      <c r="D16" s="287">
        <v>7672</v>
      </c>
      <c r="E16" s="287">
        <v>41785</v>
      </c>
      <c r="F16" s="287">
        <v>64639</v>
      </c>
      <c r="G16" s="287">
        <v>76816</v>
      </c>
      <c r="H16" s="287">
        <v>70438</v>
      </c>
      <c r="I16" s="309">
        <v>62140</v>
      </c>
      <c r="J16" s="309">
        <v>50412</v>
      </c>
      <c r="K16" s="309">
        <v>37978</v>
      </c>
      <c r="L16" s="309">
        <v>39704</v>
      </c>
      <c r="M16" s="309">
        <v>513</v>
      </c>
    </row>
    <row r="17" spans="1:13" ht="13.5" thickBot="1">
      <c r="A17" s="446" t="s">
        <v>443</v>
      </c>
      <c r="B17" s="426">
        <v>402415</v>
      </c>
      <c r="C17" s="426">
        <v>512</v>
      </c>
      <c r="D17" s="426">
        <v>3939</v>
      </c>
      <c r="E17" s="426">
        <v>30894</v>
      </c>
      <c r="F17" s="426">
        <v>52745</v>
      </c>
      <c r="G17" s="426">
        <v>68459</v>
      </c>
      <c r="H17" s="426">
        <v>64615</v>
      </c>
      <c r="I17" s="428">
        <v>57700</v>
      </c>
      <c r="J17" s="428">
        <v>47667</v>
      </c>
      <c r="K17" s="428">
        <v>36843</v>
      </c>
      <c r="L17" s="428">
        <v>38041</v>
      </c>
      <c r="M17" s="428">
        <v>1000</v>
      </c>
    </row>
    <row r="18" spans="2:13" s="10" customFormat="1" ht="13.5" thickBot="1">
      <c r="B18" s="442"/>
      <c r="C18" s="447"/>
      <c r="D18" s="398"/>
      <c r="E18" s="448"/>
      <c r="F18" s="449"/>
      <c r="G18" s="449"/>
      <c r="H18" s="449"/>
      <c r="I18" s="449"/>
      <c r="J18" s="449"/>
      <c r="K18" s="449"/>
      <c r="L18" s="449"/>
      <c r="M18" s="449"/>
    </row>
    <row r="19" spans="1:13" ht="12.75">
      <c r="A19" s="403"/>
      <c r="B19" s="701" t="s">
        <v>5</v>
      </c>
      <c r="C19" s="701"/>
      <c r="D19" s="701"/>
      <c r="E19" s="701"/>
      <c r="F19" s="701"/>
      <c r="G19" s="701"/>
      <c r="H19" s="701"/>
      <c r="I19" s="701"/>
      <c r="J19" s="701"/>
      <c r="K19" s="701"/>
      <c r="L19" s="701"/>
      <c r="M19" s="701"/>
    </row>
    <row r="20" spans="1:13" ht="12.75" customHeight="1">
      <c r="A20" s="702" t="s">
        <v>1</v>
      </c>
      <c r="B20" s="704" t="s">
        <v>3</v>
      </c>
      <c r="C20" s="706" t="s">
        <v>300</v>
      </c>
      <c r="D20" s="699" t="s">
        <v>301</v>
      </c>
      <c r="E20" s="699" t="s">
        <v>302</v>
      </c>
      <c r="F20" s="699" t="s">
        <v>303</v>
      </c>
      <c r="G20" s="699" t="s">
        <v>304</v>
      </c>
      <c r="H20" s="699" t="s">
        <v>305</v>
      </c>
      <c r="I20" s="699" t="s">
        <v>306</v>
      </c>
      <c r="J20" s="699" t="s">
        <v>307</v>
      </c>
      <c r="K20" s="699" t="s">
        <v>308</v>
      </c>
      <c r="L20" s="699" t="s">
        <v>309</v>
      </c>
      <c r="M20" s="735" t="s">
        <v>310</v>
      </c>
    </row>
    <row r="21" spans="1:13" ht="12.75">
      <c r="A21" s="702"/>
      <c r="B21" s="704"/>
      <c r="C21" s="706"/>
      <c r="D21" s="553"/>
      <c r="E21" s="553"/>
      <c r="F21" s="553"/>
      <c r="G21" s="553"/>
      <c r="H21" s="553"/>
      <c r="I21" s="553"/>
      <c r="J21" s="553"/>
      <c r="K21" s="553"/>
      <c r="L21" s="553"/>
      <c r="M21" s="551"/>
    </row>
    <row r="22" spans="1:13" ht="12.75">
      <c r="A22" s="702"/>
      <c r="B22" s="704"/>
      <c r="C22" s="706"/>
      <c r="D22" s="553"/>
      <c r="E22" s="553"/>
      <c r="F22" s="553"/>
      <c r="G22" s="553"/>
      <c r="H22" s="553"/>
      <c r="I22" s="553"/>
      <c r="J22" s="553"/>
      <c r="K22" s="553"/>
      <c r="L22" s="553"/>
      <c r="M22" s="551"/>
    </row>
    <row r="23" spans="1:13" ht="13.5" thickBot="1">
      <c r="A23" s="703"/>
      <c r="B23" s="705"/>
      <c r="C23" s="707"/>
      <c r="D23" s="554"/>
      <c r="E23" s="554"/>
      <c r="F23" s="554"/>
      <c r="G23" s="554"/>
      <c r="H23" s="554"/>
      <c r="I23" s="554"/>
      <c r="J23" s="554"/>
      <c r="K23" s="554"/>
      <c r="L23" s="554"/>
      <c r="M23" s="552"/>
    </row>
    <row r="24" spans="1:13" ht="12.75">
      <c r="A24" s="389">
        <v>2003</v>
      </c>
      <c r="B24" s="287">
        <f>SUM(C24:M24)</f>
        <v>177363</v>
      </c>
      <c r="C24" s="287">
        <v>1684</v>
      </c>
      <c r="D24" s="287">
        <v>6117</v>
      </c>
      <c r="E24" s="287">
        <v>28325</v>
      </c>
      <c r="F24" s="287">
        <v>31714</v>
      </c>
      <c r="G24" s="287">
        <v>24997</v>
      </c>
      <c r="H24" s="287">
        <v>22182</v>
      </c>
      <c r="I24" s="287">
        <v>20446</v>
      </c>
      <c r="J24" s="287">
        <v>16306</v>
      </c>
      <c r="K24" s="287">
        <v>14639</v>
      </c>
      <c r="L24" s="287">
        <v>10558</v>
      </c>
      <c r="M24" s="308">
        <v>395</v>
      </c>
    </row>
    <row r="25" spans="1:13" ht="12.75">
      <c r="A25" s="389">
        <v>2004</v>
      </c>
      <c r="B25" s="287">
        <f>SUM(C25:M25)</f>
        <v>177881</v>
      </c>
      <c r="C25" s="287">
        <v>1635</v>
      </c>
      <c r="D25" s="287">
        <v>5491</v>
      </c>
      <c r="E25" s="287">
        <v>26349</v>
      </c>
      <c r="F25" s="287">
        <v>31591</v>
      </c>
      <c r="G25" s="287">
        <v>25433</v>
      </c>
      <c r="H25" s="287">
        <v>22824</v>
      </c>
      <c r="I25" s="287">
        <v>21882</v>
      </c>
      <c r="J25" s="287">
        <v>17921</v>
      </c>
      <c r="K25" s="287">
        <v>13138</v>
      </c>
      <c r="L25" s="287">
        <v>11326</v>
      </c>
      <c r="M25" s="309">
        <v>291</v>
      </c>
    </row>
    <row r="26" spans="1:13" ht="12.75">
      <c r="A26" s="389">
        <v>2005</v>
      </c>
      <c r="B26" s="287">
        <f>SUM(C26:M26)</f>
        <v>180190</v>
      </c>
      <c r="C26" s="287">
        <v>1274</v>
      </c>
      <c r="D26" s="287">
        <v>5104</v>
      </c>
      <c r="E26" s="287">
        <v>24237</v>
      </c>
      <c r="F26" s="287">
        <v>31114</v>
      </c>
      <c r="G26" s="287">
        <v>26008</v>
      </c>
      <c r="H26" s="287">
        <v>23978</v>
      </c>
      <c r="I26" s="287">
        <v>22619</v>
      </c>
      <c r="J26" s="287">
        <v>19479</v>
      </c>
      <c r="K26" s="287">
        <v>14036</v>
      </c>
      <c r="L26" s="287">
        <v>12100</v>
      </c>
      <c r="M26" s="309">
        <v>241</v>
      </c>
    </row>
    <row r="27" spans="1:13" ht="12.75">
      <c r="A27" s="389">
        <v>2006</v>
      </c>
      <c r="B27" s="287">
        <f>SUM(C27:M27)</f>
        <v>188145</v>
      </c>
      <c r="C27" s="287">
        <v>1371</v>
      </c>
      <c r="D27" s="287">
        <v>5161</v>
      </c>
      <c r="E27" s="287">
        <v>23723</v>
      </c>
      <c r="F27" s="287">
        <v>31239</v>
      </c>
      <c r="G27" s="287">
        <v>27618</v>
      </c>
      <c r="H27" s="287">
        <v>25318</v>
      </c>
      <c r="I27" s="287">
        <v>24282</v>
      </c>
      <c r="J27" s="287">
        <v>21454</v>
      </c>
      <c r="K27" s="287">
        <v>15099</v>
      </c>
      <c r="L27" s="287">
        <v>12637</v>
      </c>
      <c r="M27" s="309">
        <v>243</v>
      </c>
    </row>
    <row r="28" spans="1:13" ht="12.75">
      <c r="A28" s="389">
        <v>2007</v>
      </c>
      <c r="B28" s="287">
        <f>SUM(C28:M28)</f>
        <v>201463</v>
      </c>
      <c r="C28" s="287">
        <v>1296</v>
      </c>
      <c r="D28" s="287">
        <v>5024</v>
      </c>
      <c r="E28" s="287">
        <v>23482</v>
      </c>
      <c r="F28" s="287">
        <v>31882</v>
      </c>
      <c r="G28" s="287">
        <v>30315</v>
      </c>
      <c r="H28" s="287">
        <v>27621</v>
      </c>
      <c r="I28" s="287">
        <v>26698</v>
      </c>
      <c r="J28" s="287">
        <v>23555</v>
      </c>
      <c r="K28" s="287">
        <v>17212</v>
      </c>
      <c r="L28" s="287">
        <v>14076</v>
      </c>
      <c r="M28" s="309">
        <v>302</v>
      </c>
    </row>
    <row r="29" spans="1:13" ht="12.75">
      <c r="A29" s="389">
        <v>2008</v>
      </c>
      <c r="B29" s="287">
        <v>194163</v>
      </c>
      <c r="C29" s="287">
        <v>856</v>
      </c>
      <c r="D29" s="287">
        <v>4071</v>
      </c>
      <c r="E29" s="287">
        <v>20312</v>
      </c>
      <c r="F29" s="287">
        <v>29044</v>
      </c>
      <c r="G29" s="287">
        <v>28821</v>
      </c>
      <c r="H29" s="287">
        <v>26581</v>
      </c>
      <c r="I29" s="287">
        <v>26393</v>
      </c>
      <c r="J29" s="287">
        <v>23968</v>
      </c>
      <c r="K29" s="287">
        <v>18396</v>
      </c>
      <c r="L29" s="287">
        <v>15412</v>
      </c>
      <c r="M29" s="309">
        <v>309</v>
      </c>
    </row>
    <row r="30" spans="1:13" ht="12.75">
      <c r="A30" s="389">
        <v>2009</v>
      </c>
      <c r="B30" s="287">
        <v>163678</v>
      </c>
      <c r="C30" s="287">
        <v>359</v>
      </c>
      <c r="D30" s="287">
        <v>2249</v>
      </c>
      <c r="E30" s="287">
        <v>14040</v>
      </c>
      <c r="F30" s="287">
        <v>22130</v>
      </c>
      <c r="G30" s="287">
        <v>24275</v>
      </c>
      <c r="H30" s="287">
        <v>22755</v>
      </c>
      <c r="I30" s="309">
        <v>22383</v>
      </c>
      <c r="J30" s="309">
        <v>21933</v>
      </c>
      <c r="K30" s="309">
        <v>17944</v>
      </c>
      <c r="L30" s="309">
        <v>15307</v>
      </c>
      <c r="M30" s="309">
        <v>303</v>
      </c>
    </row>
    <row r="31" spans="1:13" ht="13.5" thickBot="1">
      <c r="A31" s="446" t="s">
        <v>443</v>
      </c>
      <c r="B31" s="426">
        <v>151500</v>
      </c>
      <c r="C31" s="426">
        <v>118</v>
      </c>
      <c r="D31" s="426">
        <v>1227</v>
      </c>
      <c r="E31" s="426">
        <v>10825</v>
      </c>
      <c r="F31" s="426">
        <v>18692</v>
      </c>
      <c r="G31" s="426">
        <v>22372</v>
      </c>
      <c r="H31" s="426">
        <v>21471</v>
      </c>
      <c r="I31" s="428">
        <v>21319</v>
      </c>
      <c r="J31" s="428">
        <v>20635</v>
      </c>
      <c r="K31" s="428">
        <v>18164</v>
      </c>
      <c r="L31" s="428">
        <v>16098</v>
      </c>
      <c r="M31" s="428">
        <v>579</v>
      </c>
    </row>
    <row r="32" ht="13.5" thickBot="1"/>
    <row r="33" spans="1:13" ht="12.75">
      <c r="A33" s="403"/>
      <c r="B33" s="701" t="s">
        <v>188</v>
      </c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</row>
    <row r="34" spans="1:13" ht="12.75" customHeight="1">
      <c r="A34" s="702" t="s">
        <v>1</v>
      </c>
      <c r="B34" s="704" t="s">
        <v>3</v>
      </c>
      <c r="C34" s="706" t="s">
        <v>300</v>
      </c>
      <c r="D34" s="699" t="s">
        <v>301</v>
      </c>
      <c r="E34" s="699" t="s">
        <v>302</v>
      </c>
      <c r="F34" s="699" t="s">
        <v>303</v>
      </c>
      <c r="G34" s="699" t="s">
        <v>304</v>
      </c>
      <c r="H34" s="699" t="s">
        <v>305</v>
      </c>
      <c r="I34" s="699" t="s">
        <v>306</v>
      </c>
      <c r="J34" s="699" t="s">
        <v>307</v>
      </c>
      <c r="K34" s="699" t="s">
        <v>308</v>
      </c>
      <c r="L34" s="699" t="s">
        <v>309</v>
      </c>
      <c r="M34" s="735" t="s">
        <v>310</v>
      </c>
    </row>
    <row r="35" spans="1:13" ht="12.75">
      <c r="A35" s="702"/>
      <c r="B35" s="704"/>
      <c r="C35" s="706"/>
      <c r="D35" s="553"/>
      <c r="E35" s="553"/>
      <c r="F35" s="553"/>
      <c r="G35" s="553"/>
      <c r="H35" s="553"/>
      <c r="I35" s="553"/>
      <c r="J35" s="553"/>
      <c r="K35" s="553"/>
      <c r="L35" s="553"/>
      <c r="M35" s="551"/>
    </row>
    <row r="36" spans="1:13" ht="12.75">
      <c r="A36" s="702"/>
      <c r="B36" s="704"/>
      <c r="C36" s="706"/>
      <c r="D36" s="553"/>
      <c r="E36" s="553"/>
      <c r="F36" s="553"/>
      <c r="G36" s="553"/>
      <c r="H36" s="553"/>
      <c r="I36" s="553"/>
      <c r="J36" s="553"/>
      <c r="K36" s="553"/>
      <c r="L36" s="553"/>
      <c r="M36" s="551"/>
    </row>
    <row r="37" spans="1:13" ht="13.5" thickBot="1">
      <c r="A37" s="703"/>
      <c r="B37" s="705"/>
      <c r="C37" s="707"/>
      <c r="D37" s="554"/>
      <c r="E37" s="554"/>
      <c r="F37" s="554"/>
      <c r="G37" s="554"/>
      <c r="H37" s="554"/>
      <c r="I37" s="554"/>
      <c r="J37" s="554"/>
      <c r="K37" s="554"/>
      <c r="L37" s="554"/>
      <c r="M37" s="552"/>
    </row>
    <row r="38" spans="1:13" ht="12.75">
      <c r="A38" s="389">
        <v>2003</v>
      </c>
      <c r="B38" s="287">
        <f>SUM(C38:M38)</f>
        <v>874724</v>
      </c>
      <c r="C38" s="287">
        <f aca="true" t="shared" si="0" ref="C38:M38">C10+C24</f>
        <v>11274</v>
      </c>
      <c r="D38" s="287">
        <f t="shared" si="0"/>
        <v>31993</v>
      </c>
      <c r="E38" s="287">
        <f t="shared" si="0"/>
        <v>136090</v>
      </c>
      <c r="F38" s="287">
        <f t="shared" si="0"/>
        <v>153856</v>
      </c>
      <c r="G38" s="287">
        <f t="shared" si="0"/>
        <v>132373</v>
      </c>
      <c r="H38" s="287">
        <f t="shared" si="0"/>
        <v>117133</v>
      </c>
      <c r="I38" s="309">
        <f t="shared" si="0"/>
        <v>94720</v>
      </c>
      <c r="J38" s="309">
        <f t="shared" si="0"/>
        <v>70606</v>
      </c>
      <c r="K38" s="309">
        <f t="shared" si="0"/>
        <v>66981</v>
      </c>
      <c r="L38" s="309">
        <f t="shared" si="0"/>
        <v>58192</v>
      </c>
      <c r="M38" s="309">
        <f t="shared" si="0"/>
        <v>1506</v>
      </c>
    </row>
    <row r="39" spans="1:13" ht="12.75">
      <c r="A39" s="389">
        <v>2004</v>
      </c>
      <c r="B39" s="287">
        <f>SUM(C39:M39)</f>
        <v>871724</v>
      </c>
      <c r="C39" s="287">
        <f aca="true" t="shared" si="1" ref="C39:M39">C11+C25</f>
        <v>11635</v>
      </c>
      <c r="D39" s="287">
        <f t="shared" si="1"/>
        <v>30577</v>
      </c>
      <c r="E39" s="287">
        <f t="shared" si="1"/>
        <v>128381</v>
      </c>
      <c r="F39" s="287">
        <f t="shared" si="1"/>
        <v>153888</v>
      </c>
      <c r="G39" s="287">
        <f t="shared" si="1"/>
        <v>134789</v>
      </c>
      <c r="H39" s="287">
        <f t="shared" si="1"/>
        <v>118957</v>
      </c>
      <c r="I39" s="309">
        <f t="shared" si="1"/>
        <v>100554</v>
      </c>
      <c r="J39" s="309">
        <f t="shared" si="1"/>
        <v>75857</v>
      </c>
      <c r="K39" s="309">
        <f t="shared" si="1"/>
        <v>56307</v>
      </c>
      <c r="L39" s="309">
        <f t="shared" si="1"/>
        <v>59887</v>
      </c>
      <c r="M39" s="309">
        <f t="shared" si="1"/>
        <v>892</v>
      </c>
    </row>
    <row r="40" spans="1:13" ht="12.75">
      <c r="A40" s="389">
        <v>2005</v>
      </c>
      <c r="B40" s="287">
        <f>SUM(C40:M40)</f>
        <v>890872</v>
      </c>
      <c r="C40" s="287">
        <f aca="true" t="shared" si="2" ref="C40:M40">C12+C26</f>
        <v>10280</v>
      </c>
      <c r="D40" s="287">
        <f t="shared" si="2"/>
        <v>29388</v>
      </c>
      <c r="E40" s="287">
        <f t="shared" si="2"/>
        <v>123965</v>
      </c>
      <c r="F40" s="287">
        <f t="shared" si="2"/>
        <v>155642</v>
      </c>
      <c r="G40" s="287">
        <f t="shared" si="2"/>
        <v>139774</v>
      </c>
      <c r="H40" s="287">
        <f t="shared" si="2"/>
        <v>123598</v>
      </c>
      <c r="I40" s="309">
        <f t="shared" si="2"/>
        <v>104621</v>
      </c>
      <c r="J40" s="309">
        <f t="shared" si="2"/>
        <v>81200</v>
      </c>
      <c r="K40" s="309">
        <f t="shared" si="2"/>
        <v>59133</v>
      </c>
      <c r="L40" s="309">
        <f t="shared" si="2"/>
        <v>62434</v>
      </c>
      <c r="M40" s="309">
        <f t="shared" si="2"/>
        <v>837</v>
      </c>
    </row>
    <row r="41" spans="1:13" ht="12.75">
      <c r="A41" s="389">
        <v>2006</v>
      </c>
      <c r="B41" s="287">
        <f>SUM(C41:M41)</f>
        <v>911561</v>
      </c>
      <c r="C41" s="287">
        <f aca="true" t="shared" si="3" ref="C41:M41">C13+C27</f>
        <v>10138</v>
      </c>
      <c r="D41" s="287">
        <f t="shared" si="3"/>
        <v>28802</v>
      </c>
      <c r="E41" s="287">
        <f t="shared" si="3"/>
        <v>120595</v>
      </c>
      <c r="F41" s="287">
        <f t="shared" si="3"/>
        <v>155672</v>
      </c>
      <c r="G41" s="287">
        <f t="shared" si="3"/>
        <v>145764</v>
      </c>
      <c r="H41" s="287">
        <f t="shared" si="3"/>
        <v>129074</v>
      </c>
      <c r="I41" s="309">
        <f t="shared" si="3"/>
        <v>109373</v>
      </c>
      <c r="J41" s="309">
        <f t="shared" si="3"/>
        <v>86514</v>
      </c>
      <c r="K41" s="309">
        <f t="shared" si="3"/>
        <v>61685</v>
      </c>
      <c r="L41" s="309">
        <f t="shared" si="3"/>
        <v>63150</v>
      </c>
      <c r="M41" s="309">
        <f t="shared" si="3"/>
        <v>794</v>
      </c>
    </row>
    <row r="42" spans="1:13" ht="12.75">
      <c r="A42" s="389">
        <v>2007</v>
      </c>
      <c r="B42" s="287">
        <f>SUM(C42:M42)</f>
        <v>924981</v>
      </c>
      <c r="C42" s="287">
        <f aca="true" t="shared" si="4" ref="C42:M42">C14+C28</f>
        <v>9541</v>
      </c>
      <c r="D42" s="287">
        <f t="shared" si="4"/>
        <v>28061</v>
      </c>
      <c r="E42" s="287">
        <f t="shared" si="4"/>
        <v>115457</v>
      </c>
      <c r="F42" s="287">
        <f t="shared" si="4"/>
        <v>150843</v>
      </c>
      <c r="G42" s="287">
        <f t="shared" si="4"/>
        <v>149751</v>
      </c>
      <c r="H42" s="287">
        <f t="shared" si="4"/>
        <v>132162</v>
      </c>
      <c r="I42" s="309">
        <f t="shared" si="4"/>
        <v>114752</v>
      </c>
      <c r="J42" s="309">
        <f t="shared" si="4"/>
        <v>91241</v>
      </c>
      <c r="K42" s="309">
        <f t="shared" si="4"/>
        <v>66000</v>
      </c>
      <c r="L42" s="309">
        <f t="shared" si="4"/>
        <v>66243</v>
      </c>
      <c r="M42" s="309">
        <f t="shared" si="4"/>
        <v>930</v>
      </c>
    </row>
    <row r="43" spans="1:13" ht="12.75">
      <c r="A43" s="389">
        <v>2008</v>
      </c>
      <c r="B43" s="287">
        <v>804959</v>
      </c>
      <c r="C43" s="287">
        <v>5808</v>
      </c>
      <c r="D43" s="287">
        <v>20599</v>
      </c>
      <c r="E43" s="287">
        <v>90448</v>
      </c>
      <c r="F43" s="287">
        <v>124342</v>
      </c>
      <c r="G43" s="287">
        <v>130502</v>
      </c>
      <c r="H43" s="287">
        <v>116545</v>
      </c>
      <c r="I43" s="309">
        <v>104288</v>
      </c>
      <c r="J43" s="309">
        <v>84766</v>
      </c>
      <c r="K43" s="309">
        <v>63479</v>
      </c>
      <c r="L43" s="309">
        <v>63245</v>
      </c>
      <c r="M43" s="309">
        <v>937</v>
      </c>
    </row>
    <row r="44" spans="1:13" ht="12.75">
      <c r="A44" s="389">
        <v>2009</v>
      </c>
      <c r="B44" s="287">
        <v>617440</v>
      </c>
      <c r="C44" s="287">
        <v>2024</v>
      </c>
      <c r="D44" s="287">
        <v>9921</v>
      </c>
      <c r="E44" s="287">
        <v>55825</v>
      </c>
      <c r="F44" s="287">
        <v>86769</v>
      </c>
      <c r="G44" s="287">
        <v>101091</v>
      </c>
      <c r="H44" s="287">
        <v>93193</v>
      </c>
      <c r="I44" s="309">
        <v>84523</v>
      </c>
      <c r="J44" s="309">
        <v>72345</v>
      </c>
      <c r="K44" s="309">
        <v>55922</v>
      </c>
      <c r="L44" s="309">
        <v>55011</v>
      </c>
      <c r="M44" s="309">
        <v>816</v>
      </c>
    </row>
    <row r="45" spans="1:13" ht="13.5" thickBot="1">
      <c r="A45" s="446" t="s">
        <v>443</v>
      </c>
      <c r="B45" s="426">
        <v>553915</v>
      </c>
      <c r="C45" s="426">
        <v>630</v>
      </c>
      <c r="D45" s="426">
        <v>5166</v>
      </c>
      <c r="E45" s="426">
        <v>41719</v>
      </c>
      <c r="F45" s="426">
        <v>71437</v>
      </c>
      <c r="G45" s="426">
        <v>90831</v>
      </c>
      <c r="H45" s="426">
        <v>86086</v>
      </c>
      <c r="I45" s="428">
        <v>79019</v>
      </c>
      <c r="J45" s="428">
        <v>68302</v>
      </c>
      <c r="K45" s="428">
        <v>55007</v>
      </c>
      <c r="L45" s="428">
        <v>54139</v>
      </c>
      <c r="M45" s="428">
        <v>1579</v>
      </c>
    </row>
    <row r="46" ht="12.75">
      <c r="A46" s="390" t="s">
        <v>184</v>
      </c>
    </row>
    <row r="47" spans="1:3" ht="12.75">
      <c r="A47" s="883" t="s">
        <v>488</v>
      </c>
      <c r="B47" s="883"/>
      <c r="C47" s="883"/>
    </row>
  </sheetData>
  <mergeCells count="45">
    <mergeCell ref="A47:C47"/>
    <mergeCell ref="A1:M1"/>
    <mergeCell ref="K6:K9"/>
    <mergeCell ref="L6:L9"/>
    <mergeCell ref="M6:M9"/>
    <mergeCell ref="A6:A9"/>
    <mergeCell ref="G6:G9"/>
    <mergeCell ref="H6:H9"/>
    <mergeCell ref="I6:I9"/>
    <mergeCell ref="B6:B9"/>
    <mergeCell ref="C6:C9"/>
    <mergeCell ref="I20:I23"/>
    <mergeCell ref="D6:D9"/>
    <mergeCell ref="B5:M5"/>
    <mergeCell ref="J6:J9"/>
    <mergeCell ref="E6:E9"/>
    <mergeCell ref="F6:F9"/>
    <mergeCell ref="M34:M37"/>
    <mergeCell ref="B19:M19"/>
    <mergeCell ref="A20:A23"/>
    <mergeCell ref="B20:B23"/>
    <mergeCell ref="C20:C23"/>
    <mergeCell ref="D20:D23"/>
    <mergeCell ref="E20:E23"/>
    <mergeCell ref="F20:F23"/>
    <mergeCell ref="G20:G23"/>
    <mergeCell ref="H20:H23"/>
    <mergeCell ref="E34:E37"/>
    <mergeCell ref="F34:F37"/>
    <mergeCell ref="K34:K37"/>
    <mergeCell ref="L34:L37"/>
    <mergeCell ref="A34:A37"/>
    <mergeCell ref="B34:B37"/>
    <mergeCell ref="C34:C37"/>
    <mergeCell ref="D34:D37"/>
    <mergeCell ref="A3:M3"/>
    <mergeCell ref="G34:G37"/>
    <mergeCell ref="H34:H37"/>
    <mergeCell ref="I34:I37"/>
    <mergeCell ref="J34:J37"/>
    <mergeCell ref="L20:L23"/>
    <mergeCell ref="M20:M23"/>
    <mergeCell ref="J20:J23"/>
    <mergeCell ref="K20:K23"/>
    <mergeCell ref="B33:M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C51"/>
  <sheetViews>
    <sheetView showGridLines="0" zoomScale="75" zoomScaleNormal="75" workbookViewId="0" topLeftCell="A1">
      <selection activeCell="I38" sqref="I38"/>
    </sheetView>
  </sheetViews>
  <sheetFormatPr defaultColWidth="11.421875" defaultRowHeight="12.75"/>
  <cols>
    <col min="1" max="1" width="24.7109375" style="51" customWidth="1"/>
    <col min="2" max="11" width="10.7109375" style="51" customWidth="1"/>
    <col min="12" max="12" width="17.28125" style="51" customWidth="1"/>
    <col min="13" max="16384" width="11.421875" style="51" customWidth="1"/>
  </cols>
  <sheetData>
    <row r="1" spans="1:12" ht="18">
      <c r="A1" s="521" t="s">
        <v>233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0"/>
    </row>
    <row r="2" spans="1:11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530" t="s">
        <v>162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</row>
    <row r="4" spans="1:11" ht="13.5" thickBo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3" ht="15.75" customHeight="1" thickBot="1">
      <c r="A5" s="215"/>
      <c r="B5" s="211" t="s">
        <v>21</v>
      </c>
      <c r="C5" s="211">
        <v>2002</v>
      </c>
      <c r="D5" s="211">
        <v>2003</v>
      </c>
      <c r="E5" s="211">
        <v>2004</v>
      </c>
      <c r="F5" s="211">
        <v>2005</v>
      </c>
      <c r="G5" s="211">
        <v>2006</v>
      </c>
      <c r="H5" s="211">
        <v>2007</v>
      </c>
      <c r="I5" s="212">
        <v>2008</v>
      </c>
      <c r="J5" s="212">
        <v>2009</v>
      </c>
      <c r="K5" s="212">
        <v>2010</v>
      </c>
      <c r="L5" s="56"/>
      <c r="M5" s="56"/>
    </row>
    <row r="6" spans="1:13" ht="15.75" customHeight="1">
      <c r="A6" s="214"/>
      <c r="B6" s="160"/>
      <c r="C6" s="160"/>
      <c r="D6" s="160"/>
      <c r="E6" s="160"/>
      <c r="F6" s="160"/>
      <c r="G6" s="160"/>
      <c r="H6" s="160"/>
      <c r="I6" s="164"/>
      <c r="J6" s="164"/>
      <c r="K6" s="164"/>
      <c r="L6" s="56"/>
      <c r="M6" s="26"/>
    </row>
    <row r="7" spans="1:29" ht="12.75">
      <c r="A7" s="199" t="s">
        <v>106</v>
      </c>
      <c r="B7" s="166">
        <v>927</v>
      </c>
      <c r="C7" s="166">
        <v>935</v>
      </c>
      <c r="D7" s="166">
        <v>945</v>
      </c>
      <c r="E7" s="166">
        <v>961</v>
      </c>
      <c r="F7" s="166">
        <v>988</v>
      </c>
      <c r="G7" s="166">
        <v>973</v>
      </c>
      <c r="H7" s="166">
        <v>996</v>
      </c>
      <c r="I7" s="170">
        <v>1036</v>
      </c>
      <c r="J7" s="170">
        <v>1074</v>
      </c>
      <c r="K7" s="170">
        <v>1058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199" t="s">
        <v>22</v>
      </c>
      <c r="B8" s="166">
        <v>2882</v>
      </c>
      <c r="C8" s="166">
        <v>2888</v>
      </c>
      <c r="D8" s="166">
        <v>2882</v>
      </c>
      <c r="E8" s="166">
        <v>2867</v>
      </c>
      <c r="F8" s="166">
        <v>2842</v>
      </c>
      <c r="G8" s="166">
        <v>2855</v>
      </c>
      <c r="H8" s="166">
        <v>2804</v>
      </c>
      <c r="I8" s="170">
        <v>2750</v>
      </c>
      <c r="J8" s="170">
        <v>2720</v>
      </c>
      <c r="K8" s="170">
        <v>2743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199" t="s">
        <v>23</v>
      </c>
      <c r="B9" s="166">
        <v>1155</v>
      </c>
      <c r="C9" s="166">
        <v>1116</v>
      </c>
      <c r="D9" s="166">
        <v>1096</v>
      </c>
      <c r="E9" s="166">
        <v>1093</v>
      </c>
      <c r="F9" s="166">
        <v>1070</v>
      </c>
      <c r="G9" s="166">
        <v>1065</v>
      </c>
      <c r="H9" s="166">
        <v>1078</v>
      </c>
      <c r="I9" s="170">
        <v>1075</v>
      </c>
      <c r="J9" s="170">
        <v>1067</v>
      </c>
      <c r="K9" s="170">
        <v>1061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199" t="s">
        <v>24</v>
      </c>
      <c r="B10" s="166">
        <v>1021</v>
      </c>
      <c r="C10" s="166">
        <v>980</v>
      </c>
      <c r="D10" s="166">
        <v>985</v>
      </c>
      <c r="E10" s="166">
        <v>968</v>
      </c>
      <c r="F10" s="166">
        <v>956</v>
      </c>
      <c r="G10" s="166">
        <v>943</v>
      </c>
      <c r="H10" s="166">
        <v>942</v>
      </c>
      <c r="I10" s="170">
        <v>936</v>
      </c>
      <c r="J10" s="170">
        <v>928</v>
      </c>
      <c r="K10" s="170">
        <v>927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199" t="s">
        <v>153</v>
      </c>
      <c r="B11" s="166">
        <v>1018</v>
      </c>
      <c r="C11" s="166">
        <v>1007</v>
      </c>
      <c r="D11" s="166">
        <v>996</v>
      </c>
      <c r="E11" s="166">
        <v>1004</v>
      </c>
      <c r="F11" s="166">
        <v>1018</v>
      </c>
      <c r="G11" s="166">
        <v>1016</v>
      </c>
      <c r="H11" s="166">
        <v>1025</v>
      </c>
      <c r="I11" s="170">
        <v>1025</v>
      </c>
      <c r="J11" s="170">
        <v>1019</v>
      </c>
      <c r="K11" s="170">
        <v>1011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13" ht="12.75">
      <c r="A12" s="199" t="s">
        <v>25</v>
      </c>
      <c r="B12" s="166">
        <v>491</v>
      </c>
      <c r="C12" s="166">
        <v>517</v>
      </c>
      <c r="D12" s="166">
        <v>531</v>
      </c>
      <c r="E12" s="166">
        <v>535</v>
      </c>
      <c r="F12" s="166">
        <v>538</v>
      </c>
      <c r="G12" s="166">
        <v>547</v>
      </c>
      <c r="H12" s="166">
        <v>545</v>
      </c>
      <c r="I12" s="170">
        <v>549</v>
      </c>
      <c r="J12" s="170">
        <v>554</v>
      </c>
      <c r="K12" s="170">
        <v>563</v>
      </c>
      <c r="L12" s="56"/>
      <c r="M12" s="25"/>
    </row>
    <row r="13" spans="1:13" ht="12.75">
      <c r="A13" s="199" t="s">
        <v>26</v>
      </c>
      <c r="B13" s="166">
        <v>298</v>
      </c>
      <c r="C13" s="166">
        <v>337</v>
      </c>
      <c r="D13" s="166">
        <v>339</v>
      </c>
      <c r="E13" s="166">
        <v>342</v>
      </c>
      <c r="F13" s="166">
        <v>344</v>
      </c>
      <c r="G13" s="166">
        <v>348</v>
      </c>
      <c r="H13" s="166">
        <v>350</v>
      </c>
      <c r="I13" s="170">
        <v>357</v>
      </c>
      <c r="J13" s="170">
        <v>356</v>
      </c>
      <c r="K13" s="170">
        <v>354</v>
      </c>
      <c r="L13" s="56"/>
      <c r="M13" s="25"/>
    </row>
    <row r="14" spans="1:13" ht="12.75">
      <c r="A14" s="199" t="s">
        <v>154</v>
      </c>
      <c r="B14" s="166">
        <v>172</v>
      </c>
      <c r="C14" s="166">
        <v>205</v>
      </c>
      <c r="D14" s="166">
        <v>204</v>
      </c>
      <c r="E14" s="166">
        <v>207</v>
      </c>
      <c r="F14" s="166">
        <v>221</v>
      </c>
      <c r="G14" s="166">
        <v>228</v>
      </c>
      <c r="H14" s="166">
        <v>235</v>
      </c>
      <c r="I14" s="170">
        <v>239</v>
      </c>
      <c r="J14" s="170">
        <v>249</v>
      </c>
      <c r="K14" s="170">
        <v>252</v>
      </c>
      <c r="L14" s="56"/>
      <c r="M14" s="25"/>
    </row>
    <row r="15" spans="1:13" ht="12.75">
      <c r="A15" s="199" t="s">
        <v>27</v>
      </c>
      <c r="B15" s="166">
        <v>57</v>
      </c>
      <c r="C15" s="166">
        <v>66</v>
      </c>
      <c r="D15" s="166">
        <v>73</v>
      </c>
      <c r="E15" s="166">
        <v>74</v>
      </c>
      <c r="F15" s="166">
        <v>74</v>
      </c>
      <c r="G15" s="166">
        <v>76</v>
      </c>
      <c r="H15" s="166">
        <v>77</v>
      </c>
      <c r="I15" s="170">
        <v>84</v>
      </c>
      <c r="J15" s="170">
        <v>83</v>
      </c>
      <c r="K15" s="170">
        <v>83</v>
      </c>
      <c r="L15" s="56"/>
      <c r="M15" s="25"/>
    </row>
    <row r="16" spans="1:13" ht="12.75">
      <c r="A16" s="199" t="s">
        <v>28</v>
      </c>
      <c r="B16" s="166">
        <v>50</v>
      </c>
      <c r="C16" s="166">
        <v>51</v>
      </c>
      <c r="D16" s="166">
        <v>51</v>
      </c>
      <c r="E16" s="166">
        <v>52</v>
      </c>
      <c r="F16" s="166">
        <v>52</v>
      </c>
      <c r="G16" s="166">
        <v>53</v>
      </c>
      <c r="H16" s="166">
        <v>53</v>
      </c>
      <c r="I16" s="170">
        <v>55</v>
      </c>
      <c r="J16" s="170">
        <v>56</v>
      </c>
      <c r="K16" s="170">
        <v>56</v>
      </c>
      <c r="L16" s="56"/>
      <c r="M16" s="25"/>
    </row>
    <row r="17" spans="1:13" ht="13.5" customHeight="1">
      <c r="A17" s="199" t="s">
        <v>107</v>
      </c>
      <c r="B17" s="166">
        <v>6</v>
      </c>
      <c r="C17" s="166">
        <v>6</v>
      </c>
      <c r="D17" s="166">
        <v>6</v>
      </c>
      <c r="E17" s="166">
        <v>6</v>
      </c>
      <c r="F17" s="166">
        <v>6</v>
      </c>
      <c r="G17" s="166">
        <v>6</v>
      </c>
      <c r="H17" s="166">
        <v>6</v>
      </c>
      <c r="I17" s="170">
        <v>6</v>
      </c>
      <c r="J17" s="170">
        <v>6</v>
      </c>
      <c r="K17" s="170">
        <v>6</v>
      </c>
      <c r="L17" s="56"/>
      <c r="M17" s="25"/>
    </row>
    <row r="18" spans="1:13" ht="13.5" customHeight="1">
      <c r="A18" s="199"/>
      <c r="B18" s="166"/>
      <c r="C18" s="166"/>
      <c r="D18" s="166"/>
      <c r="E18" s="166"/>
      <c r="F18" s="166"/>
      <c r="G18" s="166"/>
      <c r="H18" s="166"/>
      <c r="I18" s="166"/>
      <c r="J18" s="170"/>
      <c r="K18" s="170"/>
      <c r="L18" s="56"/>
      <c r="M18" s="25"/>
    </row>
    <row r="19" spans="1:13" ht="13.5" thickBot="1">
      <c r="A19" s="186" t="s">
        <v>32</v>
      </c>
      <c r="B19" s="187">
        <f aca="true" t="shared" si="0" ref="B19:I19">SUM(B7:B17)</f>
        <v>8077</v>
      </c>
      <c r="C19" s="187">
        <f t="shared" si="0"/>
        <v>8108</v>
      </c>
      <c r="D19" s="187">
        <f t="shared" si="0"/>
        <v>8108</v>
      </c>
      <c r="E19" s="187">
        <f t="shared" si="0"/>
        <v>8109</v>
      </c>
      <c r="F19" s="187">
        <f t="shared" si="0"/>
        <v>8109</v>
      </c>
      <c r="G19" s="187">
        <f t="shared" si="0"/>
        <v>8110</v>
      </c>
      <c r="H19" s="187">
        <f t="shared" si="0"/>
        <v>8111</v>
      </c>
      <c r="I19" s="187">
        <f t="shared" si="0"/>
        <v>8112</v>
      </c>
      <c r="J19" s="188">
        <f>SUM(J7:J17)</f>
        <v>8112</v>
      </c>
      <c r="K19" s="188">
        <v>8114</v>
      </c>
      <c r="L19" s="56"/>
      <c r="M19" s="25"/>
    </row>
    <row r="20" spans="1:13" ht="12.75">
      <c r="A20" s="206" t="s">
        <v>108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32"/>
      <c r="M20" s="32"/>
    </row>
    <row r="21" spans="2:12" ht="12.7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2:12" ht="12.7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4" spans="1:7" ht="12.75">
      <c r="A24" s="32"/>
      <c r="B24" s="32"/>
      <c r="C24" s="32"/>
      <c r="D24" s="32"/>
      <c r="E24" s="32"/>
      <c r="F24" s="32"/>
      <c r="G24" s="32"/>
    </row>
    <row r="25" spans="1:7" ht="12.75">
      <c r="A25" s="32"/>
      <c r="B25" s="32"/>
      <c r="C25" s="32"/>
      <c r="D25" s="32"/>
      <c r="E25" s="32"/>
      <c r="F25" s="32"/>
      <c r="G25" s="32"/>
    </row>
    <row r="26" spans="1:7" ht="12.75">
      <c r="A26" s="32"/>
      <c r="B26" s="32"/>
      <c r="C26" s="32"/>
      <c r="D26" s="32"/>
      <c r="E26" s="32"/>
      <c r="F26" s="32"/>
      <c r="G26" s="32"/>
    </row>
    <row r="27" spans="1:7" ht="12.75">
      <c r="A27" s="32"/>
      <c r="B27" s="32"/>
      <c r="C27" s="32"/>
      <c r="D27" s="32"/>
      <c r="E27" s="32"/>
      <c r="F27" s="32"/>
      <c r="G27" s="32"/>
    </row>
    <row r="28" spans="1:7" ht="12.75">
      <c r="A28" s="32"/>
      <c r="B28" s="32"/>
      <c r="C28" s="32"/>
      <c r="D28" s="32"/>
      <c r="E28" s="32"/>
      <c r="F28" s="32"/>
      <c r="G28" s="32"/>
    </row>
    <row r="29" spans="1:7" ht="12.75">
      <c r="A29" s="32"/>
      <c r="B29" s="32"/>
      <c r="C29" s="32"/>
      <c r="D29" s="32"/>
      <c r="E29" s="32"/>
      <c r="F29" s="32"/>
      <c r="G29" s="32"/>
    </row>
    <row r="30" spans="1:7" ht="12.75">
      <c r="A30" s="32"/>
      <c r="B30" s="32"/>
      <c r="C30" s="32"/>
      <c r="D30" s="32"/>
      <c r="E30" s="32"/>
      <c r="F30" s="32"/>
      <c r="G30" s="32"/>
    </row>
    <row r="31" spans="1:7" ht="12.75">
      <c r="A31" s="32"/>
      <c r="B31" s="32"/>
      <c r="C31" s="32"/>
      <c r="D31" s="32"/>
      <c r="E31" s="32"/>
      <c r="F31" s="32"/>
      <c r="G31" s="32"/>
    </row>
    <row r="32" spans="1:7" ht="12.75">
      <c r="A32" s="32"/>
      <c r="B32" s="32"/>
      <c r="C32" s="32"/>
      <c r="D32" s="32"/>
      <c r="E32" s="32"/>
      <c r="F32" s="32"/>
      <c r="G32" s="32"/>
    </row>
    <row r="33" spans="1:7" ht="12.75">
      <c r="A33" s="32"/>
      <c r="B33" s="32"/>
      <c r="C33" s="32"/>
      <c r="D33" s="32"/>
      <c r="E33" s="32"/>
      <c r="F33" s="32"/>
      <c r="G33" s="32"/>
    </row>
    <row r="34" spans="1:7" ht="12.75">
      <c r="A34" s="32"/>
      <c r="B34" s="32"/>
      <c r="C34" s="32"/>
      <c r="D34" s="32"/>
      <c r="E34" s="32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7" spans="2:7" ht="12.75">
      <c r="B47" s="58"/>
      <c r="C47" s="58"/>
      <c r="D47" s="58"/>
      <c r="E47" s="58"/>
      <c r="F47" s="58"/>
      <c r="G47" s="58"/>
    </row>
    <row r="51" spans="2:7" ht="12.75">
      <c r="B51" s="58"/>
      <c r="C51" s="58"/>
      <c r="D51" s="58"/>
      <c r="E51" s="58"/>
      <c r="F51" s="58"/>
      <c r="G51" s="58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H134"/>
  <sheetViews>
    <sheetView showGridLines="0" zoomScale="75" zoomScaleNormal="75" workbookViewId="0" topLeftCell="A1">
      <selection activeCell="E15" sqref="E15"/>
    </sheetView>
  </sheetViews>
  <sheetFormatPr defaultColWidth="11.421875" defaultRowHeight="12.75"/>
  <cols>
    <col min="1" max="1" width="40.7109375" style="32" customWidth="1"/>
    <col min="2" max="3" width="22.7109375" style="32" customWidth="1"/>
    <col min="4" max="16384" width="11.421875" style="32" customWidth="1"/>
  </cols>
  <sheetData>
    <row r="1" spans="1:3" ht="18">
      <c r="A1" s="521" t="s">
        <v>98</v>
      </c>
      <c r="B1" s="521"/>
      <c r="C1" s="521"/>
    </row>
    <row r="2" spans="1:3" ht="12.75">
      <c r="A2" s="53"/>
      <c r="B2" s="53"/>
      <c r="C2" s="53"/>
    </row>
    <row r="3" spans="1:3" ht="15">
      <c r="A3" s="524" t="s">
        <v>442</v>
      </c>
      <c r="B3" s="524"/>
      <c r="C3" s="524"/>
    </row>
    <row r="4" spans="1:8" ht="14.25" customHeight="1" thickBot="1">
      <c r="A4" s="523"/>
      <c r="B4" s="523"/>
      <c r="C4" s="523"/>
      <c r="D4"/>
      <c r="E4"/>
      <c r="F4"/>
      <c r="G4"/>
      <c r="H4"/>
    </row>
    <row r="5" spans="1:8" ht="13.5" thickBot="1">
      <c r="A5" s="215" t="s">
        <v>149</v>
      </c>
      <c r="B5" s="211" t="s">
        <v>126</v>
      </c>
      <c r="C5" s="212" t="s">
        <v>160</v>
      </c>
      <c r="D5"/>
      <c r="E5"/>
      <c r="F5"/>
      <c r="G5"/>
      <c r="H5"/>
    </row>
    <row r="6" spans="1:8" ht="12.75">
      <c r="A6" s="194" t="s">
        <v>165</v>
      </c>
      <c r="B6" s="160">
        <v>770</v>
      </c>
      <c r="C6" s="164">
        <v>8370975</v>
      </c>
      <c r="D6"/>
      <c r="E6"/>
      <c r="F6"/>
      <c r="G6"/>
      <c r="H6"/>
    </row>
    <row r="7" spans="1:8" ht="12.75">
      <c r="A7" s="199" t="s">
        <v>6</v>
      </c>
      <c r="B7" s="166">
        <v>731</v>
      </c>
      <c r="C7" s="170">
        <v>1347095</v>
      </c>
      <c r="D7"/>
      <c r="E7"/>
      <c r="F7"/>
      <c r="G7"/>
      <c r="H7"/>
    </row>
    <row r="8" spans="1:8" ht="12.75">
      <c r="A8" s="199" t="s">
        <v>29</v>
      </c>
      <c r="B8" s="166">
        <v>78</v>
      </c>
      <c r="C8" s="170">
        <v>1084341</v>
      </c>
      <c r="D8"/>
      <c r="E8"/>
      <c r="F8"/>
      <c r="G8"/>
      <c r="H8"/>
    </row>
    <row r="9" spans="1:8" ht="12.75">
      <c r="A9" s="199" t="s">
        <v>8</v>
      </c>
      <c r="B9" s="166">
        <v>67</v>
      </c>
      <c r="C9" s="170">
        <v>1106049</v>
      </c>
      <c r="D9"/>
      <c r="E9"/>
      <c r="F9"/>
      <c r="G9"/>
      <c r="H9"/>
    </row>
    <row r="10" spans="1:8" ht="12.75">
      <c r="A10" s="199" t="s">
        <v>9</v>
      </c>
      <c r="B10" s="166">
        <v>88</v>
      </c>
      <c r="C10" s="170">
        <v>2118519</v>
      </c>
      <c r="D10"/>
      <c r="E10"/>
      <c r="F10"/>
      <c r="G10"/>
      <c r="H10"/>
    </row>
    <row r="11" spans="1:8" ht="12.75">
      <c r="A11" s="199" t="s">
        <v>10</v>
      </c>
      <c r="B11" s="166">
        <v>102</v>
      </c>
      <c r="C11" s="170">
        <v>592250</v>
      </c>
      <c r="D11"/>
      <c r="E11"/>
      <c r="F11"/>
      <c r="G11"/>
      <c r="H11"/>
    </row>
    <row r="12" spans="1:8" ht="12.75">
      <c r="A12" s="199" t="s">
        <v>11</v>
      </c>
      <c r="B12" s="166">
        <v>2248</v>
      </c>
      <c r="C12" s="170">
        <v>2559515</v>
      </c>
      <c r="D12"/>
      <c r="E12"/>
      <c r="F12"/>
      <c r="G12"/>
      <c r="H12"/>
    </row>
    <row r="13" spans="1:8" ht="12.75">
      <c r="A13" s="199" t="s">
        <v>161</v>
      </c>
      <c r="B13" s="166">
        <v>919</v>
      </c>
      <c r="C13" s="170">
        <v>2098373</v>
      </c>
      <c r="D13"/>
      <c r="E13"/>
      <c r="F13"/>
      <c r="G13"/>
      <c r="H13"/>
    </row>
    <row r="14" spans="1:8" ht="12.75">
      <c r="A14" s="199" t="s">
        <v>12</v>
      </c>
      <c r="B14" s="166">
        <v>946</v>
      </c>
      <c r="C14" s="170">
        <v>7512381</v>
      </c>
      <c r="D14"/>
      <c r="E14"/>
      <c r="F14"/>
      <c r="G14"/>
      <c r="H14"/>
    </row>
    <row r="15" spans="1:8" ht="12.75">
      <c r="A15" s="199" t="s">
        <v>13</v>
      </c>
      <c r="B15" s="166">
        <v>542</v>
      </c>
      <c r="C15" s="170">
        <v>5111706</v>
      </c>
      <c r="D15"/>
      <c r="E15"/>
      <c r="F15"/>
      <c r="G15"/>
      <c r="H15"/>
    </row>
    <row r="16" spans="1:8" ht="12.75">
      <c r="A16" s="199" t="s">
        <v>30</v>
      </c>
      <c r="B16" s="166">
        <v>385</v>
      </c>
      <c r="C16" s="170">
        <v>1107220</v>
      </c>
      <c r="D16"/>
      <c r="E16"/>
      <c r="F16"/>
      <c r="G16"/>
      <c r="H16"/>
    </row>
    <row r="17" spans="1:8" ht="12.75">
      <c r="A17" s="199" t="s">
        <v>14</v>
      </c>
      <c r="B17" s="166">
        <v>315</v>
      </c>
      <c r="C17" s="170">
        <v>2797653</v>
      </c>
      <c r="D17"/>
      <c r="E17"/>
      <c r="F17"/>
      <c r="G17"/>
      <c r="H17"/>
    </row>
    <row r="18" spans="1:8" ht="12.75">
      <c r="A18" s="199" t="s">
        <v>15</v>
      </c>
      <c r="B18" s="166">
        <v>179</v>
      </c>
      <c r="C18" s="170">
        <v>6458684</v>
      </c>
      <c r="D18"/>
      <c r="E18"/>
      <c r="F18"/>
      <c r="G18"/>
      <c r="H18"/>
    </row>
    <row r="19" spans="1:8" ht="12.75">
      <c r="A19" s="199" t="s">
        <v>31</v>
      </c>
      <c r="B19" s="166">
        <v>45</v>
      </c>
      <c r="C19" s="170">
        <v>1461979</v>
      </c>
      <c r="D19"/>
      <c r="E19"/>
      <c r="F19"/>
      <c r="G19"/>
      <c r="H19"/>
    </row>
    <row r="20" spans="1:8" ht="12.75">
      <c r="A20" s="199" t="s">
        <v>101</v>
      </c>
      <c r="B20" s="166">
        <v>272</v>
      </c>
      <c r="C20" s="170">
        <v>636924</v>
      </c>
      <c r="D20"/>
      <c r="E20"/>
      <c r="F20"/>
      <c r="G20"/>
      <c r="H20"/>
    </row>
    <row r="21" spans="1:8" ht="12.75">
      <c r="A21" s="199" t="s">
        <v>148</v>
      </c>
      <c r="B21" s="166">
        <v>251</v>
      </c>
      <c r="C21" s="170">
        <v>2178339</v>
      </c>
      <c r="D21"/>
      <c r="E21"/>
      <c r="F21"/>
      <c r="G21"/>
      <c r="H21"/>
    </row>
    <row r="22" spans="1:8" ht="12.75">
      <c r="A22" s="199" t="s">
        <v>16</v>
      </c>
      <c r="B22" s="166">
        <v>174</v>
      </c>
      <c r="C22" s="170">
        <v>322415</v>
      </c>
      <c r="D22"/>
      <c r="E22"/>
      <c r="F22"/>
      <c r="G22"/>
      <c r="H22" s="89"/>
    </row>
    <row r="23" spans="1:8" ht="12.75">
      <c r="A23" s="199" t="s">
        <v>167</v>
      </c>
      <c r="B23" s="166">
        <v>1</v>
      </c>
      <c r="C23" s="170">
        <v>80579</v>
      </c>
      <c r="D23"/>
      <c r="E23"/>
      <c r="F23"/>
      <c r="G23"/>
      <c r="H23"/>
    </row>
    <row r="24" spans="1:8" ht="12.75">
      <c r="A24" s="199" t="s">
        <v>166</v>
      </c>
      <c r="B24" s="166">
        <v>1</v>
      </c>
      <c r="C24" s="170">
        <v>76034</v>
      </c>
      <c r="D24"/>
      <c r="E24"/>
      <c r="F24"/>
      <c r="G24"/>
      <c r="H24"/>
    </row>
    <row r="25" spans="1:8" ht="12.75">
      <c r="A25" s="199"/>
      <c r="B25" s="166"/>
      <c r="C25" s="170"/>
      <c r="D25"/>
      <c r="E25"/>
      <c r="F25"/>
      <c r="G25"/>
      <c r="H25"/>
    </row>
    <row r="26" spans="1:8" ht="13.5" thickBot="1">
      <c r="A26" s="186" t="s">
        <v>32</v>
      </c>
      <c r="B26" s="187">
        <f>SUM(B6:B24)</f>
        <v>8114</v>
      </c>
      <c r="C26" s="188">
        <f>SUM(C6:C24)</f>
        <v>47021031</v>
      </c>
      <c r="D26"/>
      <c r="E26"/>
      <c r="F26"/>
      <c r="G26"/>
      <c r="H26"/>
    </row>
    <row r="27" spans="1:8" ht="12.75">
      <c r="A27" s="206" t="s">
        <v>100</v>
      </c>
      <c r="B27" s="206"/>
      <c r="C27" s="206"/>
      <c r="D27"/>
      <c r="E27"/>
      <c r="F27"/>
      <c r="G27"/>
      <c r="H27"/>
    </row>
    <row r="28" spans="4:8" ht="12.75">
      <c r="D28"/>
      <c r="E28"/>
      <c r="F28"/>
      <c r="G28"/>
      <c r="H28"/>
    </row>
    <row r="29" spans="4:8" ht="12.75">
      <c r="D29"/>
      <c r="E29"/>
      <c r="F29"/>
      <c r="G29"/>
      <c r="H29"/>
    </row>
    <row r="30" spans="4:8" ht="12.75">
      <c r="D30"/>
      <c r="E30"/>
      <c r="F30"/>
      <c r="G30"/>
      <c r="H30"/>
    </row>
    <row r="31" spans="4:8" ht="12.75">
      <c r="D31"/>
      <c r="E31"/>
      <c r="F31"/>
      <c r="G31"/>
      <c r="H31"/>
    </row>
    <row r="32" spans="4:8" ht="12.75">
      <c r="D32"/>
      <c r="E32"/>
      <c r="F32"/>
      <c r="G32"/>
      <c r="H32"/>
    </row>
    <row r="33" spans="4:8" ht="12.75">
      <c r="D33"/>
      <c r="E33"/>
      <c r="F33"/>
      <c r="G33"/>
      <c r="H33"/>
    </row>
    <row r="34" spans="4:8" ht="12.75">
      <c r="D34"/>
      <c r="E34"/>
      <c r="F34"/>
      <c r="G34"/>
      <c r="H34"/>
    </row>
    <row r="35" spans="4:8" ht="12.75">
      <c r="D35"/>
      <c r="E35"/>
      <c r="F35"/>
      <c r="G35"/>
      <c r="H35"/>
    </row>
    <row r="36" spans="4:8" ht="12.75">
      <c r="D36"/>
      <c r="E36"/>
      <c r="F36"/>
      <c r="G36"/>
      <c r="H36"/>
    </row>
    <row r="37" spans="4:8" ht="12.75">
      <c r="D37"/>
      <c r="E37"/>
      <c r="F37"/>
      <c r="G37"/>
      <c r="H37"/>
    </row>
    <row r="38" spans="4:8" ht="12.75">
      <c r="D38"/>
      <c r="E38"/>
      <c r="F38"/>
      <c r="G38"/>
      <c r="H38"/>
    </row>
    <row r="39" spans="4:8" ht="12.75">
      <c r="D39"/>
      <c r="E39"/>
      <c r="F39"/>
      <c r="G39"/>
      <c r="H39"/>
    </row>
    <row r="40" spans="4:8" ht="12.75">
      <c r="D40"/>
      <c r="E40"/>
      <c r="F40"/>
      <c r="G40"/>
      <c r="H40"/>
    </row>
    <row r="41" spans="4:8" ht="12.75">
      <c r="D41"/>
      <c r="E41"/>
      <c r="F41"/>
      <c r="G41"/>
      <c r="H41"/>
    </row>
    <row r="42" spans="4:8" ht="12.75">
      <c r="D42"/>
      <c r="E42"/>
      <c r="F42"/>
      <c r="G42"/>
      <c r="H42"/>
    </row>
    <row r="43" spans="4:8" ht="12.75">
      <c r="D43"/>
      <c r="E43"/>
      <c r="F43"/>
      <c r="G43"/>
      <c r="H43"/>
    </row>
    <row r="44" spans="4:8" ht="12.75">
      <c r="D44"/>
      <c r="E44"/>
      <c r="F44"/>
      <c r="G44"/>
      <c r="H44"/>
    </row>
    <row r="45" spans="4:8" ht="12.75">
      <c r="D45"/>
      <c r="E45"/>
      <c r="F45"/>
      <c r="G45"/>
      <c r="H45"/>
    </row>
    <row r="46" spans="4:8" ht="12.75">
      <c r="D46"/>
      <c r="E46"/>
      <c r="F46"/>
      <c r="G46"/>
      <c r="H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4:8" ht="12.75">
      <c r="D75"/>
      <c r="E75"/>
      <c r="F75"/>
      <c r="G75"/>
      <c r="H75"/>
    </row>
    <row r="76" spans="4:8" ht="12.75">
      <c r="D76"/>
      <c r="E76"/>
      <c r="F76"/>
      <c r="G76"/>
      <c r="H76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4:8" ht="12.75">
      <c r="D79"/>
      <c r="E79"/>
      <c r="F79"/>
      <c r="G79"/>
      <c r="H79"/>
    </row>
    <row r="80" spans="4:8" ht="12.75">
      <c r="D80"/>
      <c r="E80"/>
      <c r="F80"/>
      <c r="G80"/>
      <c r="H80"/>
    </row>
    <row r="81" spans="4:8" ht="12.75">
      <c r="D81"/>
      <c r="E81"/>
      <c r="F81"/>
      <c r="G81"/>
      <c r="H81"/>
    </row>
    <row r="82" spans="4:8" ht="12.75">
      <c r="D82"/>
      <c r="E82"/>
      <c r="F82"/>
      <c r="G82"/>
      <c r="H82"/>
    </row>
    <row r="83" spans="4:8" ht="12.75">
      <c r="D83"/>
      <c r="E83"/>
      <c r="F83"/>
      <c r="G83"/>
      <c r="H83"/>
    </row>
    <row r="84" spans="4:8" ht="12.75">
      <c r="D84"/>
      <c r="E84"/>
      <c r="F84"/>
      <c r="G84"/>
      <c r="H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7" ht="12.75">
      <c r="D127"/>
      <c r="E127"/>
      <c r="F127"/>
      <c r="G127"/>
    </row>
    <row r="128" spans="4:7" ht="12.75">
      <c r="D128"/>
      <c r="E128"/>
      <c r="F128"/>
      <c r="G128"/>
    </row>
    <row r="129" spans="4:7" ht="12.75">
      <c r="D129"/>
      <c r="E129"/>
      <c r="F129"/>
      <c r="G129"/>
    </row>
    <row r="130" spans="4:7" ht="12.75">
      <c r="D130"/>
      <c r="E130"/>
      <c r="F130"/>
      <c r="G130"/>
    </row>
    <row r="131" spans="4:7" ht="12.75">
      <c r="D131"/>
      <c r="E131"/>
      <c r="F131"/>
      <c r="G131"/>
    </row>
    <row r="132" spans="4:7" ht="12.75">
      <c r="D132"/>
      <c r="E132"/>
      <c r="F132"/>
      <c r="G132"/>
    </row>
    <row r="133" spans="4:7" ht="12.75">
      <c r="D133"/>
      <c r="E133"/>
      <c r="F133"/>
      <c r="G133"/>
    </row>
    <row r="134" spans="4:7" ht="12.75">
      <c r="D134"/>
      <c r="E134"/>
      <c r="F134"/>
      <c r="G134"/>
    </row>
  </sheetData>
  <mergeCells count="3">
    <mergeCell ref="A4:C4"/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R88"/>
  <sheetViews>
    <sheetView showGridLines="0" zoomScale="75" zoomScaleNormal="75" workbookViewId="0" topLeftCell="A19">
      <selection activeCell="A32" sqref="A32:E32"/>
    </sheetView>
  </sheetViews>
  <sheetFormatPr defaultColWidth="11.421875" defaultRowHeight="12.75"/>
  <cols>
    <col min="1" max="2" width="11.7109375" style="32" customWidth="1"/>
    <col min="3" max="3" width="15.7109375" style="32" customWidth="1"/>
    <col min="4" max="4" width="11.7109375" style="32" customWidth="1"/>
    <col min="5" max="5" width="11.421875" style="32" customWidth="1"/>
    <col min="6" max="7" width="11.7109375" style="32" customWidth="1"/>
    <col min="8" max="8" width="17.140625" style="32" customWidth="1"/>
    <col min="9" max="9" width="16.140625" style="32" customWidth="1"/>
    <col min="10" max="10" width="18.7109375" style="32" customWidth="1"/>
    <col min="11" max="11" width="12.7109375" style="32" customWidth="1"/>
    <col min="12" max="12" width="12.57421875" style="32" customWidth="1"/>
    <col min="13" max="13" width="14.28125" style="32" customWidth="1"/>
    <col min="14" max="14" width="12.7109375" style="32" customWidth="1"/>
    <col min="15" max="15" width="15.421875" style="32" customWidth="1"/>
    <col min="16" max="16" width="15.140625" style="32" customWidth="1"/>
    <col min="17" max="17" width="14.28125" style="32" customWidth="1"/>
    <col min="18" max="18" width="13.7109375" style="32" customWidth="1"/>
    <col min="19" max="19" width="10.57421875" style="32" customWidth="1"/>
    <col min="20" max="20" width="13.28125" style="32" customWidth="1"/>
    <col min="21" max="21" width="11.28125" style="32" customWidth="1"/>
    <col min="22" max="22" width="12.00390625" style="32" customWidth="1"/>
    <col min="23" max="23" width="12.140625" style="32" customWidth="1"/>
    <col min="24" max="24" width="11.8515625" style="32" customWidth="1"/>
    <col min="25" max="25" width="30.7109375" style="32" customWidth="1"/>
    <col min="26" max="26" width="11.28125" style="32" customWidth="1"/>
    <col min="27" max="27" width="11.7109375" style="32" customWidth="1"/>
    <col min="28" max="28" width="10.7109375" style="32" customWidth="1"/>
    <col min="29" max="29" width="17.7109375" style="32" customWidth="1"/>
    <col min="30" max="30" width="8.57421875" style="32" customWidth="1"/>
    <col min="31" max="31" width="8.140625" style="32" customWidth="1"/>
    <col min="32" max="32" width="9.7109375" style="32" customWidth="1"/>
    <col min="33" max="33" width="10.7109375" style="32" customWidth="1"/>
    <col min="34" max="16384" width="11.421875" style="32" customWidth="1"/>
  </cols>
  <sheetData>
    <row r="1" spans="1:13" ht="18">
      <c r="A1" s="544" t="s">
        <v>233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>
      <c r="A3" s="545" t="s">
        <v>251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</row>
    <row r="4" spans="1:13" ht="15">
      <c r="A4" s="545" t="s">
        <v>226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</row>
    <row r="5" spans="1:13" ht="15">
      <c r="A5" s="546" t="s">
        <v>125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</row>
    <row r="6" spans="1:13" ht="14.25" customHeight="1" thickBo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1:13" ht="12.75">
      <c r="A7" s="537" t="s">
        <v>1</v>
      </c>
      <c r="B7" s="540" t="s">
        <v>3</v>
      </c>
      <c r="C7" s="547" t="s">
        <v>180</v>
      </c>
      <c r="D7" s="548"/>
      <c r="E7" s="549"/>
      <c r="F7" s="547" t="s">
        <v>33</v>
      </c>
      <c r="G7" s="548"/>
      <c r="H7" s="548"/>
      <c r="I7" s="548"/>
      <c r="J7" s="548"/>
      <c r="K7" s="540" t="s">
        <v>34</v>
      </c>
      <c r="L7" s="540" t="s">
        <v>35</v>
      </c>
      <c r="M7" s="550" t="s">
        <v>241</v>
      </c>
    </row>
    <row r="8" spans="1:49" ht="12.75">
      <c r="A8" s="538"/>
      <c r="B8" s="513"/>
      <c r="C8" s="516" t="s">
        <v>412</v>
      </c>
      <c r="D8" s="541" t="s">
        <v>457</v>
      </c>
      <c r="E8" s="516" t="s">
        <v>458</v>
      </c>
      <c r="F8" s="516" t="s">
        <v>73</v>
      </c>
      <c r="G8" s="541" t="s">
        <v>237</v>
      </c>
      <c r="H8" s="231" t="s">
        <v>205</v>
      </c>
      <c r="I8" s="231" t="s">
        <v>238</v>
      </c>
      <c r="J8" s="231" t="s">
        <v>240</v>
      </c>
      <c r="K8" s="513"/>
      <c r="L8" s="513"/>
      <c r="M8" s="551"/>
      <c r="AC8" s="527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7"/>
    </row>
    <row r="9" spans="1:49" ht="12.75">
      <c r="A9" s="538"/>
      <c r="B9" s="513"/>
      <c r="C9" s="513"/>
      <c r="D9" s="542"/>
      <c r="E9" s="513"/>
      <c r="F9" s="513"/>
      <c r="G9" s="553"/>
      <c r="H9" s="232" t="s">
        <v>245</v>
      </c>
      <c r="I9" s="232" t="s">
        <v>239</v>
      </c>
      <c r="J9" s="232" t="s">
        <v>191</v>
      </c>
      <c r="K9" s="513"/>
      <c r="L9" s="513"/>
      <c r="M9" s="551"/>
      <c r="AC9" s="123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</row>
    <row r="10" spans="1:49" ht="15" customHeight="1" thickBot="1">
      <c r="A10" s="539"/>
      <c r="B10" s="514"/>
      <c r="C10" s="514"/>
      <c r="D10" s="543"/>
      <c r="E10" s="514"/>
      <c r="F10" s="514"/>
      <c r="G10" s="554"/>
      <c r="H10" s="233" t="s">
        <v>246</v>
      </c>
      <c r="I10" s="233" t="s">
        <v>212</v>
      </c>
      <c r="J10" s="233" t="s">
        <v>242</v>
      </c>
      <c r="K10" s="514"/>
      <c r="L10" s="514"/>
      <c r="M10" s="552"/>
      <c r="X10"/>
      <c r="Y10"/>
      <c r="Z10"/>
      <c r="AA10"/>
      <c r="AC10" s="515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7"/>
    </row>
    <row r="11" spans="1:49" ht="13.5">
      <c r="A11" s="220">
        <v>2001</v>
      </c>
      <c r="B11" s="221">
        <v>18050.7</v>
      </c>
      <c r="C11" s="221">
        <v>1207.325</v>
      </c>
      <c r="D11" s="221">
        <v>1140.9</v>
      </c>
      <c r="E11" s="221">
        <v>66.425</v>
      </c>
      <c r="F11" s="221">
        <v>3382.7749999999996</v>
      </c>
      <c r="G11" s="221">
        <v>480.9</v>
      </c>
      <c r="H11" s="221">
        <v>129.775</v>
      </c>
      <c r="I11" s="221">
        <v>242.475</v>
      </c>
      <c r="J11" s="221">
        <v>238.15</v>
      </c>
      <c r="K11" s="221">
        <v>2055.35</v>
      </c>
      <c r="L11" s="221">
        <v>10802.05</v>
      </c>
      <c r="M11" s="222">
        <v>603.2000000000007</v>
      </c>
      <c r="N11" s="94"/>
      <c r="O11"/>
      <c r="P11"/>
      <c r="Q11"/>
      <c r="R11"/>
      <c r="S11"/>
      <c r="T11"/>
      <c r="U11"/>
      <c r="V11"/>
      <c r="W11"/>
      <c r="X11"/>
      <c r="Y11"/>
      <c r="Z11"/>
      <c r="AA11"/>
      <c r="AC11" s="124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57"/>
    </row>
    <row r="12" spans="1:49" ht="13.5">
      <c r="A12" s="220">
        <v>2002</v>
      </c>
      <c r="B12" s="221">
        <v>18785.6</v>
      </c>
      <c r="C12" s="221">
        <v>1174.6</v>
      </c>
      <c r="D12" s="221">
        <v>1117</v>
      </c>
      <c r="E12" s="221">
        <v>57.6</v>
      </c>
      <c r="F12" s="221">
        <v>3430.2250000000004</v>
      </c>
      <c r="G12" s="221">
        <v>489.575</v>
      </c>
      <c r="H12" s="221">
        <v>132.3</v>
      </c>
      <c r="I12" s="221">
        <v>253.525</v>
      </c>
      <c r="J12" s="221">
        <v>231.6</v>
      </c>
      <c r="K12" s="221">
        <v>2189.3</v>
      </c>
      <c r="L12" s="221">
        <v>11357.85</v>
      </c>
      <c r="M12" s="222">
        <v>633.6249999999982</v>
      </c>
      <c r="N12" s="94"/>
      <c r="O12"/>
      <c r="P12"/>
      <c r="Q12"/>
      <c r="R12"/>
      <c r="S12"/>
      <c r="T12"/>
      <c r="U12"/>
      <c r="V12"/>
      <c r="W12"/>
      <c r="X12"/>
      <c r="Y12"/>
      <c r="Z12"/>
      <c r="AA12"/>
      <c r="AC12" s="124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57"/>
    </row>
    <row r="13" spans="1:49" ht="13.5">
      <c r="A13" s="220">
        <v>2003</v>
      </c>
      <c r="B13" s="221">
        <v>19538.1</v>
      </c>
      <c r="C13" s="221">
        <v>1172.425</v>
      </c>
      <c r="D13" s="221">
        <v>1120.45</v>
      </c>
      <c r="E13" s="221">
        <v>51.975</v>
      </c>
      <c r="F13" s="221">
        <v>3455.3</v>
      </c>
      <c r="G13" s="221">
        <v>504</v>
      </c>
      <c r="H13" s="221">
        <v>126.375</v>
      </c>
      <c r="I13" s="221">
        <v>240.925</v>
      </c>
      <c r="J13" s="221">
        <v>254.1</v>
      </c>
      <c r="K13" s="221">
        <v>2312.375</v>
      </c>
      <c r="L13" s="221">
        <v>11954.524999999998</v>
      </c>
      <c r="M13" s="222">
        <v>643.4750000000022</v>
      </c>
      <c r="N13" s="94"/>
      <c r="O13"/>
      <c r="P13"/>
      <c r="Q13"/>
      <c r="R13"/>
      <c r="S13"/>
      <c r="T13"/>
      <c r="U13"/>
      <c r="V13"/>
      <c r="W13"/>
      <c r="X13"/>
      <c r="Y13"/>
      <c r="Z13"/>
      <c r="AA13"/>
      <c r="AC13" s="124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57"/>
    </row>
    <row r="14" spans="1:49" ht="13.5">
      <c r="A14" s="220">
        <v>2004</v>
      </c>
      <c r="B14" s="221">
        <v>20184.4</v>
      </c>
      <c r="C14" s="221">
        <v>1167.625</v>
      </c>
      <c r="D14" s="221">
        <v>1112.225</v>
      </c>
      <c r="E14" s="221">
        <v>55.4</v>
      </c>
      <c r="F14" s="221">
        <v>3458.3</v>
      </c>
      <c r="G14" s="221">
        <v>508.05</v>
      </c>
      <c r="H14" s="221">
        <v>122.45</v>
      </c>
      <c r="I14" s="221">
        <v>266.475</v>
      </c>
      <c r="J14" s="221">
        <v>239.85</v>
      </c>
      <c r="K14" s="221">
        <v>2462.45</v>
      </c>
      <c r="L14" s="221">
        <v>12490.475</v>
      </c>
      <c r="M14" s="222">
        <v>605.5500000000011</v>
      </c>
      <c r="N14" s="94"/>
      <c r="O14" s="62"/>
      <c r="P14" s="62"/>
      <c r="Q14" s="62"/>
      <c r="R14" s="62"/>
      <c r="S14" s="62"/>
      <c r="T14" s="62"/>
      <c r="U14" s="62"/>
      <c r="V14" s="62"/>
      <c r="W14" s="62"/>
      <c r="X14"/>
      <c r="Y14"/>
      <c r="Z14"/>
      <c r="AA14"/>
      <c r="AC14" s="124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57"/>
    </row>
    <row r="15" spans="1:49" ht="13.5">
      <c r="A15" s="223">
        <v>2005</v>
      </c>
      <c r="B15" s="221">
        <v>20885.7</v>
      </c>
      <c r="C15" s="221">
        <v>1108.2</v>
      </c>
      <c r="D15" s="221">
        <v>1046.325</v>
      </c>
      <c r="E15" s="221">
        <v>61.875</v>
      </c>
      <c r="F15" s="221">
        <v>3441.1749999999997</v>
      </c>
      <c r="G15" s="221">
        <v>520.85</v>
      </c>
      <c r="H15" s="221">
        <v>131.275</v>
      </c>
      <c r="I15" s="221">
        <v>251</v>
      </c>
      <c r="J15" s="221">
        <v>236.025</v>
      </c>
      <c r="K15" s="221">
        <v>2509.15</v>
      </c>
      <c r="L15" s="221">
        <v>13009.25</v>
      </c>
      <c r="M15" s="222">
        <v>817.9250000000011</v>
      </c>
      <c r="N15" s="94"/>
      <c r="O15" s="62"/>
      <c r="P15" s="62"/>
      <c r="Q15" s="62"/>
      <c r="R15" s="62"/>
      <c r="S15" s="62"/>
      <c r="T15" s="62"/>
      <c r="U15" s="62"/>
      <c r="V15" s="62"/>
      <c r="W15" s="62"/>
      <c r="X15"/>
      <c r="Y15"/>
      <c r="Z15"/>
      <c r="AA15"/>
      <c r="AC15" s="124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57"/>
    </row>
    <row r="16" spans="1:49" ht="13.5">
      <c r="A16" s="220">
        <v>2006</v>
      </c>
      <c r="B16" s="221">
        <v>21584.8</v>
      </c>
      <c r="C16" s="221">
        <v>1035.025</v>
      </c>
      <c r="D16" s="221">
        <v>980.075</v>
      </c>
      <c r="E16" s="221">
        <v>54.95</v>
      </c>
      <c r="F16" s="221">
        <v>3438.3250000000003</v>
      </c>
      <c r="G16" s="221">
        <v>527.375</v>
      </c>
      <c r="H16" s="221">
        <v>120.025</v>
      </c>
      <c r="I16" s="221">
        <v>245.15</v>
      </c>
      <c r="J16" s="221">
        <v>216.875</v>
      </c>
      <c r="K16" s="221">
        <v>2704.5750000000003</v>
      </c>
      <c r="L16" s="221">
        <v>13675.1</v>
      </c>
      <c r="M16" s="222">
        <v>731.774999999996</v>
      </c>
      <c r="N16" s="94"/>
      <c r="O16" s="62"/>
      <c r="P16" s="62"/>
      <c r="Q16" s="62"/>
      <c r="R16" s="62"/>
      <c r="S16" s="62"/>
      <c r="T16" s="62"/>
      <c r="U16" s="62"/>
      <c r="V16" s="62"/>
      <c r="W16" s="62"/>
      <c r="X16"/>
      <c r="Y16"/>
      <c r="Z16"/>
      <c r="AA16"/>
      <c r="AC16" s="124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57"/>
    </row>
    <row r="17" spans="1:49" ht="13.5" customHeight="1" thickBot="1">
      <c r="A17" s="220">
        <v>2007</v>
      </c>
      <c r="B17" s="221">
        <v>22189.9</v>
      </c>
      <c r="C17" s="221">
        <f>SUM(D17:E17)</f>
        <v>1022.3</v>
      </c>
      <c r="D17" s="221">
        <v>966.9</v>
      </c>
      <c r="E17" s="221">
        <v>55.4</v>
      </c>
      <c r="F17" s="221">
        <v>3397.425</v>
      </c>
      <c r="G17" s="221">
        <v>529</v>
      </c>
      <c r="H17" s="221">
        <v>111.275</v>
      </c>
      <c r="I17" s="221">
        <v>237.375</v>
      </c>
      <c r="J17" s="221">
        <v>232.85</v>
      </c>
      <c r="K17" s="221">
        <v>2880.7</v>
      </c>
      <c r="L17" s="221">
        <v>14185.075</v>
      </c>
      <c r="M17" s="222">
        <v>704</v>
      </c>
      <c r="N17" s="94"/>
      <c r="O17" s="63"/>
      <c r="P17" s="63"/>
      <c r="Q17" s="63"/>
      <c r="R17" s="63"/>
      <c r="S17" s="63"/>
      <c r="T17" s="63"/>
      <c r="U17" s="63"/>
      <c r="V17" s="63"/>
      <c r="W17" s="63"/>
      <c r="X17"/>
      <c r="Y17"/>
      <c r="Z17"/>
      <c r="AA17"/>
      <c r="AC17" s="124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57"/>
    </row>
    <row r="18" spans="1:26" ht="13.5" customHeight="1">
      <c r="A18" s="227" t="s">
        <v>100</v>
      </c>
      <c r="B18" s="228"/>
      <c r="C18" s="228"/>
      <c r="D18" s="228"/>
      <c r="E18" s="229"/>
      <c r="F18" s="229"/>
      <c r="G18" s="230"/>
      <c r="H18" s="229"/>
      <c r="I18" s="229"/>
      <c r="J18" s="229"/>
      <c r="K18" s="229"/>
      <c r="L18" s="229"/>
      <c r="M18" s="230"/>
      <c r="N18" s="94"/>
      <c r="O18" s="63"/>
      <c r="P18" s="63"/>
      <c r="Q18" s="63"/>
      <c r="R18" s="63"/>
      <c r="S18" s="63"/>
      <c r="T18" s="63"/>
      <c r="U18" s="63"/>
      <c r="V18" s="63"/>
      <c r="W18" s="63"/>
      <c r="X18"/>
      <c r="Y18"/>
      <c r="Z18"/>
    </row>
    <row r="19" spans="1:26" ht="13.5" customHeight="1">
      <c r="A19" s="110"/>
      <c r="B19" s="68"/>
      <c r="C19" s="493"/>
      <c r="D19" s="65"/>
      <c r="E19" s="121"/>
      <c r="F19" s="121"/>
      <c r="G19" s="122"/>
      <c r="H19" s="121"/>
      <c r="I19" s="121"/>
      <c r="J19" s="121"/>
      <c r="K19" s="121"/>
      <c r="L19" s="121"/>
      <c r="M19" s="122"/>
      <c r="N19" s="94"/>
      <c r="O19" s="63"/>
      <c r="P19" s="63"/>
      <c r="Q19" s="63"/>
      <c r="R19" s="63"/>
      <c r="S19" s="63"/>
      <c r="T19" s="63"/>
      <c r="U19" s="63"/>
      <c r="V19" s="63"/>
      <c r="W19" s="63"/>
      <c r="X19"/>
      <c r="Y19"/>
      <c r="Z19"/>
    </row>
    <row r="20" spans="1:26" ht="13.5" customHeight="1" thickBot="1">
      <c r="A20" s="110"/>
      <c r="B20" s="68"/>
      <c r="C20" s="65"/>
      <c r="D20" s="65"/>
      <c r="E20" s="121"/>
      <c r="F20" s="121"/>
      <c r="G20" s="122"/>
      <c r="H20" s="121"/>
      <c r="I20" s="121"/>
      <c r="J20" s="121"/>
      <c r="K20" s="121"/>
      <c r="L20" s="121"/>
      <c r="M20" s="122"/>
      <c r="N20" s="94"/>
      <c r="O20" s="63"/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37" t="s">
        <v>1</v>
      </c>
      <c r="B21" s="540" t="s">
        <v>3</v>
      </c>
      <c r="C21" s="547" t="s">
        <v>180</v>
      </c>
      <c r="D21" s="548"/>
      <c r="E21" s="549"/>
      <c r="F21" s="547" t="s">
        <v>33</v>
      </c>
      <c r="G21" s="548"/>
      <c r="H21" s="548"/>
      <c r="I21" s="548"/>
      <c r="J21" s="548"/>
      <c r="K21" s="548"/>
      <c r="L21" s="548"/>
      <c r="M21" s="548"/>
      <c r="N21" s="555" t="s">
        <v>34</v>
      </c>
      <c r="O21" s="563" t="s">
        <v>467</v>
      </c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13.5" customHeight="1">
      <c r="A22" s="538"/>
      <c r="B22" s="513"/>
      <c r="C22" s="516" t="s">
        <v>460</v>
      </c>
      <c r="D22" s="541" t="s">
        <v>463</v>
      </c>
      <c r="E22" s="541" t="s">
        <v>333</v>
      </c>
      <c r="F22" s="516" t="s">
        <v>73</v>
      </c>
      <c r="G22" s="542" t="s">
        <v>237</v>
      </c>
      <c r="H22" s="558" t="s">
        <v>464</v>
      </c>
      <c r="I22" s="558" t="s">
        <v>436</v>
      </c>
      <c r="J22" s="558" t="s">
        <v>465</v>
      </c>
      <c r="K22" s="541" t="s">
        <v>466</v>
      </c>
      <c r="L22" s="541" t="s">
        <v>405</v>
      </c>
      <c r="M22" s="560" t="s">
        <v>381</v>
      </c>
      <c r="N22" s="556"/>
      <c r="O22" s="564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13.5" customHeight="1">
      <c r="A23" s="538"/>
      <c r="B23" s="513"/>
      <c r="C23" s="513"/>
      <c r="D23" s="542"/>
      <c r="E23" s="542"/>
      <c r="F23" s="513"/>
      <c r="G23" s="553"/>
      <c r="H23" s="558"/>
      <c r="I23" s="558"/>
      <c r="J23" s="558"/>
      <c r="K23" s="542"/>
      <c r="L23" s="542"/>
      <c r="M23" s="561"/>
      <c r="N23" s="556"/>
      <c r="O23" s="564"/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26" ht="57.75" customHeight="1" thickBot="1">
      <c r="A24" s="539"/>
      <c r="B24" s="514"/>
      <c r="C24" s="514"/>
      <c r="D24" s="543"/>
      <c r="E24" s="543"/>
      <c r="F24" s="514"/>
      <c r="G24" s="554"/>
      <c r="H24" s="559"/>
      <c r="I24" s="559"/>
      <c r="J24" s="559"/>
      <c r="K24" s="543"/>
      <c r="L24" s="543"/>
      <c r="M24" s="562"/>
      <c r="N24" s="557"/>
      <c r="O24" s="565"/>
      <c r="P24" s="63"/>
      <c r="Q24" s="63"/>
      <c r="R24" s="63"/>
      <c r="S24" s="63"/>
      <c r="T24" s="63"/>
      <c r="U24" s="63"/>
      <c r="V24" s="63"/>
      <c r="W24" s="63"/>
      <c r="X24"/>
      <c r="Y24"/>
      <c r="Z24"/>
    </row>
    <row r="25" spans="1:26" ht="13.5" customHeight="1">
      <c r="A25" s="220" t="s">
        <v>459</v>
      </c>
      <c r="B25" s="221">
        <v>22848.25</v>
      </c>
      <c r="C25" s="221">
        <v>851.2</v>
      </c>
      <c r="D25" s="221">
        <v>863.775</v>
      </c>
      <c r="E25" s="221">
        <v>50.525</v>
      </c>
      <c r="F25" s="221">
        <v>3151.7</v>
      </c>
      <c r="G25" s="221">
        <v>479.675</v>
      </c>
      <c r="H25" s="221">
        <v>61.4</v>
      </c>
      <c r="I25" s="221">
        <v>113.575</v>
      </c>
      <c r="J25" s="221">
        <v>49.575</v>
      </c>
      <c r="K25" s="221">
        <v>110.4</v>
      </c>
      <c r="L25" s="221">
        <v>188.825</v>
      </c>
      <c r="M25" s="221">
        <v>57.225</v>
      </c>
      <c r="N25" s="221">
        <v>2877.8</v>
      </c>
      <c r="O25" s="219">
        <v>447</v>
      </c>
      <c r="P25" s="63"/>
      <c r="Q25" s="63"/>
      <c r="R25" s="63"/>
      <c r="S25" s="63"/>
      <c r="T25" s="63"/>
      <c r="U25" s="63"/>
      <c r="V25" s="63"/>
      <c r="W25" s="63"/>
      <c r="X25"/>
      <c r="Y25"/>
      <c r="Z25"/>
    </row>
    <row r="26" spans="1:15" s="57" customFormat="1" ht="12.75">
      <c r="A26" s="220">
        <v>2009</v>
      </c>
      <c r="B26" s="221">
        <v>23037.475</v>
      </c>
      <c r="C26" s="221">
        <v>979.3</v>
      </c>
      <c r="D26" s="221">
        <v>895.2</v>
      </c>
      <c r="E26" s="221">
        <v>46.475</v>
      </c>
      <c r="F26" s="221">
        <v>2862.5</v>
      </c>
      <c r="G26" s="221">
        <v>467.6</v>
      </c>
      <c r="H26" s="221">
        <v>50.85</v>
      </c>
      <c r="I26" s="221">
        <v>94.3</v>
      </c>
      <c r="J26" s="221">
        <v>53.75</v>
      </c>
      <c r="K26" s="221">
        <v>108.15</v>
      </c>
      <c r="L26" s="221">
        <v>156.325</v>
      </c>
      <c r="M26" s="221">
        <v>59.2</v>
      </c>
      <c r="N26" s="221">
        <v>2558.825</v>
      </c>
      <c r="O26" s="222">
        <v>453.325</v>
      </c>
    </row>
    <row r="27" spans="1:15" ht="13.5" thickBot="1">
      <c r="A27" s="492">
        <v>2010</v>
      </c>
      <c r="B27" s="221">
        <v>23088.875</v>
      </c>
      <c r="C27" s="221">
        <v>1011.9</v>
      </c>
      <c r="D27" s="221">
        <v>931.2</v>
      </c>
      <c r="E27" s="221">
        <v>41.65</v>
      </c>
      <c r="F27" s="221">
        <v>2612.675</v>
      </c>
      <c r="G27" s="221">
        <v>438.425</v>
      </c>
      <c r="H27" s="221">
        <v>59.425</v>
      </c>
      <c r="I27" s="221">
        <v>73.875</v>
      </c>
      <c r="J27" s="221">
        <v>49.95</v>
      </c>
      <c r="K27" s="221">
        <v>103.775</v>
      </c>
      <c r="L27" s="221">
        <v>117.6</v>
      </c>
      <c r="M27" s="221">
        <v>58.075</v>
      </c>
      <c r="N27" s="225">
        <v>2158.15</v>
      </c>
      <c r="O27" s="226">
        <v>418.775</v>
      </c>
    </row>
    <row r="28" spans="1:26" ht="13.5" customHeight="1">
      <c r="A28" s="227" t="s">
        <v>100</v>
      </c>
      <c r="B28" s="228"/>
      <c r="C28" s="228"/>
      <c r="D28" s="228"/>
      <c r="E28" s="229"/>
      <c r="F28" s="229"/>
      <c r="G28" s="230"/>
      <c r="H28" s="229"/>
      <c r="I28" s="229"/>
      <c r="J28" s="229"/>
      <c r="K28" s="229"/>
      <c r="L28" s="229"/>
      <c r="M28" s="230"/>
      <c r="N28" s="94"/>
      <c r="O28" s="63"/>
      <c r="P28" s="63"/>
      <c r="Q28" s="63"/>
      <c r="R28" s="63"/>
      <c r="S28" s="63"/>
      <c r="T28" s="63"/>
      <c r="U28" s="63"/>
      <c r="V28" s="63"/>
      <c r="W28" s="63"/>
      <c r="X28"/>
      <c r="Y28"/>
      <c r="Z28"/>
    </row>
    <row r="29" spans="1:13" ht="12.75">
      <c r="A29" s="536" t="s">
        <v>461</v>
      </c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</row>
    <row r="30" ht="12.75">
      <c r="A30" s="32" t="s">
        <v>462</v>
      </c>
    </row>
    <row r="31" ht="13.5" thickBot="1"/>
    <row r="32" spans="1:12" ht="13.5" thickBot="1">
      <c r="A32" s="570" t="s">
        <v>232</v>
      </c>
      <c r="B32" s="571"/>
      <c r="C32" s="571"/>
      <c r="D32" s="571"/>
      <c r="E32" s="571"/>
      <c r="F32"/>
      <c r="G32" s="571" t="s">
        <v>232</v>
      </c>
      <c r="H32" s="571"/>
      <c r="I32" s="571"/>
      <c r="J32" s="571"/>
      <c r="K32" s="571"/>
      <c r="L32" s="571"/>
    </row>
    <row r="33" spans="1:12" ht="51" customHeight="1">
      <c r="A33" s="537" t="s">
        <v>1</v>
      </c>
      <c r="B33" s="566" t="s">
        <v>213</v>
      </c>
      <c r="C33" s="572" t="s">
        <v>468</v>
      </c>
      <c r="D33" s="573" t="s">
        <v>453</v>
      </c>
      <c r="E33" s="569" t="s">
        <v>247</v>
      </c>
      <c r="F33"/>
      <c r="G33" s="537" t="s">
        <v>1</v>
      </c>
      <c r="H33" s="572" t="s">
        <v>386</v>
      </c>
      <c r="I33" s="572" t="s">
        <v>387</v>
      </c>
      <c r="J33" s="572" t="s">
        <v>388</v>
      </c>
      <c r="K33" s="572" t="s">
        <v>389</v>
      </c>
      <c r="L33" s="569" t="s">
        <v>390</v>
      </c>
    </row>
    <row r="34" spans="1:12" ht="12.75">
      <c r="A34" s="538"/>
      <c r="B34" s="567"/>
      <c r="C34" s="558"/>
      <c r="D34" s="553"/>
      <c r="E34" s="551"/>
      <c r="F34"/>
      <c r="G34" s="538"/>
      <c r="H34" s="558"/>
      <c r="I34" s="558"/>
      <c r="J34" s="558"/>
      <c r="K34" s="558"/>
      <c r="L34" s="551"/>
    </row>
    <row r="35" spans="1:12" ht="12.75">
      <c r="A35" s="538"/>
      <c r="B35" s="567"/>
      <c r="C35" s="558"/>
      <c r="D35" s="553"/>
      <c r="E35" s="551"/>
      <c r="F35"/>
      <c r="G35" s="538"/>
      <c r="H35" s="558"/>
      <c r="I35" s="558"/>
      <c r="J35" s="558"/>
      <c r="K35" s="558"/>
      <c r="L35" s="551"/>
    </row>
    <row r="36" spans="1:12" ht="13.5" thickBot="1">
      <c r="A36" s="539"/>
      <c r="B36" s="568"/>
      <c r="C36" s="559"/>
      <c r="D36" s="554"/>
      <c r="E36" s="552"/>
      <c r="F36"/>
      <c r="G36" s="539"/>
      <c r="H36" s="559"/>
      <c r="I36" s="559"/>
      <c r="J36" s="559"/>
      <c r="K36" s="559"/>
      <c r="L36" s="552"/>
    </row>
    <row r="37" spans="1:12" ht="12.75">
      <c r="A37" s="220">
        <v>2001</v>
      </c>
      <c r="B37" s="221">
        <v>16.325</v>
      </c>
      <c r="C37" s="221">
        <v>68.55</v>
      </c>
      <c r="D37" s="221">
        <v>33.15</v>
      </c>
      <c r="E37" s="221">
        <v>59.225</v>
      </c>
      <c r="F37"/>
      <c r="G37" s="220">
        <v>2008</v>
      </c>
      <c r="H37" s="221">
        <v>127.05</v>
      </c>
      <c r="I37" s="221">
        <v>42</v>
      </c>
      <c r="J37" s="221">
        <v>6.575</v>
      </c>
      <c r="K37" s="221">
        <v>71.35</v>
      </c>
      <c r="L37" s="221">
        <v>7.125</v>
      </c>
    </row>
    <row r="38" spans="1:12" ht="12.75">
      <c r="A38" s="220">
        <v>2002</v>
      </c>
      <c r="B38" s="221">
        <v>16.875</v>
      </c>
      <c r="C38" s="221">
        <v>62.45</v>
      </c>
      <c r="D38" s="221">
        <v>32.175</v>
      </c>
      <c r="E38" s="221">
        <v>64.7</v>
      </c>
      <c r="F38"/>
      <c r="G38" s="220">
        <v>2009</v>
      </c>
      <c r="H38" s="221">
        <v>141.35</v>
      </c>
      <c r="I38" s="221">
        <v>42.525</v>
      </c>
      <c r="J38" s="221">
        <v>8.35</v>
      </c>
      <c r="K38" s="221">
        <v>83.125</v>
      </c>
      <c r="L38" s="221">
        <v>7.325</v>
      </c>
    </row>
    <row r="39" spans="1:12" ht="13.5" thickBot="1">
      <c r="A39" s="220">
        <v>2003</v>
      </c>
      <c r="B39" s="221">
        <v>19.325</v>
      </c>
      <c r="C39" s="221">
        <v>63.025</v>
      </c>
      <c r="D39" s="221">
        <v>41.45</v>
      </c>
      <c r="E39" s="221">
        <v>75.075</v>
      </c>
      <c r="F39"/>
      <c r="G39" s="224">
        <v>2010</v>
      </c>
      <c r="H39" s="225">
        <v>127.075</v>
      </c>
      <c r="I39" s="225">
        <v>45.925</v>
      </c>
      <c r="J39" s="225">
        <v>7.65</v>
      </c>
      <c r="K39" s="225">
        <v>68.45</v>
      </c>
      <c r="L39" s="225">
        <v>5.1</v>
      </c>
    </row>
    <row r="40" spans="1:12" ht="13.5">
      <c r="A40" s="220">
        <v>2004</v>
      </c>
      <c r="B40" s="221">
        <v>19.85</v>
      </c>
      <c r="C40" s="221">
        <v>67.3</v>
      </c>
      <c r="D40" s="221">
        <v>41.375</v>
      </c>
      <c r="E40" s="221">
        <v>79.25</v>
      </c>
      <c r="F40" s="121"/>
      <c r="G40" s="121"/>
      <c r="H40" s="122"/>
      <c r="I40" s="94"/>
      <c r="J40" s="63"/>
      <c r="K40" s="63"/>
      <c r="L40" s="63"/>
    </row>
    <row r="41" spans="1:38" ht="12.75" customHeight="1">
      <c r="A41" s="223">
        <v>2005</v>
      </c>
      <c r="B41" s="221">
        <v>18.6</v>
      </c>
      <c r="C41" s="221">
        <v>72.675</v>
      </c>
      <c r="D41" s="221">
        <v>37.35</v>
      </c>
      <c r="E41" s="221">
        <v>94.1</v>
      </c>
      <c r="F41" s="121"/>
      <c r="G41" s="121"/>
      <c r="H41" s="122"/>
      <c r="I41" s="94"/>
      <c r="J41" s="63"/>
      <c r="K41" s="63"/>
      <c r="L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/>
      <c r="AC41" s="124"/>
      <c r="AD41" s="125"/>
      <c r="AE41" s="125"/>
      <c r="AF41" s="125"/>
      <c r="AG41" s="57"/>
      <c r="AH41" s="57"/>
      <c r="AI41" s="57"/>
      <c r="AJ41" s="57"/>
      <c r="AK41" s="126"/>
      <c r="AL41" s="126"/>
    </row>
    <row r="42" spans="1:38" ht="12.75" customHeight="1">
      <c r="A42" s="220">
        <v>2006</v>
      </c>
      <c r="B42" s="221">
        <v>20.125</v>
      </c>
      <c r="C42" s="221">
        <v>79.525</v>
      </c>
      <c r="D42" s="221">
        <v>43.35</v>
      </c>
      <c r="E42" s="221">
        <v>91.325</v>
      </c>
      <c r="F42" s="67"/>
      <c r="G42" s="67"/>
      <c r="H42" s="67"/>
      <c r="I42" s="64"/>
      <c r="J42" s="63"/>
      <c r="K42" s="63"/>
      <c r="L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/>
      <c r="Z42"/>
      <c r="AA42"/>
      <c r="AB42" s="124"/>
      <c r="AC42" s="124"/>
      <c r="AD42" s="125"/>
      <c r="AE42" s="125"/>
      <c r="AF42" s="125"/>
      <c r="AG42" s="57"/>
      <c r="AH42" s="57"/>
      <c r="AI42" s="57"/>
      <c r="AJ42" s="57"/>
      <c r="AK42" s="126"/>
      <c r="AL42" s="126"/>
    </row>
    <row r="43" spans="1:38" ht="12.75" customHeight="1" thickBot="1">
      <c r="A43" s="220" t="s">
        <v>469</v>
      </c>
      <c r="B43" s="221">
        <v>21.75</v>
      </c>
      <c r="C43" s="221">
        <v>74.05</v>
      </c>
      <c r="D43" s="221">
        <v>40.6</v>
      </c>
      <c r="E43" s="221">
        <v>92.775</v>
      </c>
      <c r="F43" s="65"/>
      <c r="G43" s="65"/>
      <c r="H43" s="65"/>
      <c r="J43" s="63"/>
      <c r="K43" s="63"/>
      <c r="L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/>
      <c r="Z43"/>
      <c r="AA43"/>
      <c r="AB43" s="124"/>
      <c r="AC43" s="124"/>
      <c r="AD43" s="125"/>
      <c r="AE43" s="125"/>
      <c r="AF43" s="125"/>
      <c r="AG43" s="57"/>
      <c r="AH43" s="57"/>
      <c r="AI43" s="57"/>
      <c r="AJ43" s="57"/>
      <c r="AK43" s="126"/>
      <c r="AL43" s="126"/>
    </row>
    <row r="44" spans="1:38" ht="12.75" customHeight="1">
      <c r="A44" s="227" t="s">
        <v>100</v>
      </c>
      <c r="B44" s="228"/>
      <c r="C44" s="228"/>
      <c r="D44" s="228"/>
      <c r="E44" s="228"/>
      <c r="F44" s="65"/>
      <c r="G44" s="65"/>
      <c r="H44" s="65"/>
      <c r="I44" s="65"/>
      <c r="J44" s="65"/>
      <c r="K44" s="65"/>
      <c r="L44" s="65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/>
      <c r="Z44"/>
      <c r="AA44"/>
      <c r="AB44"/>
      <c r="AC44" s="124"/>
      <c r="AD44" s="125"/>
      <c r="AE44" s="125"/>
      <c r="AF44" s="125"/>
      <c r="AG44" s="57"/>
      <c r="AH44" s="57"/>
      <c r="AI44" s="57"/>
      <c r="AJ44" s="57"/>
      <c r="AK44" s="126"/>
      <c r="AL44" s="126"/>
    </row>
    <row r="45" spans="1:69" ht="12.75" customHeight="1">
      <c r="A45" s="110" t="s">
        <v>384</v>
      </c>
      <c r="B45" s="68"/>
      <c r="C45" s="65"/>
      <c r="D45" s="65"/>
      <c r="E45" s="69"/>
      <c r="F45" s="65"/>
      <c r="G45" s="65"/>
      <c r="H45" s="65"/>
      <c r="I45" s="65"/>
      <c r="J45" s="65"/>
      <c r="K45" s="65"/>
      <c r="L45" s="65"/>
      <c r="M45" s="483"/>
      <c r="N45"/>
      <c r="O45"/>
      <c r="P45"/>
      <c r="Q45"/>
      <c r="R45"/>
      <c r="S45"/>
      <c r="T45"/>
      <c r="U45"/>
      <c r="V45"/>
      <c r="W45"/>
      <c r="X45" s="63"/>
      <c r="Y45" s="127"/>
      <c r="Z45" s="127"/>
      <c r="AA45" s="127"/>
      <c r="AB45" s="127"/>
      <c r="AC45" s="124"/>
      <c r="AD45" s="125"/>
      <c r="AE45" s="125"/>
      <c r="AF45" s="125"/>
      <c r="AG45" s="57"/>
      <c r="AH45" s="57"/>
      <c r="AI45" s="57"/>
      <c r="AJ45" s="57"/>
      <c r="AK45" s="126"/>
      <c r="AL45" s="126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</row>
    <row r="46" spans="1:69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Y46" s="127"/>
      <c r="Z46" s="127"/>
      <c r="AA46" s="127"/>
      <c r="AB46" s="127"/>
      <c r="AC46" s="128" t="s">
        <v>208</v>
      </c>
      <c r="AD46" s="129">
        <v>192.45</v>
      </c>
      <c r="AE46" s="129">
        <v>196.125</v>
      </c>
      <c r="AF46" s="129">
        <v>196.85</v>
      </c>
      <c r="AG46" s="127">
        <v>199.825</v>
      </c>
      <c r="AH46" s="127"/>
      <c r="AI46" s="127"/>
      <c r="AJ46" s="127"/>
      <c r="AK46" s="126">
        <f>AG46+AI46</f>
        <v>199.825</v>
      </c>
      <c r="AL46" s="126">
        <f>AH46+AI46</f>
        <v>0</v>
      </c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</row>
    <row r="47" spans="1:69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Y47" s="127"/>
      <c r="Z47" s="127"/>
      <c r="AA47" s="127"/>
      <c r="AB47" s="127"/>
      <c r="AC47" s="128" t="s">
        <v>209</v>
      </c>
      <c r="AD47" s="129">
        <v>240.975</v>
      </c>
      <c r="AE47" s="129">
        <v>232.85</v>
      </c>
      <c r="AF47" s="129">
        <v>216.875</v>
      </c>
      <c r="AG47" s="127">
        <v>236.025</v>
      </c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</row>
    <row r="48" spans="2:70" ht="12.75" customHeight="1">
      <c r="B48" s="61"/>
      <c r="K48" s="73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127"/>
      <c r="Z48" s="124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/>
    </row>
    <row r="49" spans="2:70" ht="12.75" customHeight="1">
      <c r="B49" s="61"/>
      <c r="K49" s="73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127"/>
      <c r="Z49" s="124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/>
    </row>
    <row r="50" spans="2:70" ht="12.75" customHeight="1">
      <c r="B50" s="61"/>
      <c r="K50" s="73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127"/>
      <c r="Z50" s="124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/>
    </row>
    <row r="51" spans="2:70" ht="12.75" customHeight="1">
      <c r="B51" s="61"/>
      <c r="K51" s="73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127"/>
      <c r="Z51" s="124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/>
    </row>
    <row r="52" spans="2:70" ht="12.75" customHeight="1">
      <c r="B52" s="61"/>
      <c r="K52" s="73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127"/>
      <c r="Z52" s="124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/>
    </row>
    <row r="53" spans="2:70" ht="12.75" customHeight="1">
      <c r="B53" s="61"/>
      <c r="K53" s="73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127"/>
      <c r="Z53" s="124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/>
    </row>
    <row r="54" spans="2:70" ht="12.75" customHeight="1">
      <c r="B54" s="61"/>
      <c r="K54" s="73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127"/>
      <c r="Z54" s="124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/>
    </row>
    <row r="55" spans="2:70" ht="12.75" customHeight="1">
      <c r="B55" s="61"/>
      <c r="K55" s="73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127"/>
      <c r="Z55" s="124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/>
    </row>
    <row r="56" spans="1:70" ht="12.75" customHeight="1">
      <c r="A56"/>
      <c r="B56"/>
      <c r="C56"/>
      <c r="D56"/>
      <c r="E56"/>
      <c r="F56"/>
      <c r="G56"/>
      <c r="H56"/>
      <c r="I56"/>
      <c r="J56"/>
      <c r="Y56" s="57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57"/>
    </row>
    <row r="57" spans="1:7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Y57" s="124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57"/>
    </row>
    <row r="58" spans="1:7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Y58" s="124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57"/>
    </row>
    <row r="59" spans="1:7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Y59" s="124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57"/>
    </row>
    <row r="60" spans="1:7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Y60" s="124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57"/>
    </row>
    <row r="61" spans="1:7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Y61" s="124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57"/>
    </row>
    <row r="62" spans="1:7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Y62" s="124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57"/>
    </row>
    <row r="63" spans="1:7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Y63" s="124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57"/>
    </row>
    <row r="64" spans="1:7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Y64" s="124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57"/>
    </row>
    <row r="65" spans="1:7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Y65" s="124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57"/>
    </row>
    <row r="66" spans="1:7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Y66" s="124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57"/>
    </row>
    <row r="67" spans="1:70" ht="12.75" customHeight="1">
      <c r="A67"/>
      <c r="B67"/>
      <c r="C67"/>
      <c r="D67"/>
      <c r="E67"/>
      <c r="F67"/>
      <c r="G67"/>
      <c r="H67"/>
      <c r="I67"/>
      <c r="J67"/>
      <c r="Y67" s="124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57"/>
    </row>
    <row r="68" spans="1:70" ht="12.75">
      <c r="A68"/>
      <c r="B68"/>
      <c r="C68"/>
      <c r="D68"/>
      <c r="E68"/>
      <c r="F68"/>
      <c r="G68"/>
      <c r="H68"/>
      <c r="I68"/>
      <c r="J68"/>
      <c r="Y68" s="124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57"/>
    </row>
    <row r="69" spans="1:70" ht="12.75">
      <c r="A69"/>
      <c r="B69"/>
      <c r="C69"/>
      <c r="D69"/>
      <c r="E69"/>
      <c r="F69"/>
      <c r="G69"/>
      <c r="H69"/>
      <c r="I69"/>
      <c r="J69"/>
      <c r="Y69" s="124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57"/>
    </row>
    <row r="70" spans="1:70" ht="12.75">
      <c r="A70"/>
      <c r="B70"/>
      <c r="C70"/>
      <c r="D70"/>
      <c r="E70"/>
      <c r="F70"/>
      <c r="G70"/>
      <c r="H70"/>
      <c r="I70"/>
      <c r="Y70" s="124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57"/>
    </row>
    <row r="71" spans="1:70" ht="12.75">
      <c r="A71"/>
      <c r="B71"/>
      <c r="C71"/>
      <c r="D71"/>
      <c r="E71"/>
      <c r="F71"/>
      <c r="G71"/>
      <c r="H71"/>
      <c r="I71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</row>
    <row r="72" spans="1:70" ht="12.75">
      <c r="A72"/>
      <c r="B72"/>
      <c r="C72"/>
      <c r="D72"/>
      <c r="E72"/>
      <c r="F72"/>
      <c r="G72"/>
      <c r="H72"/>
      <c r="I72"/>
      <c r="Y72" s="525"/>
      <c r="Z72" s="526"/>
      <c r="AA72" s="526"/>
      <c r="AB72" s="526"/>
      <c r="AC72" s="526"/>
      <c r="AD72" s="526"/>
      <c r="AE72" s="526"/>
      <c r="AF72" s="526"/>
      <c r="AG72" s="526"/>
      <c r="AH72" s="526"/>
      <c r="AI72" s="526"/>
      <c r="AJ72" s="526"/>
      <c r="AK72" s="526"/>
      <c r="AL72" s="526"/>
      <c r="AM72" s="526"/>
      <c r="AN72" s="526"/>
      <c r="AO72" s="526"/>
      <c r="AP72" s="526"/>
      <c r="AQ72" s="526"/>
      <c r="AR72" s="526"/>
      <c r="AS72" s="526"/>
      <c r="AT72" s="526"/>
      <c r="AU72" s="526"/>
      <c r="AV72" s="526"/>
      <c r="AW72" s="526"/>
      <c r="AX72" s="526"/>
      <c r="AY72" s="526"/>
      <c r="AZ72" s="526"/>
      <c r="BA72" s="526"/>
      <c r="BB72" s="526"/>
      <c r="BC72" s="526"/>
      <c r="BD72" s="526"/>
      <c r="BE72" s="526"/>
      <c r="BF72" s="526"/>
      <c r="BG72" s="526"/>
      <c r="BH72" s="526"/>
      <c r="BI72" s="526"/>
      <c r="BJ72" s="526"/>
      <c r="BK72" s="526"/>
      <c r="BL72" s="526"/>
      <c r="BM72" s="526"/>
      <c r="BN72" s="526"/>
      <c r="BO72" s="526"/>
      <c r="BP72" s="526"/>
      <c r="BQ72" s="526"/>
      <c r="BR72" s="57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</sheetData>
  <mergeCells count="50">
    <mergeCell ref="G32:L32"/>
    <mergeCell ref="C33:C36"/>
    <mergeCell ref="D33:D36"/>
    <mergeCell ref="I33:I36"/>
    <mergeCell ref="J33:J36"/>
    <mergeCell ref="O21:O24"/>
    <mergeCell ref="B33:B36"/>
    <mergeCell ref="E33:E36"/>
    <mergeCell ref="L33:L36"/>
    <mergeCell ref="A32:E32"/>
    <mergeCell ref="A33:A36"/>
    <mergeCell ref="G33:G36"/>
    <mergeCell ref="H33:H36"/>
    <mergeCell ref="K33:K36"/>
    <mergeCell ref="K22:K24"/>
    <mergeCell ref="N21:N24"/>
    <mergeCell ref="F21:M21"/>
    <mergeCell ref="H22:H24"/>
    <mergeCell ref="I22:I24"/>
    <mergeCell ref="J22:J24"/>
    <mergeCell ref="F22:F24"/>
    <mergeCell ref="G22:G24"/>
    <mergeCell ref="L22:L24"/>
    <mergeCell ref="M22:M24"/>
    <mergeCell ref="A21:A24"/>
    <mergeCell ref="B21:B24"/>
    <mergeCell ref="C21:E21"/>
    <mergeCell ref="C22:C24"/>
    <mergeCell ref="D22:D24"/>
    <mergeCell ref="E22:E24"/>
    <mergeCell ref="A1:M1"/>
    <mergeCell ref="A3:M3"/>
    <mergeCell ref="A5:M5"/>
    <mergeCell ref="C7:E7"/>
    <mergeCell ref="F7:J7"/>
    <mergeCell ref="A4:M4"/>
    <mergeCell ref="M7:M10"/>
    <mergeCell ref="K7:K10"/>
    <mergeCell ref="L7:L10"/>
    <mergeCell ref="G8:G10"/>
    <mergeCell ref="Y72:BQ72"/>
    <mergeCell ref="AC8:AV8"/>
    <mergeCell ref="AC10:AV10"/>
    <mergeCell ref="C8:C10"/>
    <mergeCell ref="F8:F10"/>
    <mergeCell ref="A29:M29"/>
    <mergeCell ref="A7:A10"/>
    <mergeCell ref="B7:B10"/>
    <mergeCell ref="D8:D10"/>
    <mergeCell ref="E8:E1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2" r:id="rId2"/>
  <headerFooter alignWithMargins="0">
    <oddFooter>&amp;C&amp;A</oddFooter>
  </headerFooter>
  <ignoredErrors>
    <ignoredError sqref="C17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0"/>
  <sheetViews>
    <sheetView showGridLines="0" zoomScale="75" zoomScaleNormal="75" workbookViewId="0" topLeftCell="A1">
      <selection activeCell="C36" sqref="C36"/>
    </sheetView>
  </sheetViews>
  <sheetFormatPr defaultColWidth="11.421875" defaultRowHeight="12.75"/>
  <cols>
    <col min="1" max="2" width="11.7109375" style="32" customWidth="1"/>
    <col min="3" max="3" width="15.7109375" style="32" customWidth="1"/>
    <col min="4" max="7" width="11.7109375" style="32" customWidth="1"/>
    <col min="8" max="8" width="18.57421875" style="32" customWidth="1"/>
    <col min="9" max="9" width="16.7109375" style="32" customWidth="1"/>
    <col min="10" max="10" width="17.57421875" style="32" customWidth="1"/>
    <col min="11" max="11" width="14.140625" style="32" customWidth="1"/>
    <col min="12" max="12" width="15.8515625" style="32" customWidth="1"/>
    <col min="13" max="13" width="13.28125" style="32" customWidth="1"/>
    <col min="14" max="14" width="15.421875" style="32" customWidth="1"/>
    <col min="15" max="15" width="15.140625" style="32" customWidth="1"/>
    <col min="16" max="16" width="14.28125" style="32" customWidth="1"/>
    <col min="17" max="17" width="13.7109375" style="32" customWidth="1"/>
    <col min="18" max="18" width="10.57421875" style="32" customWidth="1"/>
    <col min="19" max="19" width="13.28125" style="32" customWidth="1"/>
    <col min="20" max="20" width="11.28125" style="32" customWidth="1"/>
    <col min="21" max="21" width="12.00390625" style="32" customWidth="1"/>
    <col min="22" max="22" width="12.140625" style="32" customWidth="1"/>
    <col min="23" max="23" width="11.8515625" style="32" customWidth="1"/>
    <col min="24" max="24" width="30.7109375" style="32" customWidth="1"/>
    <col min="25" max="25" width="11.28125" style="32" customWidth="1"/>
    <col min="26" max="26" width="11.7109375" style="32" customWidth="1"/>
    <col min="27" max="27" width="10.7109375" style="32" customWidth="1"/>
    <col min="28" max="28" width="17.7109375" style="32" customWidth="1"/>
    <col min="29" max="29" width="8.57421875" style="32" customWidth="1"/>
    <col min="30" max="30" width="8.140625" style="32" customWidth="1"/>
    <col min="31" max="31" width="9.7109375" style="32" customWidth="1"/>
    <col min="32" max="32" width="10.7109375" style="32" customWidth="1"/>
    <col min="33" max="16384" width="11.421875" style="32" customWidth="1"/>
  </cols>
  <sheetData>
    <row r="1" spans="1:12" ht="18">
      <c r="A1" s="544" t="s">
        <v>233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2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545" t="s">
        <v>288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</row>
    <row r="4" spans="1:12" ht="15">
      <c r="A4" s="545" t="s">
        <v>226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</row>
    <row r="5" spans="1:12" ht="15">
      <c r="A5" s="546" t="s">
        <v>125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</row>
    <row r="6" spans="1:12" ht="14.25" customHeight="1" thickBo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ht="12.75" customHeight="1">
      <c r="A7" s="537" t="s">
        <v>1</v>
      </c>
      <c r="B7" s="540" t="s">
        <v>3</v>
      </c>
      <c r="C7" s="547" t="s">
        <v>180</v>
      </c>
      <c r="D7" s="548"/>
      <c r="E7" s="549"/>
      <c r="F7" s="547" t="s">
        <v>33</v>
      </c>
      <c r="G7" s="548"/>
      <c r="H7" s="548"/>
      <c r="I7" s="548"/>
      <c r="J7" s="548"/>
      <c r="K7" s="540" t="s">
        <v>34</v>
      </c>
      <c r="L7" s="577" t="s">
        <v>35</v>
      </c>
    </row>
    <row r="8" spans="1:48" ht="12.75">
      <c r="A8" s="538"/>
      <c r="B8" s="513"/>
      <c r="C8" s="516" t="s">
        <v>3</v>
      </c>
      <c r="D8" s="541" t="s">
        <v>457</v>
      </c>
      <c r="E8" s="516" t="s">
        <v>36</v>
      </c>
      <c r="F8" s="516" t="s">
        <v>73</v>
      </c>
      <c r="G8" s="541" t="s">
        <v>237</v>
      </c>
      <c r="H8" s="231" t="s">
        <v>205</v>
      </c>
      <c r="I8" s="231" t="s">
        <v>238</v>
      </c>
      <c r="J8" s="231" t="s">
        <v>240</v>
      </c>
      <c r="K8" s="513"/>
      <c r="L8" s="578"/>
      <c r="AB8" s="527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7"/>
    </row>
    <row r="9" spans="1:48" ht="12.75">
      <c r="A9" s="538"/>
      <c r="B9" s="513"/>
      <c r="C9" s="513"/>
      <c r="D9" s="542"/>
      <c r="E9" s="513"/>
      <c r="F9" s="513"/>
      <c r="G9" s="553"/>
      <c r="H9" s="232" t="s">
        <v>245</v>
      </c>
      <c r="I9" s="232" t="s">
        <v>239</v>
      </c>
      <c r="J9" s="232" t="s">
        <v>191</v>
      </c>
      <c r="K9" s="513"/>
      <c r="L9" s="578"/>
      <c r="AB9" s="123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</row>
    <row r="10" spans="1:48" ht="15" customHeight="1" thickBot="1">
      <c r="A10" s="539"/>
      <c r="B10" s="514"/>
      <c r="C10" s="514"/>
      <c r="D10" s="543"/>
      <c r="E10" s="514"/>
      <c r="F10" s="514"/>
      <c r="G10" s="554"/>
      <c r="H10" s="233" t="s">
        <v>246</v>
      </c>
      <c r="I10" s="233" t="s">
        <v>212</v>
      </c>
      <c r="J10" s="233" t="s">
        <v>242</v>
      </c>
      <c r="K10" s="514"/>
      <c r="L10" s="579"/>
      <c r="W10"/>
      <c r="X10"/>
      <c r="Y10"/>
      <c r="Z10"/>
      <c r="AB10" s="515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7"/>
    </row>
    <row r="11" spans="1:48" ht="13.5">
      <c r="A11" s="220">
        <v>2001</v>
      </c>
      <c r="B11" s="221">
        <v>16146.2</v>
      </c>
      <c r="C11" s="221">
        <v>1045.2</v>
      </c>
      <c r="D11" s="221">
        <v>981.8</v>
      </c>
      <c r="E11" s="221">
        <v>63.4</v>
      </c>
      <c r="F11" s="221">
        <v>3176.7</v>
      </c>
      <c r="G11" s="221">
        <v>436.8</v>
      </c>
      <c r="H11" s="221">
        <v>123.8</v>
      </c>
      <c r="I11" s="221">
        <v>227.8</v>
      </c>
      <c r="J11" s="221">
        <v>222.9</v>
      </c>
      <c r="K11" s="221">
        <v>1876.2</v>
      </c>
      <c r="L11" s="222">
        <v>10048.1</v>
      </c>
      <c r="M11" s="94"/>
      <c r="N11"/>
      <c r="O11"/>
      <c r="P11"/>
      <c r="Q11"/>
      <c r="R11"/>
      <c r="S11"/>
      <c r="T11"/>
      <c r="U11"/>
      <c r="V11"/>
      <c r="W11"/>
      <c r="X11"/>
      <c r="Y11"/>
      <c r="Z11"/>
      <c r="AB11" s="124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57"/>
    </row>
    <row r="12" spans="1:48" ht="13.5">
      <c r="A12" s="220">
        <v>2002</v>
      </c>
      <c r="B12" s="221">
        <v>16630.2</v>
      </c>
      <c r="C12" s="221">
        <v>995.4</v>
      </c>
      <c r="D12" s="221">
        <v>940.7</v>
      </c>
      <c r="E12" s="221">
        <v>54.8</v>
      </c>
      <c r="F12" s="221">
        <v>3190.7</v>
      </c>
      <c r="G12" s="221">
        <v>441</v>
      </c>
      <c r="H12" s="221">
        <v>125.2</v>
      </c>
      <c r="I12" s="221">
        <v>235.4</v>
      </c>
      <c r="J12" s="221">
        <v>216.275</v>
      </c>
      <c r="K12" s="221">
        <v>1980.1</v>
      </c>
      <c r="L12" s="222">
        <v>10464</v>
      </c>
      <c r="M12" s="94"/>
      <c r="N12"/>
      <c r="O12"/>
      <c r="P12"/>
      <c r="Q12"/>
      <c r="R12"/>
      <c r="S12"/>
      <c r="T12"/>
      <c r="U12"/>
      <c r="V12"/>
      <c r="W12"/>
      <c r="X12"/>
      <c r="Y12"/>
      <c r="Z12"/>
      <c r="AB12" s="124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57"/>
    </row>
    <row r="13" spans="1:48" ht="13.5">
      <c r="A13" s="220">
        <v>2003</v>
      </c>
      <c r="B13" s="221">
        <v>17295.9</v>
      </c>
      <c r="C13" s="221">
        <v>991</v>
      </c>
      <c r="D13" s="221">
        <v>942.9</v>
      </c>
      <c r="E13" s="221">
        <v>48.1</v>
      </c>
      <c r="F13" s="221">
        <v>3200.8</v>
      </c>
      <c r="G13" s="221">
        <v>451.5</v>
      </c>
      <c r="H13" s="221">
        <v>118.4</v>
      </c>
      <c r="I13" s="221">
        <v>223.6</v>
      </c>
      <c r="J13" s="221">
        <v>238.6</v>
      </c>
      <c r="K13" s="221">
        <v>2101.6</v>
      </c>
      <c r="L13" s="222">
        <v>11002.5</v>
      </c>
      <c r="M13" s="94"/>
      <c r="N13"/>
      <c r="O13"/>
      <c r="P13"/>
      <c r="Q13"/>
      <c r="R13"/>
      <c r="S13"/>
      <c r="T13"/>
      <c r="U13"/>
      <c r="V13"/>
      <c r="W13"/>
      <c r="X13"/>
      <c r="Y13"/>
      <c r="Z13"/>
      <c r="AB13" s="124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57"/>
    </row>
    <row r="14" spans="1:48" ht="13.5">
      <c r="A14" s="220">
        <v>2004</v>
      </c>
      <c r="B14" s="221">
        <v>17970.7</v>
      </c>
      <c r="C14" s="221">
        <v>988.9</v>
      </c>
      <c r="D14" s="221">
        <v>937.6</v>
      </c>
      <c r="E14" s="221">
        <v>51.4</v>
      </c>
      <c r="F14" s="221">
        <v>3210.9</v>
      </c>
      <c r="G14" s="221">
        <v>455.9</v>
      </c>
      <c r="H14" s="221">
        <v>113.6</v>
      </c>
      <c r="I14" s="221">
        <v>246.6</v>
      </c>
      <c r="J14" s="221">
        <v>224.9</v>
      </c>
      <c r="K14" s="221">
        <v>2253.2</v>
      </c>
      <c r="L14" s="222">
        <v>11517.7</v>
      </c>
      <c r="M14" s="94"/>
      <c r="N14" s="62"/>
      <c r="O14" s="62"/>
      <c r="P14" s="62"/>
      <c r="Q14" s="62"/>
      <c r="R14" s="62"/>
      <c r="S14" s="62"/>
      <c r="T14" s="62"/>
      <c r="U14" s="62"/>
      <c r="V14" s="62"/>
      <c r="W14"/>
      <c r="X14"/>
      <c r="Y14"/>
      <c r="Z14"/>
      <c r="AB14" s="124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57"/>
    </row>
    <row r="15" spans="1:48" ht="13.5">
      <c r="A15" s="223">
        <v>2005</v>
      </c>
      <c r="B15" s="221">
        <v>18973.1</v>
      </c>
      <c r="C15" s="221">
        <v>1000.7</v>
      </c>
      <c r="D15" s="221">
        <v>940.6</v>
      </c>
      <c r="E15" s="221">
        <v>60</v>
      </c>
      <c r="F15" s="221">
        <v>3279.9</v>
      </c>
      <c r="G15" s="221">
        <v>490.7</v>
      </c>
      <c r="H15" s="221">
        <v>126.6</v>
      </c>
      <c r="I15" s="221">
        <v>239</v>
      </c>
      <c r="J15" s="221">
        <v>224.5</v>
      </c>
      <c r="K15" s="221">
        <v>2357.2</v>
      </c>
      <c r="L15" s="222">
        <v>12335.3</v>
      </c>
      <c r="M15" s="94"/>
      <c r="N15" s="62"/>
      <c r="O15" s="62"/>
      <c r="P15" s="62"/>
      <c r="Q15" s="62"/>
      <c r="R15" s="62"/>
      <c r="S15" s="62"/>
      <c r="T15" s="62"/>
      <c r="U15" s="62"/>
      <c r="V15" s="62"/>
      <c r="W15"/>
      <c r="X15"/>
      <c r="Y15"/>
      <c r="Z15"/>
      <c r="AB15" s="124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57"/>
    </row>
    <row r="16" spans="1:48" ht="13.5">
      <c r="A16" s="220">
        <v>2006</v>
      </c>
      <c r="B16" s="221">
        <v>19747.7</v>
      </c>
      <c r="C16" s="221">
        <v>944.3</v>
      </c>
      <c r="D16" s="221">
        <v>893</v>
      </c>
      <c r="E16" s="221">
        <v>51.3</v>
      </c>
      <c r="F16" s="221">
        <v>3292.1</v>
      </c>
      <c r="G16" s="221">
        <v>496.9</v>
      </c>
      <c r="H16" s="221">
        <v>116.4</v>
      </c>
      <c r="I16" s="221">
        <v>234.6</v>
      </c>
      <c r="J16" s="221">
        <v>207.475</v>
      </c>
      <c r="K16" s="221">
        <v>2542.9</v>
      </c>
      <c r="L16" s="222">
        <v>12968.4</v>
      </c>
      <c r="M16" s="94"/>
      <c r="N16" s="62"/>
      <c r="O16" s="62"/>
      <c r="P16" s="62"/>
      <c r="Q16" s="62"/>
      <c r="R16" s="62"/>
      <c r="S16" s="62"/>
      <c r="T16" s="62"/>
      <c r="U16" s="62"/>
      <c r="V16" s="62"/>
      <c r="W16"/>
      <c r="X16"/>
      <c r="Y16"/>
      <c r="Z16"/>
      <c r="AB16" s="124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57"/>
    </row>
    <row r="17" spans="1:48" ht="13.5" customHeight="1" thickBot="1">
      <c r="A17" s="220">
        <v>2007</v>
      </c>
      <c r="B17" s="221">
        <v>20356</v>
      </c>
      <c r="C17" s="221">
        <v>925.55</v>
      </c>
      <c r="D17" s="221">
        <v>873.35</v>
      </c>
      <c r="E17" s="221">
        <v>52.2</v>
      </c>
      <c r="F17" s="221">
        <v>3261.8</v>
      </c>
      <c r="G17" s="221">
        <v>495.8</v>
      </c>
      <c r="H17" s="221">
        <v>106.1</v>
      </c>
      <c r="I17" s="221">
        <v>229.4</v>
      </c>
      <c r="J17" s="221">
        <v>224.675</v>
      </c>
      <c r="K17" s="221">
        <v>2697.4</v>
      </c>
      <c r="L17" s="222">
        <v>13471</v>
      </c>
      <c r="M17" s="94"/>
      <c r="N17" s="63"/>
      <c r="O17" s="63"/>
      <c r="P17" s="63"/>
      <c r="Q17" s="63"/>
      <c r="R17" s="63"/>
      <c r="S17" s="63"/>
      <c r="T17" s="63"/>
      <c r="U17" s="63"/>
      <c r="V17" s="63"/>
      <c r="W17"/>
      <c r="X17"/>
      <c r="Y17"/>
      <c r="Z17"/>
      <c r="AB17" s="124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57"/>
    </row>
    <row r="18" spans="1:25" ht="13.5" customHeight="1">
      <c r="A18" s="227" t="s">
        <v>100</v>
      </c>
      <c r="B18" s="228"/>
      <c r="C18" s="228"/>
      <c r="D18" s="228"/>
      <c r="E18" s="229"/>
      <c r="F18" s="229"/>
      <c r="G18" s="230"/>
      <c r="H18" s="229"/>
      <c r="I18" s="229"/>
      <c r="J18" s="229"/>
      <c r="K18" s="229"/>
      <c r="L18" s="229"/>
      <c r="M18" s="94"/>
      <c r="N18" s="63"/>
      <c r="O18" s="63"/>
      <c r="P18" s="63"/>
      <c r="Q18" s="63"/>
      <c r="R18" s="63"/>
      <c r="S18" s="63"/>
      <c r="T18" s="63"/>
      <c r="U18" s="63"/>
      <c r="V18" s="63"/>
      <c r="W18"/>
      <c r="X18"/>
      <c r="Y18"/>
    </row>
    <row r="19" spans="1:25" ht="13.5" customHeight="1" thickBot="1">
      <c r="A19" s="110"/>
      <c r="B19" s="68"/>
      <c r="C19" s="65"/>
      <c r="D19" s="65"/>
      <c r="E19" s="121"/>
      <c r="F19" s="121"/>
      <c r="G19" s="122"/>
      <c r="H19" s="121"/>
      <c r="I19" s="121"/>
      <c r="J19" s="121"/>
      <c r="K19" s="121"/>
      <c r="L19" s="121"/>
      <c r="M19" s="94"/>
      <c r="N19" s="63"/>
      <c r="O19" s="63"/>
      <c r="P19" s="63"/>
      <c r="Q19" s="63"/>
      <c r="R19" s="63"/>
      <c r="S19" s="63"/>
      <c r="T19" s="63"/>
      <c r="U19" s="63"/>
      <c r="V19" s="63"/>
      <c r="W19"/>
      <c r="X19"/>
      <c r="Y19"/>
    </row>
    <row r="20" spans="1:26" ht="13.5" customHeight="1">
      <c r="A20" s="537" t="s">
        <v>1</v>
      </c>
      <c r="B20" s="540" t="s">
        <v>3</v>
      </c>
      <c r="C20" s="547" t="s">
        <v>180</v>
      </c>
      <c r="D20" s="548"/>
      <c r="E20" s="549"/>
      <c r="F20" s="547" t="s">
        <v>33</v>
      </c>
      <c r="G20" s="548"/>
      <c r="H20" s="548"/>
      <c r="I20" s="548"/>
      <c r="J20" s="548"/>
      <c r="K20" s="548"/>
      <c r="L20" s="548"/>
      <c r="M20" s="548"/>
      <c r="N20" s="555" t="s">
        <v>34</v>
      </c>
      <c r="O20" s="563" t="s">
        <v>467</v>
      </c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38"/>
      <c r="B21" s="513"/>
      <c r="C21" s="516" t="s">
        <v>460</v>
      </c>
      <c r="D21" s="541" t="s">
        <v>463</v>
      </c>
      <c r="E21" s="541" t="s">
        <v>333</v>
      </c>
      <c r="F21" s="516" t="s">
        <v>73</v>
      </c>
      <c r="G21" s="542" t="s">
        <v>237</v>
      </c>
      <c r="H21" s="558" t="s">
        <v>464</v>
      </c>
      <c r="I21" s="558" t="s">
        <v>436</v>
      </c>
      <c r="J21" s="558" t="s">
        <v>465</v>
      </c>
      <c r="K21" s="541" t="s">
        <v>466</v>
      </c>
      <c r="L21" s="541" t="s">
        <v>405</v>
      </c>
      <c r="M21" s="560" t="s">
        <v>381</v>
      </c>
      <c r="N21" s="556"/>
      <c r="O21" s="564"/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13.5" customHeight="1">
      <c r="A22" s="538"/>
      <c r="B22" s="513"/>
      <c r="C22" s="513"/>
      <c r="D22" s="542"/>
      <c r="E22" s="542"/>
      <c r="F22" s="513"/>
      <c r="G22" s="553"/>
      <c r="H22" s="558"/>
      <c r="I22" s="558"/>
      <c r="J22" s="558"/>
      <c r="K22" s="542"/>
      <c r="L22" s="542"/>
      <c r="M22" s="561"/>
      <c r="N22" s="556"/>
      <c r="O22" s="564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57.75" customHeight="1" thickBot="1">
      <c r="A23" s="539"/>
      <c r="B23" s="514"/>
      <c r="C23" s="514"/>
      <c r="D23" s="543"/>
      <c r="E23" s="543"/>
      <c r="F23" s="514"/>
      <c r="G23" s="554"/>
      <c r="H23" s="559"/>
      <c r="I23" s="559"/>
      <c r="J23" s="559"/>
      <c r="K23" s="543"/>
      <c r="L23" s="543"/>
      <c r="M23" s="562"/>
      <c r="N23" s="557"/>
      <c r="O23" s="565"/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26" ht="13.5" customHeight="1">
      <c r="A24" s="220" t="s">
        <v>459</v>
      </c>
      <c r="B24" s="221">
        <v>20257.63</v>
      </c>
      <c r="C24" s="221">
        <v>818.9</v>
      </c>
      <c r="D24" s="221">
        <v>739.45</v>
      </c>
      <c r="E24" s="221">
        <v>47.8</v>
      </c>
      <c r="F24" s="221">
        <v>2951.775</v>
      </c>
      <c r="G24" s="221">
        <v>445.675</v>
      </c>
      <c r="H24" s="221">
        <v>56.475</v>
      </c>
      <c r="I24" s="221">
        <v>105.35</v>
      </c>
      <c r="J24" s="221">
        <v>44.05</v>
      </c>
      <c r="K24" s="221">
        <v>105.275</v>
      </c>
      <c r="L24" s="221">
        <v>172.85</v>
      </c>
      <c r="M24" s="221">
        <v>55.075</v>
      </c>
      <c r="N24" s="221">
        <v>2453.425</v>
      </c>
      <c r="O24" s="219">
        <v>423.075</v>
      </c>
      <c r="P24" s="63"/>
      <c r="Q24" s="63"/>
      <c r="R24" s="63"/>
      <c r="S24" s="63"/>
      <c r="T24" s="63"/>
      <c r="U24" s="63"/>
      <c r="V24" s="63"/>
      <c r="W24" s="63"/>
      <c r="X24"/>
      <c r="Y24"/>
      <c r="Z24"/>
    </row>
    <row r="25" spans="1:15" s="57" customFormat="1" ht="12.75">
      <c r="A25" s="220">
        <v>2009</v>
      </c>
      <c r="B25" s="221">
        <v>18887.975</v>
      </c>
      <c r="C25" s="221">
        <v>786.05</v>
      </c>
      <c r="D25" s="221">
        <v>712.875</v>
      </c>
      <c r="E25" s="221">
        <v>42.55</v>
      </c>
      <c r="F25" s="221">
        <v>2519.475</v>
      </c>
      <c r="G25" s="221">
        <v>415.6</v>
      </c>
      <c r="H25" s="221">
        <v>44.475</v>
      </c>
      <c r="I25" s="221">
        <v>79.725</v>
      </c>
      <c r="J25" s="221">
        <v>46.725</v>
      </c>
      <c r="K25" s="221">
        <v>94.675</v>
      </c>
      <c r="L25" s="221">
        <v>135.175</v>
      </c>
      <c r="M25" s="221">
        <v>52.325</v>
      </c>
      <c r="N25" s="221">
        <v>1888.275</v>
      </c>
      <c r="O25" s="222">
        <v>416.175</v>
      </c>
    </row>
    <row r="26" spans="1:15" ht="13.5" thickBot="1">
      <c r="A26" s="492">
        <v>2010</v>
      </c>
      <c r="B26" s="221">
        <v>18456.525</v>
      </c>
      <c r="C26" s="221">
        <v>792.975</v>
      </c>
      <c r="D26" s="221">
        <v>724.35</v>
      </c>
      <c r="E26" s="221">
        <v>37.675</v>
      </c>
      <c r="F26" s="221">
        <v>2370.1</v>
      </c>
      <c r="G26" s="221">
        <v>392.275</v>
      </c>
      <c r="H26" s="221">
        <v>53.2</v>
      </c>
      <c r="I26" s="221">
        <v>67.325</v>
      </c>
      <c r="J26" s="221">
        <v>45.275</v>
      </c>
      <c r="K26" s="221">
        <v>92.875</v>
      </c>
      <c r="L26" s="221">
        <v>103.975</v>
      </c>
      <c r="M26" s="221">
        <v>54.6</v>
      </c>
      <c r="N26" s="225">
        <v>1650.825</v>
      </c>
      <c r="O26" s="226">
        <v>382</v>
      </c>
    </row>
    <row r="27" spans="1:26" ht="13.5" customHeight="1">
      <c r="A27" s="227" t="s">
        <v>100</v>
      </c>
      <c r="B27" s="228"/>
      <c r="C27" s="228"/>
      <c r="D27" s="228"/>
      <c r="E27" s="229"/>
      <c r="F27" s="229"/>
      <c r="G27" s="230"/>
      <c r="H27" s="229"/>
      <c r="I27" s="229"/>
      <c r="J27" s="229"/>
      <c r="K27" s="229"/>
      <c r="L27" s="229"/>
      <c r="M27" s="230"/>
      <c r="N27" s="94"/>
      <c r="O27" s="63"/>
      <c r="P27" s="63"/>
      <c r="Q27" s="63"/>
      <c r="R27" s="63"/>
      <c r="S27" s="63"/>
      <c r="T27" s="63"/>
      <c r="U27" s="63"/>
      <c r="V27" s="63"/>
      <c r="W27" s="63"/>
      <c r="X27"/>
      <c r="Y27"/>
      <c r="Z27"/>
    </row>
    <row r="28" spans="1:13" ht="12.75">
      <c r="A28" s="536" t="s">
        <v>461</v>
      </c>
      <c r="B28" s="536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</row>
    <row r="29" ht="12.75">
      <c r="A29" s="32" t="s">
        <v>462</v>
      </c>
    </row>
    <row r="30" spans="13:25" ht="13.5" customHeight="1" thickBot="1">
      <c r="M30" s="121"/>
      <c r="N30" s="63"/>
      <c r="O30" s="63"/>
      <c r="P30" s="63"/>
      <c r="Q30" s="63"/>
      <c r="R30" s="63"/>
      <c r="S30" s="63"/>
      <c r="T30" s="63"/>
      <c r="U30" s="63"/>
      <c r="V30" s="63"/>
      <c r="W30"/>
      <c r="X30"/>
      <c r="Y30"/>
    </row>
    <row r="31" spans="1:25" ht="13.5" customHeight="1" thickBot="1">
      <c r="A31" s="570" t="s">
        <v>232</v>
      </c>
      <c r="B31" s="571"/>
      <c r="C31" s="571"/>
      <c r="D31" s="571"/>
      <c r="E31" s="571"/>
      <c r="F31"/>
      <c r="G31" s="571" t="s">
        <v>232</v>
      </c>
      <c r="H31" s="571"/>
      <c r="I31" s="571"/>
      <c r="J31" s="571"/>
      <c r="K31" s="571"/>
      <c r="L31" s="571"/>
      <c r="M31"/>
      <c r="N31" s="63"/>
      <c r="O31" s="63"/>
      <c r="P31" s="63"/>
      <c r="Q31" s="63"/>
      <c r="R31" s="63"/>
      <c r="S31" s="63"/>
      <c r="T31" s="63"/>
      <c r="U31" s="63"/>
      <c r="V31" s="63"/>
      <c r="W31"/>
      <c r="X31"/>
      <c r="Y31"/>
    </row>
    <row r="32" spans="1:25" ht="13.5" customHeight="1">
      <c r="A32" s="537" t="s">
        <v>1</v>
      </c>
      <c r="B32" s="566" t="s">
        <v>213</v>
      </c>
      <c r="C32" s="399" t="s">
        <v>228</v>
      </c>
      <c r="D32" s="237" t="s">
        <v>229</v>
      </c>
      <c r="E32" s="569" t="s">
        <v>247</v>
      </c>
      <c r="F32"/>
      <c r="G32" s="537" t="s">
        <v>1</v>
      </c>
      <c r="H32" s="572" t="s">
        <v>386</v>
      </c>
      <c r="I32" s="572" t="s">
        <v>387</v>
      </c>
      <c r="J32" s="572" t="s">
        <v>388</v>
      </c>
      <c r="K32" s="572" t="s">
        <v>389</v>
      </c>
      <c r="L32" s="569" t="s">
        <v>390</v>
      </c>
      <c r="M32"/>
      <c r="N32" s="63"/>
      <c r="O32" s="63"/>
      <c r="P32" s="63"/>
      <c r="Q32" s="63"/>
      <c r="R32" s="63"/>
      <c r="S32" s="63"/>
      <c r="T32" s="63"/>
      <c r="U32" s="63"/>
      <c r="V32" s="63"/>
      <c r="W32"/>
      <c r="X32"/>
      <c r="Y32"/>
    </row>
    <row r="33" spans="1:25" ht="13.5" customHeight="1">
      <c r="A33" s="538"/>
      <c r="B33" s="567"/>
      <c r="C33" s="232" t="s">
        <v>248</v>
      </c>
      <c r="D33" s="232" t="s">
        <v>230</v>
      </c>
      <c r="E33" s="551"/>
      <c r="F33"/>
      <c r="G33" s="538"/>
      <c r="H33" s="558"/>
      <c r="I33" s="558" t="s">
        <v>248</v>
      </c>
      <c r="J33" s="558" t="s">
        <v>230</v>
      </c>
      <c r="K33" s="558"/>
      <c r="L33" s="551"/>
      <c r="M33"/>
      <c r="N33" s="63"/>
      <c r="O33" s="63"/>
      <c r="P33" s="63"/>
      <c r="Q33" s="63"/>
      <c r="R33" s="63"/>
      <c r="S33" s="63"/>
      <c r="T33" s="63"/>
      <c r="U33" s="63"/>
      <c r="V33" s="63"/>
      <c r="W33"/>
      <c r="X33"/>
      <c r="Y33"/>
    </row>
    <row r="34" spans="1:24" ht="13.5" customHeight="1">
      <c r="A34" s="538"/>
      <c r="B34" s="567"/>
      <c r="C34" s="232" t="s">
        <v>249</v>
      </c>
      <c r="D34" s="232" t="s">
        <v>231</v>
      </c>
      <c r="E34" s="551"/>
      <c r="F34"/>
      <c r="G34" s="538"/>
      <c r="H34" s="558"/>
      <c r="I34" s="558" t="s">
        <v>249</v>
      </c>
      <c r="J34" s="558" t="s">
        <v>231</v>
      </c>
      <c r="K34" s="558"/>
      <c r="L34" s="551"/>
      <c r="M34"/>
      <c r="N34" s="63"/>
      <c r="O34" s="63"/>
      <c r="P34" s="63"/>
      <c r="Q34" s="63"/>
      <c r="R34" s="63"/>
      <c r="S34" s="63"/>
      <c r="T34" s="63"/>
      <c r="U34" s="63"/>
      <c r="V34" s="63"/>
      <c r="W34"/>
      <c r="X34"/>
    </row>
    <row r="35" spans="1:37" ht="27" customHeight="1" thickBot="1">
      <c r="A35" s="539"/>
      <c r="B35" s="568"/>
      <c r="C35" s="233" t="s">
        <v>243</v>
      </c>
      <c r="D35" s="233" t="s">
        <v>244</v>
      </c>
      <c r="E35" s="552"/>
      <c r="F35"/>
      <c r="G35" s="539"/>
      <c r="H35" s="559"/>
      <c r="I35" s="559" t="s">
        <v>243</v>
      </c>
      <c r="J35" s="559" t="s">
        <v>244</v>
      </c>
      <c r="K35" s="559"/>
      <c r="L35" s="552"/>
      <c r="M35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/>
      <c r="AC35" s="125"/>
      <c r="AD35" s="125"/>
      <c r="AE35" s="125"/>
      <c r="AF35" s="57"/>
      <c r="AG35" s="57"/>
      <c r="AH35" s="57"/>
      <c r="AI35" s="57"/>
      <c r="AJ35" s="57"/>
      <c r="AK35" s="57"/>
    </row>
    <row r="36" spans="1:37" ht="12.75" customHeight="1">
      <c r="A36" s="220">
        <v>2000</v>
      </c>
      <c r="B36" s="221">
        <v>12.95</v>
      </c>
      <c r="C36" s="221">
        <v>65.025</v>
      </c>
      <c r="D36" s="221">
        <v>33</v>
      </c>
      <c r="E36" s="222">
        <v>54.5</v>
      </c>
      <c r="F36"/>
      <c r="G36" s="220" t="s">
        <v>383</v>
      </c>
      <c r="H36" s="221">
        <v>121.5</v>
      </c>
      <c r="I36" s="221">
        <v>40.925</v>
      </c>
      <c r="J36" s="221">
        <v>6.15</v>
      </c>
      <c r="K36" s="222">
        <v>67.95</v>
      </c>
      <c r="L36" s="222">
        <v>6.5</v>
      </c>
      <c r="M36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/>
      <c r="AC36" s="125"/>
      <c r="AD36" s="125"/>
      <c r="AE36" s="125"/>
      <c r="AF36" s="57"/>
      <c r="AG36" s="57"/>
      <c r="AH36" s="57"/>
      <c r="AI36" s="57"/>
      <c r="AJ36" s="126"/>
      <c r="AK36" s="126"/>
    </row>
    <row r="37" spans="1:37" ht="12.75" customHeight="1">
      <c r="A37" s="220">
        <v>2001</v>
      </c>
      <c r="B37" s="221">
        <v>15.375</v>
      </c>
      <c r="C37" s="221">
        <v>65.575</v>
      </c>
      <c r="D37" s="221">
        <v>32.2</v>
      </c>
      <c r="E37" s="222">
        <v>54.025</v>
      </c>
      <c r="F37"/>
      <c r="G37" s="220">
        <v>2009</v>
      </c>
      <c r="H37" s="221">
        <v>131.075</v>
      </c>
      <c r="I37" s="221">
        <v>41.25</v>
      </c>
      <c r="J37" s="221">
        <v>7.525</v>
      </c>
      <c r="K37" s="222">
        <v>75.9</v>
      </c>
      <c r="L37" s="222">
        <v>6.375</v>
      </c>
      <c r="M37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/>
      <c r="Y37"/>
      <c r="Z37"/>
      <c r="AA37"/>
      <c r="AB37" s="124"/>
      <c r="AC37" s="125"/>
      <c r="AD37" s="125"/>
      <c r="AE37" s="125"/>
      <c r="AF37" s="57"/>
      <c r="AG37" s="57"/>
      <c r="AH37" s="57"/>
      <c r="AI37" s="57"/>
      <c r="AJ37" s="126"/>
      <c r="AK37" s="126"/>
    </row>
    <row r="38" spans="1:37" ht="12.75" customHeight="1" thickBot="1">
      <c r="A38" s="220">
        <v>2002</v>
      </c>
      <c r="B38" s="221">
        <v>15.8</v>
      </c>
      <c r="C38" s="221">
        <v>59.4</v>
      </c>
      <c r="D38" s="221">
        <v>31.025</v>
      </c>
      <c r="E38" s="222">
        <v>57.625</v>
      </c>
      <c r="F38"/>
      <c r="G38" s="224">
        <v>2010</v>
      </c>
      <c r="H38" s="225">
        <v>117.35</v>
      </c>
      <c r="I38" s="225">
        <v>43.675</v>
      </c>
      <c r="J38" s="225">
        <v>7.425</v>
      </c>
      <c r="K38" s="226">
        <v>61.975</v>
      </c>
      <c r="L38" s="226">
        <v>4.3</v>
      </c>
      <c r="M38"/>
      <c r="N38" s="65"/>
      <c r="O38" s="63"/>
      <c r="P38" s="63"/>
      <c r="Q38" s="63"/>
      <c r="R38" s="63"/>
      <c r="S38" s="63"/>
      <c r="T38" s="63"/>
      <c r="U38" s="63"/>
      <c r="V38" s="63"/>
      <c r="W38" s="63"/>
      <c r="X38"/>
      <c r="Y38"/>
      <c r="Z38"/>
      <c r="AA38"/>
      <c r="AB38" s="124"/>
      <c r="AC38" s="125"/>
      <c r="AD38" s="125"/>
      <c r="AE38" s="125"/>
      <c r="AF38" s="57"/>
      <c r="AG38" s="57"/>
      <c r="AH38" s="57"/>
      <c r="AI38" s="57"/>
      <c r="AJ38" s="126"/>
      <c r="AK38" s="126"/>
    </row>
    <row r="39" spans="1:37" ht="12.75" customHeight="1">
      <c r="A39" s="220">
        <v>2003</v>
      </c>
      <c r="B39" s="221">
        <v>18.275</v>
      </c>
      <c r="C39" s="221">
        <v>59.475</v>
      </c>
      <c r="D39" s="221">
        <v>40.125</v>
      </c>
      <c r="E39" s="222">
        <v>65.475</v>
      </c>
      <c r="F39"/>
      <c r="G39"/>
      <c r="H39"/>
      <c r="I39"/>
      <c r="J39"/>
      <c r="K39"/>
      <c r="L39" s="121"/>
      <c r="M39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/>
      <c r="AB39" s="124"/>
      <c r="AC39" s="125"/>
      <c r="AD39" s="125"/>
      <c r="AE39" s="125"/>
      <c r="AF39" s="57"/>
      <c r="AG39" s="57"/>
      <c r="AH39" s="57"/>
      <c r="AI39" s="57"/>
      <c r="AJ39" s="126"/>
      <c r="AK39" s="126"/>
    </row>
    <row r="40" spans="1:37" ht="12.75" customHeight="1">
      <c r="A40" s="220">
        <v>2004</v>
      </c>
      <c r="B40" s="221">
        <v>18.95</v>
      </c>
      <c r="C40" s="221">
        <v>63.725</v>
      </c>
      <c r="D40" s="221">
        <v>40</v>
      </c>
      <c r="E40" s="222">
        <v>67.2</v>
      </c>
      <c r="F40" s="121"/>
      <c r="G40"/>
      <c r="H40"/>
      <c r="I40"/>
      <c r="J40"/>
      <c r="K40"/>
      <c r="L40"/>
      <c r="M40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/>
      <c r="Y40"/>
      <c r="Z40"/>
      <c r="AA40" s="124"/>
      <c r="AB40" s="124"/>
      <c r="AC40" s="125"/>
      <c r="AD40" s="125"/>
      <c r="AE40" s="125"/>
      <c r="AF40" s="57"/>
      <c r="AG40" s="57"/>
      <c r="AH40" s="57"/>
      <c r="AI40" s="57"/>
      <c r="AJ40" s="126"/>
      <c r="AK40" s="126"/>
    </row>
    <row r="41" spans="1:37" ht="12.75" customHeight="1">
      <c r="A41" s="223">
        <v>2005</v>
      </c>
      <c r="B41" s="221">
        <v>17.7</v>
      </c>
      <c r="C41" s="221">
        <v>70.225</v>
      </c>
      <c r="D41" s="221">
        <v>36.35</v>
      </c>
      <c r="E41" s="222">
        <v>87.275</v>
      </c>
      <c r="F41" s="121"/>
      <c r="G41" s="122"/>
      <c r="H41" s="121"/>
      <c r="I41" s="121"/>
      <c r="J41" s="121"/>
      <c r="K41" s="121"/>
      <c r="L41" s="121"/>
      <c r="M41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/>
      <c r="Y41"/>
      <c r="Z41"/>
      <c r="AA41" s="124"/>
      <c r="AB41" s="124"/>
      <c r="AC41" s="125"/>
      <c r="AD41" s="125"/>
      <c r="AE41" s="125"/>
      <c r="AF41" s="57"/>
      <c r="AG41" s="57"/>
      <c r="AH41" s="57"/>
      <c r="AI41" s="57"/>
      <c r="AJ41" s="126"/>
      <c r="AK41" s="126"/>
    </row>
    <row r="42" spans="1:37" ht="11.25" customHeight="1">
      <c r="A42" s="220">
        <v>2006</v>
      </c>
      <c r="B42" s="221">
        <v>19.1</v>
      </c>
      <c r="C42" s="221">
        <v>76.1</v>
      </c>
      <c r="D42" s="221">
        <v>42.725</v>
      </c>
      <c r="E42" s="222">
        <v>84.2</v>
      </c>
      <c r="F42" s="67"/>
      <c r="G42" s="122"/>
      <c r="H42"/>
      <c r="I42"/>
      <c r="J42"/>
      <c r="K42"/>
      <c r="L42" s="121"/>
      <c r="M42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/>
      <c r="Y42"/>
      <c r="Z42"/>
      <c r="AA42"/>
      <c r="AB42" s="124"/>
      <c r="AC42" s="125"/>
      <c r="AD42" s="125"/>
      <c r="AE42" s="125"/>
      <c r="AF42" s="57"/>
      <c r="AG42" s="57"/>
      <c r="AH42" s="57"/>
      <c r="AI42" s="57"/>
      <c r="AJ42" s="126"/>
      <c r="AK42" s="126"/>
    </row>
    <row r="43" spans="1:68" ht="10.5" customHeight="1" thickBot="1">
      <c r="A43" s="224">
        <v>2007</v>
      </c>
      <c r="B43" s="225">
        <v>20.675</v>
      </c>
      <c r="C43" s="225">
        <v>72.125</v>
      </c>
      <c r="D43" s="225">
        <v>39.825</v>
      </c>
      <c r="E43" s="226">
        <v>87.15</v>
      </c>
      <c r="F43" s="65"/>
      <c r="G43" s="66"/>
      <c r="H43"/>
      <c r="I43"/>
      <c r="J43"/>
      <c r="K43"/>
      <c r="L43" s="65"/>
      <c r="M43"/>
      <c r="N43"/>
      <c r="O43"/>
      <c r="P43"/>
      <c r="Q43"/>
      <c r="R43"/>
      <c r="S43"/>
      <c r="T43"/>
      <c r="U43"/>
      <c r="V43"/>
      <c r="W43" s="63"/>
      <c r="X43" s="127"/>
      <c r="Y43" s="127"/>
      <c r="Z43" s="127"/>
      <c r="AA43" s="127"/>
      <c r="AB43" s="124"/>
      <c r="AC43" s="125"/>
      <c r="AD43" s="125"/>
      <c r="AE43" s="125"/>
      <c r="AF43" s="57"/>
      <c r="AG43" s="57"/>
      <c r="AH43" s="57"/>
      <c r="AI43" s="57"/>
      <c r="AJ43" s="126"/>
      <c r="AK43" s="126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</row>
    <row r="44" spans="1:68" ht="12" customHeight="1" hidden="1">
      <c r="A44" s="224">
        <v>2008</v>
      </c>
      <c r="B44" s="225">
        <v>13.95</v>
      </c>
      <c r="C44" s="225">
        <v>71.775</v>
      </c>
      <c r="D44" s="225">
        <v>40.925</v>
      </c>
      <c r="E44" s="226">
        <v>80.225</v>
      </c>
      <c r="F44" s="65"/>
      <c r="G44" s="65"/>
      <c r="H44"/>
      <c r="I44"/>
      <c r="J44"/>
      <c r="K44"/>
      <c r="L44" s="65"/>
      <c r="M44"/>
      <c r="N44"/>
      <c r="O44"/>
      <c r="P44"/>
      <c r="Q44"/>
      <c r="R44"/>
      <c r="S44"/>
      <c r="T44"/>
      <c r="U44"/>
      <c r="V44"/>
      <c r="X44" s="127"/>
      <c r="Y44" s="127"/>
      <c r="Z44" s="127"/>
      <c r="AA44" s="127"/>
      <c r="AB44" s="128" t="s">
        <v>208</v>
      </c>
      <c r="AC44" s="129">
        <v>192.45</v>
      </c>
      <c r="AD44" s="129">
        <v>196.125</v>
      </c>
      <c r="AE44" s="129">
        <v>196.85</v>
      </c>
      <c r="AF44" s="127">
        <v>199.825</v>
      </c>
      <c r="AG44" s="127"/>
      <c r="AH44" s="127"/>
      <c r="AI44" s="127"/>
      <c r="AJ44" s="126">
        <f>AF44+AH44</f>
        <v>199.825</v>
      </c>
      <c r="AK44" s="126">
        <f>AG44+AH44</f>
        <v>0</v>
      </c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 ht="12" customHeight="1" hidden="1">
      <c r="A45" s="227" t="s">
        <v>100</v>
      </c>
      <c r="B45" s="228"/>
      <c r="C45" s="228"/>
      <c r="D45" s="228"/>
      <c r="E45" s="228"/>
      <c r="F45" s="65"/>
      <c r="G45" s="65"/>
      <c r="H45"/>
      <c r="I45"/>
      <c r="J45"/>
      <c r="K45"/>
      <c r="L45" s="65"/>
      <c r="M45"/>
      <c r="N45"/>
      <c r="O45"/>
      <c r="P45"/>
      <c r="Q45"/>
      <c r="R45"/>
      <c r="S45"/>
      <c r="T45"/>
      <c r="U45"/>
      <c r="V45"/>
      <c r="X45" s="127"/>
      <c r="Y45" s="127"/>
      <c r="Z45" s="127"/>
      <c r="AA45" s="127"/>
      <c r="AB45" s="128" t="s">
        <v>209</v>
      </c>
      <c r="AC45" s="129">
        <v>240.975</v>
      </c>
      <c r="AD45" s="129">
        <v>232.85</v>
      </c>
      <c r="AE45" s="129">
        <v>216.875</v>
      </c>
      <c r="AF45" s="127">
        <v>236.025</v>
      </c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ht="12" customHeight="1" hidden="1">
      <c r="A46" s="110" t="s">
        <v>384</v>
      </c>
      <c r="B46" s="68"/>
      <c r="C46" s="65"/>
      <c r="D46" s="65"/>
      <c r="E46" s="69"/>
      <c r="F46" s="65"/>
      <c r="G46" s="65"/>
      <c r="H46" s="65"/>
      <c r="I46" s="65"/>
      <c r="J46" s="65"/>
      <c r="K46" s="65"/>
      <c r="L46" s="65"/>
      <c r="M46"/>
      <c r="N46"/>
      <c r="O46"/>
      <c r="P46"/>
      <c r="Q46"/>
      <c r="R46"/>
      <c r="S46"/>
      <c r="T46"/>
      <c r="U46"/>
      <c r="V46"/>
      <c r="X46" s="127"/>
      <c r="Y46" s="127"/>
      <c r="Z46" s="127"/>
      <c r="AA46" s="127"/>
      <c r="AB46" s="128" t="s">
        <v>210</v>
      </c>
      <c r="AC46" s="129">
        <v>14.575</v>
      </c>
      <c r="AD46" s="129">
        <v>21.75</v>
      </c>
      <c r="AE46" s="129">
        <v>20.125</v>
      </c>
      <c r="AF46" s="127">
        <v>18.6</v>
      </c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 ht="12" customHeight="1" hidden="1">
      <c r="A47"/>
      <c r="B47"/>
      <c r="C47"/>
      <c r="D47"/>
      <c r="E47"/>
      <c r="F47"/>
      <c r="G47" s="65"/>
      <c r="H47" s="65"/>
      <c r="I47" s="65"/>
      <c r="J47" s="65"/>
      <c r="K47" s="65"/>
      <c r="L47" s="65"/>
      <c r="X47" s="57"/>
      <c r="Y47" s="57"/>
      <c r="Z47" s="57"/>
      <c r="AA47" s="57"/>
      <c r="AB47" s="57"/>
      <c r="AC47" s="130">
        <f>SUM(AC45:AC46)</f>
        <v>255.54999999999998</v>
      </c>
      <c r="AD47" s="130">
        <f>SUM(AD45:AD46)</f>
        <v>254.6</v>
      </c>
      <c r="AE47" s="130">
        <f>SUM(AE45:AE46)</f>
        <v>237</v>
      </c>
      <c r="AF47" s="130">
        <f>SUM(AF45:AF46)</f>
        <v>254.625</v>
      </c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ht="14.25" customHeight="1" hidden="1">
      <c r="A48"/>
      <c r="B48"/>
      <c r="C48" t="s">
        <v>204</v>
      </c>
      <c r="D48"/>
      <c r="E48"/>
      <c r="F48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ht="12" customHeight="1" hidden="1">
      <c r="A49"/>
      <c r="B49" s="574" t="s">
        <v>188</v>
      </c>
      <c r="C49" s="575"/>
      <c r="D49" s="575"/>
      <c r="E49" s="576"/>
      <c r="F49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ht="12" customHeight="1" hidden="1">
      <c r="A50"/>
      <c r="B50" s="574" t="s">
        <v>203</v>
      </c>
      <c r="C50" s="575"/>
      <c r="D50" s="575"/>
      <c r="E50" s="576"/>
      <c r="F50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</row>
    <row r="51" spans="1:69" ht="12.75" hidden="1">
      <c r="A51"/>
      <c r="B51" s="95" t="s">
        <v>199</v>
      </c>
      <c r="C51" s="95" t="s">
        <v>200</v>
      </c>
      <c r="D51" s="95" t="s">
        <v>201</v>
      </c>
      <c r="E51" s="95" t="s">
        <v>202</v>
      </c>
      <c r="F51"/>
      <c r="G51" s="71"/>
      <c r="H51" s="71"/>
      <c r="I51" s="71"/>
      <c r="J51" s="71"/>
      <c r="K51" s="72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582" t="s">
        <v>220</v>
      </c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583"/>
      <c r="AN51" s="583"/>
      <c r="AO51" s="583"/>
      <c r="AP51" s="583"/>
      <c r="AQ51" s="583"/>
      <c r="AR51" s="583"/>
      <c r="AS51" s="583"/>
      <c r="AT51" s="583"/>
      <c r="AU51" s="583"/>
      <c r="AV51" s="583"/>
      <c r="AW51" s="583"/>
      <c r="AX51" s="583"/>
      <c r="AY51" s="583"/>
      <c r="AZ51" s="583"/>
      <c r="BA51" s="583"/>
      <c r="BB51" s="583"/>
      <c r="BC51" s="583"/>
      <c r="BD51" s="583"/>
      <c r="BE51" s="583"/>
      <c r="BF51" s="583"/>
      <c r="BG51" s="583"/>
      <c r="BH51" s="583"/>
      <c r="BI51" s="583"/>
      <c r="BJ51" s="583"/>
      <c r="BK51" s="583"/>
      <c r="BL51" s="583"/>
      <c r="BM51" s="583"/>
      <c r="BN51" s="583"/>
      <c r="BO51" s="583"/>
      <c r="BP51" s="583"/>
      <c r="BQ51"/>
    </row>
    <row r="52" spans="1:69" ht="12.75" hidden="1">
      <c r="A52" s="96" t="s">
        <v>3</v>
      </c>
      <c r="B52" s="102">
        <v>23064.7</v>
      </c>
      <c r="C52" s="102">
        <v>22945.1</v>
      </c>
      <c r="D52" s="102">
        <v>22806.7</v>
      </c>
      <c r="E52" s="102">
        <v>22576.5</v>
      </c>
      <c r="F52">
        <f aca="true" t="shared" si="0" ref="F52:F57">SUM(B52:E52)/4</f>
        <v>22848.25</v>
      </c>
      <c r="G52" s="71"/>
      <c r="H52" s="71"/>
      <c r="I52" s="71"/>
      <c r="J52" s="71"/>
      <c r="K52" s="73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584" t="s">
        <v>221</v>
      </c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3"/>
      <c r="AV52" s="583"/>
      <c r="AW52" s="583"/>
      <c r="AX52" s="583"/>
      <c r="AY52" s="583"/>
      <c r="AZ52" s="583"/>
      <c r="BA52" s="583"/>
      <c r="BB52" s="583"/>
      <c r="BC52" s="583"/>
      <c r="BD52" s="583"/>
      <c r="BE52" s="583"/>
      <c r="BF52" s="583"/>
      <c r="BG52" s="583"/>
      <c r="BH52" s="583"/>
      <c r="BI52" s="583"/>
      <c r="BJ52" s="583"/>
      <c r="BK52" s="583"/>
      <c r="BL52" s="583"/>
      <c r="BM52" s="583"/>
      <c r="BN52" s="583"/>
      <c r="BO52" s="583"/>
      <c r="BP52" s="583"/>
      <c r="BQ52"/>
    </row>
    <row r="53" spans="1:69" ht="12.75" hidden="1">
      <c r="A53" s="96" t="s">
        <v>194</v>
      </c>
      <c r="B53" s="97">
        <v>972.6</v>
      </c>
      <c r="C53" s="97">
        <v>948.4</v>
      </c>
      <c r="D53" s="97">
        <v>955.9</v>
      </c>
      <c r="E53" s="97">
        <v>987.4</v>
      </c>
      <c r="F53">
        <f t="shared" si="0"/>
        <v>966.075</v>
      </c>
      <c r="G53" s="71"/>
      <c r="H53" s="71"/>
      <c r="I53" s="71"/>
      <c r="J53" s="71"/>
      <c r="K53" s="73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/>
    </row>
    <row r="54" spans="1:69" ht="12.75" hidden="1">
      <c r="A54" s="96" t="s">
        <v>195</v>
      </c>
      <c r="B54" s="97">
        <v>936.7</v>
      </c>
      <c r="C54" s="97">
        <v>909.2</v>
      </c>
      <c r="D54" s="97">
        <v>919.9</v>
      </c>
      <c r="E54" s="97">
        <v>950.9</v>
      </c>
      <c r="F54">
        <f t="shared" si="0"/>
        <v>929.1750000000001</v>
      </c>
      <c r="G54" s="71"/>
      <c r="H54" s="71"/>
      <c r="I54" s="71"/>
      <c r="J54" s="71"/>
      <c r="K54" s="73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585" t="s">
        <v>222</v>
      </c>
      <c r="Y54" s="583"/>
      <c r="Z54" s="583"/>
      <c r="AA54" s="583"/>
      <c r="AB54" s="583"/>
      <c r="AC54" s="583"/>
      <c r="AD54" s="583"/>
      <c r="AE54" s="583"/>
      <c r="AF54" s="583"/>
      <c r="AG54" s="583"/>
      <c r="AH54" s="583"/>
      <c r="AI54" s="583"/>
      <c r="AJ54" s="583"/>
      <c r="AK54" s="583"/>
      <c r="AL54" s="583"/>
      <c r="AM54" s="583"/>
      <c r="AN54" s="583"/>
      <c r="AO54" s="583"/>
      <c r="AP54" s="583"/>
      <c r="AQ54" s="583"/>
      <c r="AR54" s="583"/>
      <c r="AS54" s="583"/>
      <c r="AT54" s="583"/>
      <c r="AU54" s="583"/>
      <c r="AV54" s="583"/>
      <c r="AW54" s="583"/>
      <c r="AX54" s="583"/>
      <c r="AY54" s="583"/>
      <c r="AZ54" s="583"/>
      <c r="BA54" s="583"/>
      <c r="BB54" s="583"/>
      <c r="BC54" s="583"/>
      <c r="BD54" s="583"/>
      <c r="BE54" s="583"/>
      <c r="BF54" s="583"/>
      <c r="BG54" s="583"/>
      <c r="BH54" s="583"/>
      <c r="BI54" s="583"/>
      <c r="BJ54" s="583"/>
      <c r="BK54" s="583"/>
      <c r="BL54" s="583"/>
      <c r="BM54" s="583"/>
      <c r="BN54" s="583"/>
      <c r="BO54" s="583"/>
      <c r="BP54" s="583"/>
      <c r="BQ54"/>
    </row>
    <row r="55" spans="1:69" ht="12.75" hidden="1">
      <c r="A55" s="96" t="s">
        <v>196</v>
      </c>
      <c r="B55" s="97">
        <v>35.8</v>
      </c>
      <c r="C55" s="97">
        <v>39.1</v>
      </c>
      <c r="D55" s="97">
        <v>36</v>
      </c>
      <c r="E55" s="97">
        <v>36.6</v>
      </c>
      <c r="F55">
        <f t="shared" si="0"/>
        <v>36.875</v>
      </c>
      <c r="G55" s="57">
        <f>F53+F56</f>
        <v>1016.5500000000001</v>
      </c>
      <c r="H55" s="57"/>
      <c r="I55" s="57"/>
      <c r="J55" s="57"/>
      <c r="K55" s="73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586" t="s">
        <v>250</v>
      </c>
      <c r="Y55" s="583"/>
      <c r="Z55" s="583"/>
      <c r="AA55" s="583"/>
      <c r="AB55" s="583"/>
      <c r="AC55" s="583"/>
      <c r="AD55" s="583"/>
      <c r="AE55" s="583"/>
      <c r="AF55" s="583"/>
      <c r="AG55" s="583"/>
      <c r="AH55" s="583"/>
      <c r="AI55" s="583"/>
      <c r="AJ55" s="583"/>
      <c r="AK55" s="583"/>
      <c r="AL55" s="583"/>
      <c r="AM55" s="583"/>
      <c r="AN55" s="583"/>
      <c r="AO55" s="583"/>
      <c r="AP55" s="583"/>
      <c r="AQ55" s="583"/>
      <c r="AR55" s="583"/>
      <c r="AS55" s="583"/>
      <c r="AT55" s="583"/>
      <c r="AU55" s="583"/>
      <c r="AV55" s="583"/>
      <c r="AW55" s="583"/>
      <c r="AX55" s="583"/>
      <c r="AY55" s="583"/>
      <c r="AZ55" s="583"/>
      <c r="BA55" s="583"/>
      <c r="BB55" s="583"/>
      <c r="BC55" s="583"/>
      <c r="BD55" s="583"/>
      <c r="BE55" s="583"/>
      <c r="BF55" s="583"/>
      <c r="BG55" s="583"/>
      <c r="BH55" s="583"/>
      <c r="BI55" s="583"/>
      <c r="BJ55" s="583"/>
      <c r="BK55" s="583"/>
      <c r="BL55" s="583"/>
      <c r="BM55" s="583"/>
      <c r="BN55" s="583"/>
      <c r="BO55" s="583"/>
      <c r="BP55" s="583"/>
      <c r="BQ55"/>
    </row>
    <row r="56" spans="1:69" ht="12.75" hidden="1">
      <c r="A56" s="96" t="s">
        <v>197</v>
      </c>
      <c r="B56" s="97">
        <v>46.1</v>
      </c>
      <c r="C56" s="97">
        <v>52.5</v>
      </c>
      <c r="D56" s="97">
        <v>50</v>
      </c>
      <c r="E56" s="97">
        <v>53.3</v>
      </c>
      <c r="F56">
        <f t="shared" si="0"/>
        <v>50.474999999999994</v>
      </c>
      <c r="K56" s="73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/>
    </row>
    <row r="57" spans="1:69" ht="12.75" hidden="1">
      <c r="A57" s="96" t="s">
        <v>198</v>
      </c>
      <c r="B57" s="97">
        <v>535.2</v>
      </c>
      <c r="C57" s="97">
        <v>552.9</v>
      </c>
      <c r="D57" s="97">
        <v>548.9</v>
      </c>
      <c r="E57" s="97">
        <v>557.6</v>
      </c>
      <c r="F57">
        <f t="shared" si="0"/>
        <v>548.65</v>
      </c>
      <c r="K57" s="73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/>
    </row>
    <row r="58" spans="2:69" ht="12.75" hidden="1">
      <c r="B58" s="61"/>
      <c r="K58" s="73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127"/>
      <c r="Y58" s="580" t="s">
        <v>223</v>
      </c>
      <c r="Z58" s="581"/>
      <c r="AA58" s="581"/>
      <c r="AB58" s="581"/>
      <c r="AC58" s="581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  <c r="AP58" s="581"/>
      <c r="AQ58" s="581"/>
      <c r="AR58" s="581"/>
      <c r="AS58" s="581"/>
      <c r="AT58" s="581"/>
      <c r="AU58" s="581"/>
      <c r="AV58" s="581"/>
      <c r="AW58" s="581"/>
      <c r="AX58" s="581"/>
      <c r="AY58" s="581"/>
      <c r="AZ58" s="581"/>
      <c r="BA58" s="581"/>
      <c r="BB58" s="581"/>
      <c r="BC58" s="581"/>
      <c r="BD58" s="581"/>
      <c r="BE58" s="581"/>
      <c r="BF58" s="581"/>
      <c r="BG58" s="581"/>
      <c r="BH58" s="581"/>
      <c r="BI58" s="581"/>
      <c r="BJ58" s="581"/>
      <c r="BK58" s="581"/>
      <c r="BL58" s="581"/>
      <c r="BM58" s="581"/>
      <c r="BN58" s="581"/>
      <c r="BO58" s="581"/>
      <c r="BP58" s="581"/>
      <c r="BQ58"/>
    </row>
    <row r="59" spans="1:38" ht="12.75" customHeight="1">
      <c r="A59" s="227" t="s">
        <v>100</v>
      </c>
      <c r="B59" s="228"/>
      <c r="C59" s="228"/>
      <c r="D59" s="228"/>
      <c r="E59" s="228"/>
      <c r="F59" s="65"/>
      <c r="G59" s="65"/>
      <c r="H59" s="65"/>
      <c r="I59" s="65"/>
      <c r="J59" s="65"/>
      <c r="K59" s="65"/>
      <c r="L59" s="65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/>
      <c r="Z59"/>
      <c r="AA59"/>
      <c r="AB59"/>
      <c r="AC59" s="124"/>
      <c r="AD59" s="125"/>
      <c r="AE59" s="125"/>
      <c r="AF59" s="125"/>
      <c r="AG59" s="57"/>
      <c r="AH59" s="57"/>
      <c r="AI59" s="57"/>
      <c r="AJ59" s="57"/>
      <c r="AK59" s="126"/>
      <c r="AL59" s="126"/>
    </row>
    <row r="60" spans="1:69" ht="12.75" customHeight="1">
      <c r="A60" s="110" t="s">
        <v>384</v>
      </c>
      <c r="B60" s="68"/>
      <c r="C60" s="65"/>
      <c r="D60" s="65"/>
      <c r="E60" s="69"/>
      <c r="F60" s="65"/>
      <c r="G60" s="65"/>
      <c r="H60" s="65"/>
      <c r="I60" s="65"/>
      <c r="J60" s="65"/>
      <c r="K60" s="65"/>
      <c r="L60" s="65"/>
      <c r="M60" s="483"/>
      <c r="N60"/>
      <c r="O60"/>
      <c r="P60"/>
      <c r="Q60"/>
      <c r="R60"/>
      <c r="S60"/>
      <c r="T60"/>
      <c r="U60"/>
      <c r="V60"/>
      <c r="W60"/>
      <c r="X60" s="63"/>
      <c r="Y60" s="127"/>
      <c r="Z60" s="127"/>
      <c r="AA60" s="127"/>
      <c r="AB60" s="127"/>
      <c r="AC60" s="124"/>
      <c r="AD60" s="125"/>
      <c r="AE60" s="125"/>
      <c r="AF60" s="125"/>
      <c r="AG60" s="57"/>
      <c r="AH60" s="57"/>
      <c r="AI60" s="57"/>
      <c r="AJ60" s="57"/>
      <c r="AK60" s="126"/>
      <c r="AL60" s="126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</row>
    <row r="61" spans="2:69" ht="12.75">
      <c r="B61" s="61"/>
      <c r="K61" s="73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127"/>
      <c r="Y61" s="124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/>
    </row>
    <row r="62" spans="2:69" ht="12.75">
      <c r="B62" s="61"/>
      <c r="K62" s="73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127"/>
      <c r="Y62" s="124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/>
    </row>
    <row r="63" spans="2:69" ht="12.75">
      <c r="B63" s="61"/>
      <c r="K63" s="73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127"/>
      <c r="Y63" s="124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/>
    </row>
    <row r="64" spans="2:69" ht="12.75">
      <c r="B64" s="61"/>
      <c r="K64" s="73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127"/>
      <c r="Y64" s="124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/>
    </row>
    <row r="65" spans="2:69" ht="12.75">
      <c r="B65" s="61"/>
      <c r="K65" s="73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127"/>
      <c r="Y65" s="124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/>
    </row>
    <row r="66" spans="2:69" ht="12.75">
      <c r="B66" s="61"/>
      <c r="K66" s="73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127"/>
      <c r="Y66" s="124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/>
    </row>
    <row r="67" spans="1:69" ht="12.75">
      <c r="A67"/>
      <c r="B67"/>
      <c r="C67"/>
      <c r="D67"/>
      <c r="E67"/>
      <c r="F67"/>
      <c r="K67" s="73"/>
      <c r="L67" s="74"/>
      <c r="X67" s="57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57"/>
    </row>
    <row r="68" spans="1:69" ht="12.75">
      <c r="A68"/>
      <c r="B68"/>
      <c r="C68"/>
      <c r="D68"/>
      <c r="E68"/>
      <c r="F68"/>
      <c r="G68"/>
      <c r="H68"/>
      <c r="I68"/>
      <c r="J68"/>
      <c r="X68" s="124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57"/>
    </row>
    <row r="69" spans="1:69" ht="12.75">
      <c r="A69"/>
      <c r="B69"/>
      <c r="C69"/>
      <c r="D69"/>
      <c r="E69"/>
      <c r="F69"/>
      <c r="G69"/>
      <c r="H69"/>
      <c r="I69"/>
      <c r="J69"/>
      <c r="K69"/>
      <c r="L69"/>
      <c r="X69" s="124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57"/>
    </row>
    <row r="70" spans="1:69" ht="12.75">
      <c r="A70"/>
      <c r="B70"/>
      <c r="C70"/>
      <c r="D70"/>
      <c r="E70"/>
      <c r="F70"/>
      <c r="G70"/>
      <c r="H70"/>
      <c r="I70"/>
      <c r="J70"/>
      <c r="K70"/>
      <c r="L70"/>
      <c r="X70" s="124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57"/>
    </row>
    <row r="71" spans="1:69" ht="12.75">
      <c r="A71"/>
      <c r="B71"/>
      <c r="C71"/>
      <c r="D71"/>
      <c r="E71"/>
      <c r="F71"/>
      <c r="G71"/>
      <c r="H71"/>
      <c r="I71"/>
      <c r="J71"/>
      <c r="K71"/>
      <c r="L71"/>
      <c r="X71" s="124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57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124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57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124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57"/>
    </row>
    <row r="74" spans="1:69" ht="12.75">
      <c r="A74"/>
      <c r="B74"/>
      <c r="C74"/>
      <c r="D74"/>
      <c r="E74"/>
      <c r="F74"/>
      <c r="G74"/>
      <c r="H74"/>
      <c r="I74"/>
      <c r="J74"/>
      <c r="K74"/>
      <c r="L74"/>
      <c r="X74" s="124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57"/>
    </row>
    <row r="75" spans="1:69" ht="12.75">
      <c r="A75"/>
      <c r="B75"/>
      <c r="C75"/>
      <c r="D75"/>
      <c r="E75"/>
      <c r="F75"/>
      <c r="G75"/>
      <c r="H75"/>
      <c r="I75"/>
      <c r="J75"/>
      <c r="K75"/>
      <c r="L75"/>
      <c r="X75" s="124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57"/>
    </row>
    <row r="76" spans="1:69" ht="12.75">
      <c r="A76"/>
      <c r="B76"/>
      <c r="C76"/>
      <c r="D76"/>
      <c r="E76"/>
      <c r="F76"/>
      <c r="G76"/>
      <c r="H76"/>
      <c r="I76"/>
      <c r="J76"/>
      <c r="K76"/>
      <c r="L76"/>
      <c r="X76" s="124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57"/>
    </row>
    <row r="77" spans="1:69" ht="12.75">
      <c r="A77"/>
      <c r="B77"/>
      <c r="C77"/>
      <c r="D77"/>
      <c r="E77"/>
      <c r="F77"/>
      <c r="G77"/>
      <c r="H77"/>
      <c r="I77"/>
      <c r="J77"/>
      <c r="K77"/>
      <c r="L77"/>
      <c r="X77" s="124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57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124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57"/>
    </row>
    <row r="79" spans="1:69" ht="12.75">
      <c r="A79"/>
      <c r="B79"/>
      <c r="C79"/>
      <c r="D79"/>
      <c r="E79"/>
      <c r="F79"/>
      <c r="G79"/>
      <c r="H79"/>
      <c r="I79"/>
      <c r="J79"/>
      <c r="X79" s="124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57"/>
    </row>
    <row r="80" spans="1:69" ht="12.75">
      <c r="A80"/>
      <c r="B80"/>
      <c r="C80"/>
      <c r="D80"/>
      <c r="E80"/>
      <c r="F80"/>
      <c r="G80"/>
      <c r="H80"/>
      <c r="I80"/>
      <c r="J80"/>
      <c r="X80" s="124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57"/>
    </row>
    <row r="81" spans="1:69" ht="12.75">
      <c r="A81"/>
      <c r="B81"/>
      <c r="C81"/>
      <c r="D81"/>
      <c r="E81"/>
      <c r="F81"/>
      <c r="G81"/>
      <c r="H81"/>
      <c r="I81"/>
      <c r="J81"/>
      <c r="X81" s="124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57"/>
    </row>
    <row r="82" spans="1:69" ht="12.75">
      <c r="A82"/>
      <c r="B82"/>
      <c r="C82"/>
      <c r="D82"/>
      <c r="E82"/>
      <c r="F82"/>
      <c r="G82"/>
      <c r="H82"/>
      <c r="I82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</row>
    <row r="83" spans="1:69" ht="12.75">
      <c r="A83"/>
      <c r="B83"/>
      <c r="C83"/>
      <c r="D83"/>
      <c r="E83"/>
      <c r="F83"/>
      <c r="G83"/>
      <c r="H83"/>
      <c r="I83"/>
      <c r="X83" s="525"/>
      <c r="Y83" s="526"/>
      <c r="Z83" s="526"/>
      <c r="AA83" s="526"/>
      <c r="AB83" s="526"/>
      <c r="AC83" s="526"/>
      <c r="AD83" s="526"/>
      <c r="AE83" s="526"/>
      <c r="AF83" s="526"/>
      <c r="AG83" s="526"/>
      <c r="AH83" s="526"/>
      <c r="AI83" s="526"/>
      <c r="AJ83" s="526"/>
      <c r="AK83" s="526"/>
      <c r="AL83" s="526"/>
      <c r="AM83" s="526"/>
      <c r="AN83" s="526"/>
      <c r="AO83" s="526"/>
      <c r="AP83" s="526"/>
      <c r="AQ83" s="526"/>
      <c r="AR83" s="526"/>
      <c r="AS83" s="526"/>
      <c r="AT83" s="526"/>
      <c r="AU83" s="526"/>
      <c r="AV83" s="526"/>
      <c r="AW83" s="526"/>
      <c r="AX83" s="526"/>
      <c r="AY83" s="526"/>
      <c r="AZ83" s="526"/>
      <c r="BA83" s="526"/>
      <c r="BB83" s="526"/>
      <c r="BC83" s="526"/>
      <c r="BD83" s="526"/>
      <c r="BE83" s="526"/>
      <c r="BF83" s="526"/>
      <c r="BG83" s="526"/>
      <c r="BH83" s="526"/>
      <c r="BI83" s="526"/>
      <c r="BJ83" s="526"/>
      <c r="BK83" s="526"/>
      <c r="BL83" s="526"/>
      <c r="BM83" s="526"/>
      <c r="BN83" s="526"/>
      <c r="BO83" s="526"/>
      <c r="BP83" s="526"/>
      <c r="BQ83" s="57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7:9" ht="12.75">
      <c r="G100"/>
      <c r="H100"/>
      <c r="I100"/>
    </row>
  </sheetData>
  <mergeCells count="54">
    <mergeCell ref="N20:N23"/>
    <mergeCell ref="O20:O23"/>
    <mergeCell ref="C21:C23"/>
    <mergeCell ref="D21:D23"/>
    <mergeCell ref="E21:E23"/>
    <mergeCell ref="F21:F23"/>
    <mergeCell ref="G21:G23"/>
    <mergeCell ref="H21:H23"/>
    <mergeCell ref="I21:I23"/>
    <mergeCell ref="J21:J23"/>
    <mergeCell ref="A20:A23"/>
    <mergeCell ref="B20:B23"/>
    <mergeCell ref="C20:E20"/>
    <mergeCell ref="F20:M20"/>
    <mergeCell ref="K21:K23"/>
    <mergeCell ref="L21:L23"/>
    <mergeCell ref="M21:M23"/>
    <mergeCell ref="Y58:BP58"/>
    <mergeCell ref="X83:BP83"/>
    <mergeCell ref="X51:BP51"/>
    <mergeCell ref="X52:BP52"/>
    <mergeCell ref="X54:BP54"/>
    <mergeCell ref="X55:BP55"/>
    <mergeCell ref="AB8:AU8"/>
    <mergeCell ref="AB10:AU10"/>
    <mergeCell ref="C8:C10"/>
    <mergeCell ref="E8:E10"/>
    <mergeCell ref="F8:F10"/>
    <mergeCell ref="L7:L10"/>
    <mergeCell ref="G8:G10"/>
    <mergeCell ref="B50:E50"/>
    <mergeCell ref="B49:E49"/>
    <mergeCell ref="A28:M28"/>
    <mergeCell ref="A31:E31"/>
    <mergeCell ref="B32:B35"/>
    <mergeCell ref="E32:E35"/>
    <mergeCell ref="L32:L35"/>
    <mergeCell ref="A32:A35"/>
    <mergeCell ref="I32:I35"/>
    <mergeCell ref="J32:J35"/>
    <mergeCell ref="A7:A10"/>
    <mergeCell ref="B7:B10"/>
    <mergeCell ref="D8:D10"/>
    <mergeCell ref="A1:L1"/>
    <mergeCell ref="A3:L3"/>
    <mergeCell ref="A5:L5"/>
    <mergeCell ref="C7:E7"/>
    <mergeCell ref="F7:J7"/>
    <mergeCell ref="A4:L4"/>
    <mergeCell ref="K7:K10"/>
    <mergeCell ref="K32:K35"/>
    <mergeCell ref="G31:L31"/>
    <mergeCell ref="G32:G35"/>
    <mergeCell ref="H32:H3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0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1"/>
  <sheetViews>
    <sheetView showGridLines="0" zoomScale="75" zoomScaleNormal="75" workbookViewId="0" topLeftCell="A16">
      <selection activeCell="E27" sqref="E27"/>
    </sheetView>
  </sheetViews>
  <sheetFormatPr defaultColWidth="11.421875" defaultRowHeight="12.75"/>
  <cols>
    <col min="1" max="1" width="11.7109375" style="32" customWidth="1"/>
    <col min="2" max="2" width="14.00390625" style="32" customWidth="1"/>
    <col min="3" max="3" width="12.00390625" style="32" customWidth="1"/>
    <col min="4" max="7" width="11.7109375" style="32" customWidth="1"/>
    <col min="8" max="8" width="16.140625" style="32" customWidth="1"/>
    <col min="9" max="9" width="14.28125" style="32" customWidth="1"/>
    <col min="10" max="10" width="18.421875" style="32" customWidth="1"/>
    <col min="11" max="11" width="12.421875" style="32" customWidth="1"/>
    <col min="12" max="12" width="10.7109375" style="32" customWidth="1"/>
    <col min="13" max="13" width="15.421875" style="32" customWidth="1"/>
    <col min="14" max="14" width="15.140625" style="32" customWidth="1"/>
    <col min="15" max="15" width="14.28125" style="32" customWidth="1"/>
    <col min="16" max="16" width="13.7109375" style="32" customWidth="1"/>
    <col min="17" max="17" width="10.57421875" style="32" customWidth="1"/>
    <col min="18" max="18" width="13.28125" style="32" customWidth="1"/>
    <col min="19" max="19" width="11.28125" style="32" customWidth="1"/>
    <col min="20" max="20" width="12.00390625" style="32" customWidth="1"/>
    <col min="21" max="21" width="12.140625" style="32" customWidth="1"/>
    <col min="22" max="22" width="11.8515625" style="32" customWidth="1"/>
    <col min="23" max="23" width="30.7109375" style="32" customWidth="1"/>
    <col min="24" max="24" width="11.28125" style="32" customWidth="1"/>
    <col min="25" max="25" width="11.7109375" style="32" customWidth="1"/>
    <col min="26" max="26" width="10.7109375" style="32" customWidth="1"/>
    <col min="27" max="27" width="17.7109375" style="32" customWidth="1"/>
    <col min="28" max="28" width="8.57421875" style="32" customWidth="1"/>
    <col min="29" max="29" width="8.140625" style="32" customWidth="1"/>
    <col min="30" max="30" width="9.7109375" style="32" customWidth="1"/>
    <col min="31" max="31" width="10.7109375" style="32" customWidth="1"/>
    <col min="32" max="16384" width="11.421875" style="32" customWidth="1"/>
  </cols>
  <sheetData>
    <row r="1" spans="1:12" ht="18">
      <c r="A1" s="544" t="s">
        <v>233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2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546" t="s">
        <v>252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</row>
    <row r="4" spans="1:12" ht="15">
      <c r="A4" s="545" t="s">
        <v>226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</row>
    <row r="5" spans="1:12" ht="15">
      <c r="A5" s="546" t="s">
        <v>125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</row>
    <row r="6" spans="1:12" ht="14.25" customHeight="1" thickBo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ht="12.75" customHeight="1">
      <c r="A7" s="537" t="s">
        <v>1</v>
      </c>
      <c r="B7" s="540" t="s">
        <v>3</v>
      </c>
      <c r="C7" s="547" t="s">
        <v>180</v>
      </c>
      <c r="D7" s="548"/>
      <c r="E7" s="549"/>
      <c r="F7" s="547" t="s">
        <v>33</v>
      </c>
      <c r="G7" s="548"/>
      <c r="H7" s="548"/>
      <c r="I7" s="548"/>
      <c r="J7" s="548"/>
      <c r="K7" s="540" t="s">
        <v>34</v>
      </c>
      <c r="L7" s="577" t="s">
        <v>35</v>
      </c>
    </row>
    <row r="8" spans="1:12" ht="12.75" customHeight="1">
      <c r="A8" s="538"/>
      <c r="B8" s="513"/>
      <c r="C8" s="516" t="s">
        <v>3</v>
      </c>
      <c r="D8" s="541" t="s">
        <v>457</v>
      </c>
      <c r="E8" s="516" t="s">
        <v>36</v>
      </c>
      <c r="F8" s="516" t="s">
        <v>73</v>
      </c>
      <c r="G8" s="541" t="s">
        <v>237</v>
      </c>
      <c r="H8" s="231" t="s">
        <v>205</v>
      </c>
      <c r="I8" s="231" t="s">
        <v>238</v>
      </c>
      <c r="J8" s="231" t="s">
        <v>240</v>
      </c>
      <c r="K8" s="513"/>
      <c r="L8" s="578"/>
    </row>
    <row r="9" spans="1:47" ht="12.75" customHeight="1">
      <c r="A9" s="538"/>
      <c r="B9" s="513"/>
      <c r="C9" s="513"/>
      <c r="D9" s="542"/>
      <c r="E9" s="513"/>
      <c r="F9" s="513"/>
      <c r="G9" s="553"/>
      <c r="H9" s="232" t="s">
        <v>245</v>
      </c>
      <c r="I9" s="232" t="s">
        <v>239</v>
      </c>
      <c r="J9" s="232" t="s">
        <v>191</v>
      </c>
      <c r="K9" s="513"/>
      <c r="L9" s="578"/>
      <c r="AA9" s="527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7"/>
    </row>
    <row r="10" spans="1:47" ht="13.5" thickBot="1">
      <c r="A10" s="539"/>
      <c r="B10" s="514"/>
      <c r="C10" s="514"/>
      <c r="D10" s="543"/>
      <c r="E10" s="514"/>
      <c r="F10" s="514"/>
      <c r="G10" s="554"/>
      <c r="H10" s="233" t="s">
        <v>246</v>
      </c>
      <c r="I10" s="233" t="s">
        <v>212</v>
      </c>
      <c r="J10" s="233" t="s">
        <v>242</v>
      </c>
      <c r="K10" s="514"/>
      <c r="L10" s="579"/>
      <c r="AA10" s="123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</row>
    <row r="11" spans="1:47" ht="15" customHeight="1">
      <c r="A11" s="220">
        <v>2001</v>
      </c>
      <c r="B11" s="221">
        <v>1904.5</v>
      </c>
      <c r="C11" s="221">
        <v>162.125</v>
      </c>
      <c r="D11" s="221">
        <v>159.1</v>
      </c>
      <c r="E11" s="221">
        <v>3.025</v>
      </c>
      <c r="F11" s="221">
        <v>206.075</v>
      </c>
      <c r="G11" s="221">
        <v>44.1</v>
      </c>
      <c r="H11" s="221">
        <v>5.9750000000000085</v>
      </c>
      <c r="I11" s="221">
        <v>14.675</v>
      </c>
      <c r="J11" s="221">
        <v>15.25</v>
      </c>
      <c r="K11" s="221">
        <v>179.15</v>
      </c>
      <c r="L11" s="222">
        <v>753.9499999999989</v>
      </c>
      <c r="V11"/>
      <c r="W11"/>
      <c r="X11"/>
      <c r="Y11"/>
      <c r="AA11" s="515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7"/>
    </row>
    <row r="12" spans="1:47" ht="12.75">
      <c r="A12" s="220">
        <v>2002</v>
      </c>
      <c r="B12" s="221">
        <v>2155.4</v>
      </c>
      <c r="C12" s="221">
        <v>179.2</v>
      </c>
      <c r="D12" s="221">
        <v>176.3</v>
      </c>
      <c r="E12" s="221">
        <v>2.8</v>
      </c>
      <c r="F12" s="221">
        <v>239.52500000000055</v>
      </c>
      <c r="G12" s="221">
        <v>48.575</v>
      </c>
      <c r="H12" s="221">
        <v>7.1000000000000085</v>
      </c>
      <c r="I12" s="221">
        <v>18.125</v>
      </c>
      <c r="J12" s="221">
        <v>15.325</v>
      </c>
      <c r="K12" s="221">
        <v>209.2</v>
      </c>
      <c r="L12" s="222">
        <v>893.85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124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57"/>
    </row>
    <row r="13" spans="1:47" ht="12.75">
      <c r="A13" s="220">
        <v>2003</v>
      </c>
      <c r="B13" s="221">
        <v>2242.2</v>
      </c>
      <c r="C13" s="221">
        <v>181.425</v>
      </c>
      <c r="D13" s="221">
        <v>177.55</v>
      </c>
      <c r="E13" s="221">
        <v>3.875</v>
      </c>
      <c r="F13" s="221">
        <v>254.5</v>
      </c>
      <c r="G13" s="221">
        <v>52.5</v>
      </c>
      <c r="H13" s="221">
        <v>7.974999999999994</v>
      </c>
      <c r="I13" s="221">
        <v>17.325</v>
      </c>
      <c r="J13" s="221">
        <v>15.5</v>
      </c>
      <c r="K13" s="221">
        <v>210.775</v>
      </c>
      <c r="L13" s="222">
        <v>952.0249999999978</v>
      </c>
      <c r="M13"/>
      <c r="N13"/>
      <c r="O13"/>
      <c r="P13"/>
      <c r="Q13"/>
      <c r="R13"/>
      <c r="S13"/>
      <c r="T13"/>
      <c r="U13"/>
      <c r="V13"/>
      <c r="W13"/>
      <c r="X13"/>
      <c r="Y13"/>
      <c r="AA13" s="124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57"/>
    </row>
    <row r="14" spans="1:47" ht="12.75">
      <c r="A14" s="220">
        <v>2004</v>
      </c>
      <c r="B14" s="221">
        <v>2213.7</v>
      </c>
      <c r="C14" s="221">
        <v>178.725</v>
      </c>
      <c r="D14" s="221">
        <v>174.625</v>
      </c>
      <c r="E14" s="221">
        <v>4</v>
      </c>
      <c r="F14" s="221">
        <v>247.4</v>
      </c>
      <c r="G14" s="221">
        <v>52.15</v>
      </c>
      <c r="H14" s="221">
        <v>8.850000000000009</v>
      </c>
      <c r="I14" s="221">
        <v>19.875</v>
      </c>
      <c r="J14" s="221">
        <v>14.95</v>
      </c>
      <c r="K14" s="221">
        <v>209.25</v>
      </c>
      <c r="L14" s="222">
        <v>972.775</v>
      </c>
      <c r="M14"/>
      <c r="N14"/>
      <c r="O14"/>
      <c r="P14"/>
      <c r="Q14"/>
      <c r="R14"/>
      <c r="S14"/>
      <c r="T14"/>
      <c r="U14"/>
      <c r="V14"/>
      <c r="W14"/>
      <c r="X14"/>
      <c r="Y14"/>
      <c r="AA14" s="124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57"/>
    </row>
    <row r="15" spans="1:47" ht="12.75">
      <c r="A15" s="223">
        <v>2005</v>
      </c>
      <c r="B15" s="221">
        <v>1912.6</v>
      </c>
      <c r="C15" s="221">
        <v>107.5</v>
      </c>
      <c r="D15" s="221">
        <v>105.725</v>
      </c>
      <c r="E15" s="221">
        <v>1.875</v>
      </c>
      <c r="F15" s="221">
        <v>161.275</v>
      </c>
      <c r="G15" s="221">
        <v>30.15</v>
      </c>
      <c r="H15" s="221">
        <v>4.675000000000011</v>
      </c>
      <c r="I15" s="221">
        <v>12</v>
      </c>
      <c r="J15" s="221">
        <v>11.525</v>
      </c>
      <c r="K15" s="221">
        <v>151.95</v>
      </c>
      <c r="L15" s="222">
        <v>673.9500000000007</v>
      </c>
      <c r="M15" s="62"/>
      <c r="N15" s="62"/>
      <c r="O15" s="62"/>
      <c r="P15" s="62"/>
      <c r="Q15" s="62"/>
      <c r="R15" s="62"/>
      <c r="S15" s="62"/>
      <c r="T15" s="62"/>
      <c r="U15" s="62"/>
      <c r="V15"/>
      <c r="W15"/>
      <c r="X15"/>
      <c r="Y15"/>
      <c r="AA15" s="124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57"/>
    </row>
    <row r="16" spans="1:47" ht="12.75">
      <c r="A16" s="220">
        <v>2006</v>
      </c>
      <c r="B16" s="221">
        <v>1837.1</v>
      </c>
      <c r="C16" s="221">
        <v>90.72500000000014</v>
      </c>
      <c r="D16" s="221">
        <v>87.075</v>
      </c>
      <c r="E16" s="221">
        <v>3.6500000000000057</v>
      </c>
      <c r="F16" s="221">
        <v>146.225</v>
      </c>
      <c r="G16" s="221">
        <v>30.475</v>
      </c>
      <c r="H16" s="221">
        <v>3.625</v>
      </c>
      <c r="I16" s="221">
        <v>10.55</v>
      </c>
      <c r="J16" s="221">
        <v>9.400000000000006</v>
      </c>
      <c r="K16" s="221">
        <v>161.675</v>
      </c>
      <c r="L16" s="222">
        <v>706.7000000000007</v>
      </c>
      <c r="M16" s="62"/>
      <c r="N16" s="62"/>
      <c r="O16" s="62"/>
      <c r="P16" s="62"/>
      <c r="Q16" s="62"/>
      <c r="R16" s="62"/>
      <c r="S16" s="62"/>
      <c r="T16" s="62"/>
      <c r="U16" s="62"/>
      <c r="V16"/>
      <c r="W16"/>
      <c r="X16"/>
      <c r="Y16"/>
      <c r="AA16" s="124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57"/>
    </row>
    <row r="17" spans="1:47" ht="13.5" thickBot="1">
      <c r="A17" s="220">
        <v>2007</v>
      </c>
      <c r="B17" s="221">
        <v>1833.9</v>
      </c>
      <c r="C17" s="221">
        <v>96.75</v>
      </c>
      <c r="D17" s="221">
        <v>93.55</v>
      </c>
      <c r="E17" s="221">
        <v>3.2</v>
      </c>
      <c r="F17" s="221">
        <v>135.625</v>
      </c>
      <c r="G17" s="221">
        <v>33.2</v>
      </c>
      <c r="H17" s="221">
        <v>5.175000000000011</v>
      </c>
      <c r="I17" s="221">
        <v>7.974999999999994</v>
      </c>
      <c r="J17" s="225">
        <v>8.174999999999983</v>
      </c>
      <c r="K17" s="225">
        <v>183.3</v>
      </c>
      <c r="L17" s="226">
        <v>714.0750000000007</v>
      </c>
      <c r="M17" s="62"/>
      <c r="N17" s="62"/>
      <c r="O17" s="62"/>
      <c r="P17" s="62"/>
      <c r="Q17" s="62"/>
      <c r="R17" s="62"/>
      <c r="S17" s="62"/>
      <c r="T17" s="62"/>
      <c r="U17" s="62"/>
      <c r="V17"/>
      <c r="W17"/>
      <c r="X17"/>
      <c r="Y17"/>
      <c r="AA17" s="124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57"/>
    </row>
    <row r="18" spans="1:24" ht="13.5" customHeight="1">
      <c r="A18" s="227" t="s">
        <v>100</v>
      </c>
      <c r="B18" s="228"/>
      <c r="C18" s="228"/>
      <c r="D18" s="228"/>
      <c r="E18" s="229"/>
      <c r="F18" s="229"/>
      <c r="G18" s="230"/>
      <c r="H18" s="229"/>
      <c r="I18" s="229"/>
      <c r="J18" s="121"/>
      <c r="K18" s="121"/>
      <c r="L18" s="122"/>
      <c r="M18" s="63"/>
      <c r="N18" s="63"/>
      <c r="O18" s="63"/>
      <c r="P18" s="63"/>
      <c r="Q18" s="63"/>
      <c r="R18" s="63"/>
      <c r="S18" s="63"/>
      <c r="T18" s="63"/>
      <c r="U18" s="63"/>
      <c r="V18"/>
      <c r="W18"/>
      <c r="X18"/>
    </row>
    <row r="19" spans="1:24" ht="13.5" customHeight="1" thickBot="1">
      <c r="A19" s="110"/>
      <c r="B19" s="68"/>
      <c r="C19" s="65"/>
      <c r="D19" s="65"/>
      <c r="E19" s="121"/>
      <c r="F19" s="121"/>
      <c r="G19" s="122"/>
      <c r="H19" s="121"/>
      <c r="I19" s="121"/>
      <c r="J19" s="121"/>
      <c r="K19" s="121"/>
      <c r="L19" s="122"/>
      <c r="M19" s="63"/>
      <c r="N19" s="63"/>
      <c r="O19" s="63"/>
      <c r="P19" s="63"/>
      <c r="Q19" s="63"/>
      <c r="R19" s="63"/>
      <c r="S19" s="63"/>
      <c r="T19" s="63"/>
      <c r="U19" s="63"/>
      <c r="V19"/>
      <c r="W19"/>
      <c r="X19"/>
    </row>
    <row r="20" spans="1:26" ht="13.5" customHeight="1">
      <c r="A20" s="537" t="s">
        <v>1</v>
      </c>
      <c r="B20" s="540" t="s">
        <v>3</v>
      </c>
      <c r="C20" s="547" t="s">
        <v>180</v>
      </c>
      <c r="D20" s="548"/>
      <c r="E20" s="549"/>
      <c r="F20" s="547" t="s">
        <v>33</v>
      </c>
      <c r="G20" s="548"/>
      <c r="H20" s="548"/>
      <c r="I20" s="548"/>
      <c r="J20" s="548"/>
      <c r="K20" s="548"/>
      <c r="L20" s="548"/>
      <c r="M20" s="548"/>
      <c r="N20" s="555" t="s">
        <v>34</v>
      </c>
      <c r="O20" s="563" t="s">
        <v>467</v>
      </c>
      <c r="P20" s="63"/>
      <c r="Q20" s="63"/>
      <c r="R20" s="63"/>
      <c r="S20" s="63"/>
      <c r="T20" s="63"/>
      <c r="U20" s="63"/>
      <c r="V20" s="63"/>
      <c r="W20" s="63"/>
      <c r="X20"/>
      <c r="Y20"/>
      <c r="Z20"/>
    </row>
    <row r="21" spans="1:26" ht="13.5" customHeight="1">
      <c r="A21" s="538"/>
      <c r="B21" s="513"/>
      <c r="C21" s="516" t="s">
        <v>460</v>
      </c>
      <c r="D21" s="541" t="s">
        <v>463</v>
      </c>
      <c r="E21" s="541" t="s">
        <v>333</v>
      </c>
      <c r="F21" s="516" t="s">
        <v>73</v>
      </c>
      <c r="G21" s="542" t="s">
        <v>237</v>
      </c>
      <c r="H21" s="558" t="s">
        <v>464</v>
      </c>
      <c r="I21" s="558" t="s">
        <v>436</v>
      </c>
      <c r="J21" s="558" t="s">
        <v>465</v>
      </c>
      <c r="K21" s="541" t="s">
        <v>466</v>
      </c>
      <c r="L21" s="541" t="s">
        <v>405</v>
      </c>
      <c r="M21" s="560" t="s">
        <v>381</v>
      </c>
      <c r="N21" s="556"/>
      <c r="O21" s="564"/>
      <c r="P21" s="63"/>
      <c r="Q21" s="63"/>
      <c r="R21" s="63"/>
      <c r="S21" s="63"/>
      <c r="T21" s="63"/>
      <c r="U21" s="63"/>
      <c r="V21" s="63"/>
      <c r="W21" s="63"/>
      <c r="X21"/>
      <c r="Y21"/>
      <c r="Z21"/>
    </row>
    <row r="22" spans="1:26" ht="13.5" customHeight="1">
      <c r="A22" s="538"/>
      <c r="B22" s="513"/>
      <c r="C22" s="513"/>
      <c r="D22" s="542"/>
      <c r="E22" s="542"/>
      <c r="F22" s="513"/>
      <c r="G22" s="553"/>
      <c r="H22" s="558"/>
      <c r="I22" s="558"/>
      <c r="J22" s="558"/>
      <c r="K22" s="542"/>
      <c r="L22" s="542"/>
      <c r="M22" s="561"/>
      <c r="N22" s="556"/>
      <c r="O22" s="564"/>
      <c r="P22" s="63"/>
      <c r="Q22" s="63"/>
      <c r="R22" s="63"/>
      <c r="S22" s="63"/>
      <c r="T22" s="63"/>
      <c r="U22" s="63"/>
      <c r="V22" s="63"/>
      <c r="W22" s="63"/>
      <c r="X22"/>
      <c r="Y22"/>
      <c r="Z22"/>
    </row>
    <row r="23" spans="1:26" ht="57.75" customHeight="1" thickBot="1">
      <c r="A23" s="539"/>
      <c r="B23" s="514"/>
      <c r="C23" s="514"/>
      <c r="D23" s="543"/>
      <c r="E23" s="543"/>
      <c r="F23" s="514"/>
      <c r="G23" s="554"/>
      <c r="H23" s="559"/>
      <c r="I23" s="559"/>
      <c r="J23" s="559"/>
      <c r="K23" s="543"/>
      <c r="L23" s="543"/>
      <c r="M23" s="562"/>
      <c r="N23" s="557"/>
      <c r="O23" s="565"/>
      <c r="P23" s="63"/>
      <c r="Q23" s="63"/>
      <c r="R23" s="63"/>
      <c r="S23" s="63"/>
      <c r="T23" s="63"/>
      <c r="U23" s="63"/>
      <c r="V23" s="63"/>
      <c r="W23" s="63"/>
      <c r="X23"/>
      <c r="Y23"/>
      <c r="Z23"/>
    </row>
    <row r="24" spans="1:26" ht="13.5" customHeight="1">
      <c r="A24" s="220" t="s">
        <v>459</v>
      </c>
      <c r="B24" s="221">
        <v>2590.62</v>
      </c>
      <c r="C24" s="221">
        <v>32.30000000000007</v>
      </c>
      <c r="D24" s="221">
        <v>124.325</v>
      </c>
      <c r="E24" s="221">
        <v>2.725</v>
      </c>
      <c r="F24" s="221">
        <v>199.925</v>
      </c>
      <c r="G24" s="221">
        <v>34</v>
      </c>
      <c r="H24" s="221">
        <v>4.925</v>
      </c>
      <c r="I24" s="221">
        <v>8.225000000000009</v>
      </c>
      <c r="J24" s="221">
        <v>5.525000000000006</v>
      </c>
      <c r="K24" s="221">
        <v>5.125</v>
      </c>
      <c r="L24" s="221">
        <v>15.975</v>
      </c>
      <c r="M24" s="221">
        <v>2.15</v>
      </c>
      <c r="N24" s="221">
        <v>424.375</v>
      </c>
      <c r="O24" s="219">
        <v>23.925</v>
      </c>
      <c r="P24" s="63"/>
      <c r="Q24" s="63"/>
      <c r="R24" s="63"/>
      <c r="S24" s="63"/>
      <c r="T24" s="63"/>
      <c r="U24" s="63"/>
      <c r="V24" s="63"/>
      <c r="W24" s="63"/>
      <c r="X24"/>
      <c r="Y24"/>
      <c r="Z24"/>
    </row>
    <row r="25" spans="1:15" s="57" customFormat="1" ht="12.75">
      <c r="A25" s="220">
        <v>2009</v>
      </c>
      <c r="B25" s="221">
        <v>4149.5</v>
      </c>
      <c r="C25" s="221">
        <v>193.25</v>
      </c>
      <c r="D25" s="221">
        <v>182.325</v>
      </c>
      <c r="E25" s="221">
        <v>3.925</v>
      </c>
      <c r="F25" s="221">
        <v>343.025</v>
      </c>
      <c r="G25" s="221">
        <v>52</v>
      </c>
      <c r="H25" s="221">
        <v>6.375</v>
      </c>
      <c r="I25" s="221">
        <v>14.575</v>
      </c>
      <c r="J25" s="221">
        <v>7.025</v>
      </c>
      <c r="K25" s="221">
        <v>13.475</v>
      </c>
      <c r="L25" s="221">
        <v>21.15</v>
      </c>
      <c r="M25" s="221">
        <v>6.875</v>
      </c>
      <c r="N25" s="221">
        <v>670.55</v>
      </c>
      <c r="O25" s="222">
        <v>37.15</v>
      </c>
    </row>
    <row r="26" spans="1:15" ht="13.5" thickBot="1">
      <c r="A26" s="492">
        <v>2010</v>
      </c>
      <c r="B26" s="225">
        <v>4632.35</v>
      </c>
      <c r="C26" s="225">
        <v>218.925</v>
      </c>
      <c r="D26" s="225">
        <v>206.85</v>
      </c>
      <c r="E26" s="225">
        <v>3.975</v>
      </c>
      <c r="F26" s="225">
        <v>242.575</v>
      </c>
      <c r="G26" s="225">
        <v>46.15</v>
      </c>
      <c r="H26" s="225">
        <v>6.224999999999994</v>
      </c>
      <c r="I26" s="225">
        <v>6.55</v>
      </c>
      <c r="J26" s="225">
        <v>4.675</v>
      </c>
      <c r="K26" s="225">
        <v>10.9</v>
      </c>
      <c r="L26" s="225">
        <v>13.625</v>
      </c>
      <c r="M26" s="225">
        <v>3.475</v>
      </c>
      <c r="N26" s="225">
        <v>507.325</v>
      </c>
      <c r="O26" s="226">
        <v>36.775</v>
      </c>
    </row>
    <row r="27" spans="1:26" ht="13.5" customHeight="1">
      <c r="A27" s="436" t="s">
        <v>100</v>
      </c>
      <c r="B27" s="430"/>
      <c r="C27" s="430"/>
      <c r="D27" s="430"/>
      <c r="E27" s="121"/>
      <c r="F27" s="121"/>
      <c r="G27" s="122"/>
      <c r="H27" s="121"/>
      <c r="I27" s="121"/>
      <c r="J27" s="121"/>
      <c r="K27" s="121"/>
      <c r="L27" s="121"/>
      <c r="M27" s="122"/>
      <c r="N27" s="94"/>
      <c r="O27" s="63"/>
      <c r="P27" s="63"/>
      <c r="Q27" s="63"/>
      <c r="R27" s="63"/>
      <c r="S27" s="63"/>
      <c r="T27" s="63"/>
      <c r="U27" s="63"/>
      <c r="V27" s="63"/>
      <c r="W27" s="63"/>
      <c r="X27"/>
      <c r="Y27"/>
      <c r="Z27"/>
    </row>
    <row r="28" spans="1:13" ht="12.75">
      <c r="A28" s="536" t="s">
        <v>461</v>
      </c>
      <c r="B28" s="536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</row>
    <row r="29" ht="12.75">
      <c r="A29" s="32" t="s">
        <v>462</v>
      </c>
    </row>
    <row r="30" ht="13.5" thickBot="1"/>
    <row r="31" spans="1:12" ht="13.5" thickBot="1">
      <c r="A31" s="571" t="s">
        <v>232</v>
      </c>
      <c r="B31" s="571"/>
      <c r="C31" s="571"/>
      <c r="D31" s="571"/>
      <c r="E31" s="571"/>
      <c r="F31"/>
      <c r="G31" s="571" t="s">
        <v>232</v>
      </c>
      <c r="H31" s="571"/>
      <c r="I31" s="571"/>
      <c r="J31" s="571"/>
      <c r="K31" s="571"/>
      <c r="L31" s="571"/>
    </row>
    <row r="32" spans="1:12" ht="51" customHeight="1">
      <c r="A32" s="537" t="s">
        <v>1</v>
      </c>
      <c r="B32" s="566" t="s">
        <v>213</v>
      </c>
      <c r="C32" s="572" t="s">
        <v>468</v>
      </c>
      <c r="D32" s="573" t="s">
        <v>453</v>
      </c>
      <c r="E32" s="569" t="s">
        <v>247</v>
      </c>
      <c r="F32"/>
      <c r="G32" s="537" t="s">
        <v>1</v>
      </c>
      <c r="H32" s="572" t="s">
        <v>386</v>
      </c>
      <c r="I32" s="572" t="s">
        <v>387</v>
      </c>
      <c r="J32" s="572" t="s">
        <v>388</v>
      </c>
      <c r="K32" s="572" t="s">
        <v>389</v>
      </c>
      <c r="L32" s="569" t="s">
        <v>390</v>
      </c>
    </row>
    <row r="33" spans="1:12" ht="12.75">
      <c r="A33" s="538"/>
      <c r="B33" s="567"/>
      <c r="C33" s="558"/>
      <c r="D33" s="553"/>
      <c r="E33" s="551"/>
      <c r="F33"/>
      <c r="G33" s="538"/>
      <c r="H33" s="558"/>
      <c r="I33" s="558"/>
      <c r="J33" s="558"/>
      <c r="K33" s="558"/>
      <c r="L33" s="551"/>
    </row>
    <row r="34" spans="1:12" ht="12.75">
      <c r="A34" s="538"/>
      <c r="B34" s="567"/>
      <c r="C34" s="558"/>
      <c r="D34" s="553"/>
      <c r="E34" s="551"/>
      <c r="F34"/>
      <c r="G34" s="538"/>
      <c r="H34" s="558"/>
      <c r="I34" s="558"/>
      <c r="J34" s="558"/>
      <c r="K34" s="558"/>
      <c r="L34" s="551"/>
    </row>
    <row r="35" spans="1:12" ht="13.5" thickBot="1">
      <c r="A35" s="539"/>
      <c r="B35" s="568"/>
      <c r="C35" s="559"/>
      <c r="D35" s="554"/>
      <c r="E35" s="552"/>
      <c r="F35"/>
      <c r="G35" s="539"/>
      <c r="H35" s="559"/>
      <c r="I35" s="559"/>
      <c r="J35" s="559"/>
      <c r="K35" s="559"/>
      <c r="L35" s="552"/>
    </row>
    <row r="36" spans="1:12" ht="12.75">
      <c r="A36" s="220">
        <v>2001</v>
      </c>
      <c r="B36" s="494">
        <v>0.9499999999999993</v>
      </c>
      <c r="C36" s="494">
        <v>2.9749999999999943</v>
      </c>
      <c r="D36" s="494">
        <v>0.9499999999999957</v>
      </c>
      <c r="E36" s="495">
        <v>5.2</v>
      </c>
      <c r="F36"/>
      <c r="G36" s="220">
        <v>2008</v>
      </c>
      <c r="H36" s="221">
        <v>5.55</v>
      </c>
      <c r="I36" s="221">
        <v>1.075</v>
      </c>
      <c r="J36" s="221">
        <v>0.425</v>
      </c>
      <c r="K36" s="221">
        <v>3.3999999999999915</v>
      </c>
      <c r="L36" s="221">
        <v>0.625</v>
      </c>
    </row>
    <row r="37" spans="1:12" ht="12.75">
      <c r="A37" s="220">
        <v>2002</v>
      </c>
      <c r="B37" s="235">
        <v>1.075</v>
      </c>
      <c r="C37" s="235">
        <v>3.05</v>
      </c>
      <c r="D37" s="235">
        <v>1.15</v>
      </c>
      <c r="E37" s="247">
        <v>7.075</v>
      </c>
      <c r="F37"/>
      <c r="G37" s="220">
        <v>2009</v>
      </c>
      <c r="H37" s="221">
        <v>10.275</v>
      </c>
      <c r="I37" s="221">
        <v>1.275</v>
      </c>
      <c r="J37" s="221">
        <v>0.8249999999999993</v>
      </c>
      <c r="K37" s="221">
        <v>7.224999999999994</v>
      </c>
      <c r="L37" s="221">
        <v>0.95</v>
      </c>
    </row>
    <row r="38" spans="1:12" ht="13.5" thickBot="1">
      <c r="A38" s="220">
        <v>2003</v>
      </c>
      <c r="B38" s="235">
        <v>1.05</v>
      </c>
      <c r="C38" s="235">
        <v>3.55</v>
      </c>
      <c r="D38" s="235">
        <v>1.325</v>
      </c>
      <c r="E38" s="247">
        <v>9.600000000000009</v>
      </c>
      <c r="F38"/>
      <c r="G38" s="224">
        <v>2010</v>
      </c>
      <c r="H38" s="225">
        <v>9.725000000000009</v>
      </c>
      <c r="I38" s="225">
        <v>2.25</v>
      </c>
      <c r="J38" s="225">
        <v>0.22500000000000053</v>
      </c>
      <c r="K38" s="225">
        <v>6.475</v>
      </c>
      <c r="L38" s="225">
        <v>0.8</v>
      </c>
    </row>
    <row r="39" spans="1:12" ht="13.5">
      <c r="A39" s="220">
        <v>2004</v>
      </c>
      <c r="B39" s="235">
        <v>0.9000000000000021</v>
      </c>
      <c r="C39" s="235">
        <v>3.575</v>
      </c>
      <c r="D39" s="235">
        <v>1.375</v>
      </c>
      <c r="E39" s="247">
        <v>12.05</v>
      </c>
      <c r="F39" s="121"/>
      <c r="G39" s="121"/>
      <c r="H39" s="122"/>
      <c r="I39" s="94"/>
      <c r="J39" s="63"/>
      <c r="K39" s="63"/>
      <c r="L39" s="63"/>
    </row>
    <row r="40" spans="1:38" ht="12.75" customHeight="1">
      <c r="A40" s="223">
        <v>2005</v>
      </c>
      <c r="B40" s="235">
        <v>0.9000000000000021</v>
      </c>
      <c r="C40" s="235">
        <v>2.45</v>
      </c>
      <c r="D40" s="235">
        <v>1</v>
      </c>
      <c r="E40" s="247">
        <v>6.824999999999989</v>
      </c>
      <c r="F40" s="121"/>
      <c r="G40" s="121"/>
      <c r="H40" s="122"/>
      <c r="I40" s="94"/>
      <c r="J40" s="63"/>
      <c r="K40" s="63"/>
      <c r="L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/>
      <c r="AC40" s="124"/>
      <c r="AD40" s="125"/>
      <c r="AE40" s="125"/>
      <c r="AF40" s="125"/>
      <c r="AG40" s="57"/>
      <c r="AH40" s="57"/>
      <c r="AI40" s="57"/>
      <c r="AJ40" s="57"/>
      <c r="AK40" s="126"/>
      <c r="AL40" s="126"/>
    </row>
    <row r="41" spans="1:38" ht="12.75" customHeight="1">
      <c r="A41" s="220">
        <v>2006</v>
      </c>
      <c r="B41" s="235">
        <v>1.025</v>
      </c>
      <c r="C41" s="235">
        <v>3.4250000000000114</v>
      </c>
      <c r="D41" s="235">
        <v>0.625</v>
      </c>
      <c r="E41" s="247">
        <v>7.125</v>
      </c>
      <c r="F41" s="67"/>
      <c r="G41" s="67"/>
      <c r="H41" s="67"/>
      <c r="I41" s="64"/>
      <c r="J41" s="63"/>
      <c r="K41" s="63"/>
      <c r="L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/>
      <c r="Z41"/>
      <c r="AA41"/>
      <c r="AB41" s="124"/>
      <c r="AC41" s="124"/>
      <c r="AD41" s="125"/>
      <c r="AE41" s="125"/>
      <c r="AF41" s="125"/>
      <c r="AG41" s="57"/>
      <c r="AH41" s="57"/>
      <c r="AI41" s="57"/>
      <c r="AJ41" s="57"/>
      <c r="AK41" s="126"/>
      <c r="AL41" s="126"/>
    </row>
    <row r="42" spans="1:38" ht="12.75" customHeight="1" thickBot="1">
      <c r="A42" s="220" t="s">
        <v>469</v>
      </c>
      <c r="B42" s="236">
        <v>1.075</v>
      </c>
      <c r="C42" s="236">
        <v>1.925</v>
      </c>
      <c r="D42" s="236">
        <v>0.7749999999999986</v>
      </c>
      <c r="E42" s="250">
        <v>5.625</v>
      </c>
      <c r="F42" s="65"/>
      <c r="G42" s="65"/>
      <c r="H42" s="65"/>
      <c r="J42" s="63"/>
      <c r="K42" s="63"/>
      <c r="L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/>
      <c r="Z42"/>
      <c r="AA42"/>
      <c r="AB42" s="124"/>
      <c r="AC42" s="124"/>
      <c r="AD42" s="125"/>
      <c r="AE42" s="125"/>
      <c r="AF42" s="125"/>
      <c r="AG42" s="57"/>
      <c r="AH42" s="57"/>
      <c r="AI42" s="57"/>
      <c r="AJ42" s="57"/>
      <c r="AK42" s="126"/>
      <c r="AL42" s="126"/>
    </row>
    <row r="43" spans="1:38" ht="12.75" customHeight="1">
      <c r="A43" s="227" t="s">
        <v>100</v>
      </c>
      <c r="B43" s="228"/>
      <c r="C43" s="228"/>
      <c r="D43" s="228"/>
      <c r="E43" s="228"/>
      <c r="F43" s="65"/>
      <c r="G43" s="65"/>
      <c r="H43" s="65"/>
      <c r="I43" s="65"/>
      <c r="J43" s="65"/>
      <c r="K43" s="65"/>
      <c r="L43" s="65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/>
      <c r="Z43"/>
      <c r="AA43"/>
      <c r="AB43"/>
      <c r="AC43" s="124"/>
      <c r="AD43" s="125"/>
      <c r="AE43" s="125"/>
      <c r="AF43" s="125"/>
      <c r="AG43" s="57"/>
      <c r="AH43" s="57"/>
      <c r="AI43" s="57"/>
      <c r="AJ43" s="57"/>
      <c r="AK43" s="126"/>
      <c r="AL43" s="126"/>
    </row>
    <row r="44" spans="1:69" ht="12.75" customHeight="1">
      <c r="A44" s="110" t="s">
        <v>384</v>
      </c>
      <c r="B44" s="68"/>
      <c r="C44" s="65"/>
      <c r="D44" s="65"/>
      <c r="E44" s="69"/>
      <c r="F44" s="65"/>
      <c r="G44" s="65"/>
      <c r="H44" s="65"/>
      <c r="I44" s="65"/>
      <c r="J44" s="65"/>
      <c r="K44" s="65"/>
      <c r="L44" s="65"/>
      <c r="M44" s="483"/>
      <c r="N44"/>
      <c r="O44"/>
      <c r="P44"/>
      <c r="Q44"/>
      <c r="R44"/>
      <c r="S44"/>
      <c r="T44"/>
      <c r="U44"/>
      <c r="V44"/>
      <c r="W44"/>
      <c r="X44" s="63"/>
      <c r="Y44" s="127"/>
      <c r="Z44" s="127"/>
      <c r="AA44" s="127"/>
      <c r="AB44" s="127"/>
      <c r="AC44" s="124"/>
      <c r="AD44" s="125"/>
      <c r="AE44" s="125"/>
      <c r="AF44" s="125"/>
      <c r="AG44" s="57"/>
      <c r="AH44" s="57"/>
      <c r="AI44" s="57"/>
      <c r="AJ44" s="57"/>
      <c r="AK44" s="126"/>
      <c r="AL44" s="126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</row>
    <row r="45" spans="1:68" ht="12.75">
      <c r="A45"/>
      <c r="B45"/>
      <c r="C45"/>
      <c r="D45"/>
      <c r="E45"/>
      <c r="F45"/>
      <c r="G45"/>
      <c r="H45"/>
      <c r="I45"/>
      <c r="W45" s="525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26"/>
      <c r="AX45" s="526"/>
      <c r="AY45" s="526"/>
      <c r="AZ45" s="526"/>
      <c r="BA45" s="526"/>
      <c r="BB45" s="526"/>
      <c r="BC45" s="526"/>
      <c r="BD45" s="526"/>
      <c r="BE45" s="526"/>
      <c r="BF45" s="526"/>
      <c r="BG45" s="526"/>
      <c r="BH45" s="526"/>
      <c r="BI45" s="526"/>
      <c r="BJ45" s="526"/>
      <c r="BK45" s="526"/>
      <c r="BL45" s="526"/>
      <c r="BM45" s="526"/>
      <c r="BN45" s="526"/>
      <c r="BO45" s="526"/>
      <c r="BP45" s="57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</sheetData>
  <mergeCells count="49">
    <mergeCell ref="L7:L10"/>
    <mergeCell ref="C8:C10"/>
    <mergeCell ref="D8:D10"/>
    <mergeCell ref="E8:E10"/>
    <mergeCell ref="F8:F10"/>
    <mergeCell ref="G8:G10"/>
    <mergeCell ref="K7:K10"/>
    <mergeCell ref="A7:A10"/>
    <mergeCell ref="B7:B10"/>
    <mergeCell ref="C7:E7"/>
    <mergeCell ref="F7:J7"/>
    <mergeCell ref="I32:I35"/>
    <mergeCell ref="J32:J35"/>
    <mergeCell ref="K32:K35"/>
    <mergeCell ref="L32:L35"/>
    <mergeCell ref="A28:M28"/>
    <mergeCell ref="A31:E31"/>
    <mergeCell ref="G31:L31"/>
    <mergeCell ref="A32:A35"/>
    <mergeCell ref="B32:B35"/>
    <mergeCell ref="C32:C35"/>
    <mergeCell ref="D32:D35"/>
    <mergeCell ref="E32:E35"/>
    <mergeCell ref="G32:G35"/>
    <mergeCell ref="H32:H35"/>
    <mergeCell ref="N20:N23"/>
    <mergeCell ref="O20:O23"/>
    <mergeCell ref="C21:C23"/>
    <mergeCell ref="D21:D23"/>
    <mergeCell ref="E21:E23"/>
    <mergeCell ref="F21:F23"/>
    <mergeCell ref="G21:G23"/>
    <mergeCell ref="H21:H23"/>
    <mergeCell ref="I21:I23"/>
    <mergeCell ref="J21:J23"/>
    <mergeCell ref="F20:M20"/>
    <mergeCell ref="K21:K23"/>
    <mergeCell ref="L21:L23"/>
    <mergeCell ref="M21:M23"/>
    <mergeCell ref="W45:BO45"/>
    <mergeCell ref="AA9:AT9"/>
    <mergeCell ref="AA11:AT11"/>
    <mergeCell ref="A1:L1"/>
    <mergeCell ref="A3:L3"/>
    <mergeCell ref="A4:L4"/>
    <mergeCell ref="A5:L5"/>
    <mergeCell ref="A20:A23"/>
    <mergeCell ref="B20:B23"/>
    <mergeCell ref="C20:E20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3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BF104"/>
  <sheetViews>
    <sheetView showGridLines="0" zoomScale="75" zoomScaleNormal="75" workbookViewId="0" topLeftCell="A4">
      <selection activeCell="L15" sqref="L15"/>
    </sheetView>
  </sheetViews>
  <sheetFormatPr defaultColWidth="11.421875" defaultRowHeight="12.75"/>
  <cols>
    <col min="1" max="1" width="20.7109375" style="32" customWidth="1"/>
    <col min="2" max="9" width="11.7109375" style="32" customWidth="1"/>
    <col min="10" max="12" width="11.421875" style="32" customWidth="1"/>
    <col min="13" max="13" width="12.8515625" style="32" customWidth="1"/>
    <col min="14" max="16384" width="11.421875" style="32" customWidth="1"/>
  </cols>
  <sheetData>
    <row r="1" spans="1:13" ht="18">
      <c r="A1" s="588" t="s">
        <v>233</v>
      </c>
      <c r="B1" s="588"/>
      <c r="C1" s="588"/>
      <c r="D1" s="588"/>
      <c r="E1" s="588"/>
      <c r="F1" s="588"/>
      <c r="G1" s="588"/>
      <c r="H1" s="588"/>
      <c r="I1" s="588"/>
      <c r="J1" s="60"/>
      <c r="K1" s="60"/>
      <c r="L1" s="60"/>
      <c r="M1" s="60"/>
    </row>
    <row r="2" spans="1:13" ht="12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1" ht="15">
      <c r="A3" s="589" t="s">
        <v>364</v>
      </c>
      <c r="B3" s="589"/>
      <c r="C3" s="589"/>
      <c r="D3" s="589"/>
      <c r="E3" s="589"/>
      <c r="F3" s="589"/>
      <c r="G3" s="589"/>
      <c r="H3" s="589"/>
      <c r="I3" s="589"/>
      <c r="J3" s="76"/>
      <c r="K3" s="77"/>
    </row>
    <row r="4" spans="1:11" ht="15">
      <c r="A4" s="597" t="s">
        <v>224</v>
      </c>
      <c r="B4" s="597"/>
      <c r="C4" s="597"/>
      <c r="D4" s="597"/>
      <c r="E4" s="597"/>
      <c r="F4" s="597"/>
      <c r="G4" s="597"/>
      <c r="H4" s="597"/>
      <c r="I4" s="597"/>
      <c r="J4" s="76"/>
      <c r="K4" s="77"/>
    </row>
    <row r="5" spans="1:11" ht="15">
      <c r="A5" s="595" t="s">
        <v>125</v>
      </c>
      <c r="B5" s="595"/>
      <c r="C5" s="595"/>
      <c r="D5" s="595"/>
      <c r="E5" s="595"/>
      <c r="F5" s="595"/>
      <c r="G5" s="595"/>
      <c r="H5" s="595"/>
      <c r="I5" s="595"/>
      <c r="J5" s="46"/>
      <c r="K5" s="77"/>
    </row>
    <row r="6" spans="1:11" ht="13.5" thickBot="1">
      <c r="A6" s="234"/>
      <c r="B6" s="234"/>
      <c r="C6" s="234"/>
      <c r="D6" s="234"/>
      <c r="E6" s="234"/>
      <c r="F6" s="234"/>
      <c r="G6" s="234"/>
      <c r="H6" s="234"/>
      <c r="I6" s="234"/>
      <c r="K6" s="78"/>
    </row>
    <row r="7" spans="1:11" ht="12.75">
      <c r="A7" s="252"/>
      <c r="B7" s="592" t="s">
        <v>54</v>
      </c>
      <c r="C7" s="593"/>
      <c r="D7" s="593"/>
      <c r="E7" s="594"/>
      <c r="F7" s="592" t="s">
        <v>55</v>
      </c>
      <c r="G7" s="593"/>
      <c r="H7" s="593"/>
      <c r="I7" s="593"/>
      <c r="J7" s="79"/>
      <c r="K7" s="78"/>
    </row>
    <row r="8" spans="1:11" ht="12.75">
      <c r="A8" s="253" t="s">
        <v>56</v>
      </c>
      <c r="B8" s="590" t="s">
        <v>181</v>
      </c>
      <c r="C8" s="596"/>
      <c r="D8" s="590" t="s">
        <v>3</v>
      </c>
      <c r="E8" s="596"/>
      <c r="F8" s="590" t="s">
        <v>181</v>
      </c>
      <c r="G8" s="596"/>
      <c r="H8" s="590" t="s">
        <v>3</v>
      </c>
      <c r="I8" s="591"/>
      <c r="J8" s="79"/>
      <c r="K8" s="78"/>
    </row>
    <row r="9" spans="1:11" ht="13.5" thickBot="1">
      <c r="A9" s="254"/>
      <c r="B9" s="255">
        <v>2009</v>
      </c>
      <c r="C9" s="255">
        <v>2010</v>
      </c>
      <c r="D9" s="255">
        <v>2009</v>
      </c>
      <c r="E9" s="255">
        <v>2010</v>
      </c>
      <c r="F9" s="255">
        <v>2009</v>
      </c>
      <c r="G9" s="255">
        <v>2010</v>
      </c>
      <c r="H9" s="256">
        <v>2009</v>
      </c>
      <c r="I9" s="256">
        <v>2010</v>
      </c>
      <c r="J9" s="79"/>
      <c r="K9" s="78"/>
    </row>
    <row r="10" spans="1:11" ht="12.75">
      <c r="A10" s="238" t="s">
        <v>57</v>
      </c>
      <c r="B10" s="239">
        <v>581.375</v>
      </c>
      <c r="C10" s="239">
        <v>588.525</v>
      </c>
      <c r="D10" s="240">
        <v>10646.40739</v>
      </c>
      <c r="E10" s="240">
        <v>10289.925</v>
      </c>
      <c r="F10" s="239">
        <v>73.95452377166481</v>
      </c>
      <c r="G10" s="239">
        <f>(100*C10)/793.1</f>
        <v>74.20564872021183</v>
      </c>
      <c r="H10" s="241">
        <v>56.36611120020566</v>
      </c>
      <c r="I10" s="241">
        <v>55.7523</v>
      </c>
      <c r="J10"/>
      <c r="K10" s="81"/>
    </row>
    <row r="11" spans="1:11" ht="12.75">
      <c r="A11" s="242" t="s">
        <v>58</v>
      </c>
      <c r="B11" s="243">
        <v>204.675</v>
      </c>
      <c r="C11" s="243">
        <v>204.45</v>
      </c>
      <c r="D11" s="244">
        <v>8241.550575</v>
      </c>
      <c r="E11" s="244">
        <v>8166.55</v>
      </c>
      <c r="F11" s="243">
        <v>26.035935760852283</v>
      </c>
      <c r="G11" s="243">
        <f aca="true" t="shared" si="0" ref="G11:G19">(100*C11)/793.1</f>
        <v>25.778590341697136</v>
      </c>
      <c r="H11" s="245">
        <v>43.63388879979435</v>
      </c>
      <c r="I11" s="245">
        <v>44.247</v>
      </c>
      <c r="J11"/>
      <c r="K11" s="81"/>
    </row>
    <row r="12" spans="1:11" ht="12.75">
      <c r="A12" s="242"/>
      <c r="B12" s="221"/>
      <c r="C12" s="221"/>
      <c r="D12" s="221"/>
      <c r="E12" s="221"/>
      <c r="F12" s="221"/>
      <c r="G12" s="243"/>
      <c r="H12" s="222"/>
      <c r="I12" s="222"/>
      <c r="J12"/>
      <c r="K12" s="78"/>
    </row>
    <row r="13" spans="1:11" ht="12.75">
      <c r="A13" s="246" t="s">
        <v>127</v>
      </c>
      <c r="B13" s="235">
        <v>14.425</v>
      </c>
      <c r="C13" s="235">
        <v>13.6</v>
      </c>
      <c r="D13" s="235">
        <v>201.3</v>
      </c>
      <c r="E13" s="235">
        <v>148.95</v>
      </c>
      <c r="F13" s="235">
        <v>1.8349499125457147</v>
      </c>
      <c r="G13" s="243">
        <f t="shared" si="0"/>
        <v>1.7147900643046274</v>
      </c>
      <c r="H13" s="247">
        <v>1.065593037494882</v>
      </c>
      <c r="I13" s="247">
        <f>(100*E13)/18456.6</f>
        <v>0.8070283800916744</v>
      </c>
      <c r="J13"/>
      <c r="K13" s="78"/>
    </row>
    <row r="14" spans="1:11" ht="12.75">
      <c r="A14" s="248" t="s">
        <v>157</v>
      </c>
      <c r="B14" s="235">
        <v>114.825</v>
      </c>
      <c r="C14" s="235">
        <v>113.975</v>
      </c>
      <c r="D14" s="235">
        <v>3511</v>
      </c>
      <c r="E14" s="235">
        <v>3179.55</v>
      </c>
      <c r="F14" s="235">
        <v>14.6064557163301</v>
      </c>
      <c r="G14" s="243">
        <f t="shared" si="0"/>
        <v>14.370823351405875</v>
      </c>
      <c r="H14" s="247">
        <v>18.5884700929871</v>
      </c>
      <c r="I14" s="247">
        <f aca="true" t="shared" si="1" ref="I14:I19">(100*E14)/18456.6</f>
        <v>17.22717076818049</v>
      </c>
      <c r="J14"/>
      <c r="K14" s="78"/>
    </row>
    <row r="15" spans="1:11" ht="12.75">
      <c r="A15" s="248" t="s">
        <v>129</v>
      </c>
      <c r="B15" s="235">
        <v>191.1</v>
      </c>
      <c r="C15" s="235">
        <v>207.875</v>
      </c>
      <c r="D15" s="235">
        <v>5791.1</v>
      </c>
      <c r="E15" s="235">
        <v>5692.5</v>
      </c>
      <c r="F15" s="235">
        <v>24.309111146446178</v>
      </c>
      <c r="G15" s="243">
        <f t="shared" si="0"/>
        <v>26.2104400453915</v>
      </c>
      <c r="H15" s="247">
        <v>30.660130627837304</v>
      </c>
      <c r="I15" s="247">
        <f t="shared" si="1"/>
        <v>30.842625402295116</v>
      </c>
      <c r="J15" s="80"/>
      <c r="K15" s="78"/>
    </row>
    <row r="16" spans="1:11" ht="12.75">
      <c r="A16" s="248" t="s">
        <v>130</v>
      </c>
      <c r="B16" s="235">
        <v>208.4</v>
      </c>
      <c r="C16" s="235">
        <v>212.025</v>
      </c>
      <c r="D16" s="235">
        <v>5094.2</v>
      </c>
      <c r="E16" s="235">
        <v>5080.6</v>
      </c>
      <c r="F16" s="235">
        <v>26.50977897916998</v>
      </c>
      <c r="G16" s="243">
        <f t="shared" si="0"/>
        <v>26.73370319001387</v>
      </c>
      <c r="H16" s="247">
        <v>26.970797329916657</v>
      </c>
      <c r="I16" s="247">
        <f t="shared" si="1"/>
        <v>27.52728021412395</v>
      </c>
      <c r="J16" s="80"/>
      <c r="K16" s="78"/>
    </row>
    <row r="17" spans="1:11" ht="12.75">
      <c r="A17" s="248" t="s">
        <v>131</v>
      </c>
      <c r="B17" s="235">
        <v>170.85</v>
      </c>
      <c r="C17" s="235">
        <v>164.65</v>
      </c>
      <c r="D17" s="235">
        <v>3362.6</v>
      </c>
      <c r="E17" s="235">
        <v>3430.275</v>
      </c>
      <c r="F17" s="235">
        <v>21.733184926061377</v>
      </c>
      <c r="G17" s="243">
        <f t="shared" si="0"/>
        <v>20.760307653511536</v>
      </c>
      <c r="H17" s="247">
        <v>17.802991851903986</v>
      </c>
      <c r="I17" s="247">
        <f t="shared" si="1"/>
        <v>18.58562790546471</v>
      </c>
      <c r="J17" s="80"/>
      <c r="K17" s="78"/>
    </row>
    <row r="18" spans="1:11" ht="12.75">
      <c r="A18" s="246" t="s">
        <v>128</v>
      </c>
      <c r="B18" s="235">
        <v>68.475</v>
      </c>
      <c r="C18" s="235">
        <v>65.275</v>
      </c>
      <c r="D18" s="235">
        <v>775.8</v>
      </c>
      <c r="E18" s="235">
        <v>772.225</v>
      </c>
      <c r="F18" s="235">
        <v>8.710446811893782</v>
      </c>
      <c r="G18" s="243">
        <f t="shared" si="0"/>
        <v>8.230361871138571</v>
      </c>
      <c r="H18" s="247">
        <v>4.107318080321661</v>
      </c>
      <c r="I18" s="247">
        <f t="shared" si="1"/>
        <v>4.184004637907307</v>
      </c>
      <c r="J18" s="80"/>
      <c r="K18" s="78"/>
    </row>
    <row r="19" spans="1:11" ht="13.5" thickBot="1">
      <c r="A19" s="249" t="s">
        <v>158</v>
      </c>
      <c r="B19" s="236">
        <v>18.05</v>
      </c>
      <c r="C19" s="236">
        <v>15.65</v>
      </c>
      <c r="D19" s="236">
        <v>152</v>
      </c>
      <c r="E19" s="236">
        <v>152.45</v>
      </c>
      <c r="F19" s="236">
        <v>2.29607250755287</v>
      </c>
      <c r="G19" s="496">
        <f t="shared" si="0"/>
        <v>1.9732694489976044</v>
      </c>
      <c r="H19" s="250">
        <v>0.8046989795384163</v>
      </c>
      <c r="I19" s="247">
        <f t="shared" si="1"/>
        <v>0.8259917861361247</v>
      </c>
      <c r="J19" s="80"/>
      <c r="K19" s="78"/>
    </row>
    <row r="20" spans="1:10" ht="15" customHeight="1">
      <c r="A20" s="227" t="s">
        <v>100</v>
      </c>
      <c r="B20" s="251"/>
      <c r="C20" s="251"/>
      <c r="D20" s="251"/>
      <c r="E20" s="251"/>
      <c r="F20" s="251"/>
      <c r="G20" s="251"/>
      <c r="H20" s="251"/>
      <c r="I20" s="251"/>
      <c r="J20" s="65"/>
    </row>
    <row r="21" spans="1:9" ht="13.5" customHeight="1">
      <c r="A21" s="110" t="s">
        <v>253</v>
      </c>
      <c r="B21" s="68"/>
      <c r="C21" s="65"/>
      <c r="D21" s="65"/>
      <c r="E21" s="69"/>
      <c r="F21" s="65"/>
      <c r="G21" s="75"/>
      <c r="H21" s="75"/>
      <c r="I21" s="75"/>
    </row>
    <row r="22" spans="1:9" ht="13.5" customHeight="1">
      <c r="A22" s="65" t="s">
        <v>385</v>
      </c>
      <c r="B22" s="68"/>
      <c r="C22" s="65"/>
      <c r="D22" s="65"/>
      <c r="E22" s="69"/>
      <c r="F22" s="65"/>
      <c r="G22" s="75"/>
      <c r="H22" s="75"/>
      <c r="I22" s="75"/>
    </row>
    <row r="23" spans="1:10" ht="15" customHeight="1">
      <c r="A23" s="587"/>
      <c r="B23" s="587"/>
      <c r="C23" s="587"/>
      <c r="D23" s="587"/>
      <c r="E23" s="587"/>
      <c r="F23" s="587"/>
      <c r="G23" s="587"/>
      <c r="H23" s="65"/>
      <c r="I23" s="65"/>
      <c r="J23" s="65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70"/>
      <c r="C32" s="70"/>
      <c r="D32" s="70"/>
      <c r="E32" s="70"/>
      <c r="F32"/>
      <c r="G32"/>
      <c r="H32"/>
      <c r="I32"/>
      <c r="J32"/>
      <c r="K32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70"/>
    </row>
    <row r="40" ht="12.75" customHeight="1">
      <c r="K40" s="70"/>
    </row>
    <row r="41" ht="12.75" customHeight="1" hidden="1">
      <c r="K41" s="70"/>
    </row>
    <row r="42" ht="12.75">
      <c r="K42" s="70"/>
    </row>
    <row r="43" ht="12.75">
      <c r="K43" s="70"/>
    </row>
    <row r="44" ht="12.75">
      <c r="K44" s="70"/>
    </row>
    <row r="45" ht="12.75">
      <c r="K45" s="70"/>
    </row>
    <row r="46" ht="12.75">
      <c r="K46" s="70"/>
    </row>
    <row r="47" ht="12.75">
      <c r="K47" s="70"/>
    </row>
    <row r="48" ht="12.75">
      <c r="K48" s="70"/>
    </row>
    <row r="49" ht="14.25" customHeight="1">
      <c r="K49" s="70"/>
    </row>
    <row r="50" ht="10.5" customHeight="1">
      <c r="K50" s="70"/>
    </row>
    <row r="51" ht="12.75">
      <c r="K51" s="70"/>
    </row>
    <row r="52" ht="12.75">
      <c r="K52" s="70"/>
    </row>
    <row r="53" ht="12.75">
      <c r="K53" s="70"/>
    </row>
    <row r="54" ht="12.75">
      <c r="K54" s="70"/>
    </row>
    <row r="55" ht="12.75">
      <c r="K55" s="70"/>
    </row>
    <row r="56" ht="12.75">
      <c r="K56" s="70"/>
    </row>
    <row r="57" ht="12.75">
      <c r="K57" s="70"/>
    </row>
    <row r="58" ht="12.75">
      <c r="K58" s="70"/>
    </row>
    <row r="59" ht="12.75">
      <c r="K59" s="70"/>
    </row>
    <row r="60" ht="12.75">
      <c r="K60" s="70"/>
    </row>
    <row r="61" ht="12.75">
      <c r="K61" s="70"/>
    </row>
    <row r="62" ht="12.75">
      <c r="K62" s="70"/>
    </row>
    <row r="63" ht="12.75">
      <c r="K63" s="70"/>
    </row>
    <row r="64" ht="12.75">
      <c r="K64" s="70"/>
    </row>
    <row r="65" ht="12.75">
      <c r="K65" s="70"/>
    </row>
    <row r="66" ht="13.5" customHeight="1">
      <c r="K66" s="70"/>
    </row>
    <row r="67" ht="13.5" customHeight="1">
      <c r="K67" s="70"/>
    </row>
    <row r="68" ht="12.75">
      <c r="K68" s="70"/>
    </row>
    <row r="69" ht="12.75">
      <c r="K69" s="70"/>
    </row>
    <row r="70" ht="12.75">
      <c r="K70" s="70"/>
    </row>
    <row r="71" ht="12.75">
      <c r="K71" s="70"/>
    </row>
    <row r="72" ht="12.75">
      <c r="K72" s="70"/>
    </row>
    <row r="73" ht="12.75">
      <c r="K73" s="70"/>
    </row>
    <row r="74" ht="12.75">
      <c r="K74" s="70"/>
    </row>
    <row r="75" ht="12.75">
      <c r="K75" s="70"/>
    </row>
    <row r="100" spans="3:5" ht="12.75">
      <c r="C100" s="70"/>
      <c r="D100" s="70"/>
      <c r="E100" s="70"/>
    </row>
    <row r="101" ht="12.75">
      <c r="C101" s="70"/>
    </row>
    <row r="102" ht="12.75">
      <c r="C102" s="70"/>
    </row>
    <row r="103" ht="12.75">
      <c r="C103" s="70"/>
    </row>
    <row r="104" ht="12.75">
      <c r="C104" s="70"/>
    </row>
  </sheetData>
  <mergeCells count="11">
    <mergeCell ref="A4:I4"/>
    <mergeCell ref="A23:G23"/>
    <mergeCell ref="A1:I1"/>
    <mergeCell ref="A3:I3"/>
    <mergeCell ref="H8:I8"/>
    <mergeCell ref="B7:E7"/>
    <mergeCell ref="F7:I7"/>
    <mergeCell ref="A5:I5"/>
    <mergeCell ref="B8:C8"/>
    <mergeCell ref="D8:E8"/>
    <mergeCell ref="F8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AFI- 1. Trabajadores afiliados en alta laboral, segÃDTD HTML 4.0 Transitional//EN"&gt; Tabla AFI- 1. Trabajadores afiliados en alta laboral, segÃºn regÃ­menes</dc:title>
  <dc:subject/>
  <dc:creator>S.G.E.A.</dc:creator>
  <cp:keywords/>
  <dc:description/>
  <cp:lastModifiedBy>jlopezperez</cp:lastModifiedBy>
  <cp:lastPrinted>2011-04-26T11:32:44Z</cp:lastPrinted>
  <dcterms:created xsi:type="dcterms:W3CDTF">2001-05-11T09:24:41Z</dcterms:created>
  <dcterms:modified xsi:type="dcterms:W3CDTF">2011-05-05T09:31:28Z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