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0" windowWidth="15060" windowHeight="5100" firstSheet="15" activeTab="23"/>
  </bookViews>
  <sheets>
    <sheet name="5.1" sheetId="1" r:id="rId1"/>
    <sheet name="5.2" sheetId="2" r:id="rId2"/>
    <sheet name="5.3" sheetId="3" r:id="rId3"/>
    <sheet name="5.4" sheetId="4" r:id="rId4"/>
    <sheet name="5.5" sheetId="5" r:id="rId5"/>
    <sheet name="5.6.1" sheetId="6" r:id="rId6"/>
    <sheet name="5.6.2" sheetId="7" r:id="rId7"/>
    <sheet name="5.6.3" sheetId="8" r:id="rId8"/>
    <sheet name="5.7" sheetId="9" r:id="rId9"/>
    <sheet name="5.8" sheetId="10" r:id="rId10"/>
    <sheet name="5.9" sheetId="11" r:id="rId11"/>
    <sheet name="5.10" sheetId="12" r:id="rId12"/>
    <sheet name="5.11" sheetId="13" r:id="rId13"/>
    <sheet name="5.12" sheetId="14" r:id="rId14"/>
    <sheet name="5.13" sheetId="15" r:id="rId15"/>
    <sheet name="5.14" sheetId="16" r:id="rId16"/>
    <sheet name="5.15" sheetId="17" r:id="rId17"/>
    <sheet name="5.16" sheetId="18" r:id="rId18"/>
    <sheet name="5.17" sheetId="19" r:id="rId19"/>
    <sheet name="5.18" sheetId="20" r:id="rId20"/>
    <sheet name="5.19" sheetId="21" r:id="rId21"/>
    <sheet name="5.20" sheetId="22" r:id="rId22"/>
    <sheet name="5.21" sheetId="23" r:id="rId23"/>
    <sheet name="5.22" sheetId="24" r:id="rId24"/>
    <sheet name="5.23" sheetId="25" r:id="rId25"/>
    <sheet name="5.24" sheetId="26" r:id="rId26"/>
    <sheet name="5.25" sheetId="27" r:id="rId27"/>
    <sheet name="5.26" sheetId="28" r:id="rId28"/>
    <sheet name="5.27" sheetId="29" r:id="rId29"/>
    <sheet name="5.28" sheetId="30" r:id="rId30"/>
    <sheet name="5.29" sheetId="31" r:id="rId31"/>
    <sheet name="5.30" sheetId="32" r:id="rId32"/>
    <sheet name="5.31" sheetId="33" r:id="rId33"/>
    <sheet name="5.32" sheetId="34" r:id="rId34"/>
    <sheet name="5.33" sheetId="35"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A" localSheetId="11">'5.10'!#REF!</definedName>
    <definedName name="\A" localSheetId="12">'[16]p51-1'!#REF!</definedName>
    <definedName name="\A" localSheetId="13">'[17]5.1'!#REF!</definedName>
    <definedName name="\A" localSheetId="14">'[18]5.1'!#REF!</definedName>
    <definedName name="\A" localSheetId="1">'[15]5.1'!#REF!</definedName>
    <definedName name="\A" localSheetId="31">'[19]5.1'!#REF!</definedName>
    <definedName name="\A">'5.1'!#REF!</definedName>
    <definedName name="\B">#REF!</definedName>
    <definedName name="\C" localSheetId="11">'5.10'!#REF!</definedName>
    <definedName name="\C" localSheetId="12">'[16]p51-1'!#REF!</definedName>
    <definedName name="\C" localSheetId="13">'[17]5.1'!#REF!</definedName>
    <definedName name="\C" localSheetId="14">'[18]5.1'!#REF!</definedName>
    <definedName name="\C" localSheetId="1">'[15]5.1'!#REF!</definedName>
    <definedName name="\C" localSheetId="31">'[19]5.1'!#REF!</definedName>
    <definedName name="\C">'5.1'!#REF!</definedName>
    <definedName name="\D">'[5]19.11-12'!$B$51</definedName>
    <definedName name="\G" localSheetId="11">'5.10'!#REF!</definedName>
    <definedName name="\G" localSheetId="12">'[16]p51-1'!#REF!</definedName>
    <definedName name="\G" localSheetId="13">'[17]5.1'!#REF!</definedName>
    <definedName name="\G" localSheetId="14">'[18]5.1'!#REF!</definedName>
    <definedName name="\G" localSheetId="1">'[15]5.1'!#REF!</definedName>
    <definedName name="\G" localSheetId="31">'[19]5.1'!#REF!</definedName>
    <definedName name="\G">'5.1'!#REF!</definedName>
    <definedName name="\I">#REF!</definedName>
    <definedName name="\L">'[5]19.11-12'!$B$53</definedName>
    <definedName name="\M">#REF!</definedName>
    <definedName name="\N">#REF!</definedName>
    <definedName name="\Q">#REF!</definedName>
    <definedName name="\S">#REF!</definedName>
    <definedName name="\T">'[3]GANADE10'!$B$90</definedName>
    <definedName name="\x">'[11]Arlleg01'!$IR$8190</definedName>
    <definedName name="\z">'[11]Arlleg01'!$IR$8190</definedName>
    <definedName name="__123Graph_A" hidden="1">'[5]19.14-15'!$B$34:$B$37</definedName>
    <definedName name="__123Graph_ACurrent" hidden="1">'[5]19.14-15'!$B$34:$B$37</definedName>
    <definedName name="__123Graph_AGrßfico1" hidden="1">'[5]19.14-15'!$B$34:$B$37</definedName>
    <definedName name="__123Graph_B" hidden="1">'[1]p122'!#REF!</definedName>
    <definedName name="__123Graph_BCurrent" hidden="1">'[5]19.14-15'!#REF!</definedName>
    <definedName name="__123Graph_BGrßfico1" hidden="1">'[5]19.14-15'!#REF!</definedName>
    <definedName name="__123Graph_C" hidden="1">'[5]19.14-15'!$C$34:$C$37</definedName>
    <definedName name="__123Graph_CCurrent" hidden="1">'[5]19.14-15'!$C$34:$C$37</definedName>
    <definedName name="__123Graph_CGrßfico1" hidden="1">'[5]19.14-15'!$C$34:$C$37</definedName>
    <definedName name="__123Graph_D" hidden="1">'[1]p122'!#REF!</definedName>
    <definedName name="__123Graph_DCurrent" hidden="1">'[5]19.14-15'!#REF!</definedName>
    <definedName name="__123Graph_DGrßfico1" hidden="1">'[5]19.14-15'!#REF!</definedName>
    <definedName name="__123Graph_E" hidden="1">'[5]19.14-15'!$D$34:$D$37</definedName>
    <definedName name="__123Graph_ECurrent" hidden="1">'[5]19.14-15'!$D$34:$D$37</definedName>
    <definedName name="__123Graph_EGrßfico1" hidden="1">'[5]19.14-15'!$D$34:$D$37</definedName>
    <definedName name="__123Graph_F" hidden="1">'[1]p122'!#REF!</definedName>
    <definedName name="__123Graph_FCurrent" hidden="1">'[5]19.14-15'!#REF!</definedName>
    <definedName name="__123Graph_FGrßfico1" hidden="1">'[5]19.14-15'!#REF!</definedName>
    <definedName name="__123Graph_X" hidden="1">'[1]p122'!#REF!</definedName>
    <definedName name="__123Graph_XCurrent" hidden="1">'[5]19.14-15'!#REF!</definedName>
    <definedName name="__123Graph_XGrßfico1" hidden="1">'[5]19.14-15'!#REF!</definedName>
    <definedName name="_Dist_Values" hidden="1">#REF!</definedName>
    <definedName name="a">'[14]3.1'!#REF!</definedName>
    <definedName name="A_impresión_IM">#REF!</definedName>
    <definedName name="alk">'[5]19.11-12'!$B$53</definedName>
    <definedName name="AÑOSEÑA">#REF!</definedName>
    <definedName name="_xlnm.Print_Area" localSheetId="0">'5.1'!$A$1:$J$25</definedName>
    <definedName name="_xlnm.Print_Area" localSheetId="11">'5.10'!$A$1:$G$30</definedName>
    <definedName name="_xlnm.Print_Area" localSheetId="12">'5.11'!$A$1:$K$30</definedName>
    <definedName name="_xlnm.Print_Area" localSheetId="13">'5.12'!$A$1:$D$45</definedName>
    <definedName name="_xlnm.Print_Area" localSheetId="14">'5.13'!$A$1:$R$24</definedName>
    <definedName name="_xlnm.Print_Area" localSheetId="15">'5.14'!$A$1:$O$24</definedName>
    <definedName name="_xlnm.Print_Area" localSheetId="16">'5.15'!$A$1:$O$24</definedName>
    <definedName name="_xlnm.Print_Area" localSheetId="17">'5.16'!$A$1:$M$57</definedName>
    <definedName name="_xlnm.Print_Area" localSheetId="18">'5.17'!$A$1:$M$24</definedName>
    <definedName name="_xlnm.Print_Area" localSheetId="19">'5.18'!$A$1:$M$36</definedName>
    <definedName name="_xlnm.Print_Area" localSheetId="20">'5.19'!$A$1:$M$23</definedName>
    <definedName name="_xlnm.Print_Area" localSheetId="1">'5.2'!$A$1:$G$28</definedName>
    <definedName name="_xlnm.Print_Area" localSheetId="21">'5.20'!$A$1:$M$36</definedName>
    <definedName name="_xlnm.Print_Area" localSheetId="23">'5.22'!$A$1:$T$58</definedName>
    <definedName name="_xlnm.Print_Area" localSheetId="24">'5.23'!$A$1:$Y$30</definedName>
    <definedName name="_xlnm.Print_Area" localSheetId="25">'5.24'!$A$1:$Y$43</definedName>
    <definedName name="_xlnm.Print_Area" localSheetId="26">'5.25'!$A$1:$Y$44</definedName>
    <definedName name="_xlnm.Print_Area" localSheetId="27">'5.26'!$A$1:$I$22</definedName>
    <definedName name="_xlnm.Print_Area" localSheetId="28">'5.27'!$A$1:$N$21</definedName>
    <definedName name="_xlnm.Print_Area" localSheetId="29">'5.28'!$A$1:$J$40</definedName>
    <definedName name="_xlnm.Print_Area" localSheetId="30">'5.29'!$A$1:$J$22</definedName>
    <definedName name="_xlnm.Print_Area" localSheetId="2">'5.3'!$A$1:$K$20</definedName>
    <definedName name="_xlnm.Print_Area" localSheetId="31">'5.30'!$A$1:$O$26</definedName>
    <definedName name="_xlnm.Print_Area" localSheetId="32">'5.31'!$A$1:$O$22</definedName>
    <definedName name="_xlnm.Print_Area" localSheetId="33">'5.32'!$A$1:$K$32</definedName>
    <definedName name="_xlnm.Print_Area" localSheetId="34">'5.33'!$A$1:$M$44</definedName>
    <definedName name="_xlnm.Print_Area" localSheetId="3">'5.4'!$A$1:$J$20</definedName>
    <definedName name="_xlnm.Print_Area" localSheetId="4">'5.5'!$A$1:$C$27</definedName>
    <definedName name="_xlnm.Print_Area" localSheetId="5">'5.6.1'!$A$1:$M$101</definedName>
    <definedName name="_xlnm.Print_Area" localSheetId="6">'5.6.2'!$A$1:$L$117</definedName>
    <definedName name="_xlnm.Print_Area" localSheetId="7">'5.6.3'!$A$1:$L$85</definedName>
    <definedName name="_xlnm.Print_Area" localSheetId="8">'5.7'!$A$1:$I$95</definedName>
    <definedName name="_xlnm.Print_Area" localSheetId="9">'5.8'!$A$1:$K$24</definedName>
    <definedName name="_xlnm.Print_Area" localSheetId="10">'5.9'!$A$1:$I$26</definedName>
    <definedName name="balan.xls" hidden="1">'[10]7.24'!$D$6:$D$27</definedName>
    <definedName name="BUSCARC">#REF!</definedName>
    <definedName name="BUSCARG">#REF!</definedName>
    <definedName name="CARGA">#REF!</definedName>
    <definedName name="CHEQUEO">#REF!</definedName>
    <definedName name="CODCULT">#REF!</definedName>
    <definedName name="CODGRUP">#REF!</definedName>
    <definedName name="COSECHA">#REF!</definedName>
    <definedName name="CUAD">#REF!</definedName>
    <definedName name="CUADRO">#REF!</definedName>
    <definedName name="CULTSEÑA">#REF!</definedName>
    <definedName name="DECENA">#REF!</definedName>
    <definedName name="DESCARGA">#REF!</definedName>
    <definedName name="DESTINO">#REF!</definedName>
    <definedName name="EXPORTAR">#REF!</definedName>
    <definedName name="FILA">#REF!</definedName>
    <definedName name="GRUPSEÑA">#REF!</definedName>
    <definedName name="GUION">#REF!</definedName>
    <definedName name="hgvnhgj">'[14]3.1'!#REF!</definedName>
    <definedName name="IMP">#REF!</definedName>
    <definedName name="IMPR">#REF!</definedName>
    <definedName name="IMPRIMIR">#REF!</definedName>
    <definedName name="Imprimir_área_IM">'5.10'!$A$1:$F$73</definedName>
    <definedName name="kk" hidden="1">'[13]19.14-15'!#REF!</definedName>
    <definedName name="kkjkj">#REF!</definedName>
    <definedName name="l">'[14]3.1'!#REF!</definedName>
    <definedName name="LISTAS">#REF!</definedName>
    <definedName name="MENSAJE">#REF!</definedName>
    <definedName name="MENU">#REF!</definedName>
    <definedName name="NOMCULT">#REF!</definedName>
    <definedName name="NOMGRUP">#REF!</definedName>
    <definedName name="p421">'[6]CARNE1'!$B$44</definedName>
    <definedName name="p431" hidden="1">'[6]CARNE7'!$G$11:$G$93</definedName>
    <definedName name="p7" hidden="1">'[13]19.14-15'!#REF!</definedName>
    <definedName name="PEP">'[7]GANADE1'!$B$79</definedName>
    <definedName name="PEP1">'[8]19.11-12'!$B$51</definedName>
    <definedName name="PEP2">'[7]GANADE1'!$B$75</definedName>
    <definedName name="PEP3">'[8]19.11-12'!$B$53</definedName>
    <definedName name="PEP4" hidden="1">'[8]19.14-15'!$B$34:$B$37</definedName>
    <definedName name="PP1">'[7]GANADE1'!$B$77</definedName>
    <definedName name="PP10" hidden="1">'[8]19.14-15'!$C$34:$C$37</definedName>
    <definedName name="PP11" hidden="1">'[8]19.14-15'!$C$34:$C$37</definedName>
    <definedName name="PP12" hidden="1">'[8]19.14-15'!$C$34:$C$37</definedName>
    <definedName name="PP13" hidden="1">'[8]19.14-15'!#REF!</definedName>
    <definedName name="PP14" hidden="1">'[8]19.14-15'!#REF!</definedName>
    <definedName name="PP15" hidden="1">'[8]19.14-15'!#REF!</definedName>
    <definedName name="PP16" hidden="1">'[8]19.14-15'!$D$34:$D$37</definedName>
    <definedName name="PP17" hidden="1">'[8]19.14-15'!$D$34:$D$37</definedName>
    <definedName name="pp18" hidden="1">'[8]19.14-15'!$D$34:$D$37</definedName>
    <definedName name="pp19" hidden="1">'[8]19.14-15'!#REF!</definedName>
    <definedName name="PP2">'[8]19.22'!#REF!</definedName>
    <definedName name="PP20" hidden="1">'[8]19.14-15'!#REF!</definedName>
    <definedName name="PP21" hidden="1">'[8]19.14-15'!#REF!</definedName>
    <definedName name="PP22" hidden="1">'[8]19.14-15'!#REF!</definedName>
    <definedName name="pp23" hidden="1">'[8]19.14-15'!#REF!</definedName>
    <definedName name="pp24" hidden="1">'[8]19.14-15'!#REF!</definedName>
    <definedName name="pp25" hidden="1">'[8]19.14-15'!#REF!</definedName>
    <definedName name="pp26" hidden="1">'[8]19.14-15'!#REF!</definedName>
    <definedName name="pp27" hidden="1">'[8]19.14-15'!#REF!</definedName>
    <definedName name="PP3">'[7]GANADE1'!$B$79</definedName>
    <definedName name="PP4">'[8]19.11-12'!$B$51</definedName>
    <definedName name="PP5" hidden="1">'[8]19.14-15'!$B$34:$B$37</definedName>
    <definedName name="PP6" hidden="1">'[8]19.14-15'!$B$34:$B$37</definedName>
    <definedName name="PP7" hidden="1">'[8]19.14-15'!#REF!</definedName>
    <definedName name="PP8" hidden="1">'[8]19.14-15'!#REF!</definedName>
    <definedName name="PP9" hidden="1">'[8]19.14-15'!#REF!</definedName>
    <definedName name="REGI">#REF!</definedName>
    <definedName name="REGISTRO">#REF!</definedName>
    <definedName name="RELLENAR">#REF!</definedName>
    <definedName name="REND1">#REF!</definedName>
    <definedName name="REND2">#REF!</definedName>
    <definedName name="REND3">#REF!</definedName>
    <definedName name="RUTINA">#REF!</definedName>
    <definedName name="SIGUI">#REF!</definedName>
    <definedName name="SUP1">#REF!</definedName>
    <definedName name="SUP2">#REF!</definedName>
    <definedName name="SUP3">#REF!</definedName>
    <definedName name="TABLE" localSheetId="0">#REF!</definedName>
    <definedName name="TABLE" localSheetId="1">'5.2'!#REF!</definedName>
    <definedName name="TABLE" localSheetId="5">'5.6.1'!$C$46:$G$47</definedName>
    <definedName name="TABLE" localSheetId="6">'5.6.2'!$C$47:$G$57</definedName>
    <definedName name="TABLE" localSheetId="7">'5.6.3'!#REF!</definedName>
    <definedName name="TABLE" localSheetId="8">'5.7'!$A$26:$E$28</definedName>
    <definedName name="TABLE" localSheetId="9">'5.8'!#REF!</definedName>
    <definedName name="TABLE" localSheetId="10">'5.9'!#REF!</definedName>
    <definedName name="TABLE_10" localSheetId="8">'5.7'!$C$26:$G$27</definedName>
    <definedName name="TABLE_10" localSheetId="9">'5.8'!#REF!</definedName>
    <definedName name="TABLE_10" localSheetId="10">'5.9'!#REF!</definedName>
    <definedName name="TABLE_11" localSheetId="8">'5.7'!$C$29:$G$30</definedName>
    <definedName name="TABLE_11" localSheetId="9">'5.8'!#REF!</definedName>
    <definedName name="TABLE_11" localSheetId="10">'5.9'!#REF!</definedName>
    <definedName name="TABLE_12" localSheetId="8">'5.7'!$C$26:$G$27</definedName>
    <definedName name="TABLE_12" localSheetId="9">'5.8'!#REF!</definedName>
    <definedName name="TABLE_12" localSheetId="10">'5.9'!#REF!</definedName>
    <definedName name="TABLE_13" localSheetId="8">'5.7'!$C$26:$G$27</definedName>
    <definedName name="TABLE_13" localSheetId="9">'5.8'!#REF!</definedName>
    <definedName name="TABLE_13" localSheetId="10">'5.9'!#REF!</definedName>
    <definedName name="TABLE_14" localSheetId="8">'5.7'!$C$26:$G$27</definedName>
    <definedName name="TABLE_15" localSheetId="8">'5.7'!$C$26:$G$27</definedName>
    <definedName name="TABLE_16" localSheetId="8">'5.7'!$C$26:$G$27</definedName>
    <definedName name="TABLE_17" localSheetId="8">'5.7'!$C$26:$G$27</definedName>
    <definedName name="TABLE_18" localSheetId="8">'5.7'!$C$26:$G$27</definedName>
    <definedName name="TABLE_19" localSheetId="8">'5.7'!$C$26:$G$27</definedName>
    <definedName name="TABLE_2" localSheetId="0">#REF!</definedName>
    <definedName name="TABLE_2" localSheetId="5">'5.6.1'!$C$46:$G$47</definedName>
    <definedName name="TABLE_2" localSheetId="6">'5.6.2'!$C$47:$G$57</definedName>
    <definedName name="TABLE_2" localSheetId="7">'5.6.3'!#REF!</definedName>
    <definedName name="TABLE_2" localSheetId="8">'5.7'!$A$26:$E$27</definedName>
    <definedName name="TABLE_2" localSheetId="9">'5.8'!#REF!</definedName>
    <definedName name="TABLE_2" localSheetId="10">'5.9'!#REF!</definedName>
    <definedName name="TABLE_20" localSheetId="8">'5.7'!$C$26:$G$27</definedName>
    <definedName name="TABLE_21" localSheetId="8">'5.7'!$C$26:$G$27</definedName>
    <definedName name="TABLE_22" localSheetId="8">'5.7'!$C$26:$G$27</definedName>
    <definedName name="TABLE_23" localSheetId="8">'5.7'!$C$26:$G$27</definedName>
    <definedName name="TABLE_24" localSheetId="8">'5.7'!$C$26:$G$27</definedName>
    <definedName name="TABLE_25" localSheetId="8">'5.7'!$C$26:$G$27</definedName>
    <definedName name="TABLE_26" localSheetId="8">'5.7'!$C$26:$G$27</definedName>
    <definedName name="TABLE_27" localSheetId="8">'5.7'!$C$29:$G$30</definedName>
    <definedName name="TABLE_28" localSheetId="8">'5.7'!$C$26:$G$27</definedName>
    <definedName name="TABLE_29" localSheetId="8">'5.7'!$C$29:$G$30</definedName>
    <definedName name="TABLE_3" localSheetId="5">'5.6.1'!$C$46:$G$47</definedName>
    <definedName name="TABLE_3" localSheetId="6">'5.6.2'!$C$47:$G$57</definedName>
    <definedName name="TABLE_3" localSheetId="7">'5.6.3'!#REF!</definedName>
    <definedName name="TABLE_3" localSheetId="8">'5.7'!$A$26:$E$27</definedName>
    <definedName name="TABLE_3" localSheetId="9">'5.8'!$AA$19:$AJ$29</definedName>
    <definedName name="TABLE_3" localSheetId="10">'5.9'!#REF!</definedName>
    <definedName name="TABLE_30" localSheetId="8">'5.7'!$C$26:$G$27</definedName>
    <definedName name="TABLE_31" localSheetId="8">'5.7'!$C$29:$G$30</definedName>
    <definedName name="TABLE_32" localSheetId="8">'5.7'!$C$26:$G$27</definedName>
    <definedName name="TABLE_33" localSheetId="8">'5.7'!$C$29:$G$30</definedName>
    <definedName name="TABLE_34" localSheetId="8">'5.7'!$C$26:$G$27</definedName>
    <definedName name="TABLE_35" localSheetId="8">'5.7'!$C$29:$G$30</definedName>
    <definedName name="TABLE_36" localSheetId="8">'5.7'!$C$26:$G$27</definedName>
    <definedName name="TABLE_37" localSheetId="8">'5.7'!$C$29:$G$30</definedName>
    <definedName name="TABLE_38" localSheetId="8">'5.7'!$C$26:$G$27</definedName>
    <definedName name="TABLE_39" localSheetId="8">'5.7'!$C$29:$G$30</definedName>
    <definedName name="TABLE_4" localSheetId="5">'5.6.1'!$C$46:$G$47</definedName>
    <definedName name="TABLE_4" localSheetId="6">'5.6.2'!$C$47:$G$57</definedName>
    <definedName name="TABLE_4" localSheetId="7">'5.6.3'!#REF!</definedName>
    <definedName name="TABLE_4" localSheetId="8">'5.7'!$B$26:$F$27</definedName>
    <definedName name="TABLE_4" localSheetId="9">'5.8'!#REF!</definedName>
    <definedName name="TABLE_4" localSheetId="10">'5.9'!#REF!</definedName>
    <definedName name="TABLE_40" localSheetId="8">'5.7'!$C$26:$G$27</definedName>
    <definedName name="TABLE_41" localSheetId="8">'5.7'!$C$29:$G$30</definedName>
    <definedName name="TABLE_42" localSheetId="8">'5.7'!$C$34:$G$35</definedName>
    <definedName name="TABLE_5" localSheetId="8">'5.7'!$C$26:$G$27</definedName>
    <definedName name="TABLE_5" localSheetId="9">'5.8'!#REF!</definedName>
    <definedName name="TABLE_5" localSheetId="10">'5.9'!#REF!</definedName>
    <definedName name="TABLE_6" localSheetId="8">'5.7'!$C$26:$G$27</definedName>
    <definedName name="TABLE_6" localSheetId="9">'5.8'!#REF!</definedName>
    <definedName name="TABLE_6" localSheetId="10">'5.9'!#REF!</definedName>
    <definedName name="TABLE_7" localSheetId="8">'5.7'!$C$26:$G$27</definedName>
    <definedName name="TABLE_7" localSheetId="9">'5.8'!#REF!</definedName>
    <definedName name="TABLE_7" localSheetId="10">'5.9'!#REF!</definedName>
    <definedName name="TABLE_8" localSheetId="8">'5.7'!$C$26:$G$27</definedName>
    <definedName name="TABLE_8" localSheetId="9">'5.8'!#REF!</definedName>
    <definedName name="TABLE_8" localSheetId="10">'5.9'!#REF!</definedName>
    <definedName name="TABLE_9" localSheetId="8">'5.7'!$C$26:$G$27</definedName>
    <definedName name="TABLE_9" localSheetId="9">'5.8'!#REF!</definedName>
    <definedName name="TABLE_9" localSheetId="10">'5.9'!#REF!</definedName>
    <definedName name="TCULTSEÑA">#REF!</definedName>
    <definedName name="TO">#REF!</definedName>
    <definedName name="TODOS">#REF!</definedName>
  </definedNames>
  <calcPr fullCalcOnLoad="1"/>
</workbook>
</file>

<file path=xl/sharedStrings.xml><?xml version="1.0" encoding="utf-8"?>
<sst xmlns="http://schemas.openxmlformats.org/spreadsheetml/2006/main" count="1588" uniqueCount="458">
  <si>
    <t>-</t>
  </si>
  <si>
    <t>Años</t>
  </si>
  <si>
    <t>Habitantes</t>
  </si>
  <si>
    <t>Total</t>
  </si>
  <si>
    <t>Varones</t>
  </si>
  <si>
    <t>Mujeres</t>
  </si>
  <si>
    <t>Aragón</t>
  </si>
  <si>
    <t xml:space="preserve">Asturias (Principado de) </t>
  </si>
  <si>
    <t>Balears (Illes)</t>
  </si>
  <si>
    <t>Canarias</t>
  </si>
  <si>
    <t>Cantabria</t>
  </si>
  <si>
    <t>Castilla y León</t>
  </si>
  <si>
    <t>Cataluña</t>
  </si>
  <si>
    <t>Comunidad Valenciana</t>
  </si>
  <si>
    <t>Galicia</t>
  </si>
  <si>
    <t>Madrid (Comunidad de)</t>
  </si>
  <si>
    <t>Rioja (La)</t>
  </si>
  <si>
    <t>1950</t>
  </si>
  <si>
    <t>1960</t>
  </si>
  <si>
    <t>1970</t>
  </si>
  <si>
    <t xml:space="preserve">1981 </t>
  </si>
  <si>
    <t xml:space="preserve">1991 </t>
  </si>
  <si>
    <t xml:space="preserve">  De 101 a 500 hab.</t>
  </si>
  <si>
    <t xml:space="preserve">  De 501 a 1.000 hab.</t>
  </si>
  <si>
    <t xml:space="preserve">  De 1.001 a 2.000 hab.</t>
  </si>
  <si>
    <t xml:space="preserve">  De 5.001 a 10.000 hab.</t>
  </si>
  <si>
    <t xml:space="preserve">  De 10.001 a 20.000 hab.</t>
  </si>
  <si>
    <t xml:space="preserve">  De 50.001 a 100.000 hab.</t>
  </si>
  <si>
    <t xml:space="preserve">  De 100.001 a 500.000 hab.</t>
  </si>
  <si>
    <t>Asturias (Principado de)</t>
  </si>
  <si>
    <t>Extremadura</t>
  </si>
  <si>
    <t>Murcia (Región de)</t>
  </si>
  <si>
    <t>ESPAÑA</t>
  </si>
  <si>
    <t xml:space="preserve">         Industria</t>
  </si>
  <si>
    <t>Construcción</t>
  </si>
  <si>
    <t>Servicios</t>
  </si>
  <si>
    <t>Pesca</t>
  </si>
  <si>
    <t>Trabajo total</t>
  </si>
  <si>
    <t>Trabajo asalariado</t>
  </si>
  <si>
    <t>Activos</t>
  </si>
  <si>
    <t>Ocupados</t>
  </si>
  <si>
    <t>1996</t>
  </si>
  <si>
    <t xml:space="preserve">  Galicia</t>
  </si>
  <si>
    <t xml:space="preserve">  Cantabria</t>
  </si>
  <si>
    <t xml:space="preserve">  País Vasco</t>
  </si>
  <si>
    <t xml:space="preserve">  La Rioja</t>
  </si>
  <si>
    <t xml:space="preserve">  Aragón</t>
  </si>
  <si>
    <t xml:space="preserve">  Cataluña</t>
  </si>
  <si>
    <t xml:space="preserve">  Castilla y León</t>
  </si>
  <si>
    <t xml:space="preserve">  Castilla-La Mancha</t>
  </si>
  <si>
    <t xml:space="preserve">  C. Valenciana</t>
  </si>
  <si>
    <t xml:space="preserve">  Extremadura</t>
  </si>
  <si>
    <t xml:space="preserve">  Andalucía</t>
  </si>
  <si>
    <t xml:space="preserve">  Canarias</t>
  </si>
  <si>
    <t>jornadas</t>
  </si>
  <si>
    <t xml:space="preserve">          Miles de personas</t>
  </si>
  <si>
    <t xml:space="preserve">         Distribución porcentual</t>
  </si>
  <si>
    <t>Variables</t>
  </si>
  <si>
    <t xml:space="preserve">   Hombres</t>
  </si>
  <si>
    <t xml:space="preserve">   Mujeres</t>
  </si>
  <si>
    <t>Hombres</t>
  </si>
  <si>
    <t>16-19</t>
  </si>
  <si>
    <t>30-39</t>
  </si>
  <si>
    <t>40-49</t>
  </si>
  <si>
    <t>50-59</t>
  </si>
  <si>
    <t>60-64</t>
  </si>
  <si>
    <t>Empresarios</t>
  </si>
  <si>
    <t>Asalariados</t>
  </si>
  <si>
    <t>Sector</t>
  </si>
  <si>
    <t>Público</t>
  </si>
  <si>
    <t>Privado</t>
  </si>
  <si>
    <t xml:space="preserve">      Régimen Especial Agrario</t>
  </si>
  <si>
    <t xml:space="preserve">Régimen </t>
  </si>
  <si>
    <t xml:space="preserve">Años </t>
  </si>
  <si>
    <t>General</t>
  </si>
  <si>
    <t>Agrario</t>
  </si>
  <si>
    <t xml:space="preserve">Total </t>
  </si>
  <si>
    <t xml:space="preserve">       Industria</t>
  </si>
  <si>
    <t>Resto</t>
  </si>
  <si>
    <t>Número</t>
  </si>
  <si>
    <t xml:space="preserve"> Nivel contributivo</t>
  </si>
  <si>
    <t xml:space="preserve">  Nivel asistencial</t>
  </si>
  <si>
    <t xml:space="preserve"> </t>
  </si>
  <si>
    <t>16-19 años</t>
  </si>
  <si>
    <t>20-24 años</t>
  </si>
  <si>
    <t>De 0 a 7</t>
  </si>
  <si>
    <t>Mas de 7</t>
  </si>
  <si>
    <t>trabajadas</t>
  </si>
  <si>
    <t>25-54 años</t>
  </si>
  <si>
    <t>55 y mas años</t>
  </si>
  <si>
    <t>Industria</t>
  </si>
  <si>
    <t xml:space="preserve">       Industria </t>
  </si>
  <si>
    <t>De 101 a 500 hab.</t>
  </si>
  <si>
    <t>De 501 a 1.000 hab.</t>
  </si>
  <si>
    <t>De 1.001 a 2.000 hab.</t>
  </si>
  <si>
    <t>De 5.001 a 10.000 hab.</t>
  </si>
  <si>
    <t>De 10.001 a 20.000 hab.</t>
  </si>
  <si>
    <t>De 50.001 a 100.000 hab.</t>
  </si>
  <si>
    <t>De 100.001 a 500.000 hab.</t>
  </si>
  <si>
    <t>DEMOGRAFIA Y ASPECTOS SOCIALES</t>
  </si>
  <si>
    <t xml:space="preserve">Fuente: I.N.E. </t>
  </si>
  <si>
    <t>Fuente: I.N.E.</t>
  </si>
  <si>
    <t>Navarra (Comunidad Foral de)</t>
  </si>
  <si>
    <t>Menos de 101 habitantes</t>
  </si>
  <si>
    <t>Más de 500.000 hab.</t>
  </si>
  <si>
    <t>De 20.001 a 50.000hab.</t>
  </si>
  <si>
    <t>De 2.001 a 5000 hab.</t>
  </si>
  <si>
    <t xml:space="preserve"> Menos de 101 habitantes</t>
  </si>
  <si>
    <t xml:space="preserve">  Más de 500.000 hab.</t>
  </si>
  <si>
    <t xml:space="preserve">Fuente:  I.N.E. </t>
  </si>
  <si>
    <t xml:space="preserve"> 1998</t>
  </si>
  <si>
    <t xml:space="preserve"> 1999</t>
  </si>
  <si>
    <t xml:space="preserve"> 2001</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</si>
  <si>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</si>
  <si>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</si>
  <si>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</si>
  <si>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</si>
  <si>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</si>
  <si>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</si>
  <si>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</si>
  <si>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</si>
  <si>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</si>
  <si>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</si>
  <si>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</si>
  <si>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</si>
  <si>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</si>
  <si>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(Medias anuales) </t>
  </si>
  <si>
    <t xml:space="preserve"> Número de municipios</t>
  </si>
  <si>
    <t xml:space="preserve">  De 16 a 19 años</t>
  </si>
  <si>
    <t xml:space="preserve">  De 60 a 64 años</t>
  </si>
  <si>
    <t xml:space="preserve">  De 30 a 39 años</t>
  </si>
  <si>
    <t xml:space="preserve">  De 40 a 49 años</t>
  </si>
  <si>
    <t xml:space="preserve">  De 50 a 59 años</t>
  </si>
  <si>
    <t xml:space="preserve">  Madrid (Comunidad de)</t>
  </si>
  <si>
    <t xml:space="preserve">  Navarra (Comunidad Foral de)</t>
  </si>
  <si>
    <t xml:space="preserve">  Murcia (Región de)</t>
  </si>
  <si>
    <t xml:space="preserve">  Rioja (La)</t>
  </si>
  <si>
    <t xml:space="preserve">  Asturias (Principado de)</t>
  </si>
  <si>
    <t xml:space="preserve">  Baleares (Illes)</t>
  </si>
  <si>
    <t>asalariado fijo</t>
  </si>
  <si>
    <t xml:space="preserve"> General</t>
  </si>
  <si>
    <t>Número de personas que trabajan en la explotación</t>
  </si>
  <si>
    <t>Número de explotaciones</t>
  </si>
  <si>
    <t xml:space="preserve">Titulares </t>
  </si>
  <si>
    <t>Familiares del titular</t>
  </si>
  <si>
    <t>Con trabajo asalariado fijo</t>
  </si>
  <si>
    <t>Con trabajo</t>
  </si>
  <si>
    <t xml:space="preserve"> N.º de empresas inscritas</t>
  </si>
  <si>
    <t>N.º de trabajadores (miles)</t>
  </si>
  <si>
    <t>País Vasco</t>
  </si>
  <si>
    <t>Comunidades Autónomas</t>
  </si>
  <si>
    <t>1999</t>
  </si>
  <si>
    <t>2000</t>
  </si>
  <si>
    <t>2001</t>
  </si>
  <si>
    <t xml:space="preserve">  De 2.001 a 5.000 hab.</t>
  </si>
  <si>
    <t xml:space="preserve">  De 20.001 a 50.000 hab.</t>
  </si>
  <si>
    <t>Grupos de edad en años</t>
  </si>
  <si>
    <t>65 y más</t>
  </si>
  <si>
    <t xml:space="preserve">  De 20 a 29 años</t>
  </si>
  <si>
    <t xml:space="preserve">  De 65 y más años</t>
  </si>
  <si>
    <t>Castilla-La Mancha</t>
  </si>
  <si>
    <t>Número de habitantes</t>
  </si>
  <si>
    <t>Castilla La Mancha</t>
  </si>
  <si>
    <t xml:space="preserve"> 5.4.  Distribución de los municipios según el número de habitantes </t>
  </si>
  <si>
    <t>Trabajo no asalariado</t>
  </si>
  <si>
    <t>2002</t>
  </si>
  <si>
    <t>Andalucía</t>
  </si>
  <si>
    <t>Ciudad A. De Melilla</t>
  </si>
  <si>
    <t>Ciudad A. De Ceuta</t>
  </si>
  <si>
    <r>
      <t xml:space="preserve"> 2000</t>
    </r>
    <r>
      <rPr>
        <vertAlign val="superscript"/>
        <sz val="10"/>
        <rFont val="Arial"/>
        <family val="2"/>
      </rPr>
      <t xml:space="preserve"> </t>
    </r>
  </si>
  <si>
    <r>
      <t xml:space="preserve"> 2002 </t>
    </r>
    <r>
      <rPr>
        <vertAlign val="superscript"/>
        <sz val="10"/>
        <rFont val="Arial"/>
        <family val="2"/>
      </rPr>
      <t>(*)</t>
    </r>
  </si>
  <si>
    <r>
      <t>(*)</t>
    </r>
    <r>
      <rPr>
        <sz val="10"/>
        <rFont val="Arial"/>
        <family val="2"/>
      </rPr>
      <t xml:space="preserve"> A partir del 2002 son proyecciones calculadas a partir del Censo de Población 2001</t>
    </r>
  </si>
  <si>
    <t>(Medias anuales. Último día de cada mes)</t>
  </si>
  <si>
    <t>(Miles de pensiones y Euros/mes. Primer día de cada mes)</t>
  </si>
  <si>
    <t>Régimen Especial de Trabajadores del Mar</t>
  </si>
  <si>
    <t>.</t>
  </si>
  <si>
    <t>20-29</t>
  </si>
  <si>
    <t>independientes</t>
  </si>
  <si>
    <t>2005</t>
  </si>
  <si>
    <t>2006</t>
  </si>
  <si>
    <t xml:space="preserve">Parados </t>
  </si>
  <si>
    <t>Sector Agrario</t>
  </si>
  <si>
    <r>
      <t xml:space="preserve">Sector Agrario </t>
    </r>
    <r>
      <rPr>
        <vertAlign val="superscript"/>
        <sz val="8"/>
        <rFont val="Arial"/>
        <family val="2"/>
      </rPr>
      <t>(1)</t>
    </r>
  </si>
  <si>
    <t xml:space="preserve">      Sector  Agrario</t>
  </si>
  <si>
    <t>(media anual)</t>
  </si>
  <si>
    <t>Fuente: Ministerio de Trabajo e Inmigración.</t>
  </si>
  <si>
    <t>2007</t>
  </si>
  <si>
    <t>Comunitat Valenciana</t>
  </si>
  <si>
    <t xml:space="preserve">  Comunitat Valenciana</t>
  </si>
  <si>
    <t>Ambos sexos</t>
  </si>
  <si>
    <t xml:space="preserve">(UTA): Unidades de Trabajo-Año.  </t>
  </si>
  <si>
    <t>del papel.</t>
  </si>
  <si>
    <t>Otras</t>
  </si>
  <si>
    <t xml:space="preserve"> Régimen Especial de Trabajadores por Cuenta Propia o Autónomos, de acuerdo a lo establecido en la Ley 18/2007 de 4 de julio.</t>
  </si>
  <si>
    <t>Fuente: Ministerio de Trabajo e Inmigración</t>
  </si>
  <si>
    <t>A Agricultura, ganadería, caza y silvicultura</t>
  </si>
  <si>
    <t>01 Agricultura, ganadería, caza y actividades relacionadas</t>
  </si>
  <si>
    <t>02 Silvicultura, explotación forestal y actividades relacionadas</t>
  </si>
  <si>
    <t>B Pesca</t>
  </si>
  <si>
    <t>DA Industria de la alimentación, bebidas y tabaco</t>
  </si>
  <si>
    <t>2008TIV</t>
  </si>
  <si>
    <t>2008TIII</t>
  </si>
  <si>
    <t>2008TII</t>
  </si>
  <si>
    <t>2008TI</t>
  </si>
  <si>
    <t>Valor absoluto</t>
  </si>
  <si>
    <t>cnae93</t>
  </si>
  <si>
    <t>Madera y corcho.</t>
  </si>
  <si>
    <t xml:space="preserve">     No Agrario</t>
  </si>
  <si>
    <t>Régimen Especial de Trabajadores Autónomos</t>
  </si>
  <si>
    <t>22 Edición, artes gráficas y reproducción de soportes grabados</t>
  </si>
  <si>
    <t>36 Fabricación de muebles; otras industrias manufactureras</t>
  </si>
  <si>
    <t>37 Reciclaje</t>
  </si>
  <si>
    <r>
      <t>Rama Agraria</t>
    </r>
    <r>
      <rPr>
        <vertAlign val="superscript"/>
        <sz val="10"/>
        <rFont val="Arial"/>
        <family val="2"/>
      </rPr>
      <t>(1)</t>
    </r>
  </si>
  <si>
    <t>Reciclaje.</t>
  </si>
  <si>
    <t xml:space="preserve">Artes graficas. </t>
  </si>
  <si>
    <t>Reciclaje</t>
  </si>
  <si>
    <t>Artes gráficas</t>
  </si>
  <si>
    <t xml:space="preserve">Otras industrias </t>
  </si>
  <si>
    <t>manufactureras.</t>
  </si>
  <si>
    <t xml:space="preserve"> y edición.</t>
  </si>
  <si>
    <t>(*) A partir del 1 de enero de 2008, los trabajadores por cuenta propia del Régimen Especial Agrario pasan a integrarse en el</t>
  </si>
  <si>
    <t xml:space="preserve"> Pensiones en el Régimen Especial de Trabajadores del Mar: Número e importe medio</t>
  </si>
  <si>
    <t>Pensiones en el Régimen Especial de Trabajadores Autónomos: Número e importe medio</t>
  </si>
  <si>
    <t>Encuesta de Población Activa . Resultados Detallados.</t>
  </si>
  <si>
    <t xml:space="preserve">  2.- Activos</t>
  </si>
  <si>
    <t>Activos por rama de actividad y sexo</t>
  </si>
  <si>
    <t>ambos sexos</t>
  </si>
  <si>
    <t>Miles de personas mayores de 16 años</t>
  </si>
  <si>
    <r>
      <t xml:space="preserve"> (Medias anuales)</t>
    </r>
    <r>
      <rPr>
        <sz val="8"/>
        <rFont val="Arial"/>
        <family val="2"/>
      </rPr>
      <t xml:space="preserve"> </t>
    </r>
  </si>
  <si>
    <t xml:space="preserve"> Miles de personas mayores de 16 años</t>
  </si>
  <si>
    <t>(Medias anuales)</t>
  </si>
  <si>
    <t xml:space="preserve">Producción y </t>
  </si>
  <si>
    <t>Captación</t>
  </si>
  <si>
    <t>depuración y</t>
  </si>
  <si>
    <t>distribución</t>
  </si>
  <si>
    <t xml:space="preserve">Ramas relacionadas con el Medio Ambiente      </t>
  </si>
  <si>
    <t>DEMOGRAFÍA Y ASPECTOS SOCIALES</t>
  </si>
  <si>
    <t xml:space="preserve">Ciudad A. de Ceuta </t>
  </si>
  <si>
    <t>Ciudad A. de Melilla</t>
  </si>
  <si>
    <t xml:space="preserve"> 5.3.  Cifras de población de los censos según el tamaño de los municipios y número de habitantes</t>
  </si>
  <si>
    <t>de la Alimentación</t>
  </si>
  <si>
    <t xml:space="preserve">Papel. </t>
  </si>
  <si>
    <t xml:space="preserve">Edición. </t>
  </si>
  <si>
    <t>Fabricación muebles.</t>
  </si>
  <si>
    <t>No clasificables</t>
  </si>
  <si>
    <t xml:space="preserve"> manufactureras.</t>
  </si>
  <si>
    <t>vapor y agua calie.</t>
  </si>
  <si>
    <t>de agua</t>
  </si>
  <si>
    <t>Cestería y</t>
  </si>
  <si>
    <t>Espartería.</t>
  </si>
  <si>
    <r>
      <t xml:space="preserve">(1) </t>
    </r>
    <r>
      <rPr>
        <sz val="10"/>
        <rFont val="Arial"/>
        <family val="2"/>
      </rPr>
      <t>Comprende agricultura, ganadería , caza y silvicultura.</t>
    </r>
  </si>
  <si>
    <t>Actividades de saneamiento público</t>
  </si>
  <si>
    <t xml:space="preserve">distribución </t>
  </si>
  <si>
    <t>energía elec., gas</t>
  </si>
  <si>
    <t xml:space="preserve"> de personas</t>
  </si>
  <si>
    <t xml:space="preserve"> 5.6.1. Serie histórica de la población activa, según rama de actividad</t>
  </si>
  <si>
    <t xml:space="preserve"> 5.6.3. Serie histórica de la población parada, según rama de actividad </t>
  </si>
  <si>
    <r>
      <t>(1)</t>
    </r>
    <r>
      <rPr>
        <sz val="10"/>
        <rFont val="Arial"/>
        <family val="2"/>
      </rPr>
      <t xml:space="preserve"> Comprende agricultura, ganadería , caza, silvicultura y pesca.</t>
    </r>
  </si>
  <si>
    <r>
      <t xml:space="preserve"> 5.9. Distribución porcentual de la población ocupada en el sector agrario</t>
    </r>
    <r>
      <rPr>
        <b/>
        <vertAlign val="superscript"/>
        <sz val="10"/>
        <rFont val="Arial"/>
        <family val="2"/>
      </rPr>
      <t>(1)</t>
    </r>
    <r>
      <rPr>
        <b/>
        <sz val="11"/>
        <rFont val="Arial"/>
        <family val="2"/>
      </rPr>
      <t>, según situación profesional</t>
    </r>
  </si>
  <si>
    <t>sin asalariados</t>
  </si>
  <si>
    <t>y trabajadores</t>
  </si>
  <si>
    <t>Empleadores</t>
  </si>
  <si>
    <t>Ayuda familiar</t>
  </si>
  <si>
    <t>Otros y no clasificables</t>
  </si>
  <si>
    <r>
      <t xml:space="preserve">(1) </t>
    </r>
    <r>
      <rPr>
        <sz val="10"/>
        <rFont val="Arial"/>
        <family val="2"/>
      </rPr>
      <t>Comprende agricultura, ganadería , caza, silvicultura y pesca.</t>
    </r>
  </si>
  <si>
    <t xml:space="preserve">  Balears (Illes)</t>
  </si>
  <si>
    <t xml:space="preserve">Solo en la </t>
  </si>
  <si>
    <t>explotación</t>
  </si>
  <si>
    <t xml:space="preserve">Con trabajo </t>
  </si>
  <si>
    <t xml:space="preserve"> eventual</t>
  </si>
  <si>
    <t xml:space="preserve">5.11. Distribución autonómica de los trabajadores agrarios según su relación con el titular de la explotación. </t>
  </si>
  <si>
    <r>
      <t>Encuesta sobre la Estructura de las Explotaciones Agrícolas del I.N.E., 2007</t>
    </r>
    <r>
      <rPr>
        <b/>
        <vertAlign val="superscript"/>
        <sz val="10"/>
        <rFont val="Arial"/>
        <family val="2"/>
      </rPr>
      <t>(*)</t>
    </r>
  </si>
  <si>
    <t>Fuente: Encuesta sobre la Estructura de las Explotaciones Agrícolas del I.N.E, 2007</t>
  </si>
  <si>
    <r>
      <t>(*)</t>
    </r>
    <r>
      <rPr>
        <sz val="10"/>
        <rFont val="Arial"/>
        <family val="2"/>
      </rPr>
      <t xml:space="preserve"> La población objeto de observación de la Encuesta sobre la Estructura de las Explotaciones Agrícolas del I.N.E. es la que tiene una superficie agrícola utilizada (SAU) superior a 1 ha. </t>
    </r>
  </si>
  <si>
    <t xml:space="preserve"> 5.12. Serie histórica de la utilización del trabajo en la agricultura de España</t>
  </si>
  <si>
    <t>Año</t>
  </si>
  <si>
    <t xml:space="preserve"> por Cuenta Propia o Autónomos, de acuerdo a lo establecido en la Ley 18/2007 de 4 de julio.</t>
  </si>
  <si>
    <t xml:space="preserve"> 5.15. Trabajadores afiliados, en alta laboral, del Régimen Especial de Trabajadores Autónomos,</t>
  </si>
  <si>
    <t xml:space="preserve">Industria de </t>
  </si>
  <si>
    <t>madera y corcho.</t>
  </si>
  <si>
    <t xml:space="preserve"> de Trabajadores por Cuenta Propia o Autónomos, de acuerdo a lo establecido en la Ley 18/2007 de 4 de julio.</t>
  </si>
  <si>
    <t>espartería.</t>
  </si>
  <si>
    <t>No Agrario</t>
  </si>
  <si>
    <t xml:space="preserve"> Industria  Agroalimentaria</t>
  </si>
  <si>
    <t xml:space="preserve">de acuerdo con lo establecido en la Ley 18/2007, de 4 de julio. </t>
  </si>
  <si>
    <t>Jubilación</t>
  </si>
  <si>
    <t>Muerte</t>
  </si>
  <si>
    <t>Viudedad</t>
  </si>
  <si>
    <t>Orfandad</t>
  </si>
  <si>
    <t>Agricultura, Ganadería y Silvicultura</t>
  </si>
  <si>
    <t>S/d</t>
  </si>
  <si>
    <t>S/d: Sin dato</t>
  </si>
  <si>
    <t xml:space="preserve"> 5.6.2. Serie histórica de la población activa ocupada, según rama de actividad</t>
  </si>
  <si>
    <t xml:space="preserve"> 5.13. Serie histórica de la media anual del paro registrado, según sectores de actividad</t>
  </si>
  <si>
    <r>
      <t>(*)</t>
    </r>
    <r>
      <rPr>
        <sz val="10"/>
        <rFont val="Arial"/>
        <family val="2"/>
      </rPr>
      <t xml:space="preserve"> A partir del 1 de enero de 2008 los pensionistas del Régimen Especial Agrario por Cuenta Propia se integran en el Régimen Especial de Trabajadores Autónomos, </t>
    </r>
  </si>
  <si>
    <t>Cuenta ajena</t>
  </si>
  <si>
    <t>Año de inicio de los efectos económicos</t>
  </si>
  <si>
    <t>según rama de actividad (miles de afiliados)</t>
  </si>
  <si>
    <t>Trabajo eventual (miles de jornadas)</t>
  </si>
  <si>
    <t xml:space="preserve"> 5.14. Trabajadores afiliados a la Seguridad Social, en alta laboral, según regímenes (miles de afiliados)</t>
  </si>
  <si>
    <t xml:space="preserve">  (miles de personas)</t>
  </si>
  <si>
    <t xml:space="preserve"> (miles de afiliados)</t>
  </si>
  <si>
    <t>(miles de personas)</t>
  </si>
  <si>
    <t xml:space="preserve"> (Miles de UTA)</t>
  </si>
  <si>
    <t>De 16 y 17 años</t>
  </si>
  <si>
    <t>De 18 y 19 años</t>
  </si>
  <si>
    <t>De 20 a 24 años</t>
  </si>
  <si>
    <t>De 25 a 29 años</t>
  </si>
  <si>
    <t>De 30 a 34 años</t>
  </si>
  <si>
    <t>De 35 a 39 años</t>
  </si>
  <si>
    <t>De 40 a 44 años</t>
  </si>
  <si>
    <t>De 45 a 49 años</t>
  </si>
  <si>
    <t>De 50 a 54 años</t>
  </si>
  <si>
    <t>De 55 a 64 años</t>
  </si>
  <si>
    <t>De 65 y más años</t>
  </si>
  <si>
    <t>Industria de 
madera y corcho.
Cestería y espartería</t>
  </si>
  <si>
    <t>Industria del papel. Artes gráficas y edición.</t>
  </si>
  <si>
    <t>Fabricación muebles. Otras industrias manufactureras. Reciclaje.</t>
  </si>
  <si>
    <t>(P) Datos provisionales</t>
  </si>
  <si>
    <r>
      <t>Total</t>
    </r>
    <r>
      <rPr>
        <vertAlign val="superscript"/>
        <sz val="10"/>
        <rFont val="Arial"/>
        <family val="2"/>
      </rPr>
      <t xml:space="preserve"> (2)</t>
    </r>
  </si>
  <si>
    <t>Industria  Agroalimentaria</t>
  </si>
  <si>
    <t>Industria de madera y corcho.Cestería y espartería.</t>
  </si>
  <si>
    <t>Industria del papel. Artes gráficas  y edición.</t>
  </si>
  <si>
    <t>Fabricación muebles. Otras industrias manufactureras.</t>
  </si>
  <si>
    <t xml:space="preserve">Producción y distribución energía eléctrica,gas y agua
</t>
  </si>
  <si>
    <t>Importe Medio</t>
  </si>
  <si>
    <t>Incapacidad permanente</t>
  </si>
  <si>
    <t xml:space="preserve"> Principales indicadores: Trabajadores afectados</t>
  </si>
  <si>
    <t xml:space="preserve"> Principales indicadores: Jornada media (horas/año)</t>
  </si>
  <si>
    <t>Cuenta propia</t>
  </si>
  <si>
    <t>Bajas laborales de afiliados al Régimen Especial Agrario</t>
  </si>
  <si>
    <t>Bajas laborales de afiliados al Régimen Especial del Mar</t>
  </si>
  <si>
    <t xml:space="preserve"> (P) Datos provisionales</t>
  </si>
  <si>
    <t>De 16 a 19 años</t>
  </si>
  <si>
    <t>De 55 a 59 años</t>
  </si>
  <si>
    <t>De 60 a 64 años</t>
  </si>
  <si>
    <t>Altas laborales de afiliados al Régimen Especial Agrario</t>
  </si>
  <si>
    <t>Altas laborales de afiliados al Régimen Especial del Mar</t>
  </si>
  <si>
    <t>Pesca y acuicultura</t>
  </si>
  <si>
    <t>Total Regímenes</t>
  </si>
  <si>
    <t>Régimen General</t>
  </si>
  <si>
    <r>
      <t xml:space="preserve">2000 </t>
    </r>
    <r>
      <rPr>
        <vertAlign val="superscript"/>
        <sz val="10"/>
        <rFont val="Arial"/>
        <family val="2"/>
      </rPr>
      <t>(1)</t>
    </r>
  </si>
  <si>
    <r>
      <t xml:space="preserve">2001 </t>
    </r>
    <r>
      <rPr>
        <vertAlign val="superscript"/>
        <sz val="10"/>
        <rFont val="Arial"/>
        <family val="2"/>
      </rPr>
      <t>(1)</t>
    </r>
  </si>
  <si>
    <r>
      <t>2002</t>
    </r>
    <r>
      <rPr>
        <vertAlign val="superscript"/>
        <sz val="10"/>
        <rFont val="Arial"/>
        <family val="2"/>
      </rPr>
      <t xml:space="preserve"> (1)</t>
    </r>
  </si>
  <si>
    <r>
      <t>2003</t>
    </r>
    <r>
      <rPr>
        <vertAlign val="superscript"/>
        <sz val="10"/>
        <rFont val="Arial"/>
        <family val="2"/>
      </rPr>
      <t xml:space="preserve"> (1)</t>
    </r>
  </si>
  <si>
    <r>
      <t xml:space="preserve">2004 </t>
    </r>
    <r>
      <rPr>
        <vertAlign val="superscript"/>
        <sz val="10"/>
        <rFont val="Arial"/>
        <family val="2"/>
      </rPr>
      <t>(1)</t>
    </r>
  </si>
  <si>
    <r>
      <t>(1)</t>
    </r>
    <r>
      <rPr>
        <sz val="10"/>
        <rFont val="Arial"/>
        <family val="2"/>
      </rPr>
      <t xml:space="preserve"> No se disponen de los datos desagragados por Género</t>
    </r>
  </si>
  <si>
    <r>
      <t>2004</t>
    </r>
    <r>
      <rPr>
        <vertAlign val="superscript"/>
        <sz val="10"/>
        <rFont val="Arial"/>
        <family val="2"/>
      </rPr>
      <t xml:space="preserve"> (1)</t>
    </r>
  </si>
  <si>
    <r>
      <t>2005</t>
    </r>
    <r>
      <rPr>
        <vertAlign val="superscript"/>
        <sz val="10"/>
        <rFont val="Arial"/>
        <family val="2"/>
      </rPr>
      <t xml:space="preserve"> (1)</t>
    </r>
  </si>
  <si>
    <t>Madera y corcho.Cestería y Espartería.</t>
  </si>
  <si>
    <t>Papel.Edición.  Artes graficas.</t>
  </si>
  <si>
    <t>Fabricación muebles.Otras  manufactureras.Reciclaje</t>
  </si>
  <si>
    <r>
      <t>Ramas relacionadas con el Sector Forestal</t>
    </r>
    <r>
      <rPr>
        <vertAlign val="superscript"/>
        <sz val="10"/>
        <rFont val="Arial"/>
        <family val="2"/>
      </rPr>
      <t xml:space="preserve"> (2)</t>
    </r>
  </si>
  <si>
    <r>
      <t xml:space="preserve">(2) </t>
    </r>
    <r>
      <rPr>
        <sz val="10"/>
        <rFont val="Arial"/>
        <family val="2"/>
      </rPr>
      <t>Para estas ramas no se disponen de datos desagregados por Género</t>
    </r>
  </si>
  <si>
    <t>Sin empleo anterior</t>
  </si>
  <si>
    <t>(*) A partir del 1 de enero de 2008, los trabajadores por cuenta propia del Régimen Especial Agrario pasan a integrarse en el  Régimen Especial de Trabajadores</t>
  </si>
  <si>
    <t xml:space="preserve">(*)A partir del 1 de enero de 2008, los trabajadores por cuenta propia del Régimen Especial Agrario pasan a integrarse en el Régimen Especial </t>
  </si>
  <si>
    <r>
      <t>(*)</t>
    </r>
    <r>
      <rPr>
        <sz val="10"/>
        <rFont val="Arial"/>
        <family val="2"/>
      </rPr>
      <t xml:space="preserve"> A partir del 1 de enero de 2008, los trabajadores por cuenta propia del Régimen Especial Agrario pasan a integrarse en el Régimen Especial </t>
    </r>
  </si>
  <si>
    <t xml:space="preserve"> 5.16. Trabajadores afiliados, en alta laboral, del Régimen Especial de Trabajadores Autónomos,</t>
  </si>
  <si>
    <t xml:space="preserve"> 5.17. Altas laborales de trabajadores afiliados al Régimen Especial Agrario (R.E.A.) y Régimen Especial del Mar (R.E.MAR)</t>
  </si>
  <si>
    <t xml:space="preserve"> 5.19. Bajas laborales de trabajadores afiliados al Régimen Especial Agrario (R.E.A.) y Regimen Especial del Mar (R.E.MAR)</t>
  </si>
  <si>
    <t xml:space="preserve"> 5.20. Bajas laborales de trabajadores afiliados al Régimen Especial Agrario (R.E.A.) y Regimen Especial del Mar (R.E.MAR), según edad</t>
  </si>
  <si>
    <t xml:space="preserve"> 5.18. Altas laborales de trabajadores afiliados al Régimen Especial Agrario (R.E.A.) y Regimen Especial del Mar (R.E.MAR), según edad</t>
  </si>
  <si>
    <t xml:space="preserve"> 5.22.  Principales indicadores: Convenios colectivos de trabajo</t>
  </si>
  <si>
    <t xml:space="preserve"> 5.23. Trabajadores afectados por expedientes autorizados de regulación de empleo, según sectores de actividad</t>
  </si>
  <si>
    <t xml:space="preserve"> 5.24. Pensiones en el Régimen Especial Agrario de trabajadores por cuenta propia: Número e importe medio</t>
  </si>
  <si>
    <t xml:space="preserve"> 5.25. Pensiones en el Régimen Especial Agrario de trabajadores por cuenta ajena: Número e importe medio</t>
  </si>
  <si>
    <t xml:space="preserve"> 5.26. Beneficiarios de prestaciones por desempleo en el Sector Agrario</t>
  </si>
  <si>
    <t xml:space="preserve"> 5.32.  Accidentes en jornada de trabajo: Total y por sectores, según sector de actividad</t>
  </si>
  <si>
    <t xml:space="preserve"> 5.2. Cifras de población según comunidades autónomas y género (a 1 de enero de cada año)</t>
  </si>
  <si>
    <t xml:space="preserve"> 5.7. Clasificación de la población activa ocupada según sector de actividad, género y grupos de edad</t>
  </si>
  <si>
    <r>
      <t xml:space="preserve"> 5.8. Distribución porcentual de la población activa en el sector agrario </t>
    </r>
    <r>
      <rPr>
        <b/>
        <vertAlign val="superscript"/>
        <sz val="10"/>
        <rFont val="Arial"/>
        <family val="2"/>
      </rPr>
      <t>(1)</t>
    </r>
    <r>
      <rPr>
        <b/>
        <sz val="11"/>
        <rFont val="Arial"/>
        <family val="2"/>
      </rPr>
      <t>, según género y grupos de edad</t>
    </r>
    <r>
      <rPr>
        <b/>
        <sz val="8"/>
        <rFont val="Arial"/>
        <family val="2"/>
      </rPr>
      <t xml:space="preserve"> </t>
    </r>
  </si>
  <si>
    <t>Género</t>
  </si>
  <si>
    <r>
      <t xml:space="preserve"> 5.10. Distribución autonómica de la población activa, ocupada y parada, según sector de actividad </t>
    </r>
    <r>
      <rPr>
        <b/>
        <vertAlign val="superscript"/>
        <sz val="10"/>
        <rFont val="Arial"/>
        <family val="2"/>
      </rPr>
      <t>(1)</t>
    </r>
  </si>
  <si>
    <t xml:space="preserve"> 5.33.  Accidentes en jornada de trabajo: Total  según edad y género (miles de personas)</t>
  </si>
  <si>
    <r>
      <t xml:space="preserve">2008 </t>
    </r>
    <r>
      <rPr>
        <vertAlign val="superscript"/>
        <sz val="10"/>
        <rFont val="Arial"/>
        <family val="2"/>
      </rPr>
      <t>(*)</t>
    </r>
  </si>
  <si>
    <t>2009  (P)</t>
  </si>
  <si>
    <t>2009 (P)</t>
  </si>
  <si>
    <t>Industria de la alimentación</t>
  </si>
  <si>
    <t>Fabricación de bebidas</t>
  </si>
  <si>
    <t>Industria del tabaco</t>
  </si>
  <si>
    <t>Industria del papel</t>
  </si>
  <si>
    <t xml:space="preserve">Industria de 
madera y corcho. Exc. Muebles; cesteria y espartería
</t>
  </si>
  <si>
    <t>Fabricación muebles</t>
  </si>
  <si>
    <t>Suministro de energía eléctrica, gas, vapor y aire acondicionado</t>
  </si>
  <si>
    <t>Recogida, tratamiento y eliminación de residuos; valorización</t>
  </si>
  <si>
    <t xml:space="preserve">Agricultura,ganaderia caza y serv. relacionados con las mismas </t>
  </si>
  <si>
    <t>Silvicultura y explot.forestal</t>
  </si>
  <si>
    <t xml:space="preserve">Artes gráficas y reproduc.de soportes grabados:  impresión,encuadernación </t>
  </si>
  <si>
    <t>Otras industrias manufactureras</t>
  </si>
  <si>
    <t>(Medias anuales. Último día de cada mes) (1)</t>
  </si>
  <si>
    <t>(1)Los datos a partir de enero de 2009 reflejan la nueva Clasificación Nacional de Actividades Económicas CNAE 2009 establecida en el Real Decreto 475/2007, de 13 de abril.Para reconstruir los datos de años anteriores se ha utilizado la doble codificación de la actividad económica del Fichero de Afiliación de Trabajadores Autónomos de la Seguridad Social, con fecha 31 de enero de 2009.</t>
  </si>
  <si>
    <t>(1)Los datos a partir de enero de 2009 reflejan la nueva Clasificación Nacional de Actividades Económicas CNAE 2009 establecida en el Real Decreto 475/2007, de 13 de abril.Para reconstruir los datos de años anteriores se ha utilizado la doble codificación de la actividad económica del Fichero de Cuentas de Cotización de la Seguridad Social, con fecha 31 de enero de 2009.</t>
  </si>
  <si>
    <t xml:space="preserve"> 5.1. Proyecciones de población calculadas para el total de España (a 1 de enero de cada año)</t>
  </si>
  <si>
    <t xml:space="preserve"> 5.5.  Distribución autónomica de municipios y habitantes (a 1 de enero de 2009)</t>
  </si>
  <si>
    <r>
      <t>2008</t>
    </r>
    <r>
      <rPr>
        <vertAlign val="superscript"/>
        <sz val="10"/>
        <rFont val="Arial"/>
        <family val="2"/>
      </rPr>
      <t xml:space="preserve"> (2)</t>
    </r>
  </si>
  <si>
    <r>
      <t>(2)</t>
    </r>
    <r>
      <rPr>
        <sz val="10"/>
        <rFont val="Arial"/>
        <family val="2"/>
      </rPr>
      <t>Hasta el año 2007 los datos por sectores de actividad están referidos a CNAE-93. A partir del año 2008 los datos por sectores de actividad están referidos a CNAE-2009</t>
    </r>
  </si>
  <si>
    <t>Los datos por sectores de actividad están referidos a CNAE-2009</t>
  </si>
  <si>
    <t xml:space="preserve">Suministro de agua, actividades de saneamiento, gestión de residuos y descontaminación </t>
  </si>
  <si>
    <t xml:space="preserve">Captación, depuración y distribución de agua        </t>
  </si>
  <si>
    <t xml:space="preserve">Recogida y tratamiento de aguas residuales                                                                                </t>
  </si>
  <si>
    <t xml:space="preserve">Recogida, tratamiento y eliminación de residuos; valorización      </t>
  </si>
  <si>
    <t xml:space="preserve">Actividades de descontaminación y otros servicios de gestión de residuos </t>
  </si>
  <si>
    <t>Producción y distribución energía elec. y agua</t>
  </si>
  <si>
    <t>Régimen Especial de Trabajadores Autónomos (Varones)</t>
  </si>
  <si>
    <t>Régimen Especial de Trabajadores Autónomos (Mujeres)</t>
  </si>
  <si>
    <t>Régimen Especial de Trabajadores Autónomos (Ambos sexos)</t>
  </si>
  <si>
    <t xml:space="preserve">2008 (*) </t>
  </si>
  <si>
    <t>2008 (*)</t>
  </si>
  <si>
    <r>
      <t xml:space="preserve"> Principales indicadores: Aumento salarial pactado (en porcentaje)</t>
    </r>
    <r>
      <rPr>
        <b/>
        <vertAlign val="superscript"/>
        <sz val="11"/>
        <rFont val="Arial"/>
        <family val="2"/>
      </rPr>
      <t>(1)</t>
    </r>
  </si>
  <si>
    <r>
      <t>(1)</t>
    </r>
    <r>
      <rPr>
        <sz val="10"/>
        <rFont val="Arial"/>
        <family val="2"/>
      </rPr>
      <t xml:space="preserve"> Los aumentos salariales que figuran en las series anuales tienen incorporadas las revisiones salariales por cláusula de salvaguarda. En las series mensuales se mantiene el incremento salarial pactado en origen.</t>
    </r>
  </si>
  <si>
    <r>
      <t xml:space="preserve"> 5.21. Empresas inscritas en la Seguridad Social, según sector de actividad y número de trabajadores </t>
    </r>
    <r>
      <rPr>
        <b/>
        <vertAlign val="superscript"/>
        <sz val="11"/>
        <rFont val="Arial"/>
        <family val="2"/>
      </rPr>
      <t>(1)</t>
    </r>
  </si>
  <si>
    <r>
      <t>(2)</t>
    </r>
    <r>
      <rPr>
        <sz val="10"/>
        <rFont val="Arial"/>
        <family val="2"/>
      </rPr>
      <t xml:space="preserve"> Incluye "No consta actividad económica"</t>
    </r>
  </si>
  <si>
    <t>Agricultura, ganadería, caza y servicios relacionados</t>
  </si>
  <si>
    <t>Silvicultura y explotación forestal</t>
  </si>
  <si>
    <t>Industria Industria de la alimentación</t>
  </si>
  <si>
    <t xml:space="preserve">Industria de la madera y del corcho, excepto muebles; cestería </t>
  </si>
  <si>
    <t>Artes gráficas, reproducción soportes grabados: impresión, encuadernac.</t>
  </si>
  <si>
    <t>Fabricación de muebles</t>
  </si>
  <si>
    <t>Recogida, tratamiento y eliminación residuos; valorización</t>
  </si>
  <si>
    <t>Favor familiar</t>
  </si>
  <si>
    <r>
      <t>2000</t>
    </r>
    <r>
      <rPr>
        <vertAlign val="superscript"/>
        <sz val="10"/>
        <rFont val="Arial"/>
        <family val="2"/>
      </rPr>
      <t xml:space="preserve"> (1)</t>
    </r>
  </si>
  <si>
    <r>
      <t>2001</t>
    </r>
    <r>
      <rPr>
        <vertAlign val="superscript"/>
        <sz val="10"/>
        <rFont val="Arial"/>
        <family val="2"/>
      </rPr>
      <t xml:space="preserve"> (1)</t>
    </r>
  </si>
  <si>
    <r>
      <t xml:space="preserve">2009 </t>
    </r>
    <r>
      <rPr>
        <vertAlign val="superscript"/>
        <sz val="10"/>
        <rFont val="Arial"/>
        <family val="2"/>
      </rPr>
      <t>(1)</t>
    </r>
    <r>
      <rPr>
        <sz val="10"/>
        <rFont val="Arial"/>
        <family val="2"/>
      </rPr>
      <t xml:space="preserve"> (P)</t>
    </r>
  </si>
  <si>
    <r>
      <t xml:space="preserve"> 5.27. Beneficiarios de prestaciones por desempleo segun tipo de prestación y sector de actividad </t>
    </r>
    <r>
      <rPr>
        <b/>
        <vertAlign val="superscript"/>
        <sz val="11"/>
        <rFont val="Arial"/>
        <family val="2"/>
      </rPr>
      <t xml:space="preserve">(1) </t>
    </r>
    <r>
      <rPr>
        <b/>
        <sz val="11"/>
        <rFont val="Arial"/>
        <family val="2"/>
      </rPr>
      <t>(miles de personas)</t>
    </r>
  </si>
  <si>
    <t>(1) Sin incluir el subsidio para trabajadores eventuales agrarios</t>
  </si>
  <si>
    <r>
      <t>Total</t>
    </r>
    <r>
      <rPr>
        <vertAlign val="superscript"/>
        <sz val="10"/>
        <rFont val="Arial"/>
        <family val="2"/>
      </rPr>
      <t xml:space="preserve"> </t>
    </r>
  </si>
  <si>
    <r>
      <t>(1)</t>
    </r>
    <r>
      <rPr>
        <sz val="10"/>
        <rFont val="Arial"/>
        <family val="2"/>
      </rPr>
      <t xml:space="preserve"> No incluye el subsidio de trabajadores eventuales agrarios</t>
    </r>
  </si>
  <si>
    <r>
      <t xml:space="preserve"> según tipo de prestación </t>
    </r>
    <r>
      <rPr>
        <b/>
        <vertAlign val="superscript"/>
        <sz val="11"/>
        <rFont val="Arial"/>
        <family val="2"/>
      </rPr>
      <t>(1)</t>
    </r>
    <r>
      <rPr>
        <b/>
        <sz val="11"/>
        <rFont val="Arial"/>
        <family val="2"/>
      </rPr>
      <t xml:space="preserve"> (miles de personas)</t>
    </r>
  </si>
  <si>
    <t xml:space="preserve">5.28. Beneficiarios de prestaciones del subsidio de trabajadores eventuales agrarios y número de jornadas trabajadas, </t>
  </si>
  <si>
    <t>según edad (miles de personas)</t>
  </si>
  <si>
    <t xml:space="preserve">5.29. Beneficiarios de prestaciones del subsidio de trabajadores eventuales agrarios y número de jornadas trabajadas, </t>
  </si>
  <si>
    <t>según género (miles de personas)</t>
  </si>
  <si>
    <t>Agricultura, ganadería, caza y servicios relacionados con las mismas</t>
  </si>
  <si>
    <t>Industria de la madera y del corcho</t>
  </si>
  <si>
    <t>Los datos por sectores de actividad están referidos a CNAE-93</t>
  </si>
  <si>
    <t xml:space="preserve">      No Agrario</t>
  </si>
  <si>
    <t xml:space="preserve"> Industria  </t>
  </si>
  <si>
    <t xml:space="preserve"> Construcción </t>
  </si>
  <si>
    <t xml:space="preserve">Servicios </t>
  </si>
  <si>
    <t>según  edad y género (miles de afiliados)</t>
  </si>
  <si>
    <r>
      <t xml:space="preserve">2009 (P) </t>
    </r>
    <r>
      <rPr>
        <vertAlign val="superscript"/>
        <sz val="10"/>
        <rFont val="Arial"/>
        <family val="2"/>
      </rPr>
      <t>(1)</t>
    </r>
  </si>
  <si>
    <r>
      <t>(2)</t>
    </r>
    <r>
      <rPr>
        <sz val="10"/>
        <rFont val="Arial"/>
        <family val="2"/>
      </rPr>
      <t xml:space="preserve"> Los datos a partir de enero de 2009 reflejan la nueva Clasificación Nacional de Actividades Económicas CNAE 2009 establecida en el Real Decreto 475/2007, de 13 de abril. Para los años anteriores se utiliza la CNAE-93</t>
    </r>
  </si>
  <si>
    <t>(Miles de personas. Último día de cada mes) (2)</t>
  </si>
  <si>
    <t xml:space="preserve"> 5.31. Autorizaciones de trabajo concedidos a extranjeros : Total y según rama de actividad y género</t>
  </si>
  <si>
    <t>(P) Datos provisionales desde Enero a Noviembre</t>
  </si>
  <si>
    <t>(1) Los datos a partir de enero de 2009 reflejan la nueva Clasificación Nacional de Actividades Económicas CNAE 2009 establecida en el Real Decreto 475/2007, de 13 de abril. Para los años anteriores se utiliza la CNAE-93</t>
  </si>
  <si>
    <t>(P) Datos provisionales de Enero a Noviembre</t>
  </si>
  <si>
    <t>(P) Datos provisionales desde Enero a Junio</t>
  </si>
  <si>
    <r>
      <t xml:space="preserve"> 5.30. Autorizaciones de trabajo concedidos a extranjeros : Total y según sector de actividad</t>
    </r>
    <r>
      <rPr>
        <b/>
        <vertAlign val="superscript"/>
        <sz val="11"/>
        <rFont val="Arial"/>
        <family val="2"/>
      </rPr>
      <t xml:space="preserve"> (1)</t>
    </r>
  </si>
  <si>
    <r>
      <t>2009 (P)</t>
    </r>
    <r>
      <rPr>
        <vertAlign val="superscript"/>
        <sz val="10"/>
        <rFont val="Arial"/>
        <family val="2"/>
      </rPr>
      <t>(2)</t>
    </r>
  </si>
  <si>
    <r>
      <t>(2)</t>
    </r>
    <r>
      <rPr>
        <sz val="10"/>
        <rFont val="Arial"/>
        <family val="2"/>
      </rPr>
      <t xml:space="preserve"> No se disponen de los datos desagragados por Género</t>
    </r>
  </si>
  <si>
    <r>
      <t>(1)</t>
    </r>
    <r>
      <rPr>
        <sz val="10"/>
        <rFont val="Arial"/>
        <family val="2"/>
      </rPr>
      <t xml:space="preserve"> Hasta el año 2008 se utiliza la CNAE-93, para el año 2009 se utiliza la CNAE-2009</t>
    </r>
  </si>
  <si>
    <r>
      <t>2008</t>
    </r>
    <r>
      <rPr>
        <vertAlign val="superscript"/>
        <sz val="10"/>
        <rFont val="Arial"/>
        <family val="2"/>
      </rPr>
      <t xml:space="preserve"> (*)</t>
    </r>
  </si>
  <si>
    <r>
      <t xml:space="preserve">(*) </t>
    </r>
    <r>
      <rPr>
        <sz val="10"/>
        <rFont val="Arial"/>
        <family val="2"/>
      </rPr>
      <t>Datos provisionales</t>
    </r>
  </si>
  <si>
    <r>
      <t>Favor familiar</t>
    </r>
    <r>
      <rPr>
        <vertAlign val="superscript"/>
        <sz val="10"/>
        <rFont val="Arial"/>
        <family val="2"/>
      </rPr>
      <t xml:space="preserve"> </t>
    </r>
  </si>
  <si>
    <t>–</t>
  </si>
  <si>
    <t>Fuente:INE/EUROSTAT (Extracción Enero 2010)</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</si>
</sst>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_)"/>
    <numFmt numFmtId="181" formatCode="#,##0_);\(#,##0\)"/>
    <numFmt numFmtId="182" formatCode="#,##0.0_);\(#,##0.0\)"/>
    <numFmt numFmtId="183" formatCode="0_)"/>
    <numFmt numFmtId="184" formatCode="0.0_)"/>
    <numFmt numFmtId="185" formatCode="#,##0.00_);\(#,##0.00\)"/>
    <numFmt numFmtId="186" formatCode="#,##0.000_);\(#,##0.000\)"/>
    <numFmt numFmtId="187" formatCode="0.0"/>
    <numFmt numFmtId="188" formatCode="#,##0;[Red]#,##0"/>
    <numFmt numFmtId="189" formatCode="0.000"/>
    <numFmt numFmtId="190" formatCode="0.0000"/>
    <numFmt numFmtId="191" formatCode="#,##0.0"/>
    <numFmt numFmtId="192" formatCode="#,##0.000"/>
    <numFmt numFmtId="193" formatCode="#,##0.0000"/>
    <numFmt numFmtId="194" formatCode="#,##0.00000"/>
    <numFmt numFmtId="195" formatCode="#,##0;;"/>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0.00;\-"/>
    <numFmt numFmtId="201" formatCode="_(* #,##0_);_(* \(#,##0\);_(* &quot;-&quot;_);_(@_)"/>
    <numFmt numFmtId="202" formatCode="#,##0\ "/>
    <numFmt numFmtId="203" formatCode="0.00\ "/>
    <numFmt numFmtId="204" formatCode="0.0\ \ "/>
    <numFmt numFmtId="205" formatCode="#,##0.000\ "/>
    <numFmt numFmtId="206" formatCode="0.00000"/>
    <numFmt numFmtId="207" formatCode="_-* #,##0\ _€_-;\-* #,##0\ _€_-;_-* &quot;-&quot;??\ _€_-;_-@_-"/>
    <numFmt numFmtId="208" formatCode="#,##0;\(0.0\)"/>
    <numFmt numFmtId="209" formatCode="_-* #,##0.00\ [$€]_-;\-* #,##0.00\ [$€]_-;_-* &quot;-&quot;??\ [$€]_-;_-@_-"/>
    <numFmt numFmtId="210" formatCode="#,##0__;\–#,##0__;0__;@__"/>
    <numFmt numFmtId="211" formatCode="#,##0.0__;\–#,##0.0__;0.0__;@__"/>
    <numFmt numFmtId="212" formatCode="#,##0.00__;\–#,##0.00__;0.00__;@__"/>
    <numFmt numFmtId="213" formatCode="#,##0;\-#,##0;\-"/>
  </numFmts>
  <fonts count="34">
    <font>
      <sz val="10"/>
      <name val="Arial"/>
      <family val="0"/>
    </font>
    <font>
      <sz val="12"/>
      <name val="Helv"/>
      <family val="0"/>
    </font>
    <font>
      <u val="single"/>
      <sz val="10"/>
      <color indexed="12"/>
      <name val="Arial"/>
      <family val="0"/>
    </font>
    <font>
      <b/>
      <sz val="10"/>
      <name val="Arial"/>
      <family val="2"/>
    </font>
    <font>
      <b/>
      <sz val="14"/>
      <name val="Arial"/>
      <family val="2"/>
    </font>
    <font>
      <b/>
      <sz val="11"/>
      <name val="Arial"/>
      <family val="2"/>
    </font>
    <font>
      <b/>
      <sz val="8"/>
      <name val="Arial"/>
      <family val="2"/>
    </font>
    <font>
      <sz val="8"/>
      <name val="Arial"/>
      <family val="2"/>
    </font>
    <font>
      <sz val="11"/>
      <name val="Arial"/>
      <family val="2"/>
    </font>
    <font>
      <vertAlign val="superscript"/>
      <sz val="10"/>
      <name val="Arial"/>
      <family val="2"/>
    </font>
    <font>
      <sz val="8"/>
      <name val="Univers"/>
      <family val="0"/>
    </font>
    <font>
      <vertAlign val="superscript"/>
      <sz val="8"/>
      <name val="Arial"/>
      <family val="2"/>
    </font>
    <font>
      <sz val="9"/>
      <color indexed="8"/>
      <name val="Arial"/>
      <family val="2"/>
    </font>
    <font>
      <sz val="10"/>
      <color indexed="10"/>
      <name val="Arial"/>
      <family val="0"/>
    </font>
    <font>
      <b/>
      <vertAlign val="superscript"/>
      <sz val="10"/>
      <name val="Arial"/>
      <family val="2"/>
    </font>
    <font>
      <sz val="8"/>
      <name val="Courier New"/>
      <family val="3"/>
    </font>
    <font>
      <sz val="10"/>
      <name val="Courier New"/>
      <family val="3"/>
    </font>
    <font>
      <sz val="9"/>
      <name val="Arial"/>
      <family val="2"/>
    </font>
    <font>
      <u val="single"/>
      <sz val="10"/>
      <color indexed="36"/>
      <name val="Arial"/>
      <family val="0"/>
    </font>
    <font>
      <sz val="8"/>
      <color indexed="8"/>
      <name val="Arial"/>
      <family val="2"/>
    </font>
    <font>
      <sz val="1"/>
      <name val="Arial"/>
      <family val="2"/>
    </font>
    <font>
      <b/>
      <sz val="10"/>
      <color indexed="25"/>
      <name val="Arial"/>
      <family val="2"/>
    </font>
    <font>
      <b/>
      <sz val="10"/>
      <color indexed="16"/>
      <name val="arial"/>
      <family val="0"/>
    </font>
    <font>
      <sz val="10"/>
      <color indexed="16"/>
      <name val="arial"/>
      <family val="0"/>
    </font>
    <font>
      <b/>
      <sz val="10"/>
      <color indexed="8"/>
      <name val="arial"/>
      <family val="0"/>
    </font>
    <font>
      <sz val="8"/>
      <color indexed="16"/>
      <name val="arial"/>
      <family val="0"/>
    </font>
    <font>
      <sz val="10"/>
      <color indexed="8"/>
      <name val="Arial"/>
      <family val="2"/>
    </font>
    <font>
      <b/>
      <sz val="10.5"/>
      <name val="Arial"/>
      <family val="2"/>
    </font>
    <font>
      <sz val="10.5"/>
      <name val="Arial"/>
      <family val="2"/>
    </font>
    <font>
      <sz val="8.75"/>
      <name val="Arial"/>
      <family val="0"/>
    </font>
    <font>
      <sz val="8.5"/>
      <name val="Arial"/>
      <family val="0"/>
    </font>
    <font>
      <sz val="9.25"/>
      <name val="Arial"/>
      <family val="0"/>
    </font>
    <font>
      <sz val="4.5"/>
      <name val="Arial"/>
      <family val="0"/>
    </font>
    <font>
      <b/>
      <vertAlign val="superscript"/>
      <sz val="11"/>
      <name val="Arial"/>
      <family val="2"/>
    </font>
  </fonts>
  <fills count="6">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s>
  <borders count="49">
    <border>
      <left/>
      <right/>
      <top/>
      <bottom/>
      <diagonal/>
    </border>
    <border>
      <left style="thin">
        <color indexed="9"/>
      </left>
      <right style="thin">
        <color indexed="9"/>
      </right>
      <top style="thin">
        <color indexed="9"/>
      </top>
      <bottom style="thin">
        <color indexed="9"/>
      </bottom>
    </border>
    <border>
      <left>
        <color indexed="8"/>
      </left>
      <right>
        <color indexed="8"/>
      </right>
      <top style="thin">
        <color indexed="9"/>
      </top>
      <bottom style="thin">
        <color indexed="9"/>
      </bottom>
    </border>
    <border>
      <left style="thin">
        <color indexed="47"/>
      </left>
      <right style="thin">
        <color indexed="47"/>
      </right>
      <top style="thin">
        <color indexed="47"/>
      </top>
      <bottom style="thin">
        <color indexed="47"/>
      </bottom>
    </border>
    <border>
      <left>
        <color indexed="63"/>
      </left>
      <right>
        <color indexed="63"/>
      </right>
      <top>
        <color indexed="63"/>
      </top>
      <bottom style="medium">
        <color indexed="53"/>
      </bottom>
    </border>
    <border>
      <left>
        <color indexed="63"/>
      </left>
      <right style="thin">
        <color indexed="53"/>
      </right>
      <top style="medium">
        <color indexed="53"/>
      </top>
      <bottom>
        <color indexed="63"/>
      </bottom>
    </border>
    <border>
      <left style="thin">
        <color indexed="53"/>
      </left>
      <right style="thin">
        <color indexed="53"/>
      </right>
      <top style="medium">
        <color indexed="53"/>
      </top>
      <bottom>
        <color indexed="63"/>
      </bottom>
    </border>
    <border>
      <left style="thin">
        <color indexed="53"/>
      </left>
      <right>
        <color indexed="63"/>
      </right>
      <top style="medium">
        <color indexed="53"/>
      </top>
      <bottom>
        <color indexed="63"/>
      </bottom>
    </border>
    <border>
      <left>
        <color indexed="63"/>
      </left>
      <right style="thin">
        <color indexed="53"/>
      </right>
      <top>
        <color indexed="63"/>
      </top>
      <bottom>
        <color indexed="63"/>
      </bottom>
    </border>
    <border>
      <left style="thin">
        <color indexed="53"/>
      </left>
      <right style="thin">
        <color indexed="53"/>
      </right>
      <top>
        <color indexed="63"/>
      </top>
      <bottom>
        <color indexed="63"/>
      </bottom>
    </border>
    <border>
      <left style="thin">
        <color indexed="53"/>
      </left>
      <right>
        <color indexed="63"/>
      </right>
      <top>
        <color indexed="63"/>
      </top>
      <bottom>
        <color indexed="63"/>
      </bottom>
    </border>
    <border>
      <left>
        <color indexed="63"/>
      </left>
      <right style="thin">
        <color indexed="53"/>
      </right>
      <top>
        <color indexed="63"/>
      </top>
      <bottom style="medium">
        <color indexed="53"/>
      </bottom>
    </border>
    <border>
      <left style="thin">
        <color indexed="53"/>
      </left>
      <right style="thin">
        <color indexed="53"/>
      </right>
      <top>
        <color indexed="63"/>
      </top>
      <bottom style="medium">
        <color indexed="53"/>
      </bottom>
    </border>
    <border>
      <left style="thin">
        <color indexed="53"/>
      </left>
      <right>
        <color indexed="63"/>
      </right>
      <top>
        <color indexed="63"/>
      </top>
      <bottom style="medium">
        <color indexed="53"/>
      </bottom>
    </border>
    <border>
      <left>
        <color indexed="63"/>
      </left>
      <right>
        <color indexed="63"/>
      </right>
      <top style="medium">
        <color indexed="53"/>
      </top>
      <bottom>
        <color indexed="63"/>
      </bottom>
    </border>
    <border>
      <left style="thin">
        <color indexed="53"/>
      </left>
      <right style="thin">
        <color indexed="53"/>
      </right>
      <top style="medium">
        <color indexed="53"/>
      </top>
      <bottom style="medium">
        <color indexed="53"/>
      </bottom>
    </border>
    <border>
      <left style="thin">
        <color indexed="53"/>
      </left>
      <right>
        <color indexed="63"/>
      </right>
      <top style="medium">
        <color indexed="53"/>
      </top>
      <bottom style="medium">
        <color indexed="53"/>
      </bottom>
    </border>
    <border>
      <left style="thin">
        <color indexed="53"/>
      </left>
      <right style="thin">
        <color indexed="53"/>
      </right>
      <top style="thin">
        <color indexed="53"/>
      </top>
      <bottom style="medium">
        <color indexed="53"/>
      </bottom>
    </border>
    <border>
      <left style="thin">
        <color indexed="53"/>
      </left>
      <right>
        <color indexed="63"/>
      </right>
      <top style="thin">
        <color indexed="53"/>
      </top>
      <bottom style="medium">
        <color indexed="53"/>
      </bottom>
    </border>
    <border>
      <left>
        <color indexed="63"/>
      </left>
      <right style="thin">
        <color indexed="53"/>
      </right>
      <top style="medium">
        <color indexed="53"/>
      </top>
      <bottom style="medium">
        <color indexed="53"/>
      </bottom>
    </border>
    <border>
      <left style="thin">
        <color indexed="53"/>
      </left>
      <right style="thin">
        <color indexed="53"/>
      </right>
      <top style="thin">
        <color indexed="53"/>
      </top>
      <bottom>
        <color indexed="63"/>
      </bottom>
    </border>
    <border>
      <left style="thin">
        <color indexed="53"/>
      </left>
      <right>
        <color indexed="63"/>
      </right>
      <top style="thin">
        <color indexed="53"/>
      </top>
      <bottom>
        <color indexed="63"/>
      </bottom>
    </border>
    <border>
      <left>
        <color indexed="63"/>
      </left>
      <right>
        <color indexed="63"/>
      </right>
      <top>
        <color indexed="63"/>
      </top>
      <bottom style="thin">
        <color indexed="53"/>
      </bottom>
    </border>
    <border>
      <left>
        <color indexed="63"/>
      </left>
      <right>
        <color indexed="8"/>
      </right>
      <top style="medium">
        <color indexed="53"/>
      </top>
      <bottom>
        <color indexed="63"/>
      </bottom>
    </border>
    <border>
      <left>
        <color indexed="8"/>
      </left>
      <right>
        <color indexed="8"/>
      </right>
      <top style="medium">
        <color indexed="53"/>
      </top>
      <bottom>
        <color indexed="8"/>
      </bottom>
    </border>
    <border>
      <left>
        <color indexed="8"/>
      </left>
      <right>
        <color indexed="63"/>
      </right>
      <top style="medium">
        <color indexed="53"/>
      </top>
      <bottom>
        <color indexed="63"/>
      </bottom>
    </border>
    <border>
      <left>
        <color indexed="63"/>
      </left>
      <right style="thin">
        <color indexed="53"/>
      </right>
      <top style="thin">
        <color indexed="53"/>
      </top>
      <bottom>
        <color indexed="63"/>
      </bottom>
    </border>
    <border>
      <left style="thin">
        <color indexed="53"/>
      </left>
      <right>
        <color indexed="63"/>
      </right>
      <top style="medium">
        <color indexed="53"/>
      </top>
      <bottom style="thin">
        <color indexed="53"/>
      </bottom>
    </border>
    <border>
      <left style="thin">
        <color indexed="53"/>
      </left>
      <right style="thin">
        <color indexed="53"/>
      </right>
      <top>
        <color indexed="63"/>
      </top>
      <bottom style="thin">
        <color indexed="53"/>
      </bottom>
    </border>
    <border>
      <left>
        <color indexed="63"/>
      </left>
      <right>
        <color indexed="63"/>
      </right>
      <top style="medium">
        <color indexed="53"/>
      </top>
      <bottom style="thin">
        <color indexed="53"/>
      </bottom>
    </border>
    <border>
      <left>
        <color indexed="63"/>
      </left>
      <right style="thin">
        <color indexed="53"/>
      </right>
      <top style="medium">
        <color indexed="53"/>
      </top>
      <bottom style="thin">
        <color indexed="53"/>
      </bottom>
    </border>
    <border>
      <left>
        <color indexed="63"/>
      </left>
      <right>
        <color indexed="63"/>
      </right>
      <top style="medium">
        <color indexed="53"/>
      </top>
      <bottom style="medium">
        <color indexed="53"/>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53"/>
      </left>
      <right>
        <color indexed="63"/>
      </right>
      <top>
        <color indexed="63"/>
      </top>
      <bottom style="thin">
        <color indexed="53"/>
      </bottom>
    </border>
    <border>
      <left>
        <color indexed="63"/>
      </left>
      <right style="thin">
        <color indexed="53"/>
      </right>
      <top>
        <color indexed="63"/>
      </top>
      <bottom style="thin">
        <color indexed="53"/>
      </bottom>
    </border>
    <border>
      <left style="thin">
        <color indexed="53"/>
      </left>
      <right style="thin"/>
      <top style="thin">
        <color indexed="53"/>
      </top>
      <bottom style="thin">
        <color indexed="53"/>
      </bottom>
    </border>
    <border>
      <left style="thin"/>
      <right>
        <color indexed="63"/>
      </right>
      <top style="thin">
        <color indexed="53"/>
      </top>
      <bottom style="thin">
        <color indexed="53"/>
      </bottom>
    </border>
    <border>
      <left style="thin"/>
      <right style="thin">
        <color indexed="53"/>
      </right>
      <top style="thin">
        <color indexed="53"/>
      </top>
      <bottom style="thin">
        <color indexed="53"/>
      </bottom>
    </border>
    <border>
      <left style="thin">
        <color indexed="53"/>
      </left>
      <right style="thin"/>
      <top style="medium">
        <color indexed="53"/>
      </top>
      <bottom style="thin">
        <color indexed="53"/>
      </bottom>
    </border>
    <border>
      <left style="thin"/>
      <right style="thin">
        <color indexed="53"/>
      </right>
      <top style="medium">
        <color indexed="53"/>
      </top>
      <bottom style="thin">
        <color indexed="53"/>
      </bottom>
    </border>
    <border>
      <left style="thin"/>
      <right>
        <color indexed="63"/>
      </right>
      <top style="medium">
        <color indexed="53"/>
      </top>
      <bottom style="thin">
        <color indexed="53"/>
      </bottom>
    </border>
    <border>
      <left style="thin">
        <color indexed="53"/>
      </left>
      <right>
        <color indexed="63"/>
      </right>
      <top style="thin">
        <color indexed="53"/>
      </top>
      <bottom style="thin">
        <color indexed="53"/>
      </bottom>
    </border>
    <border>
      <left>
        <color indexed="63"/>
      </left>
      <right style="thin">
        <color indexed="53"/>
      </right>
      <top style="thin">
        <color indexed="53"/>
      </top>
      <bottom style="thin">
        <color indexed="53"/>
      </bottom>
    </border>
    <border>
      <left style="thin"/>
      <right style="thin"/>
      <top style="medium">
        <color indexed="53"/>
      </top>
      <bottom style="thin">
        <color indexed="53"/>
      </bottom>
    </border>
    <border>
      <left>
        <color indexed="63"/>
      </left>
      <right style="thin">
        <color indexed="53"/>
      </right>
      <top style="thin">
        <color indexed="53"/>
      </top>
      <bottom style="medium">
        <color indexed="53"/>
      </bottom>
    </border>
    <border>
      <left>
        <color indexed="63"/>
      </left>
      <right>
        <color indexed="63"/>
      </right>
      <top style="thin">
        <color indexed="53"/>
      </top>
      <bottom style="medium">
        <color indexed="53"/>
      </bottom>
    </border>
    <border>
      <left>
        <color indexed="63"/>
      </left>
      <right>
        <color indexed="63"/>
      </right>
      <top style="thin">
        <color indexed="53"/>
      </top>
      <bottom>
        <color indexed="63"/>
      </bottom>
    </border>
    <border>
      <left>
        <color indexed="63"/>
      </left>
      <right>
        <color indexed="63"/>
      </right>
      <top style="thin">
        <color indexed="53"/>
      </top>
      <bottom style="thin">
        <color indexed="5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18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829">
    <xf numFmtId="0" fontId="0" fillId="0" borderId="0" xfId="0" applyAlignment="1">
      <alignment/>
    </xf>
    <xf numFmtId="0" fontId="0" fillId="0" borderId="0" xfId="0" applyFont="1" applyAlignment="1">
      <alignment/>
    </xf>
    <xf numFmtId="181" fontId="0" fillId="0" borderId="0" xfId="22" applyNumberFormat="1" applyFont="1" applyProtection="1">
      <alignment/>
      <protection/>
    </xf>
    <xf numFmtId="180" fontId="0" fillId="0" borderId="0" xfId="22" applyNumberFormat="1" applyFont="1" applyProtection="1">
      <alignment/>
      <protection/>
    </xf>
    <xf numFmtId="180" fontId="0" fillId="0" borderId="0" xfId="22" applyFont="1">
      <alignment/>
      <protection/>
    </xf>
    <xf numFmtId="0" fontId="0" fillId="0" borderId="0" xfId="28" applyFont="1">
      <alignment/>
      <protection/>
    </xf>
    <xf numFmtId="0" fontId="0" fillId="0" borderId="0" xfId="27" applyFont="1">
      <alignment/>
      <protection/>
    </xf>
    <xf numFmtId="0" fontId="0" fillId="0" borderId="0" xfId="26" applyFont="1">
      <alignment/>
      <protection/>
    </xf>
    <xf numFmtId="0" fontId="0" fillId="0" borderId="0" xfId="26" applyFont="1" applyAlignment="1">
      <alignment horizontal="center"/>
      <protection/>
    </xf>
    <xf numFmtId="0" fontId="0" fillId="0" borderId="0" xfId="25" applyFont="1">
      <alignment/>
      <protection/>
    </xf>
    <xf numFmtId="0" fontId="0" fillId="0" borderId="0" xfId="24" applyFont="1">
      <alignment/>
      <protection/>
    </xf>
    <xf numFmtId="0" fontId="0" fillId="0" borderId="0" xfId="23" applyFont="1">
      <alignment/>
      <protection/>
    </xf>
    <xf numFmtId="0" fontId="0" fillId="0" borderId="0" xfId="35" applyFont="1">
      <alignment/>
      <protection/>
    </xf>
    <xf numFmtId="0" fontId="0" fillId="0" borderId="0" xfId="34" applyFont="1">
      <alignment/>
      <protection/>
    </xf>
    <xf numFmtId="0" fontId="0" fillId="0" borderId="0" xfId="33" applyFont="1">
      <alignment/>
      <protection/>
    </xf>
    <xf numFmtId="0" fontId="0" fillId="0" borderId="0" xfId="33" applyFont="1" applyAlignment="1">
      <alignment horizontal="center"/>
      <protection/>
    </xf>
    <xf numFmtId="0" fontId="0" fillId="0" borderId="0" xfId="32" applyFont="1">
      <alignment/>
      <protection/>
    </xf>
    <xf numFmtId="182" fontId="0" fillId="0" borderId="0" xfId="32" applyNumberFormat="1" applyFont="1" applyProtection="1">
      <alignment/>
      <protection/>
    </xf>
    <xf numFmtId="0" fontId="3" fillId="0" borderId="0" xfId="0" applyFont="1" applyAlignment="1">
      <alignment horizontal="center"/>
    </xf>
    <xf numFmtId="180" fontId="4" fillId="0" borderId="0" xfId="22" applyNumberFormat="1" applyFont="1" applyAlignment="1" applyProtection="1">
      <alignment horizontal="center"/>
      <protection/>
    </xf>
    <xf numFmtId="0" fontId="4" fillId="0" borderId="0" xfId="0" applyFont="1" applyAlignment="1">
      <alignment horizontal="center"/>
    </xf>
    <xf numFmtId="0" fontId="0" fillId="0" borderId="0" xfId="0" applyAlignment="1">
      <alignment horizontal="center"/>
    </xf>
    <xf numFmtId="0" fontId="0" fillId="0" borderId="0" xfId="34" applyFont="1" applyAlignment="1">
      <alignment horizontal="center"/>
      <protection/>
    </xf>
    <xf numFmtId="3" fontId="0" fillId="0" borderId="0" xfId="33" applyNumberFormat="1" applyFont="1">
      <alignment/>
      <protection/>
    </xf>
    <xf numFmtId="191" fontId="0" fillId="0" borderId="0" xfId="0" applyNumberFormat="1" applyAlignment="1">
      <alignment/>
    </xf>
    <xf numFmtId="3" fontId="0" fillId="0" borderId="0" xfId="0" applyNumberFormat="1" applyAlignment="1">
      <alignment/>
    </xf>
    <xf numFmtId="0" fontId="12" fillId="2" borderId="0" xfId="0" applyFont="1" applyFill="1" applyAlignment="1">
      <alignment horizontal="right"/>
    </xf>
    <xf numFmtId="3" fontId="12" fillId="2" borderId="0" xfId="0" applyNumberFormat="1" applyFont="1" applyFill="1" applyAlignment="1">
      <alignment horizontal="right"/>
    </xf>
    <xf numFmtId="0" fontId="0" fillId="0" borderId="0" xfId="37" applyFont="1">
      <alignment/>
      <protection/>
    </xf>
    <xf numFmtId="0" fontId="0" fillId="0" borderId="0" xfId="35" applyFont="1" applyFill="1">
      <alignment/>
      <protection/>
    </xf>
    <xf numFmtId="180" fontId="9" fillId="0" borderId="0" xfId="22" applyNumberFormat="1" applyFont="1" applyProtection="1" quotePrefix="1">
      <alignment/>
      <protection/>
    </xf>
    <xf numFmtId="0" fontId="9" fillId="0" borderId="0" xfId="37" applyFont="1">
      <alignment/>
      <protection/>
    </xf>
    <xf numFmtId="191" fontId="15" fillId="0" borderId="0" xfId="0" applyNumberFormat="1" applyFont="1" applyAlignment="1">
      <alignment horizontal="right"/>
    </xf>
    <xf numFmtId="0" fontId="0" fillId="2" borderId="0" xfId="0" applyFill="1" applyAlignment="1">
      <alignment/>
    </xf>
    <xf numFmtId="191" fontId="0" fillId="0" borderId="0" xfId="34" applyNumberFormat="1" applyFont="1">
      <alignment/>
      <protection/>
    </xf>
    <xf numFmtId="3" fontId="15" fillId="0" borderId="0" xfId="0" applyNumberFormat="1" applyFont="1" applyAlignment="1">
      <alignment horizontal="right"/>
    </xf>
    <xf numFmtId="3" fontId="0" fillId="0" borderId="0" xfId="0" applyNumberFormat="1" applyAlignment="1">
      <alignment horizontal="center"/>
    </xf>
    <xf numFmtId="187" fontId="0" fillId="2" borderId="0" xfId="0" applyNumberFormat="1" applyFill="1" applyAlignment="1">
      <alignment/>
    </xf>
    <xf numFmtId="3" fontId="15" fillId="0" borderId="0" xfId="0" applyNumberFormat="1" applyFont="1" applyBorder="1" applyAlignment="1">
      <alignment horizontal="right"/>
    </xf>
    <xf numFmtId="3" fontId="0" fillId="0" borderId="0" xfId="24" applyNumberFormat="1" applyFont="1">
      <alignment/>
      <protection/>
    </xf>
    <xf numFmtId="0" fontId="0" fillId="0" borderId="0" xfId="25" applyFont="1" applyFill="1">
      <alignment/>
      <protection/>
    </xf>
    <xf numFmtId="0" fontId="0" fillId="0" borderId="0" xfId="26" applyFont="1" applyFill="1">
      <alignment/>
      <protection/>
    </xf>
    <xf numFmtId="0" fontId="0" fillId="0" borderId="0" xfId="27" applyFont="1" applyFill="1">
      <alignment/>
      <protection/>
    </xf>
    <xf numFmtId="0" fontId="0" fillId="0" borderId="0" xfId="28" applyFont="1" applyFill="1">
      <alignment/>
      <protection/>
    </xf>
    <xf numFmtId="0" fontId="0" fillId="0" borderId="0" xfId="24" applyFont="1" applyBorder="1">
      <alignment/>
      <protection/>
    </xf>
    <xf numFmtId="0" fontId="3" fillId="0" borderId="0" xfId="26" applyFont="1" applyFill="1" applyAlignment="1">
      <alignment horizontal="center"/>
      <protection/>
    </xf>
    <xf numFmtId="181" fontId="0" fillId="0" borderId="0" xfId="22" applyNumberFormat="1" applyFont="1" applyBorder="1" applyAlignment="1" applyProtection="1">
      <alignment horizontal="right"/>
      <protection/>
    </xf>
    <xf numFmtId="0" fontId="4" fillId="2" borderId="0" xfId="0" applyFont="1" applyFill="1" applyBorder="1" applyAlignment="1">
      <alignment horizontal="center"/>
    </xf>
    <xf numFmtId="0" fontId="5" fillId="2" borderId="0" xfId="31" applyFont="1" applyFill="1" applyAlignment="1" applyProtection="1">
      <alignment horizontal="center"/>
      <protection/>
    </xf>
    <xf numFmtId="180" fontId="0" fillId="2" borderId="0" xfId="22" applyNumberFormat="1" applyFont="1" applyFill="1" applyAlignment="1" applyProtection="1">
      <alignment/>
      <protection locked="0"/>
    </xf>
    <xf numFmtId="180" fontId="0" fillId="2" borderId="0" xfId="22" applyFont="1" applyFill="1" applyAlignment="1" applyProtection="1">
      <alignment/>
      <protection locked="0"/>
    </xf>
    <xf numFmtId="0" fontId="3" fillId="2" borderId="0" xfId="0" applyFont="1" applyFill="1" applyAlignment="1">
      <alignment/>
    </xf>
    <xf numFmtId="180" fontId="4" fillId="2" borderId="0" xfId="22" applyNumberFormat="1" applyFont="1" applyFill="1" applyAlignment="1" applyProtection="1">
      <alignment horizontal="center"/>
      <protection/>
    </xf>
    <xf numFmtId="0" fontId="0" fillId="2" borderId="0" xfId="0" applyFont="1" applyFill="1" applyAlignment="1">
      <alignment/>
    </xf>
    <xf numFmtId="0" fontId="0" fillId="2" borderId="0" xfId="29" applyFont="1" applyFill="1">
      <alignment/>
      <protection/>
    </xf>
    <xf numFmtId="0" fontId="0" fillId="2" borderId="0" xfId="29" applyFont="1" applyFill="1" applyProtection="1">
      <alignment/>
      <protection/>
    </xf>
    <xf numFmtId="0" fontId="0" fillId="2" borderId="0" xfId="0" applyFont="1" applyFill="1" applyAlignment="1">
      <alignment horizontal="center"/>
    </xf>
    <xf numFmtId="3" fontId="0" fillId="2" borderId="0" xfId="21" applyNumberFormat="1" applyFont="1" applyFill="1" applyBorder="1" applyAlignment="1">
      <alignment horizontal="right"/>
      <protection/>
    </xf>
    <xf numFmtId="0" fontId="3" fillId="2" borderId="0" xfId="0" applyFont="1" applyFill="1" applyAlignment="1">
      <alignment horizontal="center" vertical="center" wrapText="1"/>
    </xf>
    <xf numFmtId="0" fontId="0" fillId="2" borderId="0" xfId="0" applyFill="1" applyBorder="1" applyAlignment="1">
      <alignment/>
    </xf>
    <xf numFmtId="181" fontId="0" fillId="2" borderId="0" xfId="0" applyNumberFormat="1" applyFont="1" applyFill="1" applyAlignment="1">
      <alignment/>
    </xf>
    <xf numFmtId="0" fontId="0" fillId="2" borderId="0" xfId="21" applyFont="1" applyFill="1" applyBorder="1" applyAlignment="1">
      <alignment horizontal="left"/>
      <protection/>
    </xf>
    <xf numFmtId="0" fontId="4" fillId="2" borderId="0" xfId="0" applyFont="1" applyFill="1" applyAlignment="1">
      <alignment horizontal="center"/>
    </xf>
    <xf numFmtId="191" fontId="0" fillId="2" borderId="0" xfId="0" applyNumberFormat="1" applyFill="1" applyAlignment="1">
      <alignment/>
    </xf>
    <xf numFmtId="191" fontId="6" fillId="2" borderId="0" xfId="0" applyNumberFormat="1" applyFont="1" applyFill="1" applyAlignment="1">
      <alignment vertical="center"/>
    </xf>
    <xf numFmtId="191" fontId="7" fillId="2" borderId="0" xfId="0" applyNumberFormat="1" applyFont="1" applyFill="1" applyAlignment="1" applyProtection="1">
      <alignment vertical="center"/>
      <protection/>
    </xf>
    <xf numFmtId="191" fontId="16" fillId="2" borderId="0" xfId="0" applyNumberFormat="1" applyFont="1" applyFill="1" applyBorder="1" applyAlignment="1">
      <alignment horizontal="right"/>
    </xf>
    <xf numFmtId="0" fontId="0" fillId="2" borderId="0" xfId="30" applyFont="1" applyFill="1" applyProtection="1">
      <alignment/>
      <protection/>
    </xf>
    <xf numFmtId="191" fontId="0" fillId="2" borderId="0" xfId="30" applyNumberFormat="1" applyFont="1" applyFill="1" applyBorder="1" applyAlignment="1" applyProtection="1">
      <alignment horizontal="right"/>
      <protection/>
    </xf>
    <xf numFmtId="191" fontId="0" fillId="2" borderId="0" xfId="0" applyNumberFormat="1" applyFont="1" applyFill="1" applyBorder="1" applyAlignment="1">
      <alignment/>
    </xf>
    <xf numFmtId="191" fontId="16" fillId="2" borderId="0" xfId="0" applyNumberFormat="1" applyFont="1" applyFill="1" applyAlignment="1">
      <alignment/>
    </xf>
    <xf numFmtId="191" fontId="16" fillId="2" borderId="0" xfId="0" applyNumberFormat="1" applyFont="1" applyFill="1" applyAlignment="1">
      <alignment horizontal="right"/>
    </xf>
    <xf numFmtId="4" fontId="0" fillId="2" borderId="0" xfId="0" applyNumberFormat="1" applyFill="1" applyAlignment="1">
      <alignment/>
    </xf>
    <xf numFmtId="0" fontId="0" fillId="2" borderId="0" xfId="0" applyFill="1" applyBorder="1" applyAlignment="1">
      <alignment horizontal="right" wrapText="1"/>
    </xf>
    <xf numFmtId="187" fontId="0" fillId="2" borderId="0" xfId="30" applyNumberFormat="1" applyFont="1" applyFill="1" applyProtection="1">
      <alignment/>
      <protection/>
    </xf>
    <xf numFmtId="49" fontId="15" fillId="2" borderId="0" xfId="0" applyNumberFormat="1" applyFont="1" applyFill="1" applyAlignment="1">
      <alignment horizontal="left"/>
    </xf>
    <xf numFmtId="191" fontId="15" fillId="2" borderId="0" xfId="0" applyNumberFormat="1" applyFont="1" applyFill="1" applyAlignment="1">
      <alignment horizontal="right"/>
    </xf>
    <xf numFmtId="0" fontId="0" fillId="2" borderId="0" xfId="30" applyFont="1" applyFill="1">
      <alignment/>
      <protection/>
    </xf>
    <xf numFmtId="0" fontId="5" fillId="2" borderId="0" xfId="31" applyFont="1" applyFill="1" applyAlignment="1">
      <alignment horizontal="center"/>
      <protection/>
    </xf>
    <xf numFmtId="0" fontId="0" fillId="2" borderId="0" xfId="31" applyFont="1" applyFill="1">
      <alignment/>
      <protection/>
    </xf>
    <xf numFmtId="0" fontId="0" fillId="2" borderId="0" xfId="31" applyFont="1" applyFill="1" applyProtection="1">
      <alignment/>
      <protection/>
    </xf>
    <xf numFmtId="0" fontId="0" fillId="2" borderId="0" xfId="31" applyFont="1" applyFill="1" applyBorder="1" applyAlignment="1" applyProtection="1">
      <alignment horizontal="center"/>
      <protection/>
    </xf>
    <xf numFmtId="191" fontId="0" fillId="2" borderId="0" xfId="31" applyNumberFormat="1" applyFont="1" applyFill="1" applyBorder="1" applyAlignment="1" applyProtection="1">
      <alignment horizontal="right"/>
      <protection/>
    </xf>
    <xf numFmtId="191" fontId="0" fillId="2" borderId="0" xfId="31" applyNumberFormat="1" applyFont="1" applyFill="1" applyProtection="1">
      <alignment/>
      <protection/>
    </xf>
    <xf numFmtId="0" fontId="13" fillId="2" borderId="0" xfId="0" applyFont="1" applyFill="1" applyAlignment="1">
      <alignment/>
    </xf>
    <xf numFmtId="187" fontId="13" fillId="2" borderId="0" xfId="0" applyNumberFormat="1" applyFont="1" applyFill="1" applyAlignment="1">
      <alignment/>
    </xf>
    <xf numFmtId="182" fontId="0" fillId="2" borderId="0" xfId="30" applyNumberFormat="1" applyFont="1" applyFill="1" applyBorder="1" applyProtection="1">
      <alignment/>
      <protection/>
    </xf>
    <xf numFmtId="0" fontId="0" fillId="2" borderId="0" xfId="0" applyFont="1" applyFill="1" applyAlignment="1">
      <alignment/>
    </xf>
    <xf numFmtId="191" fontId="7" fillId="2" borderId="0" xfId="0" applyNumberFormat="1" applyFont="1" applyFill="1" applyAlignment="1" applyProtection="1">
      <alignment horizontal="right" vertical="center"/>
      <protection/>
    </xf>
    <xf numFmtId="0" fontId="0" fillId="2" borderId="0" xfId="32" applyFont="1" applyFill="1">
      <alignment/>
      <protection/>
    </xf>
    <xf numFmtId="0" fontId="0" fillId="2" borderId="0" xfId="32" applyFont="1" applyFill="1" applyAlignment="1">
      <alignment horizontal="fill"/>
      <protection/>
    </xf>
    <xf numFmtId="187" fontId="0" fillId="2" borderId="0" xfId="32" applyNumberFormat="1" applyFont="1" applyFill="1">
      <alignment/>
      <protection/>
    </xf>
    <xf numFmtId="0" fontId="0" fillId="2" borderId="0" xfId="0" applyFont="1" applyFill="1" applyAlignment="1">
      <alignment wrapText="1"/>
    </xf>
    <xf numFmtId="3" fontId="0" fillId="2" borderId="0" xfId="0" applyNumberFormat="1" applyFill="1" applyAlignment="1">
      <alignment/>
    </xf>
    <xf numFmtId="3" fontId="15" fillId="0" borderId="0" xfId="0" applyNumberFormat="1" applyFont="1" applyBorder="1" applyAlignment="1">
      <alignment/>
    </xf>
    <xf numFmtId="3" fontId="15" fillId="0" borderId="0" xfId="0" applyNumberFormat="1" applyFont="1" applyAlignment="1">
      <alignment/>
    </xf>
    <xf numFmtId="3" fontId="0" fillId="0" borderId="0" xfId="28" applyNumberFormat="1" applyFont="1">
      <alignment/>
      <protection/>
    </xf>
    <xf numFmtId="3" fontId="16" fillId="2" borderId="0" xfId="0" applyNumberFormat="1" applyFont="1" applyFill="1" applyBorder="1" applyAlignment="1">
      <alignment/>
    </xf>
    <xf numFmtId="0" fontId="23" fillId="3" borderId="1" xfId="0" applyFont="1" applyBorder="1" applyAlignment="1">
      <alignment horizontal="left"/>
    </xf>
    <xf numFmtId="0" fontId="23" fillId="3" borderId="2" xfId="0" applyFont="1" applyBorder="1" applyAlignment="1">
      <alignment horizontal="left"/>
    </xf>
    <xf numFmtId="0" fontId="7" fillId="0" borderId="3" xfId="0" applyNumberFormat="1" applyFont="1" applyBorder="1" applyAlignment="1">
      <alignment horizontal="right"/>
    </xf>
    <xf numFmtId="187" fontId="0" fillId="0" borderId="0" xfId="35" applyNumberFormat="1" applyFont="1">
      <alignment/>
      <protection/>
    </xf>
    <xf numFmtId="3" fontId="7" fillId="0" borderId="0" xfId="0" applyNumberFormat="1" applyFont="1" applyAlignment="1">
      <alignment horizontal="right"/>
    </xf>
    <xf numFmtId="3" fontId="6" fillId="0" borderId="0" xfId="0" applyNumberFormat="1" applyFont="1" applyAlignment="1">
      <alignment horizontal="right"/>
    </xf>
    <xf numFmtId="4" fontId="15" fillId="0" borderId="0" xfId="0" applyNumberFormat="1" applyFont="1" applyBorder="1" applyAlignment="1">
      <alignment horizontal="right"/>
    </xf>
    <xf numFmtId="4" fontId="7" fillId="0" borderId="3" xfId="0" applyNumberFormat="1" applyFont="1" applyBorder="1" applyAlignment="1">
      <alignment horizontal="right"/>
    </xf>
    <xf numFmtId="3" fontId="0" fillId="2" borderId="0" xfId="30" applyNumberFormat="1" applyFont="1" applyFill="1" applyProtection="1">
      <alignment/>
      <protection/>
    </xf>
    <xf numFmtId="0" fontId="5" fillId="0" borderId="0" xfId="28" applyFont="1" applyFill="1" applyAlignment="1">
      <alignment horizontal="center"/>
      <protection/>
    </xf>
    <xf numFmtId="3" fontId="0" fillId="0" borderId="0" xfId="0" applyNumberFormat="1" applyBorder="1" applyAlignment="1">
      <alignment horizontal="right" indent="1"/>
    </xf>
    <xf numFmtId="0" fontId="0" fillId="0" borderId="0" xfId="28" applyFont="1" applyBorder="1" applyAlignment="1">
      <alignment horizontal="center"/>
      <protection/>
    </xf>
    <xf numFmtId="0" fontId="0" fillId="0" borderId="0" xfId="28" applyFont="1" applyBorder="1">
      <alignment/>
      <protection/>
    </xf>
    <xf numFmtId="3" fontId="5" fillId="0" borderId="0" xfId="0" applyNumberFormat="1" applyFont="1" applyAlignment="1">
      <alignment horizontal="center" vertical="center" wrapText="1"/>
    </xf>
    <xf numFmtId="3" fontId="5" fillId="0" borderId="0" xfId="0" applyNumberFormat="1" applyFont="1" applyBorder="1" applyAlignment="1">
      <alignment horizontal="center" vertical="center" wrapText="1"/>
    </xf>
    <xf numFmtId="3" fontId="5" fillId="0" borderId="0" xfId="0" applyNumberFormat="1" applyFont="1" applyBorder="1" applyAlignment="1">
      <alignment vertical="center" wrapText="1"/>
    </xf>
    <xf numFmtId="0" fontId="9" fillId="2" borderId="0" xfId="30" applyFont="1" applyFill="1" applyProtection="1">
      <alignment/>
      <protection/>
    </xf>
    <xf numFmtId="191" fontId="0" fillId="0" borderId="0" xfId="26" applyNumberFormat="1" applyFont="1">
      <alignment/>
      <protection/>
    </xf>
    <xf numFmtId="3" fontId="19" fillId="0" borderId="0" xfId="0" applyNumberFormat="1" applyFont="1" applyAlignment="1">
      <alignment/>
    </xf>
    <xf numFmtId="3" fontId="19" fillId="2" borderId="0" xfId="0" applyNumberFormat="1" applyFont="1" applyFill="1" applyAlignment="1">
      <alignment horizontal="right" wrapText="1"/>
    </xf>
    <xf numFmtId="3" fontId="0" fillId="0" borderId="0" xfId="0" applyNumberFormat="1" applyFont="1" applyBorder="1" applyAlignment="1">
      <alignment horizontal="right" wrapText="1"/>
    </xf>
    <xf numFmtId="3" fontId="3" fillId="0" borderId="0" xfId="39" applyNumberFormat="1" applyFont="1" applyBorder="1" applyProtection="1">
      <alignment/>
      <protection/>
    </xf>
    <xf numFmtId="0" fontId="3" fillId="2" borderId="0" xfId="0" applyFont="1" applyFill="1" applyAlignment="1">
      <alignment wrapText="1"/>
    </xf>
    <xf numFmtId="0" fontId="19" fillId="0" borderId="0" xfId="0" applyFont="1" applyAlignment="1">
      <alignment/>
    </xf>
    <xf numFmtId="0" fontId="19" fillId="0" borderId="0" xfId="0"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0" fillId="2" borderId="0" xfId="0" applyNumberFormat="1" applyFill="1" applyBorder="1" applyAlignment="1">
      <alignment horizontal="right" indent="1"/>
    </xf>
    <xf numFmtId="3" fontId="0" fillId="0" borderId="0" xfId="0" applyNumberFormat="1" applyFont="1" applyFill="1" applyBorder="1" applyAlignment="1">
      <alignment horizontal="right" indent="1"/>
    </xf>
    <xf numFmtId="0" fontId="22" fillId="2" borderId="0" xfId="0" applyFont="1" applyFill="1" applyBorder="1" applyAlignment="1">
      <alignment horizontal="left"/>
    </xf>
    <xf numFmtId="0" fontId="23" fillId="2" borderId="0" xfId="0" applyFont="1" applyFill="1" applyBorder="1" applyAlignment="1">
      <alignment horizontal="left"/>
    </xf>
    <xf numFmtId="4" fontId="7" fillId="2" borderId="0" xfId="0" applyFont="1" applyFill="1" applyBorder="1" applyAlignment="1">
      <alignment horizontal="right"/>
    </xf>
    <xf numFmtId="191" fontId="0" fillId="2" borderId="0" xfId="0" applyNumberFormat="1" applyFill="1" applyBorder="1" applyAlignment="1">
      <alignment/>
    </xf>
    <xf numFmtId="0" fontId="0" fillId="0" borderId="0" xfId="0" applyBorder="1" applyAlignment="1">
      <alignment/>
    </xf>
    <xf numFmtId="0" fontId="23" fillId="3" borderId="0" xfId="0" applyFont="1" applyBorder="1" applyAlignment="1">
      <alignment horizontal="left"/>
    </xf>
    <xf numFmtId="4" fontId="7" fillId="0" borderId="0" xfId="0" applyFont="1" applyBorder="1" applyAlignment="1">
      <alignment horizontal="right"/>
    </xf>
    <xf numFmtId="4" fontId="0" fillId="2" borderId="0" xfId="0" applyNumberFormat="1" applyFill="1" applyBorder="1" applyAlignment="1">
      <alignment/>
    </xf>
    <xf numFmtId="0" fontId="0" fillId="0" borderId="0" xfId="0" applyFont="1" applyBorder="1" applyAlignment="1" applyProtection="1">
      <alignment/>
      <protection/>
    </xf>
    <xf numFmtId="0" fontId="25" fillId="2" borderId="0" xfId="0" applyFont="1" applyFill="1" applyBorder="1" applyAlignment="1">
      <alignment horizontal="left"/>
    </xf>
    <xf numFmtId="0" fontId="7" fillId="2" borderId="0" xfId="0" applyNumberFormat="1" applyFont="1" applyFill="1" applyBorder="1" applyAlignment="1">
      <alignment horizontal="right"/>
    </xf>
    <xf numFmtId="187" fontId="0" fillId="2" borderId="0" xfId="0" applyNumberFormat="1" applyFill="1" applyBorder="1" applyAlignment="1">
      <alignment/>
    </xf>
    <xf numFmtId="0" fontId="21" fillId="2" borderId="0" xfId="0" applyFont="1" applyFill="1" applyBorder="1" applyAlignment="1">
      <alignment horizontal="left" wrapText="1"/>
    </xf>
    <xf numFmtId="4" fontId="12" fillId="2" borderId="0" xfId="0" applyNumberFormat="1" applyFont="1" applyFill="1" applyBorder="1" applyAlignment="1">
      <alignment horizontal="right"/>
    </xf>
    <xf numFmtId="0" fontId="12" fillId="2" borderId="0" xfId="0" applyFont="1" applyFill="1" applyBorder="1" applyAlignment="1">
      <alignment horizontal="right"/>
    </xf>
    <xf numFmtId="0" fontId="0" fillId="2" borderId="0" xfId="0" applyNumberFormat="1" applyFill="1" applyBorder="1" applyAlignment="1">
      <alignment/>
    </xf>
    <xf numFmtId="0" fontId="0" fillId="2" borderId="0" xfId="0" applyFont="1" applyFill="1" applyBorder="1" applyAlignment="1">
      <alignment/>
    </xf>
    <xf numFmtId="3" fontId="0" fillId="0" borderId="0" xfId="0" applyNumberFormat="1" applyBorder="1" applyAlignment="1">
      <alignment/>
    </xf>
    <xf numFmtId="0" fontId="19" fillId="0" borderId="0" xfId="0" applyFont="1" applyBorder="1" applyAlignment="1">
      <alignment/>
    </xf>
    <xf numFmtId="3" fontId="26" fillId="0" borderId="0" xfId="0" applyNumberFormat="1" applyFont="1" applyBorder="1" applyAlignment="1">
      <alignment/>
    </xf>
    <xf numFmtId="0" fontId="4" fillId="0" borderId="0" xfId="0" applyFont="1" applyAlignment="1">
      <alignment/>
    </xf>
    <xf numFmtId="0" fontId="0" fillId="0" borderId="0" xfId="34" applyFont="1" applyBorder="1">
      <alignment/>
      <protection/>
    </xf>
    <xf numFmtId="49" fontId="15" fillId="0" borderId="0" xfId="0" applyNumberFormat="1" applyFont="1" applyBorder="1" applyAlignment="1">
      <alignment horizontal="center"/>
    </xf>
    <xf numFmtId="0" fontId="9" fillId="0" borderId="0" xfId="25" applyFont="1">
      <alignment/>
      <protection/>
    </xf>
    <xf numFmtId="0" fontId="5" fillId="0" borderId="0" xfId="34" applyFont="1" applyAlignment="1">
      <alignment/>
      <protection/>
    </xf>
    <xf numFmtId="49" fontId="0" fillId="0" borderId="0" xfId="0" applyNumberFormat="1" applyFont="1" applyAlignment="1">
      <alignment/>
    </xf>
    <xf numFmtId="3" fontId="0" fillId="0" borderId="0" xfId="0" applyNumberFormat="1" applyFont="1" applyAlignment="1">
      <alignment/>
    </xf>
    <xf numFmtId="3" fontId="0" fillId="0" borderId="0" xfId="0" applyNumberFormat="1" applyFont="1" applyBorder="1" applyAlignment="1">
      <alignment/>
    </xf>
    <xf numFmtId="181" fontId="0" fillId="0" borderId="0" xfId="24" applyNumberFormat="1" applyFont="1" applyBorder="1" applyProtection="1">
      <alignment/>
      <protection/>
    </xf>
    <xf numFmtId="0" fontId="0" fillId="0" borderId="0" xfId="23" applyFont="1" applyBorder="1">
      <alignment/>
      <protection/>
    </xf>
    <xf numFmtId="0" fontId="0" fillId="0" borderId="0" xfId="25" applyNumberFormat="1" applyFont="1" applyFill="1" applyBorder="1" applyAlignment="1">
      <alignment horizontal="left"/>
      <protection/>
    </xf>
    <xf numFmtId="0" fontId="0" fillId="0" borderId="0" xfId="0" applyFill="1" applyAlignment="1">
      <alignment/>
    </xf>
    <xf numFmtId="0" fontId="0" fillId="2" borderId="0" xfId="26" applyFont="1" applyFill="1">
      <alignment/>
      <protection/>
    </xf>
    <xf numFmtId="0" fontId="5" fillId="2" borderId="0" xfId="23" applyFont="1" applyFill="1" applyAlignment="1">
      <alignment/>
      <protection/>
    </xf>
    <xf numFmtId="0" fontId="9" fillId="0" borderId="0" xfId="25" applyNumberFormat="1" applyFont="1" applyFill="1" applyBorder="1" applyAlignment="1">
      <alignment horizontal="left"/>
      <protection/>
    </xf>
    <xf numFmtId="180" fontId="0" fillId="0" borderId="4" xfId="22" applyFont="1" applyBorder="1">
      <alignment/>
      <protection/>
    </xf>
    <xf numFmtId="1" fontId="0" fillId="0" borderId="5" xfId="22" applyNumberFormat="1" applyFont="1" applyBorder="1" applyAlignment="1" applyProtection="1">
      <alignment horizontal="left"/>
      <protection/>
    </xf>
    <xf numFmtId="210" fontId="0" fillId="2" borderId="6" xfId="0" applyNumberFormat="1" applyFont="1" applyFill="1" applyBorder="1" applyAlignment="1" applyProtection="1">
      <alignment horizontal="right"/>
      <protection/>
    </xf>
    <xf numFmtId="1" fontId="0" fillId="0" borderId="6" xfId="22" applyNumberFormat="1" applyFont="1" applyBorder="1" applyAlignment="1" applyProtection="1">
      <alignment horizontal="left"/>
      <protection/>
    </xf>
    <xf numFmtId="181" fontId="0" fillId="0" borderId="6" xfId="22" applyNumberFormat="1" applyFont="1" applyBorder="1" applyAlignment="1" applyProtection="1">
      <alignment horizontal="left"/>
      <protection/>
    </xf>
    <xf numFmtId="0" fontId="0" fillId="0" borderId="6" xfId="0" applyBorder="1" applyAlignment="1">
      <alignment horizontal="left"/>
    </xf>
    <xf numFmtId="210" fontId="0" fillId="2" borderId="7" xfId="0" applyNumberFormat="1" applyFont="1" applyFill="1" applyBorder="1" applyAlignment="1" applyProtection="1">
      <alignment horizontal="right"/>
      <protection/>
    </xf>
    <xf numFmtId="1" fontId="0" fillId="0" borderId="8" xfId="22" applyNumberFormat="1" applyFont="1" applyBorder="1" applyAlignment="1" applyProtection="1">
      <alignment horizontal="left"/>
      <protection/>
    </xf>
    <xf numFmtId="210" fontId="0" fillId="2" borderId="9" xfId="0" applyNumberFormat="1" applyFont="1" applyFill="1" applyBorder="1" applyAlignment="1" applyProtection="1">
      <alignment horizontal="right"/>
      <protection/>
    </xf>
    <xf numFmtId="1" fontId="0" fillId="0" borderId="9" xfId="22" applyNumberFormat="1" applyFont="1" applyBorder="1" applyAlignment="1" applyProtection="1">
      <alignment horizontal="left"/>
      <protection/>
    </xf>
    <xf numFmtId="181" fontId="0" fillId="0" borderId="9" xfId="22" applyNumberFormat="1" applyFont="1" applyBorder="1" applyAlignment="1" applyProtection="1">
      <alignment horizontal="left"/>
      <protection/>
    </xf>
    <xf numFmtId="0" fontId="0" fillId="0" borderId="9" xfId="0" applyBorder="1" applyAlignment="1">
      <alignment horizontal="left"/>
    </xf>
    <xf numFmtId="210" fontId="0" fillId="2" borderId="10" xfId="0" applyNumberFormat="1" applyFont="1" applyFill="1" applyBorder="1" applyAlignment="1" applyProtection="1">
      <alignment horizontal="right"/>
      <protection/>
    </xf>
    <xf numFmtId="1" fontId="0" fillId="0" borderId="11" xfId="22" applyNumberFormat="1" applyFont="1" applyBorder="1" applyAlignment="1" applyProtection="1">
      <alignment horizontal="left"/>
      <protection/>
    </xf>
    <xf numFmtId="210" fontId="0" fillId="2" borderId="12" xfId="0" applyNumberFormat="1" applyFont="1" applyFill="1" applyBorder="1" applyAlignment="1" applyProtection="1">
      <alignment horizontal="right"/>
      <protection/>
    </xf>
    <xf numFmtId="181" fontId="0" fillId="0" borderId="12" xfId="22" applyNumberFormat="1" applyFont="1" applyBorder="1" applyAlignment="1" applyProtection="1">
      <alignment horizontal="left"/>
      <protection/>
    </xf>
    <xf numFmtId="0" fontId="0" fillId="0" borderId="12" xfId="0" applyBorder="1" applyAlignment="1">
      <alignment horizontal="left"/>
    </xf>
    <xf numFmtId="210" fontId="0" fillId="2" borderId="13" xfId="0" applyNumberFormat="1" applyFont="1" applyFill="1" applyBorder="1" applyAlignment="1" applyProtection="1">
      <alignment horizontal="right"/>
      <protection/>
    </xf>
    <xf numFmtId="180" fontId="0" fillId="0" borderId="14" xfId="22" applyNumberFormat="1" applyFont="1" applyBorder="1" applyProtection="1">
      <alignment/>
      <protection/>
    </xf>
    <xf numFmtId="181" fontId="0" fillId="0" borderId="14" xfId="22" applyNumberFormat="1" applyFont="1" applyBorder="1" applyAlignment="1" applyProtection="1">
      <alignment horizontal="right"/>
      <protection/>
    </xf>
    <xf numFmtId="181" fontId="0" fillId="0" borderId="14" xfId="22" applyNumberFormat="1" applyFont="1" applyBorder="1" applyAlignment="1" applyProtection="1">
      <alignment horizontal="left"/>
      <protection/>
    </xf>
    <xf numFmtId="0" fontId="0" fillId="0" borderId="14" xfId="0" applyBorder="1" applyAlignment="1">
      <alignment horizontal="left"/>
    </xf>
    <xf numFmtId="3" fontId="0" fillId="0" borderId="14" xfId="0" applyNumberFormat="1" applyBorder="1" applyAlignment="1">
      <alignment horizontal="right"/>
    </xf>
    <xf numFmtId="180" fontId="0" fillId="4" borderId="15" xfId="22" applyNumberFormat="1" applyFont="1" applyFill="1" applyBorder="1" applyAlignment="1" applyProtection="1">
      <alignment horizontal="center" vertical="center"/>
      <protection/>
    </xf>
    <xf numFmtId="180" fontId="0" fillId="4" borderId="16" xfId="22" applyNumberFormat="1" applyFont="1" applyFill="1" applyBorder="1" applyAlignment="1" applyProtection="1">
      <alignment horizontal="center" vertical="center"/>
      <protection/>
    </xf>
    <xf numFmtId="0" fontId="5" fillId="2" borderId="4" xfId="0" applyFont="1" applyFill="1" applyBorder="1" applyAlignment="1">
      <alignment/>
    </xf>
    <xf numFmtId="181" fontId="0" fillId="2" borderId="5" xfId="22" applyNumberFormat="1" applyFont="1" applyFill="1" applyBorder="1" applyProtection="1">
      <alignment/>
      <protection/>
    </xf>
    <xf numFmtId="181" fontId="0" fillId="2" borderId="8" xfId="22" applyNumberFormat="1" applyFont="1" applyFill="1" applyBorder="1" applyProtection="1">
      <alignment/>
      <protection/>
    </xf>
    <xf numFmtId="0" fontId="3" fillId="2" borderId="11" xfId="29" applyFont="1" applyFill="1" applyBorder="1" applyProtection="1">
      <alignment/>
      <protection/>
    </xf>
    <xf numFmtId="210" fontId="3" fillId="2" borderId="12" xfId="0" applyNumberFormat="1" applyFont="1" applyFill="1" applyBorder="1" applyAlignment="1" applyProtection="1">
      <alignment horizontal="right"/>
      <protection/>
    </xf>
    <xf numFmtId="210" fontId="3" fillId="2" borderId="13" xfId="0" applyNumberFormat="1" applyFont="1" applyFill="1" applyBorder="1" applyAlignment="1" applyProtection="1">
      <alignment horizontal="right"/>
      <protection/>
    </xf>
    <xf numFmtId="181" fontId="0" fillId="2" borderId="14" xfId="22" applyNumberFormat="1" applyFont="1" applyFill="1" applyBorder="1" applyProtection="1">
      <alignment/>
      <protection/>
    </xf>
    <xf numFmtId="0" fontId="0" fillId="4" borderId="17" xfId="0" applyFill="1" applyBorder="1" applyAlignment="1">
      <alignment horizontal="center"/>
    </xf>
    <xf numFmtId="0" fontId="0" fillId="4" borderId="18" xfId="0" applyFill="1" applyBorder="1" applyAlignment="1">
      <alignment horizontal="center"/>
    </xf>
    <xf numFmtId="0" fontId="5" fillId="2" borderId="4" xfId="29" applyFont="1" applyFill="1" applyBorder="1" applyAlignment="1" applyProtection="1">
      <alignment horizontal="center"/>
      <protection/>
    </xf>
    <xf numFmtId="0" fontId="0" fillId="2" borderId="4" xfId="0" applyFont="1" applyFill="1" applyBorder="1" applyAlignment="1">
      <alignment/>
    </xf>
    <xf numFmtId="0" fontId="0" fillId="2" borderId="5" xfId="29" applyFont="1" applyFill="1" applyBorder="1" applyProtection="1">
      <alignment/>
      <protection/>
    </xf>
    <xf numFmtId="181" fontId="0" fillId="2" borderId="6" xfId="29" applyNumberFormat="1" applyFont="1" applyFill="1" applyBorder="1" applyAlignment="1" applyProtection="1">
      <alignment horizontal="center"/>
      <protection/>
    </xf>
    <xf numFmtId="181" fontId="0" fillId="2" borderId="6" xfId="29" applyNumberFormat="1" applyFont="1" applyFill="1" applyBorder="1" applyProtection="1">
      <alignment/>
      <protection/>
    </xf>
    <xf numFmtId="181" fontId="0" fillId="2" borderId="6" xfId="29" applyNumberFormat="1" applyFont="1" applyFill="1" applyBorder="1" applyAlignment="1" applyProtection="1">
      <alignment horizontal="right"/>
      <protection/>
    </xf>
    <xf numFmtId="181" fontId="0" fillId="2" borderId="7" xfId="29" applyNumberFormat="1" applyFont="1" applyFill="1" applyBorder="1" applyAlignment="1" applyProtection="1">
      <alignment horizontal="right"/>
      <protection/>
    </xf>
    <xf numFmtId="0" fontId="0" fillId="2" borderId="8" xfId="29" applyFont="1" applyFill="1" applyBorder="1" applyProtection="1">
      <alignment/>
      <protection/>
    </xf>
    <xf numFmtId="181" fontId="0" fillId="2" borderId="9" xfId="22" applyNumberFormat="1" applyFont="1" applyFill="1" applyBorder="1" applyAlignment="1" applyProtection="1">
      <alignment horizontal="right"/>
      <protection/>
    </xf>
    <xf numFmtId="181" fontId="0" fillId="2" borderId="10" xfId="22" applyNumberFormat="1" applyFont="1" applyFill="1" applyBorder="1" applyAlignment="1" applyProtection="1">
      <alignment horizontal="right"/>
      <protection/>
    </xf>
    <xf numFmtId="0" fontId="3" fillId="2" borderId="11" xfId="29" applyFont="1" applyFill="1" applyBorder="1" applyAlignment="1" applyProtection="1">
      <alignment horizontal="left"/>
      <protection/>
    </xf>
    <xf numFmtId="181" fontId="3" fillId="2" borderId="12" xfId="22" applyNumberFormat="1" applyFont="1" applyFill="1" applyBorder="1" applyAlignment="1" applyProtection="1">
      <alignment horizontal="right"/>
      <protection/>
    </xf>
    <xf numFmtId="3" fontId="6" fillId="0" borderId="12" xfId="0" applyNumberFormat="1" applyFont="1" applyBorder="1" applyAlignment="1">
      <alignment horizontal="right"/>
    </xf>
    <xf numFmtId="3" fontId="6" fillId="0" borderId="13" xfId="0" applyNumberFormat="1" applyFont="1" applyBorder="1" applyAlignment="1">
      <alignment horizontal="right"/>
    </xf>
    <xf numFmtId="0" fontId="0" fillId="2" borderId="14" xfId="29" applyFont="1" applyFill="1" applyBorder="1" applyProtection="1">
      <alignment/>
      <protection/>
    </xf>
    <xf numFmtId="181" fontId="0" fillId="2" borderId="14" xfId="0" applyNumberFormat="1" applyFont="1" applyFill="1" applyBorder="1" applyAlignment="1">
      <alignment horizontal="center"/>
    </xf>
    <xf numFmtId="181" fontId="0" fillId="2" borderId="14" xfId="0" applyNumberFormat="1" applyFont="1" applyFill="1" applyBorder="1" applyAlignment="1">
      <alignment/>
    </xf>
    <xf numFmtId="0" fontId="0" fillId="2" borderId="14" xfId="0" applyFont="1" applyFill="1" applyBorder="1" applyAlignment="1">
      <alignment/>
    </xf>
    <xf numFmtId="0" fontId="0" fillId="4" borderId="19" xfId="29" applyFont="1" applyFill="1" applyBorder="1" applyProtection="1">
      <alignment/>
      <protection/>
    </xf>
    <xf numFmtId="0" fontId="0" fillId="4" borderId="15" xfId="29" applyFont="1" applyFill="1" applyBorder="1" applyAlignment="1" applyProtection="1">
      <alignment horizontal="center"/>
      <protection/>
    </xf>
    <xf numFmtId="0" fontId="0" fillId="4" borderId="16" xfId="29" applyFont="1" applyFill="1" applyBorder="1" applyAlignment="1" applyProtection="1">
      <alignment horizontal="center"/>
      <protection/>
    </xf>
    <xf numFmtId="0" fontId="0" fillId="2" borderId="4" xfId="29" applyFont="1" applyFill="1" applyBorder="1">
      <alignment/>
      <protection/>
    </xf>
    <xf numFmtId="0" fontId="0" fillId="2" borderId="5" xfId="29" applyFont="1" applyFill="1" applyBorder="1" applyAlignment="1" applyProtection="1">
      <alignment horizontal="center"/>
      <protection/>
    </xf>
    <xf numFmtId="0" fontId="0" fillId="4" borderId="19" xfId="29" applyFont="1" applyFill="1" applyBorder="1" applyAlignment="1" applyProtection="1">
      <alignment horizontal="center"/>
      <protection/>
    </xf>
    <xf numFmtId="0" fontId="0" fillId="2" borderId="4" xfId="30" applyFont="1" applyFill="1" applyBorder="1" applyAlignment="1" applyProtection="1">
      <alignment horizontal="fill"/>
      <protection/>
    </xf>
    <xf numFmtId="0" fontId="0" fillId="2" borderId="5" xfId="30" applyFont="1" applyFill="1" applyBorder="1" applyAlignment="1" applyProtection="1">
      <alignment horizontal="left"/>
      <protection/>
    </xf>
    <xf numFmtId="191" fontId="0" fillId="2" borderId="6" xfId="0" applyNumberFormat="1" applyFill="1" applyBorder="1" applyAlignment="1">
      <alignment horizontal="right" indent="1"/>
    </xf>
    <xf numFmtId="191" fontId="0" fillId="2" borderId="7" xfId="0" applyNumberFormat="1" applyFill="1" applyBorder="1" applyAlignment="1">
      <alignment horizontal="right" indent="1"/>
    </xf>
    <xf numFmtId="0" fontId="0" fillId="2" borderId="8" xfId="30" applyFont="1" applyFill="1" applyBorder="1" applyAlignment="1" applyProtection="1">
      <alignment horizontal="left"/>
      <protection/>
    </xf>
    <xf numFmtId="191" fontId="0" fillId="2" borderId="9" xfId="0" applyNumberFormat="1" applyFill="1" applyBorder="1" applyAlignment="1">
      <alignment horizontal="right" indent="1"/>
    </xf>
    <xf numFmtId="191" fontId="0" fillId="2" borderId="10" xfId="0" applyNumberFormat="1" applyFill="1" applyBorder="1" applyAlignment="1">
      <alignment horizontal="right" indent="1"/>
    </xf>
    <xf numFmtId="0" fontId="0" fillId="2" borderId="8" xfId="30" applyFont="1" applyFill="1" applyBorder="1" applyAlignment="1" applyProtection="1" quotePrefix="1">
      <alignment horizontal="left"/>
      <protection/>
    </xf>
    <xf numFmtId="0" fontId="0" fillId="2" borderId="11" xfId="30" applyFont="1" applyFill="1" applyBorder="1" applyAlignment="1" applyProtection="1">
      <alignment horizontal="left"/>
      <protection/>
    </xf>
    <xf numFmtId="191" fontId="0" fillId="2" borderId="12" xfId="0" applyNumberFormat="1" applyFill="1" applyBorder="1" applyAlignment="1">
      <alignment horizontal="right" indent="1"/>
    </xf>
    <xf numFmtId="191" fontId="0" fillId="2" borderId="13" xfId="0" applyNumberFormat="1" applyFill="1" applyBorder="1" applyAlignment="1">
      <alignment horizontal="right" indent="1"/>
    </xf>
    <xf numFmtId="0" fontId="0" fillId="2" borderId="14" xfId="30" applyFont="1" applyFill="1" applyBorder="1" applyProtection="1">
      <alignment/>
      <protection/>
    </xf>
    <xf numFmtId="191" fontId="0" fillId="2" borderId="14" xfId="0" applyNumberFormat="1" applyFill="1" applyBorder="1" applyAlignment="1">
      <alignment horizontal="right" indent="1"/>
    </xf>
    <xf numFmtId="3" fontId="0" fillId="2" borderId="14" xfId="0" applyNumberFormat="1" applyFill="1" applyBorder="1" applyAlignment="1">
      <alignment horizontal="right" indent="1"/>
    </xf>
    <xf numFmtId="3" fontId="0" fillId="0" borderId="14" xfId="0" applyNumberFormat="1" applyFont="1" applyFill="1" applyBorder="1" applyAlignment="1">
      <alignment horizontal="right" indent="1"/>
    </xf>
    <xf numFmtId="0" fontId="0" fillId="2" borderId="4" xfId="30" applyFont="1" applyFill="1" applyBorder="1" applyProtection="1">
      <alignment/>
      <protection/>
    </xf>
    <xf numFmtId="191" fontId="16" fillId="2" borderId="4" xfId="0" applyNumberFormat="1" applyFont="1" applyFill="1" applyBorder="1" applyAlignment="1">
      <alignment/>
    </xf>
    <xf numFmtId="0" fontId="0" fillId="0" borderId="4" xfId="0" applyBorder="1" applyAlignment="1">
      <alignment/>
    </xf>
    <xf numFmtId="0" fontId="0" fillId="4" borderId="20" xfId="0" applyFont="1" applyFill="1" applyBorder="1" applyAlignment="1">
      <alignment horizontal="center"/>
    </xf>
    <xf numFmtId="0" fontId="0" fillId="4" borderId="9" xfId="0" applyFont="1" applyFill="1" applyBorder="1" applyAlignment="1">
      <alignment horizontal="center"/>
    </xf>
    <xf numFmtId="0" fontId="0" fillId="4" borderId="12" xfId="0" applyFont="1" applyFill="1" applyBorder="1" applyAlignment="1">
      <alignment horizontal="center"/>
    </xf>
    <xf numFmtId="0" fontId="0" fillId="2" borderId="4" xfId="0" applyFill="1" applyBorder="1" applyAlignment="1">
      <alignment/>
    </xf>
    <xf numFmtId="191" fontId="0" fillId="0" borderId="9" xfId="0" applyNumberFormat="1" applyFill="1" applyBorder="1" applyAlignment="1">
      <alignment horizontal="right" indent="1"/>
    </xf>
    <xf numFmtId="191" fontId="0" fillId="0" borderId="12" xfId="0" applyNumberFormat="1" applyFill="1" applyBorder="1" applyAlignment="1">
      <alignment horizontal="right" indent="1"/>
    </xf>
    <xf numFmtId="0" fontId="0" fillId="4" borderId="7" xfId="0" applyFill="1" applyBorder="1" applyAlignment="1">
      <alignment horizontal="center"/>
    </xf>
    <xf numFmtId="0" fontId="0" fillId="2" borderId="5" xfId="31" applyFont="1" applyFill="1" applyBorder="1" applyProtection="1">
      <alignment/>
      <protection/>
    </xf>
    <xf numFmtId="187" fontId="0" fillId="2" borderId="6" xfId="0" applyNumberFormat="1" applyFill="1" applyBorder="1" applyAlignment="1">
      <alignment horizontal="right" indent="1"/>
    </xf>
    <xf numFmtId="191" fontId="0" fillId="0" borderId="6" xfId="0" applyNumberFormat="1" applyBorder="1" applyAlignment="1">
      <alignment/>
    </xf>
    <xf numFmtId="187" fontId="0" fillId="2" borderId="7" xfId="0" applyNumberFormat="1" applyFill="1" applyBorder="1" applyAlignment="1">
      <alignment horizontal="right" indent="1"/>
    </xf>
    <xf numFmtId="0" fontId="0" fillId="2" borderId="8" xfId="31" applyFont="1" applyFill="1" applyBorder="1" applyProtection="1">
      <alignment/>
      <protection/>
    </xf>
    <xf numFmtId="187" fontId="0" fillId="2" borderId="9" xfId="0" applyNumberFormat="1" applyFill="1" applyBorder="1" applyAlignment="1">
      <alignment horizontal="right" indent="1"/>
    </xf>
    <xf numFmtId="191" fontId="0" fillId="0" borderId="9" xfId="0" applyNumberFormat="1" applyBorder="1" applyAlignment="1">
      <alignment/>
    </xf>
    <xf numFmtId="187" fontId="0" fillId="2" borderId="10" xfId="0" applyNumberFormat="1" applyFill="1" applyBorder="1" applyAlignment="1">
      <alignment horizontal="right" indent="1"/>
    </xf>
    <xf numFmtId="0" fontId="0" fillId="2" borderId="8" xfId="0" applyFont="1" applyFill="1" applyBorder="1" applyAlignment="1">
      <alignment horizontal="left" wrapText="1"/>
    </xf>
    <xf numFmtId="191" fontId="0" fillId="0" borderId="10" xfId="0" applyNumberFormat="1" applyFill="1" applyBorder="1" applyAlignment="1">
      <alignment horizontal="right" indent="1"/>
    </xf>
    <xf numFmtId="0" fontId="0" fillId="2" borderId="8" xfId="0" applyFill="1" applyBorder="1" applyAlignment="1">
      <alignment horizontal="left" wrapText="1"/>
    </xf>
    <xf numFmtId="0" fontId="0" fillId="2" borderId="11" xfId="0" applyFill="1" applyBorder="1" applyAlignment="1">
      <alignment horizontal="left" wrapText="1"/>
    </xf>
    <xf numFmtId="191" fontId="0" fillId="0" borderId="13" xfId="0" applyNumberFormat="1" applyFill="1" applyBorder="1" applyAlignment="1">
      <alignment horizontal="right" indent="1"/>
    </xf>
    <xf numFmtId="191" fontId="0" fillId="2" borderId="14" xfId="0" applyNumberFormat="1" applyFont="1" applyFill="1" applyBorder="1" applyAlignment="1">
      <alignment horizontal="right"/>
    </xf>
    <xf numFmtId="0" fontId="0" fillId="4" borderId="5" xfId="31" applyFont="1" applyFill="1" applyBorder="1" applyProtection="1">
      <alignment/>
      <protection/>
    </xf>
    <xf numFmtId="0" fontId="0" fillId="4" borderId="8" xfId="31" applyFont="1" applyFill="1" applyBorder="1" applyAlignment="1" applyProtection="1">
      <alignment horizontal="center"/>
      <protection/>
    </xf>
    <xf numFmtId="0" fontId="0" fillId="4" borderId="11" xfId="31" applyFont="1" applyFill="1" applyBorder="1" applyProtection="1">
      <alignment/>
      <protection/>
    </xf>
    <xf numFmtId="0" fontId="0" fillId="4" borderId="17" xfId="31" applyFont="1" applyFill="1" applyBorder="1" applyAlignment="1" applyProtection="1">
      <alignment horizontal="center"/>
      <protection/>
    </xf>
    <xf numFmtId="0" fontId="0" fillId="4" borderId="18" xfId="31" applyFont="1" applyFill="1" applyBorder="1" applyAlignment="1" applyProtection="1">
      <alignment horizontal="center"/>
      <protection/>
    </xf>
    <xf numFmtId="0" fontId="0" fillId="2" borderId="6" xfId="31" applyFont="1" applyFill="1" applyBorder="1" applyAlignment="1" applyProtection="1">
      <alignment horizontal="center"/>
      <protection/>
    </xf>
    <xf numFmtId="183" fontId="0" fillId="2" borderId="9" xfId="31" applyNumberFormat="1" applyFont="1" applyFill="1" applyBorder="1" applyAlignment="1" applyProtection="1">
      <alignment horizontal="center"/>
      <protection/>
    </xf>
    <xf numFmtId="183" fontId="0" fillId="2" borderId="12" xfId="31" applyNumberFormat="1" applyFont="1" applyFill="1" applyBorder="1" applyAlignment="1" applyProtection="1">
      <alignment horizontal="center"/>
      <protection/>
    </xf>
    <xf numFmtId="183" fontId="0" fillId="2" borderId="14" xfId="31" applyNumberFormat="1" applyFont="1" applyFill="1" applyBorder="1" applyAlignment="1" applyProtection="1">
      <alignment horizontal="center"/>
      <protection/>
    </xf>
    <xf numFmtId="0" fontId="0" fillId="2" borderId="4" xfId="31" applyFont="1" applyFill="1" applyBorder="1" applyAlignment="1" applyProtection="1">
      <alignment horizontal="fill"/>
      <protection/>
    </xf>
    <xf numFmtId="1" fontId="0" fillId="2" borderId="6" xfId="31" applyNumberFormat="1" applyFont="1" applyFill="1" applyBorder="1" applyAlignment="1" applyProtection="1">
      <alignment horizontal="center"/>
      <protection/>
    </xf>
    <xf numFmtId="1" fontId="0" fillId="2" borderId="9" xfId="31" applyNumberFormat="1" applyFont="1" applyFill="1" applyBorder="1" applyAlignment="1" applyProtection="1">
      <alignment horizontal="center"/>
      <protection/>
    </xf>
    <xf numFmtId="1" fontId="0" fillId="2" borderId="12" xfId="31" applyNumberFormat="1" applyFont="1" applyFill="1" applyBorder="1" applyAlignment="1" applyProtection="1">
      <alignment horizontal="center"/>
      <protection/>
    </xf>
    <xf numFmtId="0" fontId="0" fillId="4" borderId="7" xfId="31" applyFont="1" applyFill="1" applyBorder="1" applyAlignment="1" applyProtection="1">
      <alignment horizontal="center"/>
      <protection/>
    </xf>
    <xf numFmtId="0" fontId="0" fillId="4" borderId="9" xfId="31" applyFont="1" applyFill="1" applyBorder="1" applyAlignment="1" applyProtection="1">
      <alignment horizontal="center"/>
      <protection/>
    </xf>
    <xf numFmtId="0" fontId="0" fillId="4" borderId="20" xfId="31" applyFont="1" applyFill="1" applyBorder="1" applyAlignment="1" applyProtection="1">
      <alignment horizontal="center"/>
      <protection/>
    </xf>
    <xf numFmtId="0" fontId="0" fillId="4" borderId="12" xfId="31" applyFont="1" applyFill="1" applyBorder="1" applyAlignment="1" applyProtection="1">
      <alignment horizontal="center"/>
      <protection/>
    </xf>
    <xf numFmtId="0" fontId="0" fillId="2" borderId="4" xfId="32" applyFont="1" applyFill="1" applyBorder="1">
      <alignment/>
      <protection/>
    </xf>
    <xf numFmtId="0" fontId="0" fillId="2" borderId="5" xfId="32" applyFont="1" applyFill="1" applyBorder="1">
      <alignment/>
      <protection/>
    </xf>
    <xf numFmtId="0" fontId="0" fillId="2" borderId="8" xfId="32" applyFont="1" applyFill="1" applyBorder="1">
      <alignment/>
      <protection/>
    </xf>
    <xf numFmtId="0" fontId="3" fillId="2" borderId="11" xfId="32" applyFont="1" applyFill="1" applyBorder="1">
      <alignment/>
      <protection/>
    </xf>
    <xf numFmtId="187" fontId="3" fillId="2" borderId="12" xfId="0" applyNumberFormat="1" applyFont="1" applyFill="1" applyBorder="1" applyAlignment="1">
      <alignment horizontal="right" indent="1"/>
    </xf>
    <xf numFmtId="187" fontId="3" fillId="2" borderId="13" xfId="0" applyNumberFormat="1" applyFont="1" applyFill="1" applyBorder="1" applyAlignment="1">
      <alignment horizontal="right" indent="1"/>
    </xf>
    <xf numFmtId="0" fontId="0" fillId="4" borderId="17" xfId="32" applyNumberFormat="1" applyFont="1" applyFill="1" applyBorder="1" applyAlignment="1" quotePrefix="1">
      <alignment horizontal="center"/>
      <protection/>
    </xf>
    <xf numFmtId="0" fontId="0" fillId="4" borderId="18" xfId="32" applyNumberFormat="1" applyFont="1" applyFill="1" applyBorder="1" applyAlignment="1" quotePrefix="1">
      <alignment horizontal="center"/>
      <protection/>
    </xf>
    <xf numFmtId="0" fontId="0" fillId="0" borderId="4" xfId="32" applyFont="1" applyBorder="1" applyAlignment="1">
      <alignment horizontal="fill"/>
      <protection/>
    </xf>
    <xf numFmtId="182" fontId="0" fillId="0" borderId="4" xfId="32" applyNumberFormat="1" applyFont="1" applyBorder="1" applyAlignment="1" applyProtection="1">
      <alignment horizontal="fill"/>
      <protection/>
    </xf>
    <xf numFmtId="0" fontId="0" fillId="0" borderId="5" xfId="32" applyFont="1" applyBorder="1">
      <alignment/>
      <protection/>
    </xf>
    <xf numFmtId="3" fontId="26" fillId="0" borderId="6" xfId="0" applyNumberFormat="1" applyFont="1" applyBorder="1" applyAlignment="1">
      <alignment/>
    </xf>
    <xf numFmtId="3" fontId="0" fillId="0" borderId="6" xfId="0" applyNumberFormat="1" applyBorder="1" applyAlignment="1">
      <alignment horizontal="right" indent="1"/>
    </xf>
    <xf numFmtId="181" fontId="0" fillId="0" borderId="6" xfId="40" applyNumberFormat="1" applyFont="1" applyBorder="1" applyProtection="1">
      <alignment/>
      <protection/>
    </xf>
    <xf numFmtId="181" fontId="0" fillId="0" borderId="7" xfId="40" applyNumberFormat="1" applyFont="1" applyBorder="1" applyProtection="1">
      <alignment/>
      <protection/>
    </xf>
    <xf numFmtId="0" fontId="0" fillId="0" borderId="8" xfId="32" applyFont="1" applyBorder="1">
      <alignment/>
      <protection/>
    </xf>
    <xf numFmtId="3" fontId="26" fillId="0" borderId="9" xfId="0" applyNumberFormat="1" applyFont="1" applyBorder="1" applyAlignment="1">
      <alignment/>
    </xf>
    <xf numFmtId="3" fontId="0" fillId="0" borderId="9" xfId="0" applyNumberFormat="1" applyFont="1" applyBorder="1" applyAlignment="1">
      <alignment horizontal="right" indent="1"/>
    </xf>
    <xf numFmtId="3" fontId="0" fillId="0" borderId="9" xfId="0" applyNumberFormat="1" applyBorder="1" applyAlignment="1">
      <alignment horizontal="right" indent="1"/>
    </xf>
    <xf numFmtId="181" fontId="0" fillId="0" borderId="9" xfId="40" applyNumberFormat="1" applyFont="1" applyBorder="1" applyProtection="1">
      <alignment/>
      <protection/>
    </xf>
    <xf numFmtId="181" fontId="0" fillId="0" borderId="10" xfId="40" applyNumberFormat="1" applyFont="1" applyBorder="1" applyProtection="1">
      <alignment/>
      <protection/>
    </xf>
    <xf numFmtId="3" fontId="26" fillId="0" borderId="9" xfId="0" applyNumberFormat="1" applyFont="1" applyBorder="1" applyAlignment="1">
      <alignment/>
    </xf>
    <xf numFmtId="0" fontId="0" fillId="0" borderId="9" xfId="38" applyFont="1" applyBorder="1">
      <alignment/>
      <protection/>
    </xf>
    <xf numFmtId="0" fontId="0" fillId="0" borderId="10" xfId="38" applyFont="1" applyBorder="1">
      <alignment/>
      <protection/>
    </xf>
    <xf numFmtId="0" fontId="3" fillId="0" borderId="11" xfId="32" applyFont="1" applyBorder="1">
      <alignment/>
      <protection/>
    </xf>
    <xf numFmtId="3" fontId="3" fillId="0" borderId="12" xfId="0" applyNumberFormat="1" applyFont="1" applyBorder="1" applyAlignment="1">
      <alignment horizontal="right" indent="1"/>
    </xf>
    <xf numFmtId="3" fontId="3" fillId="0" borderId="12" xfId="39" applyNumberFormat="1" applyFont="1" applyBorder="1" applyProtection="1">
      <alignment/>
      <protection/>
    </xf>
    <xf numFmtId="3" fontId="3" fillId="0" borderId="13" xfId="39" applyNumberFormat="1" applyFont="1" applyBorder="1" applyProtection="1">
      <alignment/>
      <protection/>
    </xf>
    <xf numFmtId="0" fontId="0" fillId="0" borderId="14" xfId="32" applyFont="1" applyBorder="1">
      <alignment/>
      <protection/>
    </xf>
    <xf numFmtId="3" fontId="0" fillId="0" borderId="14" xfId="32" applyNumberFormat="1" applyFont="1" applyBorder="1">
      <alignment/>
      <protection/>
    </xf>
    <xf numFmtId="0" fontId="0" fillId="4" borderId="21" xfId="32" applyFont="1" applyFill="1" applyBorder="1" applyAlignment="1">
      <alignment horizontal="center"/>
      <protection/>
    </xf>
    <xf numFmtId="9" fontId="0" fillId="4" borderId="20" xfId="32" applyNumberFormat="1" applyFont="1" applyFill="1" applyBorder="1" applyAlignment="1">
      <alignment horizontal="center"/>
      <protection/>
    </xf>
    <xf numFmtId="0" fontId="0" fillId="4" borderId="20" xfId="32" applyFont="1" applyFill="1" applyBorder="1" applyAlignment="1">
      <alignment horizontal="center"/>
      <protection/>
    </xf>
    <xf numFmtId="0" fontId="0" fillId="4" borderId="21" xfId="32" applyFont="1" applyFill="1" applyBorder="1" applyAlignment="1">
      <alignment horizontal="center" vertical="center"/>
      <protection/>
    </xf>
    <xf numFmtId="0" fontId="0" fillId="4" borderId="12" xfId="32" applyFont="1" applyFill="1" applyBorder="1" applyAlignment="1">
      <alignment horizontal="center"/>
      <protection/>
    </xf>
    <xf numFmtId="9" fontId="0" fillId="4" borderId="12" xfId="32" applyNumberFormat="1" applyFont="1" applyFill="1" applyBorder="1" applyAlignment="1">
      <alignment horizontal="center"/>
      <protection/>
    </xf>
    <xf numFmtId="0" fontId="0" fillId="4" borderId="12" xfId="0" applyFont="1" applyFill="1" applyBorder="1" applyAlignment="1">
      <alignment/>
    </xf>
    <xf numFmtId="0" fontId="0" fillId="4" borderId="13" xfId="0" applyFont="1" applyFill="1" applyBorder="1" applyAlignment="1">
      <alignment horizontal="center" vertical="center"/>
    </xf>
    <xf numFmtId="0" fontId="0" fillId="0" borderId="4" xfId="33" applyFont="1" applyBorder="1">
      <alignment/>
      <protection/>
    </xf>
    <xf numFmtId="0" fontId="0" fillId="0" borderId="5" xfId="33" applyFont="1" applyBorder="1" applyAlignment="1">
      <alignment horizontal="left"/>
      <protection/>
    </xf>
    <xf numFmtId="3" fontId="0" fillId="0" borderId="7" xfId="0" applyNumberFormat="1" applyBorder="1" applyAlignment="1">
      <alignment horizontal="right" indent="1"/>
    </xf>
    <xf numFmtId="0" fontId="0" fillId="0" borderId="8" xfId="33" applyFont="1" applyBorder="1" applyAlignment="1">
      <alignment horizontal="left"/>
      <protection/>
    </xf>
    <xf numFmtId="3" fontId="0" fillId="0" borderId="10" xfId="0" applyNumberFormat="1" applyBorder="1" applyAlignment="1">
      <alignment horizontal="right" indent="1"/>
    </xf>
    <xf numFmtId="3" fontId="0" fillId="0" borderId="13" xfId="0" applyNumberFormat="1" applyBorder="1" applyAlignment="1">
      <alignment horizontal="right" indent="1"/>
    </xf>
    <xf numFmtId="0" fontId="0" fillId="0" borderId="14" xfId="33" applyFont="1" applyBorder="1">
      <alignment/>
      <protection/>
    </xf>
    <xf numFmtId="0" fontId="0" fillId="4" borderId="19" xfId="33" applyFont="1" applyFill="1" applyBorder="1" applyAlignment="1">
      <alignment horizontal="center"/>
      <protection/>
    </xf>
    <xf numFmtId="0" fontId="0" fillId="4" borderId="15" xfId="33" applyFont="1" applyFill="1" applyBorder="1" applyAlignment="1">
      <alignment horizontal="center"/>
      <protection/>
    </xf>
    <xf numFmtId="0" fontId="0" fillId="4" borderId="16" xfId="33" applyFont="1" applyFill="1" applyBorder="1" applyAlignment="1">
      <alignment horizontal="center"/>
      <protection/>
    </xf>
    <xf numFmtId="0" fontId="0" fillId="0" borderId="4" xfId="34" applyFont="1" applyBorder="1">
      <alignment/>
      <protection/>
    </xf>
    <xf numFmtId="191" fontId="0" fillId="0" borderId="7" xfId="0" applyNumberFormat="1" applyBorder="1" applyAlignment="1">
      <alignment horizontal="right" indent="1"/>
    </xf>
    <xf numFmtId="0" fontId="0" fillId="0" borderId="8" xfId="34" applyFont="1" applyBorder="1" applyAlignment="1">
      <alignment horizontal="left"/>
      <protection/>
    </xf>
    <xf numFmtId="191" fontId="0" fillId="0" borderId="9" xfId="0" applyNumberFormat="1" applyBorder="1" applyAlignment="1">
      <alignment horizontal="right" indent="1"/>
    </xf>
    <xf numFmtId="191" fontId="0" fillId="0" borderId="10" xfId="0" applyNumberFormat="1" applyBorder="1" applyAlignment="1">
      <alignment horizontal="right" indent="1"/>
    </xf>
    <xf numFmtId="0" fontId="0" fillId="0" borderId="14" xfId="25" applyFont="1" applyBorder="1">
      <alignment/>
      <protection/>
    </xf>
    <xf numFmtId="191" fontId="15" fillId="0" borderId="14" xfId="0" applyNumberFormat="1" applyFont="1" applyBorder="1" applyAlignment="1">
      <alignment horizontal="right"/>
    </xf>
    <xf numFmtId="191" fontId="15" fillId="0" borderId="14" xfId="0" applyNumberFormat="1" applyFont="1" applyBorder="1" applyAlignment="1">
      <alignment/>
    </xf>
    <xf numFmtId="0" fontId="0" fillId="0" borderId="14" xfId="34" applyFont="1" applyBorder="1">
      <alignment/>
      <protection/>
    </xf>
    <xf numFmtId="0" fontId="0" fillId="4" borderId="5" xfId="34" applyFont="1" applyFill="1" applyBorder="1" applyAlignment="1">
      <alignment horizontal="center"/>
      <protection/>
    </xf>
    <xf numFmtId="0" fontId="0" fillId="4" borderId="8" xfId="34" applyFont="1" applyFill="1" applyBorder="1" applyAlignment="1">
      <alignment horizontal="center"/>
      <protection/>
    </xf>
    <xf numFmtId="0" fontId="0" fillId="4" borderId="11" xfId="34" applyFont="1" applyFill="1" applyBorder="1" applyAlignment="1">
      <alignment horizontal="center"/>
      <protection/>
    </xf>
    <xf numFmtId="3" fontId="5" fillId="0" borderId="4" xfId="0" applyNumberFormat="1" applyFont="1" applyBorder="1" applyAlignment="1">
      <alignment horizontal="center" vertical="center" wrapText="1"/>
    </xf>
    <xf numFmtId="49" fontId="0" fillId="0" borderId="8" xfId="0" applyNumberFormat="1" applyFont="1" applyBorder="1" applyAlignment="1">
      <alignment/>
    </xf>
    <xf numFmtId="49" fontId="0" fillId="4" borderId="21" xfId="0" applyNumberFormat="1" applyFont="1" applyFill="1" applyBorder="1" applyAlignment="1">
      <alignment horizontal="center"/>
    </xf>
    <xf numFmtId="49" fontId="0" fillId="4" borderId="20" xfId="0" applyNumberFormat="1" applyFont="1" applyFill="1" applyBorder="1" applyAlignment="1">
      <alignment horizontal="center"/>
    </xf>
    <xf numFmtId="49" fontId="0" fillId="4" borderId="9" xfId="0" applyNumberFormat="1" applyFont="1" applyFill="1" applyBorder="1" applyAlignment="1">
      <alignment horizontal="center"/>
    </xf>
    <xf numFmtId="49" fontId="0" fillId="4" borderId="12" xfId="0" applyNumberFormat="1" applyFont="1" applyFill="1" applyBorder="1" applyAlignment="1">
      <alignment horizontal="center"/>
    </xf>
    <xf numFmtId="0" fontId="8" fillId="0" borderId="4" xfId="35" applyFont="1" applyBorder="1">
      <alignment/>
      <protection/>
    </xf>
    <xf numFmtId="0" fontId="0" fillId="0" borderId="8" xfId="35" applyFont="1" applyBorder="1" applyAlignment="1">
      <alignment horizontal="left"/>
      <protection/>
    </xf>
    <xf numFmtId="191" fontId="0" fillId="0" borderId="9" xfId="0" applyNumberFormat="1" applyFont="1" applyBorder="1" applyAlignment="1">
      <alignment horizontal="right" indent="1"/>
    </xf>
    <xf numFmtId="0" fontId="0" fillId="0" borderId="14" xfId="35" applyFont="1" applyBorder="1">
      <alignment/>
      <protection/>
    </xf>
    <xf numFmtId="0" fontId="0" fillId="0" borderId="4" xfId="35" applyFont="1" applyBorder="1">
      <alignment/>
      <protection/>
    </xf>
    <xf numFmtId="187" fontId="0" fillId="0" borderId="14" xfId="35" applyNumberFormat="1" applyFont="1" applyBorder="1">
      <alignment/>
      <protection/>
    </xf>
    <xf numFmtId="0" fontId="0" fillId="0" borderId="4" xfId="36" applyFont="1" applyBorder="1">
      <alignment/>
      <protection/>
    </xf>
    <xf numFmtId="0" fontId="0" fillId="0" borderId="8" xfId="36" applyFont="1" applyBorder="1" applyAlignment="1">
      <alignment horizontal="left"/>
      <protection/>
    </xf>
    <xf numFmtId="0" fontId="0" fillId="4" borderId="21" xfId="0" applyFill="1" applyBorder="1" applyAlignment="1">
      <alignment/>
    </xf>
    <xf numFmtId="0" fontId="0" fillId="4" borderId="9" xfId="36" applyFont="1" applyFill="1" applyBorder="1" applyAlignment="1">
      <alignment horizontal="center"/>
      <protection/>
    </xf>
    <xf numFmtId="0" fontId="0" fillId="4" borderId="12" xfId="36" applyFont="1" applyFill="1" applyBorder="1" applyAlignment="1">
      <alignment horizontal="center"/>
      <protection/>
    </xf>
    <xf numFmtId="0" fontId="0" fillId="0" borderId="4" xfId="23" applyFont="1" applyBorder="1">
      <alignment/>
      <protection/>
    </xf>
    <xf numFmtId="0" fontId="0" fillId="0" borderId="8" xfId="23" applyFont="1" applyBorder="1" applyAlignment="1">
      <alignment horizontal="left"/>
      <protection/>
    </xf>
    <xf numFmtId="0" fontId="0" fillId="0" borderId="14" xfId="23" applyFont="1" applyBorder="1">
      <alignment/>
      <protection/>
    </xf>
    <xf numFmtId="0" fontId="0" fillId="0" borderId="14" xfId="23" applyFont="1" applyBorder="1" applyAlignment="1">
      <alignment horizontal="center"/>
      <protection/>
    </xf>
    <xf numFmtId="4" fontId="0" fillId="0" borderId="9" xfId="0" applyNumberFormat="1" applyBorder="1" applyAlignment="1">
      <alignment horizontal="right" indent="1"/>
    </xf>
    <xf numFmtId="4" fontId="0" fillId="0" borderId="12" xfId="0" applyNumberFormat="1" applyBorder="1" applyAlignment="1">
      <alignment horizontal="right" indent="1"/>
    </xf>
    <xf numFmtId="0" fontId="0" fillId="0" borderId="4" xfId="24" applyFont="1" applyBorder="1">
      <alignment/>
      <protection/>
    </xf>
    <xf numFmtId="0" fontId="0" fillId="0" borderId="8" xfId="24" applyFont="1" applyBorder="1" applyAlignment="1">
      <alignment horizontal="left"/>
      <protection/>
    </xf>
    <xf numFmtId="3" fontId="15" fillId="0" borderId="14" xfId="0" applyNumberFormat="1" applyFont="1" applyBorder="1" applyAlignment="1">
      <alignment horizontal="right"/>
    </xf>
    <xf numFmtId="0" fontId="0" fillId="0" borderId="14" xfId="25" applyNumberFormat="1" applyFont="1" applyBorder="1" applyAlignment="1">
      <alignment horizontal="left"/>
      <protection/>
    </xf>
    <xf numFmtId="4" fontId="15" fillId="0" borderId="14" xfId="0" applyNumberFormat="1" applyFont="1" applyBorder="1" applyAlignment="1">
      <alignment horizontal="right"/>
    </xf>
    <xf numFmtId="0" fontId="0" fillId="0" borderId="4" xfId="25" applyFont="1" applyFill="1" applyBorder="1">
      <alignment/>
      <protection/>
    </xf>
    <xf numFmtId="0" fontId="0" fillId="0" borderId="8" xfId="25" applyNumberFormat="1" applyFont="1" applyBorder="1" applyAlignment="1">
      <alignment horizontal="left"/>
      <protection/>
    </xf>
    <xf numFmtId="0" fontId="0" fillId="0" borderId="11" xfId="25" applyNumberFormat="1" applyFont="1" applyBorder="1" applyAlignment="1">
      <alignment horizontal="left"/>
      <protection/>
    </xf>
    <xf numFmtId="0" fontId="0" fillId="4" borderId="14" xfId="25" applyFont="1" applyFill="1" applyBorder="1">
      <alignment/>
      <protection/>
    </xf>
    <xf numFmtId="0" fontId="0" fillId="4" borderId="8" xfId="25" applyFont="1" applyFill="1" applyBorder="1" applyAlignment="1">
      <alignment horizontal="center"/>
      <protection/>
    </xf>
    <xf numFmtId="0" fontId="0" fillId="4" borderId="11" xfId="25" applyFont="1" applyFill="1" applyBorder="1">
      <alignment/>
      <protection/>
    </xf>
    <xf numFmtId="0" fontId="0" fillId="0" borderId="4" xfId="25" applyFont="1" applyBorder="1">
      <alignment/>
      <protection/>
    </xf>
    <xf numFmtId="4" fontId="0" fillId="0" borderId="10" xfId="0" applyNumberFormat="1" applyBorder="1" applyAlignment="1">
      <alignment horizontal="right" indent="1"/>
    </xf>
    <xf numFmtId="4" fontId="0" fillId="0" borderId="13" xfId="0" applyNumberFormat="1" applyBorder="1" applyAlignment="1">
      <alignment horizontal="right" indent="1"/>
    </xf>
    <xf numFmtId="0" fontId="0" fillId="4" borderId="0" xfId="25" applyFont="1" applyFill="1" applyBorder="1" applyAlignment="1">
      <alignment horizontal="center"/>
      <protection/>
    </xf>
    <xf numFmtId="0" fontId="5" fillId="0" borderId="4" xfId="26" applyFont="1" applyBorder="1" applyAlignment="1">
      <alignment horizontal="center"/>
      <protection/>
    </xf>
    <xf numFmtId="0" fontId="0" fillId="0" borderId="8" xfId="26" applyFont="1" applyBorder="1" applyAlignment="1">
      <alignment horizontal="left"/>
      <protection/>
    </xf>
    <xf numFmtId="0" fontId="0" fillId="4" borderId="17" xfId="26" applyFont="1" applyFill="1" applyBorder="1" applyAlignment="1">
      <alignment horizontal="center"/>
      <protection/>
    </xf>
    <xf numFmtId="0" fontId="0" fillId="0" borderId="4" xfId="26" applyFont="1" applyBorder="1">
      <alignment/>
      <protection/>
    </xf>
    <xf numFmtId="0" fontId="0" fillId="0" borderId="14" xfId="26" applyFont="1" applyBorder="1">
      <alignment/>
      <protection/>
    </xf>
    <xf numFmtId="0" fontId="0" fillId="0" borderId="22" xfId="26" applyFont="1" applyBorder="1">
      <alignment/>
      <protection/>
    </xf>
    <xf numFmtId="0" fontId="0" fillId="0" borderId="8" xfId="26" applyNumberFormat="1" applyFont="1" applyBorder="1" applyAlignment="1">
      <alignment horizontal="left"/>
      <protection/>
    </xf>
    <xf numFmtId="0" fontId="0" fillId="4" borderId="5" xfId="26" applyFont="1" applyFill="1" applyBorder="1">
      <alignment/>
      <protection/>
    </xf>
    <xf numFmtId="0" fontId="0" fillId="4" borderId="8" xfId="26" applyFont="1" applyFill="1" applyBorder="1" applyAlignment="1">
      <alignment horizontal="center"/>
      <protection/>
    </xf>
    <xf numFmtId="0" fontId="0" fillId="4" borderId="20" xfId="26" applyFont="1" applyFill="1" applyBorder="1" applyAlignment="1">
      <alignment horizontal="center"/>
      <protection/>
    </xf>
    <xf numFmtId="0" fontId="0" fillId="4" borderId="20" xfId="26" applyFont="1" applyFill="1" applyBorder="1">
      <alignment/>
      <protection/>
    </xf>
    <xf numFmtId="0" fontId="0" fillId="4" borderId="21" xfId="26" applyFont="1" applyFill="1" applyBorder="1" applyAlignment="1">
      <alignment horizontal="center"/>
      <protection/>
    </xf>
    <xf numFmtId="0" fontId="0" fillId="4" borderId="9" xfId="26" applyFont="1" applyFill="1" applyBorder="1" applyAlignment="1">
      <alignment horizontal="center"/>
      <protection/>
    </xf>
    <xf numFmtId="0" fontId="0" fillId="4" borderId="10" xfId="26" applyFont="1" applyFill="1" applyBorder="1" applyAlignment="1">
      <alignment horizontal="center"/>
      <protection/>
    </xf>
    <xf numFmtId="0" fontId="0" fillId="4" borderId="11" xfId="26" applyFont="1" applyFill="1" applyBorder="1">
      <alignment/>
      <protection/>
    </xf>
    <xf numFmtId="0" fontId="0" fillId="4" borderId="12" xfId="26" applyFont="1" applyFill="1" applyBorder="1">
      <alignment/>
      <protection/>
    </xf>
    <xf numFmtId="0" fontId="0" fillId="4" borderId="12" xfId="26" applyFont="1" applyFill="1" applyBorder="1" applyAlignment="1">
      <alignment horizontal="center"/>
      <protection/>
    </xf>
    <xf numFmtId="0" fontId="0" fillId="4" borderId="13" xfId="26" applyFont="1" applyFill="1" applyBorder="1" applyAlignment="1">
      <alignment horizontal="center"/>
      <protection/>
    </xf>
    <xf numFmtId="0" fontId="0" fillId="0" borderId="4" xfId="27" applyFont="1" applyBorder="1">
      <alignment/>
      <protection/>
    </xf>
    <xf numFmtId="0" fontId="0" fillId="0" borderId="8" xfId="27" applyFont="1" applyBorder="1" applyAlignment="1">
      <alignment horizontal="left"/>
      <protection/>
    </xf>
    <xf numFmtId="49" fontId="0" fillId="4" borderId="10" xfId="0" applyNumberFormat="1" applyFont="1" applyFill="1" applyBorder="1" applyAlignment="1">
      <alignment horizontal="center"/>
    </xf>
    <xf numFmtId="49" fontId="0" fillId="4" borderId="13" xfId="0" applyNumberFormat="1" applyFont="1" applyFill="1" applyBorder="1" applyAlignment="1">
      <alignment horizontal="center"/>
    </xf>
    <xf numFmtId="0" fontId="0" fillId="0" borderId="4" xfId="28" applyFont="1" applyBorder="1">
      <alignment/>
      <protection/>
    </xf>
    <xf numFmtId="0" fontId="0" fillId="0" borderId="8" xfId="28" applyNumberFormat="1" applyFont="1" applyBorder="1" applyAlignment="1">
      <alignment horizontal="left"/>
      <protection/>
    </xf>
    <xf numFmtId="0" fontId="0" fillId="0" borderId="8" xfId="28" applyFont="1" applyBorder="1" applyAlignment="1">
      <alignment horizontal="left"/>
      <protection/>
    </xf>
    <xf numFmtId="0" fontId="0" fillId="0" borderId="23" xfId="25" applyFont="1" applyBorder="1">
      <alignment/>
      <protection/>
    </xf>
    <xf numFmtId="3" fontId="6" fillId="0" borderId="24" xfId="0" applyNumberFormat="1" applyFont="1" applyBorder="1" applyAlignment="1">
      <alignment horizontal="right"/>
    </xf>
    <xf numFmtId="0" fontId="0" fillId="0" borderId="25" xfId="25" applyFont="1" applyBorder="1">
      <alignment/>
      <protection/>
    </xf>
    <xf numFmtId="0" fontId="0" fillId="0" borderId="23" xfId="23" applyFont="1" applyBorder="1" applyAlignment="1">
      <alignment horizontal="center"/>
      <protection/>
    </xf>
    <xf numFmtId="3" fontId="7" fillId="0" borderId="24" xfId="0" applyNumberFormat="1" applyFont="1" applyBorder="1" applyAlignment="1">
      <alignment horizontal="right"/>
    </xf>
    <xf numFmtId="0" fontId="0" fillId="4" borderId="26" xfId="26" applyFont="1" applyFill="1" applyBorder="1">
      <alignment/>
      <protection/>
    </xf>
    <xf numFmtId="0" fontId="0" fillId="2" borderId="0" xfId="25" applyFont="1" applyFill="1">
      <alignment/>
      <protection/>
    </xf>
    <xf numFmtId="0" fontId="0" fillId="2" borderId="0" xfId="25" applyFont="1" applyFill="1" applyBorder="1">
      <alignment/>
      <protection/>
    </xf>
    <xf numFmtId="0" fontId="0" fillId="0" borderId="0" xfId="25" applyFont="1" applyBorder="1">
      <alignment/>
      <protection/>
    </xf>
    <xf numFmtId="0" fontId="0" fillId="4" borderId="6" xfId="0" applyFont="1" applyFill="1" applyBorder="1" applyAlignment="1">
      <alignment horizontal="center"/>
    </xf>
    <xf numFmtId="180" fontId="0" fillId="4" borderId="19" xfId="22" applyNumberFormat="1" applyFont="1" applyFill="1" applyBorder="1" applyAlignment="1" applyProtection="1">
      <alignment horizontal="center" vertical="center"/>
      <protection/>
    </xf>
    <xf numFmtId="1" fontId="0" fillId="0" borderId="14" xfId="33" applyNumberFormat="1" applyFont="1" applyBorder="1" applyAlignment="1">
      <alignment horizontal="center"/>
      <protection/>
    </xf>
    <xf numFmtId="1" fontId="0" fillId="0" borderId="14" xfId="33" applyNumberFormat="1" applyFont="1" applyBorder="1">
      <alignment/>
      <protection/>
    </xf>
    <xf numFmtId="0" fontId="0" fillId="4" borderId="5" xfId="28" applyFont="1" applyFill="1" applyBorder="1" applyAlignment="1">
      <alignment vertical="center"/>
      <protection/>
    </xf>
    <xf numFmtId="0" fontId="0" fillId="4" borderId="17" xfId="27" applyFont="1" applyFill="1" applyBorder="1" applyAlignment="1">
      <alignment vertical="center"/>
      <protection/>
    </xf>
    <xf numFmtId="0" fontId="0" fillId="4" borderId="27" xfId="27" applyFont="1" applyFill="1" applyBorder="1" applyAlignment="1">
      <alignment horizontal="center" vertical="center"/>
      <protection/>
    </xf>
    <xf numFmtId="0" fontId="0" fillId="4" borderId="18" xfId="27" applyFont="1" applyFill="1" applyBorder="1" applyAlignment="1">
      <alignment vertical="center"/>
      <protection/>
    </xf>
    <xf numFmtId="0" fontId="0" fillId="4" borderId="17" xfId="0" applyFill="1" applyBorder="1" applyAlignment="1">
      <alignment horizontal="center" vertical="center" wrapText="1"/>
    </xf>
    <xf numFmtId="0" fontId="0" fillId="4" borderId="18" xfId="0" applyFill="1" applyBorder="1" applyAlignment="1">
      <alignment horizontal="center" vertical="center" wrapText="1"/>
    </xf>
    <xf numFmtId="182" fontId="0" fillId="4" borderId="17" xfId="25" applyNumberFormat="1" applyFont="1" applyFill="1" applyBorder="1" applyAlignment="1" applyProtection="1">
      <alignment horizontal="center" vertical="center"/>
      <protection/>
    </xf>
    <xf numFmtId="182" fontId="0" fillId="4" borderId="18" xfId="25" applyNumberFormat="1" applyFont="1" applyFill="1" applyBorder="1" applyAlignment="1" applyProtection="1">
      <alignment horizontal="center" vertical="center"/>
      <protection/>
    </xf>
    <xf numFmtId="4" fontId="0" fillId="0" borderId="0" xfId="0" applyNumberFormat="1" applyBorder="1" applyAlignment="1">
      <alignment horizontal="right" indent="1"/>
    </xf>
    <xf numFmtId="0" fontId="0" fillId="0" borderId="0" xfId="25" applyNumberFormat="1" applyFont="1" applyBorder="1" applyAlignment="1">
      <alignment horizontal="left"/>
      <protection/>
    </xf>
    <xf numFmtId="0" fontId="0" fillId="4" borderId="17" xfId="27" applyFont="1" applyFill="1" applyBorder="1" applyAlignment="1">
      <alignment horizontal="center" vertical="center"/>
      <protection/>
    </xf>
    <xf numFmtId="0" fontId="0" fillId="4" borderId="18" xfId="27" applyFont="1" applyFill="1" applyBorder="1" applyAlignment="1">
      <alignment horizontal="center" vertical="center"/>
      <protection/>
    </xf>
    <xf numFmtId="0" fontId="0" fillId="0" borderId="0" xfId="35" applyFont="1" applyBorder="1">
      <alignment/>
      <protection/>
    </xf>
    <xf numFmtId="0" fontId="5" fillId="0" borderId="0" xfId="35" applyFont="1" applyFill="1" applyAlignment="1">
      <alignment/>
      <protection/>
    </xf>
    <xf numFmtId="0" fontId="5" fillId="0" borderId="0" xfId="35" applyFont="1" applyAlignment="1">
      <alignment/>
      <protection/>
    </xf>
    <xf numFmtId="3" fontId="0" fillId="4" borderId="14" xfId="0" applyNumberFormat="1" applyFont="1" applyFill="1" applyBorder="1" applyAlignment="1">
      <alignment vertical="center" wrapText="1"/>
    </xf>
    <xf numFmtId="0" fontId="9" fillId="0" borderId="0" xfId="0" applyFont="1" applyAlignment="1">
      <alignment/>
    </xf>
    <xf numFmtId="191" fontId="0" fillId="0" borderId="21" xfId="0" applyNumberFormat="1" applyBorder="1" applyAlignment="1">
      <alignment horizontal="right" indent="1"/>
    </xf>
    <xf numFmtId="191" fontId="0" fillId="0" borderId="28" xfId="0" applyNumberFormat="1" applyBorder="1" applyAlignment="1">
      <alignment horizontal="right" indent="1"/>
    </xf>
    <xf numFmtId="49" fontId="9" fillId="0" borderId="0" xfId="0" applyNumberFormat="1" applyFont="1" applyAlignment="1">
      <alignment/>
    </xf>
    <xf numFmtId="191" fontId="0" fillId="0" borderId="12" xfId="0" applyNumberFormat="1" applyBorder="1" applyAlignment="1">
      <alignment horizontal="right" indent="1"/>
    </xf>
    <xf numFmtId="49" fontId="0" fillId="0" borderId="11" xfId="0" applyNumberFormat="1" applyFont="1" applyFill="1" applyBorder="1" applyAlignment="1">
      <alignment/>
    </xf>
    <xf numFmtId="0" fontId="0" fillId="0" borderId="11" xfId="36" applyFont="1" applyFill="1" applyBorder="1" applyAlignment="1">
      <alignment horizontal="left"/>
      <protection/>
    </xf>
    <xf numFmtId="3" fontId="0" fillId="0" borderId="12" xfId="0" applyNumberFormat="1" applyFill="1" applyBorder="1" applyAlignment="1">
      <alignment horizontal="right" indent="1"/>
    </xf>
    <xf numFmtId="191" fontId="0" fillId="0" borderId="0" xfId="0" applyNumberFormat="1" applyFill="1" applyAlignment="1">
      <alignment/>
    </xf>
    <xf numFmtId="3" fontId="0" fillId="0" borderId="13" xfId="0" applyNumberFormat="1" applyFill="1" applyBorder="1" applyAlignment="1">
      <alignment horizontal="right" indent="1"/>
    </xf>
    <xf numFmtId="0" fontId="0" fillId="0" borderId="0" xfId="33" applyFont="1" applyFill="1" applyBorder="1" applyAlignment="1">
      <alignment horizontal="left"/>
      <protection/>
    </xf>
    <xf numFmtId="191" fontId="0" fillId="2" borderId="0" xfId="0" applyNumberFormat="1" applyFill="1" applyBorder="1" applyAlignment="1">
      <alignment horizontal="right" indent="1"/>
    </xf>
    <xf numFmtId="0" fontId="0" fillId="0" borderId="11" xfId="34" applyFont="1" applyFill="1" applyBorder="1" applyAlignment="1">
      <alignment horizontal="left"/>
      <protection/>
    </xf>
    <xf numFmtId="0" fontId="0" fillId="0" borderId="11" xfId="35" applyFont="1" applyFill="1" applyBorder="1" applyAlignment="1">
      <alignment horizontal="left"/>
      <protection/>
    </xf>
    <xf numFmtId="0" fontId="0" fillId="0" borderId="11" xfId="23" applyFont="1" applyFill="1" applyBorder="1" applyAlignment="1">
      <alignment horizontal="left"/>
      <protection/>
    </xf>
    <xf numFmtId="4" fontId="0" fillId="0" borderId="12" xfId="0" applyNumberFormat="1" applyFill="1" applyBorder="1" applyAlignment="1">
      <alignment horizontal="right" indent="1"/>
    </xf>
    <xf numFmtId="4" fontId="0" fillId="0" borderId="13" xfId="0" applyNumberFormat="1" applyFill="1" applyBorder="1" applyAlignment="1">
      <alignment horizontal="right" indent="1"/>
    </xf>
    <xf numFmtId="0" fontId="0" fillId="0" borderId="0" xfId="23" applyFont="1" applyBorder="1" applyAlignment="1" quotePrefix="1">
      <alignment horizontal="left" wrapText="1"/>
      <protection/>
    </xf>
    <xf numFmtId="0" fontId="0" fillId="0" borderId="0" xfId="23" applyFont="1" applyBorder="1" applyAlignment="1">
      <alignment horizontal="left" wrapText="1"/>
      <protection/>
    </xf>
    <xf numFmtId="0" fontId="0" fillId="0" borderId="0" xfId="23" applyFont="1" applyBorder="1" applyAlignment="1">
      <alignment horizontal="center"/>
      <protection/>
    </xf>
    <xf numFmtId="0" fontId="0" fillId="2" borderId="0" xfId="30" applyFont="1" applyFill="1" applyBorder="1" applyProtection="1">
      <alignment/>
      <protection/>
    </xf>
    <xf numFmtId="182" fontId="0" fillId="4" borderId="13" xfId="25" applyNumberFormat="1" applyFont="1" applyFill="1" applyBorder="1" applyAlignment="1" applyProtection="1">
      <alignment horizontal="center" vertical="center"/>
      <protection/>
    </xf>
    <xf numFmtId="182" fontId="0" fillId="4" borderId="11" xfId="25" applyNumberFormat="1" applyFont="1" applyFill="1" applyBorder="1" applyAlignment="1" applyProtection="1">
      <alignment horizontal="center" vertical="center"/>
      <protection/>
    </xf>
    <xf numFmtId="182" fontId="0" fillId="4" borderId="4" xfId="25" applyNumberFormat="1" applyFont="1" applyFill="1" applyBorder="1" applyAlignment="1" applyProtection="1">
      <alignment horizontal="center" vertical="center"/>
      <protection/>
    </xf>
    <xf numFmtId="0" fontId="0" fillId="0" borderId="11" xfId="26" applyFont="1" applyFill="1" applyBorder="1" applyAlignment="1">
      <alignment horizontal="left"/>
      <protection/>
    </xf>
    <xf numFmtId="0" fontId="9" fillId="0" borderId="0" xfId="26" applyFont="1">
      <alignment/>
      <protection/>
    </xf>
    <xf numFmtId="3" fontId="6" fillId="0" borderId="0" xfId="0" applyNumberFormat="1" applyFont="1" applyBorder="1" applyAlignment="1">
      <alignment horizontal="right"/>
    </xf>
    <xf numFmtId="3" fontId="7" fillId="0" borderId="0" xfId="0" applyNumberFormat="1" applyFont="1" applyBorder="1" applyAlignment="1">
      <alignment horizontal="right"/>
    </xf>
    <xf numFmtId="191" fontId="0" fillId="0" borderId="12" xfId="0" applyNumberFormat="1" applyFont="1" applyFill="1" applyBorder="1" applyAlignment="1">
      <alignment horizontal="right" indent="1"/>
    </xf>
    <xf numFmtId="191" fontId="0" fillId="0" borderId="13" xfId="0" applyNumberFormat="1" applyFont="1" applyFill="1" applyBorder="1" applyAlignment="1">
      <alignment horizontal="right" indent="1"/>
    </xf>
    <xf numFmtId="3" fontId="0" fillId="0" borderId="15" xfId="0" applyNumberFormat="1" applyBorder="1" applyAlignment="1">
      <alignment horizontal="right" indent="1"/>
    </xf>
    <xf numFmtId="0" fontId="0" fillId="0" borderId="11" xfId="28" applyFont="1" applyFill="1" applyBorder="1" applyAlignment="1">
      <alignment horizontal="left"/>
      <protection/>
    </xf>
    <xf numFmtId="0" fontId="0" fillId="0" borderId="0" xfId="25" applyFont="1" applyBorder="1">
      <alignment/>
      <protection/>
    </xf>
    <xf numFmtId="0" fontId="0" fillId="0" borderId="0" xfId="23" applyFont="1" applyBorder="1" applyAlignment="1">
      <alignment horizontal="center"/>
      <protection/>
    </xf>
    <xf numFmtId="3" fontId="7" fillId="0" borderId="0" xfId="0" applyNumberFormat="1" applyFont="1" applyBorder="1" applyAlignment="1">
      <alignment horizontal="right"/>
    </xf>
    <xf numFmtId="191" fontId="0" fillId="0" borderId="12" xfId="0" applyNumberFormat="1" applyFont="1" applyFill="1" applyBorder="1" applyAlignment="1">
      <alignment horizontal="right" indent="1"/>
    </xf>
    <xf numFmtId="0" fontId="0" fillId="0" borderId="11" xfId="26" applyNumberFormat="1" applyFont="1" applyFill="1" applyBorder="1" applyAlignment="1">
      <alignment horizontal="left"/>
      <protection/>
    </xf>
    <xf numFmtId="0" fontId="0" fillId="0" borderId="11" xfId="27" applyFont="1" applyFill="1" applyBorder="1" applyAlignment="1">
      <alignment horizontal="left"/>
      <protection/>
    </xf>
    <xf numFmtId="0" fontId="9" fillId="0" borderId="0" xfId="25" applyFont="1" applyBorder="1">
      <alignment/>
      <protection/>
    </xf>
    <xf numFmtId="3" fontId="0" fillId="0" borderId="0" xfId="27" applyNumberFormat="1" applyFont="1">
      <alignment/>
      <protection/>
    </xf>
    <xf numFmtId="0" fontId="0" fillId="4" borderId="12" xfId="0" applyFill="1" applyBorder="1" applyAlignment="1">
      <alignment horizontal="center" vertical="center" wrapText="1"/>
    </xf>
    <xf numFmtId="0" fontId="0" fillId="4" borderId="6" xfId="0" applyFont="1" applyFill="1" applyBorder="1" applyAlignment="1">
      <alignment horizontal="center" vertical="center"/>
    </xf>
    <xf numFmtId="0" fontId="5" fillId="2" borderId="0" xfId="30" applyFont="1" applyFill="1" applyAlignment="1" applyProtection="1">
      <alignment horizontal="center"/>
      <protection/>
    </xf>
    <xf numFmtId="0" fontId="0" fillId="4" borderId="27" xfId="30" applyFont="1" applyFill="1" applyBorder="1" applyAlignment="1" applyProtection="1">
      <alignment horizontal="center"/>
      <protection/>
    </xf>
    <xf numFmtId="0" fontId="0" fillId="4" borderId="29" xfId="30" applyFont="1" applyFill="1" applyBorder="1" applyAlignment="1" applyProtection="1">
      <alignment horizontal="center"/>
      <protection/>
    </xf>
    <xf numFmtId="0" fontId="0" fillId="4" borderId="30" xfId="30" applyFont="1" applyFill="1" applyBorder="1" applyAlignment="1" applyProtection="1">
      <alignment horizontal="center"/>
      <protection/>
    </xf>
    <xf numFmtId="0" fontId="0" fillId="4" borderId="7" xfId="30" applyFont="1" applyFill="1" applyBorder="1" applyAlignment="1" applyProtection="1">
      <alignment horizontal="center" vertical="center" wrapText="1"/>
      <protection/>
    </xf>
    <xf numFmtId="0" fontId="0" fillId="4" borderId="6" xfId="30" applyFont="1" applyFill="1" applyBorder="1" applyAlignment="1" applyProtection="1">
      <alignment horizontal="center" vertical="center"/>
      <protection/>
    </xf>
    <xf numFmtId="0" fontId="0" fillId="4" borderId="20" xfId="30" applyFont="1" applyFill="1" applyBorder="1" applyAlignment="1" applyProtection="1">
      <alignment horizontal="center" vertical="center" wrapText="1"/>
      <protection/>
    </xf>
    <xf numFmtId="0" fontId="0" fillId="4" borderId="9" xfId="0" applyFill="1" applyBorder="1" applyAlignment="1">
      <alignment horizontal="center" vertical="center" wrapText="1"/>
    </xf>
    <xf numFmtId="0" fontId="0" fillId="4" borderId="11" xfId="30" applyFont="1" applyFill="1" applyBorder="1" applyAlignment="1" applyProtection="1">
      <alignment horizontal="center" vertical="center"/>
      <protection/>
    </xf>
    <xf numFmtId="0" fontId="4" fillId="0" borderId="0" xfId="0" applyFont="1" applyFill="1" applyAlignment="1">
      <alignment horizontal="center"/>
    </xf>
    <xf numFmtId="0" fontId="5" fillId="0" borderId="0" xfId="30" applyFont="1" applyFill="1" applyAlignment="1" applyProtection="1">
      <alignment horizontal="center"/>
      <protection/>
    </xf>
    <xf numFmtId="0" fontId="0" fillId="4" borderId="5" xfId="30" applyFont="1" applyFill="1" applyBorder="1" applyAlignment="1" applyProtection="1">
      <alignment horizontal="center" vertical="center"/>
      <protection/>
    </xf>
    <xf numFmtId="0" fontId="0" fillId="4" borderId="8" xfId="30" applyFont="1" applyFill="1" applyBorder="1" applyAlignment="1" applyProtection="1">
      <alignment horizontal="center" vertical="center"/>
      <protection/>
    </xf>
    <xf numFmtId="0" fontId="0" fillId="4" borderId="12" xfId="30" applyFont="1" applyFill="1" applyBorder="1" applyAlignment="1" applyProtection="1">
      <alignment horizontal="center" vertical="center"/>
      <protection/>
    </xf>
    <xf numFmtId="0" fontId="0" fillId="4" borderId="9" xfId="30" applyFont="1" applyFill="1" applyBorder="1" applyAlignment="1" applyProtection="1">
      <alignment horizontal="center" vertical="center"/>
      <protection/>
    </xf>
    <xf numFmtId="0" fontId="0" fillId="0" borderId="11" xfId="28" applyFont="1" applyBorder="1" applyAlignment="1">
      <alignment horizontal="left"/>
      <protection/>
    </xf>
    <xf numFmtId="191" fontId="0" fillId="0" borderId="13" xfId="0" applyNumberFormat="1" applyBorder="1" applyAlignment="1">
      <alignment horizontal="right" indent="1"/>
    </xf>
    <xf numFmtId="180" fontId="4" fillId="0" borderId="0" xfId="22" applyNumberFormat="1" applyFont="1" applyAlignment="1" applyProtection="1">
      <alignment horizontal="center"/>
      <protection/>
    </xf>
    <xf numFmtId="180" fontId="5" fillId="0" borderId="0" xfId="22" applyNumberFormat="1" applyFont="1" applyFill="1" applyAlignment="1" applyProtection="1">
      <alignment horizontal="center"/>
      <protection/>
    </xf>
    <xf numFmtId="180" fontId="4" fillId="2" borderId="0" xfId="22" applyNumberFormat="1" applyFont="1" applyFill="1" applyAlignment="1" applyProtection="1">
      <alignment horizontal="center"/>
      <protection locked="0"/>
    </xf>
    <xf numFmtId="0" fontId="0" fillId="4" borderId="27" xfId="0" applyFill="1" applyBorder="1" applyAlignment="1">
      <alignment horizontal="center"/>
    </xf>
    <xf numFmtId="0" fontId="0" fillId="4" borderId="29" xfId="0" applyFill="1" applyBorder="1" applyAlignment="1">
      <alignment horizontal="center"/>
    </xf>
    <xf numFmtId="0" fontId="5" fillId="0" borderId="0" xfId="0" applyFont="1" applyFill="1" applyAlignment="1">
      <alignment horizontal="center"/>
    </xf>
    <xf numFmtId="181" fontId="0" fillId="4" borderId="27" xfId="22" applyNumberFormat="1" applyFont="1" applyFill="1" applyBorder="1" applyAlignment="1" applyProtection="1">
      <alignment horizontal="center"/>
      <protection/>
    </xf>
    <xf numFmtId="181" fontId="0" fillId="4" borderId="30" xfId="22" applyNumberFormat="1" applyFont="1" applyFill="1" applyBorder="1" applyAlignment="1" applyProtection="1">
      <alignment horizontal="center"/>
      <protection/>
    </xf>
    <xf numFmtId="181" fontId="0" fillId="4" borderId="5" xfId="22" applyNumberFormat="1" applyFont="1" applyFill="1" applyBorder="1" applyAlignment="1" applyProtection="1">
      <alignment horizontal="center" vertical="center"/>
      <protection/>
    </xf>
    <xf numFmtId="181" fontId="0" fillId="4" borderId="11" xfId="22" applyNumberFormat="1" applyFont="1" applyFill="1" applyBorder="1" applyAlignment="1" applyProtection="1">
      <alignment horizontal="center" vertical="center"/>
      <protection/>
    </xf>
    <xf numFmtId="0" fontId="0" fillId="2" borderId="0" xfId="0" applyFont="1" applyFill="1" applyAlignment="1">
      <alignment wrapText="1"/>
    </xf>
    <xf numFmtId="0" fontId="20" fillId="2" borderId="0" xfId="0" applyFont="1" applyFill="1" applyAlignment="1">
      <alignment wrapText="1"/>
    </xf>
    <xf numFmtId="180" fontId="4" fillId="2" borderId="0" xfId="22" applyNumberFormat="1" applyFont="1" applyFill="1" applyAlignment="1" applyProtection="1">
      <alignment horizontal="center"/>
      <protection/>
    </xf>
    <xf numFmtId="0" fontId="5" fillId="0" borderId="0" xfId="29" applyFont="1" applyFill="1" applyAlignment="1" applyProtection="1">
      <alignment horizontal="center"/>
      <protection/>
    </xf>
    <xf numFmtId="0" fontId="5" fillId="2" borderId="4" xfId="29" applyFont="1" applyFill="1" applyBorder="1" applyAlignment="1">
      <alignment horizontal="center"/>
      <protection/>
    </xf>
    <xf numFmtId="0" fontId="5" fillId="0" borderId="0" xfId="29" applyFont="1" applyFill="1" applyAlignment="1">
      <alignment horizontal="center"/>
      <protection/>
    </xf>
    <xf numFmtId="0" fontId="25" fillId="2" borderId="0" xfId="0" applyFont="1" applyFill="1" applyBorder="1" applyAlignment="1">
      <alignment horizontal="left"/>
    </xf>
    <xf numFmtId="0" fontId="0" fillId="2" borderId="0" xfId="0" applyFill="1" applyBorder="1" applyAlignment="1">
      <alignment/>
    </xf>
    <xf numFmtId="0" fontId="22" fillId="2" borderId="0" xfId="0" applyFont="1" applyFill="1" applyBorder="1" applyAlignment="1">
      <alignment horizontal="left"/>
    </xf>
    <xf numFmtId="0" fontId="23" fillId="2" borderId="0" xfId="0" applyFont="1" applyFill="1" applyBorder="1" applyAlignment="1">
      <alignment horizontal="left"/>
    </xf>
    <xf numFmtId="0" fontId="0" fillId="4" borderId="7"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3" xfId="0" applyFill="1" applyBorder="1" applyAlignment="1">
      <alignment horizontal="center" vertical="center" wrapText="1"/>
    </xf>
    <xf numFmtId="0" fontId="7" fillId="0" borderId="0" xfId="0" applyNumberFormat="1" applyFont="1" applyBorder="1" applyAlignment="1" quotePrefix="1">
      <alignment horizontal="left" vertical="justify" wrapText="1"/>
    </xf>
    <xf numFmtId="0" fontId="7" fillId="0" borderId="0" xfId="0" applyNumberFormat="1" applyFont="1" applyBorder="1" applyAlignment="1">
      <alignment horizontal="left" vertical="justify" wrapText="1"/>
    </xf>
    <xf numFmtId="191" fontId="0" fillId="2" borderId="0" xfId="0" applyNumberFormat="1" applyFont="1" applyFill="1" applyAlignment="1">
      <alignment/>
    </xf>
    <xf numFmtId="0" fontId="0" fillId="4" borderId="31" xfId="30" applyFont="1" applyFill="1" applyBorder="1" applyAlignment="1" applyProtection="1">
      <alignment horizontal="center"/>
      <protection/>
    </xf>
    <xf numFmtId="0" fontId="0" fillId="4" borderId="20" xfId="30" applyFont="1" applyFill="1" applyBorder="1" applyAlignment="1" applyProtection="1">
      <alignment horizontal="center" vertical="center"/>
      <protection/>
    </xf>
    <xf numFmtId="0" fontId="0" fillId="4" borderId="9"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9" xfId="30" applyFont="1" applyFill="1" applyBorder="1" applyAlignment="1" applyProtection="1">
      <alignment horizontal="center" vertical="center" wrapText="1"/>
      <protection/>
    </xf>
    <xf numFmtId="0" fontId="0" fillId="4" borderId="12" xfId="30" applyFont="1" applyFill="1" applyBorder="1" applyAlignment="1" applyProtection="1">
      <alignment horizontal="center" vertical="center" wrapText="1"/>
      <protection/>
    </xf>
    <xf numFmtId="0" fontId="0" fillId="4" borderId="6"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6" xfId="30" applyFont="1" applyFill="1" applyBorder="1" applyAlignment="1" applyProtection="1">
      <alignment horizontal="center"/>
      <protection/>
    </xf>
    <xf numFmtId="0" fontId="23" fillId="3" borderId="1" xfId="0" applyFont="1" applyBorder="1" applyAlignment="1">
      <alignment horizontal="left"/>
    </xf>
    <xf numFmtId="0" fontId="0" fillId="0" borderId="32" xfId="0" applyFont="1" applyBorder="1" applyAlignment="1" applyProtection="1">
      <alignment/>
      <protection/>
    </xf>
    <xf numFmtId="0" fontId="0" fillId="0" borderId="33" xfId="0" applyFont="1" applyBorder="1" applyAlignment="1" applyProtection="1">
      <alignment/>
      <protection/>
    </xf>
    <xf numFmtId="0" fontId="0" fillId="4" borderId="7" xfId="30" applyFont="1" applyFill="1" applyBorder="1" applyAlignment="1" applyProtection="1">
      <alignment horizontal="center" vertical="center"/>
      <protection/>
    </xf>
    <xf numFmtId="0" fontId="0" fillId="4" borderId="10" xfId="30" applyFont="1" applyFill="1" applyBorder="1" applyAlignment="1" applyProtection="1">
      <alignment horizontal="center" vertical="center"/>
      <protection/>
    </xf>
    <xf numFmtId="0" fontId="0" fillId="4" borderId="13" xfId="30" applyFont="1" applyFill="1" applyBorder="1" applyAlignment="1" applyProtection="1">
      <alignment horizontal="center" vertical="center"/>
      <protection/>
    </xf>
    <xf numFmtId="0" fontId="23" fillId="3" borderId="0" xfId="0" applyFont="1" applyBorder="1" applyAlignment="1">
      <alignment horizontal="left"/>
    </xf>
    <xf numFmtId="0" fontId="0" fillId="0" borderId="0" xfId="0" applyFont="1" applyBorder="1" applyAlignment="1" applyProtection="1">
      <alignment/>
      <protection/>
    </xf>
    <xf numFmtId="0" fontId="22" fillId="3" borderId="0" xfId="0" applyFont="1" applyBorder="1" applyAlignment="1">
      <alignment horizontal="left" wrapText="1"/>
    </xf>
    <xf numFmtId="0" fontId="0" fillId="0" borderId="0" xfId="0" applyBorder="1" applyAlignment="1">
      <alignment/>
    </xf>
    <xf numFmtId="0" fontId="24" fillId="5" borderId="0" xfId="0" applyFont="1" applyBorder="1" applyAlignment="1">
      <alignment horizontal="left"/>
    </xf>
    <xf numFmtId="0" fontId="22" fillId="0" borderId="0" xfId="0" applyFont="1" applyBorder="1" applyAlignment="1">
      <alignment horizontal="left"/>
    </xf>
    <xf numFmtId="0" fontId="23" fillId="0" borderId="0" xfId="0" applyFont="1" applyBorder="1" applyAlignment="1">
      <alignment horizontal="left"/>
    </xf>
    <xf numFmtId="0" fontId="0" fillId="4" borderId="10" xfId="30" applyFont="1" applyFill="1" applyBorder="1" applyAlignment="1" applyProtection="1">
      <alignment horizontal="center" vertical="center" wrapText="1"/>
      <protection/>
    </xf>
    <xf numFmtId="0" fontId="0" fillId="4" borderId="14" xfId="30" applyFont="1" applyFill="1" applyBorder="1" applyAlignment="1" applyProtection="1">
      <alignment horizontal="center" vertical="center"/>
      <protection/>
    </xf>
    <xf numFmtId="0" fontId="0" fillId="4" borderId="34" xfId="30" applyFont="1" applyFill="1" applyBorder="1" applyAlignment="1" applyProtection="1">
      <alignment horizontal="center" vertical="center"/>
      <protection/>
    </xf>
    <xf numFmtId="0" fontId="0" fillId="4" borderId="22" xfId="30" applyFont="1" applyFill="1" applyBorder="1" applyAlignment="1" applyProtection="1">
      <alignment horizontal="center" vertical="center"/>
      <protection/>
    </xf>
    <xf numFmtId="0" fontId="0" fillId="4" borderId="35" xfId="30" applyFont="1" applyFill="1" applyBorder="1" applyAlignment="1" applyProtection="1">
      <alignment horizontal="center" vertical="center"/>
      <protection/>
    </xf>
    <xf numFmtId="0" fontId="0" fillId="4" borderId="16" xfId="30" applyFont="1" applyFill="1" applyBorder="1" applyAlignment="1" applyProtection="1">
      <alignment horizontal="center" wrapText="1"/>
      <protection/>
    </xf>
    <xf numFmtId="0" fontId="0" fillId="4" borderId="31" xfId="30" applyFont="1" applyFill="1" applyBorder="1" applyAlignment="1" applyProtection="1">
      <alignment horizontal="center" wrapText="1"/>
      <protection/>
    </xf>
    <xf numFmtId="0" fontId="0" fillId="4" borderId="31" xfId="30" applyFont="1" applyFill="1" applyBorder="1" applyAlignment="1" applyProtection="1">
      <alignment horizontal="center" vertical="center"/>
      <protection/>
    </xf>
    <xf numFmtId="0" fontId="0" fillId="4" borderId="7"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4" fillId="2" borderId="0" xfId="0" applyFont="1" applyFill="1" applyAlignment="1">
      <alignment horizontal="center"/>
    </xf>
    <xf numFmtId="0" fontId="5" fillId="2" borderId="0" xfId="31" applyFont="1" applyFill="1" applyAlignment="1">
      <alignment horizontal="center"/>
      <protection/>
    </xf>
    <xf numFmtId="0" fontId="0" fillId="4" borderId="36" xfId="31" applyFont="1" applyFill="1" applyBorder="1" applyAlignment="1" applyProtection="1">
      <alignment horizontal="center"/>
      <protection/>
    </xf>
    <xf numFmtId="0" fontId="0" fillId="4" borderId="37" xfId="31" applyFont="1" applyFill="1" applyBorder="1" applyAlignment="1" applyProtection="1">
      <alignment horizontal="center"/>
      <protection/>
    </xf>
    <xf numFmtId="0" fontId="0" fillId="4" borderId="27" xfId="31" applyFont="1" applyFill="1" applyBorder="1" applyAlignment="1" applyProtection="1">
      <alignment horizontal="center"/>
      <protection/>
    </xf>
    <xf numFmtId="0" fontId="0" fillId="4" borderId="29" xfId="31" applyFont="1" applyFill="1" applyBorder="1" applyAlignment="1" applyProtection="1">
      <alignment horizontal="center"/>
      <protection/>
    </xf>
    <xf numFmtId="0" fontId="0" fillId="4" borderId="30" xfId="31" applyFont="1" applyFill="1" applyBorder="1" applyAlignment="1" applyProtection="1">
      <alignment horizontal="center"/>
      <protection/>
    </xf>
    <xf numFmtId="0" fontId="5" fillId="2" borderId="0" xfId="31" applyFont="1" applyFill="1" applyAlignment="1" applyProtection="1">
      <alignment horizontal="center"/>
      <protection/>
    </xf>
    <xf numFmtId="0" fontId="0" fillId="4" borderId="38" xfId="31" applyFont="1" applyFill="1" applyBorder="1" applyAlignment="1" applyProtection="1">
      <alignment horizontal="center"/>
      <protection/>
    </xf>
    <xf numFmtId="0" fontId="5" fillId="2" borderId="0" xfId="31" applyFont="1" applyFill="1" applyBorder="1" applyAlignment="1" applyProtection="1">
      <alignment horizontal="center"/>
      <protection/>
    </xf>
    <xf numFmtId="0" fontId="0" fillId="4" borderId="5" xfId="31" applyFont="1" applyFill="1" applyBorder="1" applyAlignment="1" applyProtection="1">
      <alignment horizontal="center" vertical="center"/>
      <protection/>
    </xf>
    <xf numFmtId="0" fontId="0" fillId="4" borderId="11" xfId="31" applyFont="1" applyFill="1" applyBorder="1" applyAlignment="1" applyProtection="1">
      <alignment horizontal="center" vertical="center"/>
      <protection/>
    </xf>
    <xf numFmtId="0" fontId="0" fillId="4" borderId="6" xfId="31" applyFont="1" applyFill="1" applyBorder="1" applyAlignment="1" applyProtection="1">
      <alignment horizontal="center" vertical="center"/>
      <protection/>
    </xf>
    <xf numFmtId="0" fontId="0" fillId="4" borderId="12" xfId="31" applyFont="1" applyFill="1" applyBorder="1" applyAlignment="1" applyProtection="1">
      <alignment horizontal="center" vertical="center"/>
      <protection/>
    </xf>
    <xf numFmtId="0" fontId="9" fillId="2" borderId="0" xfId="30" applyFont="1" applyFill="1" applyAlignment="1" applyProtection="1">
      <alignment horizontal="left" wrapText="1"/>
      <protection/>
    </xf>
    <xf numFmtId="0" fontId="0" fillId="4" borderId="7" xfId="31" applyFont="1" applyFill="1" applyBorder="1" applyAlignment="1" applyProtection="1">
      <alignment horizontal="center" vertical="center"/>
      <protection/>
    </xf>
    <xf numFmtId="0" fontId="0" fillId="4" borderId="14" xfId="31" applyFont="1" applyFill="1" applyBorder="1" applyAlignment="1" applyProtection="1">
      <alignment horizontal="center" vertical="center"/>
      <protection/>
    </xf>
    <xf numFmtId="0" fontId="0" fillId="4" borderId="34" xfId="31" applyFont="1" applyFill="1" applyBorder="1" applyAlignment="1" applyProtection="1">
      <alignment horizontal="center" vertical="center"/>
      <protection/>
    </xf>
    <xf numFmtId="0" fontId="0" fillId="4" borderId="22" xfId="31" applyFont="1" applyFill="1" applyBorder="1" applyAlignment="1" applyProtection="1">
      <alignment horizontal="center" vertical="center"/>
      <protection/>
    </xf>
    <xf numFmtId="0" fontId="0" fillId="4" borderId="35" xfId="31" applyFont="1" applyFill="1" applyBorder="1" applyAlignment="1" applyProtection="1">
      <alignment horizontal="center" vertical="center"/>
      <protection/>
    </xf>
    <xf numFmtId="0" fontId="0" fillId="4" borderId="8" xfId="31" applyFont="1" applyFill="1" applyBorder="1" applyAlignment="1" applyProtection="1">
      <alignment horizontal="center" vertical="center"/>
      <protection/>
    </xf>
    <xf numFmtId="0" fontId="0" fillId="4" borderId="9" xfId="31" applyFont="1" applyFill="1" applyBorder="1" applyAlignment="1" applyProtection="1">
      <alignment horizontal="center" vertical="center"/>
      <protection/>
    </xf>
    <xf numFmtId="0" fontId="0" fillId="4" borderId="6" xfId="31" applyFont="1" applyFill="1" applyBorder="1" applyAlignment="1" applyProtection="1">
      <alignment horizontal="center" vertical="center" wrapText="1"/>
      <protection/>
    </xf>
    <xf numFmtId="0" fontId="0" fillId="4" borderId="9" xfId="31" applyFont="1" applyFill="1" applyBorder="1" applyAlignment="1" applyProtection="1">
      <alignment horizontal="center" vertical="center" wrapText="1"/>
      <protection/>
    </xf>
    <xf numFmtId="0" fontId="0" fillId="4" borderId="12" xfId="31" applyFont="1" applyFill="1" applyBorder="1" applyAlignment="1" applyProtection="1">
      <alignment horizontal="center" vertical="center" wrapText="1"/>
      <protection/>
    </xf>
    <xf numFmtId="0" fontId="0" fillId="4" borderId="20" xfId="31" applyFont="1" applyFill="1" applyBorder="1" applyAlignment="1" applyProtection="1">
      <alignment horizontal="center" vertical="center"/>
      <protection/>
    </xf>
    <xf numFmtId="0" fontId="0" fillId="4" borderId="7" xfId="31" applyFont="1" applyFill="1" applyBorder="1" applyAlignment="1" applyProtection="1">
      <alignment horizontal="center" vertical="center" wrapText="1"/>
      <protection/>
    </xf>
    <xf numFmtId="0" fontId="4" fillId="2" borderId="0" xfId="0" applyFont="1" applyFill="1" applyBorder="1" applyAlignment="1">
      <alignment horizontal="center"/>
    </xf>
    <xf numFmtId="0" fontId="5" fillId="2" borderId="0" xfId="32" applyFont="1" applyFill="1" applyBorder="1" applyAlignment="1">
      <alignment horizontal="center"/>
      <protection/>
    </xf>
    <xf numFmtId="0" fontId="0" fillId="4" borderId="39" xfId="32" applyFont="1" applyFill="1" applyBorder="1" applyAlignment="1">
      <alignment horizontal="center"/>
      <protection/>
    </xf>
    <xf numFmtId="0" fontId="0" fillId="4" borderId="40" xfId="32" applyFont="1" applyFill="1" applyBorder="1" applyAlignment="1">
      <alignment horizontal="center"/>
      <protection/>
    </xf>
    <xf numFmtId="0" fontId="0" fillId="4" borderId="41" xfId="32" applyFont="1" applyFill="1" applyBorder="1" applyAlignment="1">
      <alignment horizontal="center"/>
      <protection/>
    </xf>
    <xf numFmtId="0" fontId="0" fillId="4" borderId="5" xfId="32" applyFont="1" applyFill="1" applyBorder="1" applyAlignment="1">
      <alignment horizontal="center" vertical="center"/>
      <protection/>
    </xf>
    <xf numFmtId="0" fontId="0" fillId="4" borderId="11" xfId="32" applyFont="1" applyFill="1" applyBorder="1" applyAlignment="1">
      <alignment horizontal="center" vertical="center"/>
      <protection/>
    </xf>
    <xf numFmtId="0" fontId="0" fillId="4" borderId="42" xfId="32" applyFont="1" applyFill="1" applyBorder="1" applyAlignment="1">
      <alignment horizontal="center"/>
      <protection/>
    </xf>
    <xf numFmtId="0" fontId="0" fillId="4" borderId="43" xfId="32" applyFont="1" applyFill="1" applyBorder="1" applyAlignment="1">
      <alignment horizontal="center"/>
      <protection/>
    </xf>
    <xf numFmtId="0" fontId="0" fillId="4" borderId="20" xfId="0" applyFont="1" applyFill="1" applyBorder="1" applyAlignment="1">
      <alignment horizontal="center" vertical="center"/>
    </xf>
    <xf numFmtId="0" fontId="0" fillId="4" borderId="6" xfId="32" applyFont="1" applyFill="1" applyBorder="1" applyAlignment="1">
      <alignment horizontal="center" wrapText="1"/>
      <protection/>
    </xf>
    <xf numFmtId="0" fontId="0" fillId="4" borderId="9" xfId="0" applyFill="1" applyBorder="1" applyAlignment="1">
      <alignment horizontal="center" wrapText="1"/>
    </xf>
    <xf numFmtId="0" fontId="0" fillId="4" borderId="12" xfId="0" applyFill="1" applyBorder="1" applyAlignment="1">
      <alignment horizontal="center" wrapText="1"/>
    </xf>
    <xf numFmtId="0" fontId="0" fillId="4" borderId="7" xfId="32" applyFont="1" applyFill="1" applyBorder="1" applyAlignment="1">
      <alignment horizontal="center" vertical="center"/>
      <protection/>
    </xf>
    <xf numFmtId="0" fontId="0" fillId="4" borderId="14" xfId="32" applyFont="1" applyFill="1" applyBorder="1" applyAlignment="1">
      <alignment horizontal="center" vertical="center"/>
      <protection/>
    </xf>
    <xf numFmtId="0" fontId="0" fillId="4" borderId="34" xfId="32" applyFont="1" applyFill="1" applyBorder="1" applyAlignment="1">
      <alignment horizontal="center" vertical="center"/>
      <protection/>
    </xf>
    <xf numFmtId="0" fontId="0" fillId="4" borderId="22" xfId="32" applyFont="1" applyFill="1" applyBorder="1" applyAlignment="1">
      <alignment horizontal="center" vertical="center"/>
      <protection/>
    </xf>
    <xf numFmtId="0" fontId="5" fillId="0" borderId="0" xfId="32" applyFont="1" applyAlignment="1">
      <alignment horizontal="center"/>
      <protection/>
    </xf>
    <xf numFmtId="0" fontId="4" fillId="0" borderId="0" xfId="0" applyFont="1" applyAlignment="1">
      <alignment horizontal="center"/>
    </xf>
    <xf numFmtId="0" fontId="0" fillId="4" borderId="44" xfId="32" applyFont="1" applyFill="1" applyBorder="1" applyAlignment="1">
      <alignment horizontal="center"/>
      <protection/>
    </xf>
    <xf numFmtId="0" fontId="0" fillId="4" borderId="8" xfId="32" applyFont="1" applyFill="1" applyBorder="1" applyAlignment="1">
      <alignment horizontal="center" vertical="center"/>
      <protection/>
    </xf>
    <xf numFmtId="0" fontId="5" fillId="0" borderId="0" xfId="33" applyFont="1" applyFill="1" applyAlignment="1">
      <alignment horizontal="center"/>
      <protection/>
    </xf>
    <xf numFmtId="0" fontId="5" fillId="0" borderId="0" xfId="33" applyFont="1" applyAlignment="1">
      <alignment horizontal="center"/>
      <protection/>
    </xf>
    <xf numFmtId="191" fontId="0" fillId="0" borderId="7" xfId="0" applyNumberFormat="1" applyBorder="1" applyAlignment="1">
      <alignment horizontal="center"/>
    </xf>
    <xf numFmtId="191" fontId="0" fillId="0" borderId="14" xfId="0" applyNumberFormat="1" applyBorder="1" applyAlignment="1">
      <alignment horizontal="center"/>
    </xf>
    <xf numFmtId="191" fontId="0" fillId="0" borderId="10" xfId="0" applyNumberFormat="1" applyBorder="1" applyAlignment="1">
      <alignment horizontal="center"/>
    </xf>
    <xf numFmtId="191" fontId="0" fillId="0" borderId="0" xfId="0" applyNumberFormat="1" applyBorder="1" applyAlignment="1">
      <alignment horizontal="center"/>
    </xf>
    <xf numFmtId="191" fontId="0" fillId="0" borderId="5" xfId="0" applyNumberFormat="1" applyBorder="1" applyAlignment="1">
      <alignment horizontal="center"/>
    </xf>
    <xf numFmtId="191" fontId="0" fillId="0" borderId="8" xfId="0" applyNumberFormat="1" applyBorder="1" applyAlignment="1">
      <alignment horizontal="center"/>
    </xf>
    <xf numFmtId="191" fontId="0" fillId="0" borderId="34" xfId="0" applyNumberFormat="1" applyBorder="1" applyAlignment="1">
      <alignment horizontal="center"/>
    </xf>
    <xf numFmtId="191" fontId="0" fillId="0" borderId="35" xfId="0" applyNumberFormat="1" applyBorder="1" applyAlignment="1">
      <alignment horizontal="center"/>
    </xf>
    <xf numFmtId="191" fontId="0" fillId="0" borderId="22" xfId="0" applyNumberFormat="1" applyBorder="1" applyAlignment="1">
      <alignment horizontal="center"/>
    </xf>
    <xf numFmtId="0" fontId="0" fillId="4" borderId="27" xfId="34" applyFont="1" applyFill="1" applyBorder="1" applyAlignment="1">
      <alignment horizontal="center"/>
      <protection/>
    </xf>
    <xf numFmtId="0" fontId="0" fillId="0" borderId="29" xfId="0" applyBorder="1" applyAlignment="1">
      <alignment/>
    </xf>
    <xf numFmtId="0" fontId="0" fillId="0" borderId="30" xfId="0" applyBorder="1" applyAlignment="1">
      <alignment/>
    </xf>
    <xf numFmtId="0" fontId="0" fillId="4" borderId="21" xfId="34" applyFont="1" applyFill="1" applyBorder="1" applyAlignment="1">
      <alignment horizontal="center" vertical="center"/>
      <protection/>
    </xf>
    <xf numFmtId="0" fontId="0" fillId="4" borderId="26" xfId="34" applyFont="1" applyFill="1" applyBorder="1" applyAlignment="1">
      <alignment horizontal="center" vertical="center"/>
      <protection/>
    </xf>
    <xf numFmtId="0" fontId="0" fillId="4" borderId="34" xfId="34" applyFont="1" applyFill="1" applyBorder="1" applyAlignment="1">
      <alignment horizontal="center" vertical="center"/>
      <protection/>
    </xf>
    <xf numFmtId="0" fontId="0" fillId="4" borderId="35" xfId="34" applyFont="1" applyFill="1" applyBorder="1" applyAlignment="1">
      <alignment horizontal="center" vertical="center"/>
      <protection/>
    </xf>
    <xf numFmtId="0" fontId="5" fillId="0" borderId="0" xfId="34" applyFont="1" applyBorder="1" applyAlignment="1">
      <alignment horizontal="center"/>
      <protection/>
    </xf>
    <xf numFmtId="0" fontId="5" fillId="0" borderId="0" xfId="34" applyFont="1" applyAlignment="1">
      <alignment horizontal="center"/>
      <protection/>
    </xf>
    <xf numFmtId="0" fontId="0" fillId="4" borderId="7" xfId="34" applyFont="1" applyFill="1" applyBorder="1" applyAlignment="1">
      <alignment horizontal="center" vertical="center" wrapText="1"/>
      <protection/>
    </xf>
    <xf numFmtId="0" fontId="0" fillId="4" borderId="5" xfId="34" applyFont="1" applyFill="1" applyBorder="1" applyAlignment="1">
      <alignment horizontal="center" vertical="center" wrapText="1"/>
      <protection/>
    </xf>
    <xf numFmtId="0" fontId="0" fillId="4" borderId="10" xfId="34" applyFont="1" applyFill="1" applyBorder="1" applyAlignment="1">
      <alignment horizontal="center" vertical="center" wrapText="1"/>
      <protection/>
    </xf>
    <xf numFmtId="0" fontId="0" fillId="4" borderId="8" xfId="34" applyFont="1" applyFill="1" applyBorder="1" applyAlignment="1">
      <alignment horizontal="center" vertical="center" wrapText="1"/>
      <protection/>
    </xf>
    <xf numFmtId="0" fontId="0" fillId="4" borderId="21" xfId="34" applyFont="1" applyFill="1" applyBorder="1" applyAlignment="1">
      <alignment horizontal="center" vertical="center" wrapText="1"/>
      <protection/>
    </xf>
    <xf numFmtId="0" fontId="0" fillId="4" borderId="26" xfId="34" applyFont="1" applyFill="1" applyBorder="1" applyAlignment="1">
      <alignment horizontal="center" vertical="center" wrapText="1"/>
      <protection/>
    </xf>
    <xf numFmtId="0" fontId="0" fillId="4" borderId="34" xfId="34" applyFont="1" applyFill="1" applyBorder="1" applyAlignment="1">
      <alignment horizontal="center" vertical="center" wrapText="1"/>
      <protection/>
    </xf>
    <xf numFmtId="0" fontId="0" fillId="4" borderId="35" xfId="34" applyFont="1" applyFill="1" applyBorder="1" applyAlignment="1">
      <alignment horizontal="center" vertical="center" wrapText="1"/>
      <protection/>
    </xf>
    <xf numFmtId="0" fontId="0" fillId="4" borderId="14" xfId="34" applyFont="1" applyFill="1" applyBorder="1" applyAlignment="1">
      <alignment horizontal="center" vertical="center" wrapText="1"/>
      <protection/>
    </xf>
    <xf numFmtId="0" fontId="0" fillId="4" borderId="0" xfId="34" applyFont="1" applyFill="1" applyBorder="1" applyAlignment="1">
      <alignment horizontal="center" vertical="center" wrapText="1"/>
      <protection/>
    </xf>
    <xf numFmtId="0" fontId="0" fillId="4" borderId="22" xfId="34" applyFont="1" applyFill="1" applyBorder="1" applyAlignment="1">
      <alignment horizontal="center" vertical="center" wrapText="1"/>
      <protection/>
    </xf>
    <xf numFmtId="0" fontId="0" fillId="4" borderId="30" xfId="0" applyFill="1" applyBorder="1" applyAlignment="1">
      <alignment horizontal="center"/>
    </xf>
    <xf numFmtId="0" fontId="0" fillId="4" borderId="20" xfId="34" applyFont="1" applyFill="1" applyBorder="1" applyAlignment="1">
      <alignment horizontal="center" vertical="center" wrapText="1"/>
      <protection/>
    </xf>
    <xf numFmtId="0" fontId="0" fillId="4" borderId="9" xfId="34" applyFont="1" applyFill="1" applyBorder="1" applyAlignment="1">
      <alignment horizontal="center" vertical="center" wrapText="1"/>
      <protection/>
    </xf>
    <xf numFmtId="0" fontId="0" fillId="4" borderId="12" xfId="34" applyFont="1" applyFill="1" applyBorder="1" applyAlignment="1">
      <alignment horizontal="center" vertical="center" wrapText="1"/>
      <protection/>
    </xf>
    <xf numFmtId="0" fontId="9" fillId="0" borderId="0" xfId="25" applyFont="1" applyBorder="1" applyAlignment="1">
      <alignment horizontal="left" vertical="center" wrapText="1"/>
      <protection/>
    </xf>
    <xf numFmtId="191" fontId="0" fillId="0" borderId="18" xfId="0" applyNumberFormat="1" applyFill="1" applyBorder="1" applyAlignment="1">
      <alignment horizontal="center"/>
    </xf>
    <xf numFmtId="191" fontId="0" fillId="0" borderId="45" xfId="0" applyNumberFormat="1" applyFill="1" applyBorder="1" applyAlignment="1">
      <alignment horizontal="center"/>
    </xf>
    <xf numFmtId="191" fontId="0" fillId="0" borderId="46" xfId="0" applyNumberFormat="1" applyFill="1" applyBorder="1" applyAlignment="1">
      <alignment horizontal="center"/>
    </xf>
    <xf numFmtId="0" fontId="0" fillId="4" borderId="29" xfId="34" applyFont="1" applyFill="1" applyBorder="1" applyAlignment="1">
      <alignment horizontal="center"/>
      <protection/>
    </xf>
    <xf numFmtId="0" fontId="0" fillId="4" borderId="7" xfId="34" applyFont="1" applyFill="1" applyBorder="1" applyAlignment="1">
      <alignment horizontal="center"/>
      <protection/>
    </xf>
    <xf numFmtId="0" fontId="0" fillId="4" borderId="14" xfId="34" applyFont="1" applyFill="1" applyBorder="1" applyAlignment="1">
      <alignment horizontal="center"/>
      <protection/>
    </xf>
    <xf numFmtId="0" fontId="0" fillId="4" borderId="5" xfId="34" applyFont="1" applyFill="1" applyBorder="1" applyAlignment="1">
      <alignment horizontal="center" vertical="center"/>
      <protection/>
    </xf>
    <xf numFmtId="0" fontId="0" fillId="4" borderId="8" xfId="34" applyFont="1" applyFill="1" applyBorder="1" applyAlignment="1">
      <alignment horizontal="center" vertical="center"/>
      <protection/>
    </xf>
    <xf numFmtId="0" fontId="0" fillId="4" borderId="11" xfId="34" applyFont="1" applyFill="1" applyBorder="1" applyAlignment="1">
      <alignment horizontal="center" vertical="center"/>
      <protection/>
    </xf>
    <xf numFmtId="0" fontId="0" fillId="4" borderId="13" xfId="34" applyFont="1" applyFill="1" applyBorder="1" applyAlignment="1">
      <alignment horizontal="center" vertical="center" wrapText="1"/>
      <protection/>
    </xf>
    <xf numFmtId="0" fontId="0" fillId="4" borderId="7" xfId="34" applyFont="1" applyFill="1" applyBorder="1" applyAlignment="1">
      <alignment horizontal="center" vertical="center"/>
      <protection/>
    </xf>
    <xf numFmtId="0" fontId="0" fillId="4" borderId="10" xfId="34" applyFont="1" applyFill="1" applyBorder="1" applyAlignment="1">
      <alignment horizontal="center" vertical="center"/>
      <protection/>
    </xf>
    <xf numFmtId="191" fontId="0" fillId="0" borderId="18" xfId="0" applyNumberFormat="1" applyFont="1" applyFill="1" applyBorder="1" applyAlignment="1">
      <alignment horizontal="center"/>
    </xf>
    <xf numFmtId="191" fontId="0" fillId="0" borderId="45" xfId="0" applyNumberFormat="1" applyFont="1" applyFill="1" applyBorder="1" applyAlignment="1">
      <alignment horizontal="center"/>
    </xf>
    <xf numFmtId="49" fontId="0" fillId="4" borderId="21" xfId="0" applyNumberFormat="1" applyFont="1" applyFill="1" applyBorder="1" applyAlignment="1">
      <alignment horizontal="center" vertical="center" wrapText="1"/>
    </xf>
    <xf numFmtId="49" fontId="0" fillId="4" borderId="10" xfId="0" applyNumberFormat="1" applyFont="1" applyFill="1" applyBorder="1" applyAlignment="1">
      <alignment horizontal="center" vertical="center" wrapText="1"/>
    </xf>
    <xf numFmtId="49" fontId="0" fillId="4" borderId="13" xfId="0" applyNumberFormat="1" applyFont="1" applyFill="1" applyBorder="1" applyAlignment="1">
      <alignment horizontal="center" vertical="center" wrapText="1"/>
    </xf>
    <xf numFmtId="3" fontId="0" fillId="4" borderId="27" xfId="0" applyNumberFormat="1" applyFont="1" applyFill="1" applyBorder="1" applyAlignment="1">
      <alignment horizontal="center" vertical="center" wrapText="1"/>
    </xf>
    <xf numFmtId="3" fontId="0" fillId="4" borderId="29" xfId="0" applyNumberFormat="1" applyFont="1" applyFill="1" applyBorder="1" applyAlignment="1">
      <alignment horizontal="center" vertical="center" wrapText="1"/>
    </xf>
    <xf numFmtId="49" fontId="5" fillId="0" borderId="0" xfId="0" applyNumberFormat="1" applyFont="1" applyBorder="1" applyAlignment="1">
      <alignment horizontal="center" vertical="center" wrapText="1"/>
    </xf>
    <xf numFmtId="49" fontId="0" fillId="4" borderId="8" xfId="0" applyNumberFormat="1" applyFont="1" applyFill="1" applyBorder="1" applyAlignment="1">
      <alignment horizontal="center" vertical="center"/>
    </xf>
    <xf numFmtId="49" fontId="0" fillId="4" borderId="11" xfId="0" applyNumberFormat="1" applyFont="1" applyFill="1" applyBorder="1" applyAlignment="1">
      <alignment horizontal="center" vertical="center"/>
    </xf>
    <xf numFmtId="3" fontId="5" fillId="0" borderId="0" xfId="0" applyNumberFormat="1" applyFont="1" applyBorder="1" applyAlignment="1">
      <alignment horizontal="center" vertical="center" wrapText="1"/>
    </xf>
    <xf numFmtId="49" fontId="0" fillId="4" borderId="20" xfId="0" applyNumberFormat="1" applyFont="1" applyFill="1" applyBorder="1" applyAlignment="1">
      <alignment horizontal="center" vertical="center" wrapText="1"/>
    </xf>
    <xf numFmtId="49" fontId="0" fillId="4" borderId="9" xfId="0" applyNumberFormat="1" applyFont="1" applyFill="1" applyBorder="1" applyAlignment="1">
      <alignment horizontal="center" vertical="center" wrapText="1"/>
    </xf>
    <xf numFmtId="49" fontId="0" fillId="4" borderId="12" xfId="0" applyNumberFormat="1" applyFont="1" applyFill="1" applyBorder="1" applyAlignment="1">
      <alignment horizontal="center" vertical="center" wrapText="1"/>
    </xf>
    <xf numFmtId="0" fontId="0" fillId="0" borderId="0" xfId="25" applyFont="1" applyBorder="1" applyAlignment="1">
      <alignment horizontal="left" wrapText="1"/>
      <protection/>
    </xf>
    <xf numFmtId="49" fontId="0" fillId="4" borderId="21" xfId="0" applyNumberFormat="1" applyFont="1" applyFill="1" applyBorder="1" applyAlignment="1">
      <alignment horizontal="center" wrapText="1"/>
    </xf>
    <xf numFmtId="49" fontId="0" fillId="4" borderId="10" xfId="0" applyNumberFormat="1" applyFont="1" applyFill="1" applyBorder="1" applyAlignment="1">
      <alignment horizontal="center" wrapText="1"/>
    </xf>
    <xf numFmtId="49" fontId="0" fillId="4" borderId="13" xfId="0" applyNumberFormat="1" applyFont="1" applyFill="1" applyBorder="1" applyAlignment="1">
      <alignment horizontal="center" wrapText="1"/>
    </xf>
    <xf numFmtId="0" fontId="0" fillId="4" borderId="9" xfId="24" applyFont="1" applyFill="1" applyBorder="1" applyAlignment="1">
      <alignment horizontal="center" vertical="center" wrapText="1"/>
      <protection/>
    </xf>
    <xf numFmtId="0" fontId="0" fillId="4" borderId="10" xfId="24" applyFont="1" applyFill="1" applyBorder="1" applyAlignment="1">
      <alignment horizontal="center" vertical="center" wrapText="1"/>
      <protection/>
    </xf>
    <xf numFmtId="0" fontId="0" fillId="4" borderId="29" xfId="28" applyFont="1" applyFill="1" applyBorder="1" applyAlignment="1">
      <alignment horizontal="center" vertical="center"/>
      <protection/>
    </xf>
    <xf numFmtId="0" fontId="0" fillId="4" borderId="8" xfId="28" applyFont="1" applyFill="1" applyBorder="1" applyAlignment="1">
      <alignment horizontal="center" vertical="center"/>
      <protection/>
    </xf>
    <xf numFmtId="0" fontId="0" fillId="4" borderId="11" xfId="28" applyFont="1" applyFill="1" applyBorder="1" applyAlignment="1">
      <alignment horizontal="center" vertical="center"/>
      <protection/>
    </xf>
    <xf numFmtId="0" fontId="0" fillId="4" borderId="9" xfId="28" applyFont="1" applyFill="1" applyBorder="1" applyAlignment="1">
      <alignment horizontal="center" vertical="center"/>
      <protection/>
    </xf>
    <xf numFmtId="0" fontId="0" fillId="4" borderId="12" xfId="28" applyFont="1" applyFill="1" applyBorder="1" applyAlignment="1">
      <alignment horizontal="center" vertical="center"/>
      <protection/>
    </xf>
    <xf numFmtId="0" fontId="0" fillId="4" borderId="9" xfId="28" applyFont="1" applyFill="1" applyBorder="1" applyAlignment="1">
      <alignment horizontal="center" vertical="center" wrapText="1"/>
      <protection/>
    </xf>
    <xf numFmtId="0" fontId="0" fillId="4" borderId="12" xfId="28" applyFont="1" applyFill="1" applyBorder="1" applyAlignment="1">
      <alignment horizontal="center" vertical="center" wrapText="1"/>
      <protection/>
    </xf>
    <xf numFmtId="0" fontId="5" fillId="0" borderId="0" xfId="35" applyFont="1" applyFill="1" applyAlignment="1">
      <alignment horizontal="center"/>
      <protection/>
    </xf>
    <xf numFmtId="0" fontId="5" fillId="0" borderId="0" xfId="35" applyFont="1" applyAlignment="1">
      <alignment horizontal="center"/>
      <protection/>
    </xf>
    <xf numFmtId="0" fontId="0" fillId="4" borderId="7" xfId="35" applyFont="1" applyFill="1" applyBorder="1" applyAlignment="1">
      <alignment horizontal="center" vertical="center" wrapText="1"/>
      <protection/>
    </xf>
    <xf numFmtId="0" fontId="0" fillId="4" borderId="14" xfId="35" applyFont="1" applyFill="1" applyBorder="1" applyAlignment="1">
      <alignment horizontal="center" vertical="center" wrapText="1"/>
      <protection/>
    </xf>
    <xf numFmtId="0" fontId="0" fillId="4" borderId="34" xfId="35" applyFont="1" applyFill="1" applyBorder="1" applyAlignment="1">
      <alignment horizontal="center" vertical="center" wrapText="1"/>
      <protection/>
    </xf>
    <xf numFmtId="0" fontId="0" fillId="4" borderId="22" xfId="35" applyFont="1" applyFill="1" applyBorder="1" applyAlignment="1">
      <alignment horizontal="center" vertical="center" wrapText="1"/>
      <protection/>
    </xf>
    <xf numFmtId="0" fontId="0" fillId="4" borderId="21" xfId="35" applyFont="1" applyFill="1" applyBorder="1" applyAlignment="1">
      <alignment horizontal="center"/>
      <protection/>
    </xf>
    <xf numFmtId="0" fontId="0" fillId="4" borderId="26" xfId="35" applyFont="1" applyFill="1" applyBorder="1" applyAlignment="1">
      <alignment horizontal="center"/>
      <protection/>
    </xf>
    <xf numFmtId="0" fontId="0" fillId="4" borderId="47" xfId="35" applyFont="1" applyFill="1" applyBorder="1" applyAlignment="1">
      <alignment horizontal="center"/>
      <protection/>
    </xf>
    <xf numFmtId="0" fontId="0" fillId="4" borderId="5" xfId="35" applyFont="1" applyFill="1" applyBorder="1" applyAlignment="1">
      <alignment horizontal="center" vertical="center"/>
      <protection/>
    </xf>
    <xf numFmtId="0" fontId="0" fillId="4" borderId="8" xfId="35" applyFont="1" applyFill="1" applyBorder="1" applyAlignment="1">
      <alignment horizontal="center" vertical="center"/>
      <protection/>
    </xf>
    <xf numFmtId="0" fontId="0" fillId="4" borderId="11" xfId="35" applyFont="1" applyFill="1" applyBorder="1" applyAlignment="1">
      <alignment horizontal="center" vertical="center"/>
      <protection/>
    </xf>
    <xf numFmtId="0" fontId="0" fillId="4" borderId="21" xfId="35" applyFont="1" applyFill="1" applyBorder="1" applyAlignment="1">
      <alignment horizontal="center" vertical="center"/>
      <protection/>
    </xf>
    <xf numFmtId="0" fontId="0" fillId="4" borderId="26" xfId="35" applyFont="1" applyFill="1" applyBorder="1" applyAlignment="1">
      <alignment horizontal="center" vertical="center"/>
      <protection/>
    </xf>
    <xf numFmtId="0" fontId="0" fillId="4" borderId="5" xfId="35" applyFont="1" applyFill="1" applyBorder="1" applyAlignment="1">
      <alignment horizontal="center" vertical="center" wrapText="1"/>
      <protection/>
    </xf>
    <xf numFmtId="0" fontId="0" fillId="4" borderId="35" xfId="35" applyFont="1" applyFill="1" applyBorder="1" applyAlignment="1">
      <alignment horizontal="center" vertical="center" wrapText="1"/>
      <protection/>
    </xf>
    <xf numFmtId="0" fontId="9" fillId="0" borderId="0" xfId="25" applyFont="1" applyBorder="1" applyAlignment="1">
      <alignment horizontal="left" wrapText="1"/>
      <protection/>
    </xf>
    <xf numFmtId="0" fontId="0" fillId="4" borderId="39" xfId="36" applyFont="1" applyFill="1" applyBorder="1" applyAlignment="1">
      <alignment horizontal="center"/>
      <protection/>
    </xf>
    <xf numFmtId="0" fontId="0" fillId="4" borderId="44" xfId="36" applyFont="1" applyFill="1" applyBorder="1" applyAlignment="1">
      <alignment horizontal="center"/>
      <protection/>
    </xf>
    <xf numFmtId="0" fontId="0" fillId="4" borderId="41" xfId="36" applyFont="1" applyFill="1" applyBorder="1" applyAlignment="1">
      <alignment horizontal="center"/>
      <protection/>
    </xf>
    <xf numFmtId="0" fontId="0" fillId="4" borderId="21" xfId="36" applyFont="1" applyFill="1" applyBorder="1" applyAlignment="1">
      <alignment horizontal="center" vertical="center"/>
      <protection/>
    </xf>
    <xf numFmtId="0" fontId="0" fillId="4" borderId="47" xfId="36" applyFont="1" applyFill="1" applyBorder="1" applyAlignment="1">
      <alignment horizontal="center" vertical="center"/>
      <protection/>
    </xf>
    <xf numFmtId="0" fontId="0" fillId="4" borderId="20" xfId="36" applyFont="1" applyFill="1" applyBorder="1" applyAlignment="1">
      <alignment horizontal="center" vertical="center"/>
      <protection/>
    </xf>
    <xf numFmtId="0" fontId="0" fillId="4" borderId="12" xfId="36" applyFont="1" applyFill="1" applyBorder="1" applyAlignment="1">
      <alignment horizontal="center" vertical="center"/>
      <protection/>
    </xf>
    <xf numFmtId="0" fontId="0" fillId="4" borderId="13" xfId="36" applyFont="1" applyFill="1" applyBorder="1" applyAlignment="1">
      <alignment horizontal="center" vertical="center"/>
      <protection/>
    </xf>
    <xf numFmtId="0" fontId="0" fillId="4" borderId="26" xfId="36" applyFont="1" applyFill="1" applyBorder="1" applyAlignment="1">
      <alignment horizontal="center" vertical="center"/>
      <protection/>
    </xf>
    <xf numFmtId="0" fontId="0" fillId="4" borderId="9" xfId="36" applyFont="1" applyFill="1" applyBorder="1" applyAlignment="1">
      <alignment horizontal="center" vertical="center"/>
      <protection/>
    </xf>
    <xf numFmtId="0" fontId="0" fillId="4" borderId="5" xfId="36" applyFont="1" applyFill="1" applyBorder="1" applyAlignment="1">
      <alignment horizontal="center" vertical="center"/>
      <protection/>
    </xf>
    <xf numFmtId="0" fontId="0" fillId="4" borderId="8" xfId="36" applyFont="1" applyFill="1" applyBorder="1" applyAlignment="1">
      <alignment horizontal="center" vertical="center"/>
      <protection/>
    </xf>
    <xf numFmtId="0" fontId="0" fillId="4" borderId="11" xfId="36" applyFont="1" applyFill="1" applyBorder="1" applyAlignment="1">
      <alignment horizontal="center" vertical="center"/>
      <protection/>
    </xf>
    <xf numFmtId="0" fontId="0" fillId="4" borderId="40" xfId="36" applyFont="1" applyFill="1" applyBorder="1" applyAlignment="1">
      <alignment horizontal="center"/>
      <protection/>
    </xf>
    <xf numFmtId="0" fontId="5" fillId="0" borderId="0" xfId="36" applyFont="1" applyAlignment="1">
      <alignment horizontal="center"/>
      <protection/>
    </xf>
    <xf numFmtId="0" fontId="0" fillId="4" borderId="21" xfId="24" applyFont="1" applyFill="1" applyBorder="1" applyAlignment="1">
      <alignment horizontal="center" vertical="center" wrapText="1"/>
      <protection/>
    </xf>
    <xf numFmtId="0" fontId="0" fillId="4" borderId="13" xfId="24" applyFont="1" applyFill="1" applyBorder="1" applyAlignment="1">
      <alignment horizontal="center" vertical="center" wrapText="1"/>
      <protection/>
    </xf>
    <xf numFmtId="0" fontId="0" fillId="4" borderId="20" xfId="24" applyFont="1" applyFill="1" applyBorder="1" applyAlignment="1">
      <alignment horizontal="center" vertical="center" wrapText="1"/>
      <protection/>
    </xf>
    <xf numFmtId="0" fontId="0" fillId="4" borderId="12" xfId="24" applyFont="1" applyFill="1" applyBorder="1" applyAlignment="1">
      <alignment horizontal="center" vertical="center" wrapText="1"/>
      <protection/>
    </xf>
    <xf numFmtId="0" fontId="5" fillId="2" borderId="0" xfId="23" applyFont="1" applyFill="1" applyAlignment="1">
      <alignment horizontal="center"/>
      <protection/>
    </xf>
    <xf numFmtId="0" fontId="0" fillId="4" borderId="27" xfId="28" applyFont="1" applyFill="1" applyBorder="1" applyAlignment="1">
      <alignment horizontal="center"/>
      <protection/>
    </xf>
    <xf numFmtId="0" fontId="0" fillId="4" borderId="29" xfId="28" applyFont="1" applyFill="1" applyBorder="1" applyAlignment="1">
      <alignment horizontal="center"/>
      <protection/>
    </xf>
    <xf numFmtId="0" fontId="0" fillId="4" borderId="20" xfId="28" applyFont="1" applyFill="1" applyBorder="1" applyAlignment="1">
      <alignment horizontal="center" vertical="center"/>
      <protection/>
    </xf>
    <xf numFmtId="0" fontId="0" fillId="4" borderId="5" xfId="23" applyFont="1" applyFill="1" applyBorder="1" applyAlignment="1">
      <alignment horizontal="center" vertical="center" wrapText="1"/>
      <protection/>
    </xf>
    <xf numFmtId="0" fontId="0" fillId="4" borderId="8" xfId="23" applyFont="1" applyFill="1" applyBorder="1" applyAlignment="1">
      <alignment horizontal="center" vertical="center" wrapText="1"/>
      <protection/>
    </xf>
    <xf numFmtId="0" fontId="0" fillId="4" borderId="11" xfId="23" applyFont="1" applyFill="1" applyBorder="1" applyAlignment="1">
      <alignment horizontal="center" vertical="center" wrapText="1"/>
      <protection/>
    </xf>
    <xf numFmtId="0" fontId="9" fillId="0" borderId="14" xfId="23" applyFont="1" applyBorder="1" applyAlignment="1" quotePrefix="1">
      <alignment horizontal="left" wrapText="1"/>
      <protection/>
    </xf>
    <xf numFmtId="0" fontId="0" fillId="0" borderId="14" xfId="23" applyFont="1" applyBorder="1" applyAlignment="1">
      <alignment horizontal="left" wrapText="1"/>
      <protection/>
    </xf>
    <xf numFmtId="0" fontId="0" fillId="4" borderId="26" xfId="24" applyFont="1" applyFill="1" applyBorder="1" applyAlignment="1">
      <alignment horizontal="center" vertical="center" wrapText="1"/>
      <protection/>
    </xf>
    <xf numFmtId="0" fontId="0" fillId="4" borderId="8" xfId="24" applyFont="1" applyFill="1" applyBorder="1" applyAlignment="1">
      <alignment horizontal="center" vertical="center" wrapText="1"/>
      <protection/>
    </xf>
    <xf numFmtId="0" fontId="0" fillId="4" borderId="7" xfId="24" applyFont="1" applyFill="1" applyBorder="1" applyAlignment="1">
      <alignment horizontal="center" vertical="center" wrapText="1"/>
      <protection/>
    </xf>
    <xf numFmtId="0" fontId="0" fillId="4" borderId="14" xfId="24" applyFont="1" applyFill="1" applyBorder="1" applyAlignment="1">
      <alignment horizontal="center" vertical="center" wrapText="1"/>
      <protection/>
    </xf>
    <xf numFmtId="0" fontId="0" fillId="4" borderId="0" xfId="24" applyFont="1" applyFill="1" applyBorder="1" applyAlignment="1">
      <alignment horizontal="center" vertical="center" wrapText="1"/>
      <protection/>
    </xf>
    <xf numFmtId="0" fontId="0" fillId="4" borderId="34" xfId="24" applyFont="1" applyFill="1" applyBorder="1" applyAlignment="1">
      <alignment horizontal="center" vertical="center" wrapText="1"/>
      <protection/>
    </xf>
    <xf numFmtId="0" fontId="0" fillId="4" borderId="22" xfId="24" applyFont="1" applyFill="1" applyBorder="1" applyAlignment="1">
      <alignment horizontal="center" vertical="center" wrapText="1"/>
      <protection/>
    </xf>
    <xf numFmtId="0" fontId="5" fillId="2" borderId="0" xfId="24" applyFont="1" applyFill="1" applyAlignment="1">
      <alignment horizontal="center"/>
      <protection/>
    </xf>
    <xf numFmtId="0" fontId="0" fillId="4" borderId="5" xfId="24" applyFont="1" applyFill="1" applyBorder="1" applyAlignment="1">
      <alignment horizontal="center" vertical="center"/>
      <protection/>
    </xf>
    <xf numFmtId="0" fontId="0" fillId="4" borderId="8" xfId="24" applyFont="1" applyFill="1" applyBorder="1" applyAlignment="1">
      <alignment horizontal="center" vertical="center"/>
      <protection/>
    </xf>
    <xf numFmtId="0" fontId="0" fillId="4" borderId="11" xfId="24" applyFont="1" applyFill="1" applyBorder="1" applyAlignment="1">
      <alignment horizontal="center" vertical="center"/>
      <protection/>
    </xf>
    <xf numFmtId="0" fontId="0" fillId="4" borderId="27" xfId="24" applyFont="1" applyFill="1" applyBorder="1" applyAlignment="1">
      <alignment horizontal="center"/>
      <protection/>
    </xf>
    <xf numFmtId="0" fontId="0" fillId="4" borderId="29" xfId="24" applyFont="1" applyFill="1" applyBorder="1" applyAlignment="1">
      <alignment horizontal="center"/>
      <protection/>
    </xf>
    <xf numFmtId="0" fontId="0" fillId="4" borderId="30" xfId="24" applyFont="1" applyFill="1" applyBorder="1" applyAlignment="1">
      <alignment horizontal="center"/>
      <protection/>
    </xf>
    <xf numFmtId="0" fontId="0" fillId="4" borderId="7" xfId="24" applyFont="1" applyFill="1" applyBorder="1" applyAlignment="1">
      <alignment horizontal="center" vertical="center"/>
      <protection/>
    </xf>
    <xf numFmtId="0" fontId="0" fillId="4" borderId="10" xfId="24" applyFont="1" applyFill="1" applyBorder="1" applyAlignment="1">
      <alignment horizontal="center" vertical="center"/>
      <protection/>
    </xf>
    <xf numFmtId="0" fontId="0" fillId="4" borderId="6" xfId="24" applyFont="1" applyFill="1" applyBorder="1" applyAlignment="1">
      <alignment horizontal="center" vertical="center" wrapText="1"/>
      <protection/>
    </xf>
    <xf numFmtId="191" fontId="0" fillId="0" borderId="18" xfId="0" applyNumberFormat="1" applyBorder="1" applyAlignment="1">
      <alignment horizontal="center"/>
    </xf>
    <xf numFmtId="191" fontId="0" fillId="0" borderId="45" xfId="0" applyNumberFormat="1" applyBorder="1" applyAlignment="1">
      <alignment horizontal="center"/>
    </xf>
    <xf numFmtId="191" fontId="0" fillId="0" borderId="13" xfId="0" applyNumberFormat="1" applyBorder="1" applyAlignment="1">
      <alignment horizontal="center"/>
    </xf>
    <xf numFmtId="191" fontId="0" fillId="0" borderId="11" xfId="0" applyNumberFormat="1" applyBorder="1" applyAlignment="1">
      <alignment horizontal="center"/>
    </xf>
    <xf numFmtId="191" fontId="0" fillId="0" borderId="4" xfId="0" applyNumberFormat="1" applyBorder="1" applyAlignment="1">
      <alignment horizontal="center"/>
    </xf>
    <xf numFmtId="182" fontId="0" fillId="4" borderId="21" xfId="25" applyNumberFormat="1" applyFont="1" applyFill="1" applyBorder="1" applyAlignment="1" applyProtection="1">
      <alignment horizontal="center" vertical="center"/>
      <protection/>
    </xf>
    <xf numFmtId="182" fontId="0" fillId="4" borderId="26" xfId="25" applyNumberFormat="1" applyFont="1" applyFill="1" applyBorder="1" applyAlignment="1" applyProtection="1">
      <alignment horizontal="center" vertical="center"/>
      <protection/>
    </xf>
    <xf numFmtId="182" fontId="0" fillId="4" borderId="10" xfId="25" applyNumberFormat="1" applyFont="1" applyFill="1" applyBorder="1" applyAlignment="1" applyProtection="1">
      <alignment horizontal="center" vertical="center"/>
      <protection/>
    </xf>
    <xf numFmtId="182" fontId="0" fillId="4" borderId="8" xfId="25" applyNumberFormat="1" applyFont="1" applyFill="1" applyBorder="1" applyAlignment="1" applyProtection="1">
      <alignment horizontal="center" vertical="center"/>
      <protection/>
    </xf>
    <xf numFmtId="182" fontId="0" fillId="4" borderId="34" xfId="25" applyNumberFormat="1" applyFont="1" applyFill="1" applyBorder="1" applyAlignment="1" applyProtection="1">
      <alignment horizontal="center" vertical="center"/>
      <protection/>
    </xf>
    <xf numFmtId="182" fontId="0" fillId="4" borderId="35" xfId="25" applyNumberFormat="1" applyFont="1" applyFill="1" applyBorder="1" applyAlignment="1" applyProtection="1">
      <alignment horizontal="center" vertical="center"/>
      <protection/>
    </xf>
    <xf numFmtId="182" fontId="0" fillId="4" borderId="7" xfId="25" applyNumberFormat="1" applyFont="1" applyFill="1" applyBorder="1" applyAlignment="1" applyProtection="1">
      <alignment horizontal="center" vertical="center" wrapText="1"/>
      <protection/>
    </xf>
    <xf numFmtId="182" fontId="0" fillId="4" borderId="14" xfId="25" applyNumberFormat="1" applyFont="1" applyFill="1" applyBorder="1" applyAlignment="1" applyProtection="1">
      <alignment horizontal="center" vertical="center" wrapText="1"/>
      <protection/>
    </xf>
    <xf numFmtId="182" fontId="0" fillId="4" borderId="5" xfId="25" applyNumberFormat="1" applyFont="1" applyFill="1" applyBorder="1" applyAlignment="1" applyProtection="1">
      <alignment horizontal="center" vertical="center" wrapText="1"/>
      <protection/>
    </xf>
    <xf numFmtId="182" fontId="0" fillId="4" borderId="34" xfId="25" applyNumberFormat="1" applyFont="1" applyFill="1" applyBorder="1" applyAlignment="1" applyProtection="1">
      <alignment horizontal="center" vertical="center" wrapText="1"/>
      <protection/>
    </xf>
    <xf numFmtId="182" fontId="0" fillId="4" borderId="22" xfId="25" applyNumberFormat="1" applyFont="1" applyFill="1" applyBorder="1" applyAlignment="1" applyProtection="1">
      <alignment horizontal="center" vertical="center" wrapText="1"/>
      <protection/>
    </xf>
    <xf numFmtId="182" fontId="0" fillId="4" borderId="35" xfId="25" applyNumberFormat="1" applyFont="1" applyFill="1" applyBorder="1" applyAlignment="1" applyProtection="1">
      <alignment horizontal="center" vertical="center" wrapText="1"/>
      <protection/>
    </xf>
    <xf numFmtId="182" fontId="0" fillId="4" borderId="27" xfId="25" applyNumberFormat="1" applyFont="1" applyFill="1" applyBorder="1" applyAlignment="1" applyProtection="1">
      <alignment horizontal="center" vertical="center" wrapText="1"/>
      <protection/>
    </xf>
    <xf numFmtId="182" fontId="0" fillId="4" borderId="29" xfId="25" applyNumberFormat="1" applyFont="1" applyFill="1" applyBorder="1" applyAlignment="1" applyProtection="1">
      <alignment horizontal="center" vertical="center" wrapText="1"/>
      <protection/>
    </xf>
    <xf numFmtId="182" fontId="0" fillId="4" borderId="42" xfId="25" applyNumberFormat="1" applyFont="1" applyFill="1" applyBorder="1" applyAlignment="1" applyProtection="1">
      <alignment horizontal="center"/>
      <protection/>
    </xf>
    <xf numFmtId="182" fontId="0" fillId="4" borderId="48" xfId="25" applyNumberFormat="1" applyFont="1" applyFill="1" applyBorder="1" applyAlignment="1" applyProtection="1">
      <alignment horizontal="center"/>
      <protection/>
    </xf>
    <xf numFmtId="182" fontId="0" fillId="4" borderId="43" xfId="25" applyNumberFormat="1" applyFont="1" applyFill="1" applyBorder="1" applyAlignment="1" applyProtection="1">
      <alignment horizontal="center"/>
      <protection/>
    </xf>
    <xf numFmtId="182" fontId="0" fillId="4" borderId="47" xfId="25" applyNumberFormat="1" applyFont="1" applyFill="1" applyBorder="1" applyAlignment="1" applyProtection="1">
      <alignment horizontal="center" vertical="center"/>
      <protection/>
    </xf>
    <xf numFmtId="182" fontId="0" fillId="4" borderId="0" xfId="25" applyNumberFormat="1" applyFont="1" applyFill="1" applyBorder="1" applyAlignment="1" applyProtection="1">
      <alignment horizontal="center" vertical="center"/>
      <protection/>
    </xf>
    <xf numFmtId="182" fontId="0" fillId="4" borderId="22" xfId="25" applyNumberFormat="1" applyFont="1" applyFill="1" applyBorder="1" applyAlignment="1" applyProtection="1">
      <alignment horizontal="center" vertical="center"/>
      <protection/>
    </xf>
    <xf numFmtId="0" fontId="5" fillId="0" borderId="0" xfId="25" applyNumberFormat="1" applyFont="1" applyBorder="1" applyAlignment="1">
      <alignment horizontal="center"/>
      <protection/>
    </xf>
    <xf numFmtId="0" fontId="5" fillId="0" borderId="0" xfId="25" applyFont="1" applyFill="1" applyAlignment="1">
      <alignment horizontal="center"/>
      <protection/>
    </xf>
    <xf numFmtId="182" fontId="0" fillId="4" borderId="7" xfId="25" applyNumberFormat="1" applyFont="1" applyFill="1" applyBorder="1" applyAlignment="1" applyProtection="1">
      <alignment horizontal="center" vertical="center"/>
      <protection/>
    </xf>
    <xf numFmtId="182" fontId="0" fillId="4" borderId="14" xfId="25" applyNumberFormat="1" applyFont="1" applyFill="1" applyBorder="1" applyAlignment="1" applyProtection="1">
      <alignment horizontal="center" vertical="center"/>
      <protection/>
    </xf>
    <xf numFmtId="182" fontId="0" fillId="4" borderId="5" xfId="25" applyNumberFormat="1" applyFont="1" applyFill="1" applyBorder="1" applyAlignment="1" applyProtection="1">
      <alignment horizontal="center" vertical="center"/>
      <protection/>
    </xf>
    <xf numFmtId="182" fontId="0" fillId="4" borderId="21" xfId="25" applyNumberFormat="1" applyFont="1" applyFill="1" applyBorder="1" applyAlignment="1" applyProtection="1">
      <alignment horizontal="center" vertical="center" wrapText="1"/>
      <protection/>
    </xf>
    <xf numFmtId="182" fontId="0" fillId="4" borderId="26" xfId="25" applyNumberFormat="1" applyFont="1" applyFill="1" applyBorder="1" applyAlignment="1" applyProtection="1">
      <alignment horizontal="center" vertical="center" wrapText="1"/>
      <protection/>
    </xf>
    <xf numFmtId="182" fontId="0" fillId="4" borderId="10" xfId="25" applyNumberFormat="1" applyFont="1" applyFill="1" applyBorder="1" applyAlignment="1" applyProtection="1">
      <alignment horizontal="center" vertical="center" wrapText="1"/>
      <protection/>
    </xf>
    <xf numFmtId="182" fontId="0" fillId="4" borderId="8" xfId="25" applyNumberFormat="1" applyFont="1" applyFill="1" applyBorder="1" applyAlignment="1" applyProtection="1">
      <alignment horizontal="center" vertical="center" wrapText="1"/>
      <protection/>
    </xf>
    <xf numFmtId="0" fontId="0" fillId="0" borderId="8" xfId="0" applyBorder="1" applyAlignment="1">
      <alignment/>
    </xf>
    <xf numFmtId="0" fontId="0" fillId="0" borderId="4" xfId="25" applyFont="1" applyBorder="1" applyAlignment="1">
      <alignment horizontal="center"/>
      <protection/>
    </xf>
    <xf numFmtId="0" fontId="0" fillId="0" borderId="5" xfId="0" applyBorder="1" applyAlignment="1">
      <alignment/>
    </xf>
    <xf numFmtId="0" fontId="0" fillId="0" borderId="35" xfId="0" applyBorder="1" applyAlignment="1">
      <alignment/>
    </xf>
    <xf numFmtId="0" fontId="5" fillId="0" borderId="0" xfId="26" applyFont="1" applyFill="1" applyAlignment="1">
      <alignment horizontal="center"/>
      <protection/>
    </xf>
    <xf numFmtId="0" fontId="5" fillId="0" borderId="0" xfId="26" applyFont="1" applyFill="1" applyBorder="1" applyAlignment="1">
      <alignment horizontal="center"/>
      <protection/>
    </xf>
    <xf numFmtId="0" fontId="5" fillId="0" borderId="0" xfId="26" applyFont="1" applyBorder="1" applyAlignment="1">
      <alignment horizontal="center"/>
      <protection/>
    </xf>
    <xf numFmtId="0" fontId="0" fillId="4" borderId="5" xfId="26" applyFont="1" applyFill="1" applyBorder="1" applyAlignment="1">
      <alignment horizontal="center" vertical="center"/>
      <protection/>
    </xf>
    <xf numFmtId="0" fontId="0" fillId="4" borderId="8" xfId="26" applyFont="1" applyFill="1" applyBorder="1" applyAlignment="1">
      <alignment horizontal="center" vertical="center"/>
      <protection/>
    </xf>
    <xf numFmtId="0" fontId="0" fillId="4" borderId="11" xfId="26" applyFont="1" applyFill="1" applyBorder="1" applyAlignment="1">
      <alignment horizontal="center" vertical="center"/>
      <protection/>
    </xf>
    <xf numFmtId="0" fontId="0" fillId="4" borderId="27" xfId="26" applyFont="1" applyFill="1" applyBorder="1" applyAlignment="1">
      <alignment horizontal="center"/>
      <protection/>
    </xf>
    <xf numFmtId="0" fontId="0" fillId="4" borderId="29" xfId="26" applyFont="1" applyFill="1" applyBorder="1" applyAlignment="1">
      <alignment horizontal="center"/>
      <protection/>
    </xf>
    <xf numFmtId="0" fontId="0" fillId="4" borderId="21" xfId="26" applyFont="1" applyFill="1" applyBorder="1" applyAlignment="1">
      <alignment horizontal="center" vertical="center"/>
      <protection/>
    </xf>
    <xf numFmtId="0" fontId="0" fillId="4" borderId="26" xfId="26" applyFont="1" applyFill="1" applyBorder="1" applyAlignment="1">
      <alignment horizontal="center" vertical="center"/>
      <protection/>
    </xf>
    <xf numFmtId="0" fontId="0" fillId="4" borderId="20" xfId="26" applyFont="1" applyFill="1" applyBorder="1" applyAlignment="1">
      <alignment horizontal="center" vertical="center" wrapText="1"/>
      <protection/>
    </xf>
    <xf numFmtId="0" fontId="0" fillId="4" borderId="12" xfId="26" applyFont="1" applyFill="1" applyBorder="1" applyAlignment="1">
      <alignment horizontal="center" vertical="center" wrapText="1"/>
      <protection/>
    </xf>
    <xf numFmtId="0" fontId="0" fillId="4" borderId="21" xfId="26" applyFont="1" applyFill="1" applyBorder="1" applyAlignment="1">
      <alignment horizontal="center" vertical="center" wrapText="1"/>
      <protection/>
    </xf>
    <xf numFmtId="0" fontId="0" fillId="4" borderId="13" xfId="26" applyFont="1" applyFill="1" applyBorder="1" applyAlignment="1">
      <alignment horizontal="center" vertical="center" wrapText="1"/>
      <protection/>
    </xf>
    <xf numFmtId="0" fontId="0" fillId="4" borderId="7" xfId="26" applyFont="1" applyFill="1" applyBorder="1" applyAlignment="1">
      <alignment horizontal="center" vertical="center"/>
      <protection/>
    </xf>
    <xf numFmtId="0" fontId="0" fillId="4" borderId="10" xfId="26" applyFont="1" applyFill="1" applyBorder="1" applyAlignment="1">
      <alignment horizontal="center" vertical="center"/>
      <protection/>
    </xf>
    <xf numFmtId="0" fontId="0" fillId="2" borderId="0" xfId="26" applyFont="1" applyFill="1" applyAlignment="1">
      <alignment wrapText="1"/>
      <protection/>
    </xf>
    <xf numFmtId="0" fontId="0" fillId="4" borderId="6" xfId="26" applyFont="1" applyFill="1" applyBorder="1" applyAlignment="1">
      <alignment horizontal="center" vertical="center"/>
      <protection/>
    </xf>
    <xf numFmtId="0" fontId="0" fillId="4" borderId="9" xfId="26" applyFont="1" applyFill="1" applyBorder="1" applyAlignment="1">
      <alignment horizontal="center" vertical="center"/>
      <protection/>
    </xf>
    <xf numFmtId="0" fontId="0" fillId="4" borderId="12" xfId="26" applyFont="1" applyFill="1" applyBorder="1" applyAlignment="1">
      <alignment horizontal="center" vertical="center"/>
      <protection/>
    </xf>
    <xf numFmtId="0" fontId="0" fillId="4" borderId="42" xfId="26" applyFont="1" applyFill="1" applyBorder="1" applyAlignment="1">
      <alignment horizontal="center"/>
      <protection/>
    </xf>
    <xf numFmtId="0" fontId="0" fillId="4" borderId="48" xfId="26" applyFont="1" applyFill="1" applyBorder="1" applyAlignment="1">
      <alignment horizontal="center"/>
      <protection/>
    </xf>
    <xf numFmtId="0" fontId="0" fillId="4" borderId="43" xfId="26" applyFont="1" applyFill="1" applyBorder="1" applyAlignment="1">
      <alignment horizontal="center"/>
      <protection/>
    </xf>
    <xf numFmtId="0" fontId="5" fillId="0" borderId="14" xfId="26" applyFont="1" applyBorder="1" applyAlignment="1">
      <alignment horizontal="center"/>
      <protection/>
    </xf>
    <xf numFmtId="0" fontId="0" fillId="4" borderId="39" xfId="26" applyFont="1" applyFill="1" applyBorder="1" applyAlignment="1">
      <alignment horizontal="center"/>
      <protection/>
    </xf>
    <xf numFmtId="0" fontId="0" fillId="4" borderId="44" xfId="26" applyFont="1" applyFill="1" applyBorder="1" applyAlignment="1">
      <alignment horizontal="center"/>
      <protection/>
    </xf>
    <xf numFmtId="0" fontId="0" fillId="4" borderId="40" xfId="26" applyFont="1" applyFill="1" applyBorder="1" applyAlignment="1">
      <alignment horizontal="center"/>
      <protection/>
    </xf>
    <xf numFmtId="0" fontId="0" fillId="4" borderId="41" xfId="26" applyFont="1" applyFill="1" applyBorder="1" applyAlignment="1">
      <alignment horizontal="center"/>
      <protection/>
    </xf>
    <xf numFmtId="49" fontId="0" fillId="4" borderId="7" xfId="0" applyNumberFormat="1" applyFont="1" applyFill="1" applyBorder="1" applyAlignment="1">
      <alignment horizontal="center" vertical="center" wrapText="1"/>
    </xf>
    <xf numFmtId="49" fontId="0" fillId="4" borderId="14" xfId="0" applyNumberFormat="1" applyFont="1" applyFill="1" applyBorder="1" applyAlignment="1">
      <alignment horizontal="center" vertical="center" wrapText="1"/>
    </xf>
    <xf numFmtId="49" fontId="0" fillId="4" borderId="0" xfId="0" applyNumberFormat="1" applyFont="1" applyFill="1" applyBorder="1" applyAlignment="1">
      <alignment horizontal="center" vertical="center" wrapText="1"/>
    </xf>
    <xf numFmtId="3" fontId="0" fillId="0" borderId="18" xfId="0" applyNumberFormat="1" applyFill="1" applyBorder="1" applyAlignment="1">
      <alignment horizontal="center"/>
    </xf>
    <xf numFmtId="3" fontId="0" fillId="0" borderId="45" xfId="0" applyNumberFormat="1" applyFill="1" applyBorder="1" applyAlignment="1">
      <alignment horizontal="center"/>
    </xf>
    <xf numFmtId="3" fontId="0" fillId="0" borderId="46" xfId="0" applyNumberFormat="1" applyFill="1" applyBorder="1" applyAlignment="1">
      <alignment horizontal="center"/>
    </xf>
    <xf numFmtId="0" fontId="5" fillId="0" borderId="0" xfId="27" applyFont="1" applyFill="1" applyAlignment="1">
      <alignment horizontal="center"/>
      <protection/>
    </xf>
    <xf numFmtId="0" fontId="0" fillId="4" borderId="5" xfId="27" applyFont="1" applyFill="1" applyBorder="1" applyAlignment="1">
      <alignment horizontal="center" vertical="center"/>
      <protection/>
    </xf>
    <xf numFmtId="0" fontId="0" fillId="4" borderId="8" xfId="27" applyFont="1" applyFill="1" applyBorder="1" applyAlignment="1">
      <alignment horizontal="center" vertical="center"/>
      <protection/>
    </xf>
    <xf numFmtId="0" fontId="0" fillId="4" borderId="11" xfId="27" applyFont="1" applyFill="1" applyBorder="1" applyAlignment="1">
      <alignment horizontal="center" vertical="center"/>
      <protection/>
    </xf>
    <xf numFmtId="0" fontId="0" fillId="4" borderId="7" xfId="27" applyFont="1" applyFill="1" applyBorder="1" applyAlignment="1">
      <alignment horizontal="center" vertical="center"/>
      <protection/>
    </xf>
    <xf numFmtId="0" fontId="0" fillId="4" borderId="10" xfId="27" applyFont="1" applyFill="1" applyBorder="1" applyAlignment="1">
      <alignment horizontal="center" vertical="center"/>
      <protection/>
    </xf>
    <xf numFmtId="0" fontId="0" fillId="4" borderId="21" xfId="24" applyFont="1" applyFill="1" applyBorder="1" applyAlignment="1">
      <alignment horizontal="center" vertical="center"/>
      <protection/>
    </xf>
    <xf numFmtId="0" fontId="0" fillId="4" borderId="26" xfId="24" applyFont="1" applyFill="1" applyBorder="1" applyAlignment="1">
      <alignment horizontal="center" vertical="center"/>
      <protection/>
    </xf>
    <xf numFmtId="0" fontId="0" fillId="4" borderId="27" xfId="27" applyFont="1" applyFill="1" applyBorder="1" applyAlignment="1">
      <alignment horizontal="center"/>
      <protection/>
    </xf>
    <xf numFmtId="0" fontId="0" fillId="4" borderId="29" xfId="27" applyFont="1" applyFill="1" applyBorder="1" applyAlignment="1">
      <alignment horizontal="center"/>
      <protection/>
    </xf>
    <xf numFmtId="0" fontId="0" fillId="4" borderId="30" xfId="27" applyFont="1" applyFill="1" applyBorder="1" applyAlignment="1">
      <alignment horizontal="center"/>
      <protection/>
    </xf>
    <xf numFmtId="0" fontId="0" fillId="4" borderId="34" xfId="24" applyFont="1" applyFill="1" applyBorder="1" applyAlignment="1">
      <alignment horizontal="center" vertical="center"/>
      <protection/>
    </xf>
    <xf numFmtId="0" fontId="0" fillId="4" borderId="35" xfId="24" applyFont="1" applyFill="1" applyBorder="1" applyAlignment="1">
      <alignment horizontal="center" vertical="center"/>
      <protection/>
    </xf>
    <xf numFmtId="0" fontId="0" fillId="4" borderId="35" xfId="24" applyFont="1" applyFill="1" applyBorder="1" applyAlignment="1">
      <alignment horizontal="center" vertical="center" wrapText="1"/>
      <protection/>
    </xf>
    <xf numFmtId="0" fontId="0" fillId="4" borderId="47" xfId="24" applyFont="1" applyFill="1" applyBorder="1" applyAlignment="1">
      <alignment horizontal="center" vertical="center" wrapText="1"/>
      <protection/>
    </xf>
    <xf numFmtId="0" fontId="0" fillId="4" borderId="34" xfId="27" applyFont="1" applyFill="1" applyBorder="1" applyAlignment="1">
      <alignment horizontal="center" vertical="center"/>
      <protection/>
    </xf>
    <xf numFmtId="0" fontId="0" fillId="4" borderId="35" xfId="27" applyFont="1" applyFill="1" applyBorder="1" applyAlignment="1">
      <alignment horizontal="center" vertical="center"/>
      <protection/>
    </xf>
    <xf numFmtId="0" fontId="0" fillId="4" borderId="39" xfId="27" applyFont="1" applyFill="1" applyBorder="1" applyAlignment="1">
      <alignment horizontal="center"/>
      <protection/>
    </xf>
    <xf numFmtId="0" fontId="0" fillId="4" borderId="44" xfId="27" applyFont="1" applyFill="1" applyBorder="1" applyAlignment="1">
      <alignment horizontal="center"/>
      <protection/>
    </xf>
    <xf numFmtId="0" fontId="0" fillId="4" borderId="40" xfId="27" applyFont="1" applyFill="1" applyBorder="1" applyAlignment="1">
      <alignment horizontal="center"/>
      <protection/>
    </xf>
    <xf numFmtId="0" fontId="0" fillId="4" borderId="5" xfId="28" applyFont="1" applyFill="1" applyBorder="1" applyAlignment="1">
      <alignment horizontal="center" vertical="center"/>
      <protection/>
    </xf>
    <xf numFmtId="0" fontId="0" fillId="4" borderId="6" xfId="28" applyFont="1" applyFill="1" applyBorder="1" applyAlignment="1">
      <alignment horizontal="center" vertical="center"/>
      <protection/>
    </xf>
    <xf numFmtId="0" fontId="5" fillId="0" borderId="0" xfId="28" applyFont="1" applyFill="1" applyAlignment="1">
      <alignment horizontal="center"/>
      <protection/>
    </xf>
    <xf numFmtId="0" fontId="0" fillId="4" borderId="20" xfId="28" applyFont="1" applyFill="1" applyBorder="1" applyAlignment="1">
      <alignment horizontal="center" vertical="center" wrapText="1"/>
      <protection/>
    </xf>
    <xf numFmtId="0" fontId="0" fillId="4" borderId="27" xfId="28" applyFont="1" applyFill="1" applyBorder="1" applyAlignment="1">
      <alignment horizontal="center" vertical="center"/>
      <protection/>
    </xf>
  </cellXfs>
  <cellStyles count="28">
    <cellStyle name="Normal" xfId="0"/>
    <cellStyle name="Hyperlink" xfId="15"/>
    <cellStyle name="Followed Hyperlink" xfId="16"/>
    <cellStyle name="Comma" xfId="17"/>
    <cellStyle name="Comma [0]" xfId="18"/>
    <cellStyle name="Currency" xfId="19"/>
    <cellStyle name="Currency [0]" xfId="20"/>
    <cellStyle name="Normal_83" xfId="21"/>
    <cellStyle name="Normal_DEMOG1" xfId="22"/>
    <cellStyle name="Normal_DEMOG10" xfId="23"/>
    <cellStyle name="Normal_DEMOG11" xfId="24"/>
    <cellStyle name="Normal_DEMOG12" xfId="25"/>
    <cellStyle name="Normal_DEMOG13" xfId="26"/>
    <cellStyle name="Normal_DEMOG14" xfId="27"/>
    <cellStyle name="Normal_DEMOG15" xfId="28"/>
    <cellStyle name="Normal_DEMOG2" xfId="29"/>
    <cellStyle name="Normal_DEMOG3" xfId="30"/>
    <cellStyle name="Normal_DEMOG4" xfId="31"/>
    <cellStyle name="Normal_DEMOG5" xfId="32"/>
    <cellStyle name="Normal_DEMOG6" xfId="33"/>
    <cellStyle name="Normal_DEMOG7" xfId="34"/>
    <cellStyle name="Normal_DEMOG8" xfId="35"/>
    <cellStyle name="Normal_DEMOG9" xfId="36"/>
    <cellStyle name="Normal_EXAGRI1" xfId="37"/>
    <cellStyle name="Normal_EXAGRI12" xfId="38"/>
    <cellStyle name="Normal_EXAGRI2" xfId="39"/>
    <cellStyle name="Normal_EXAGRI4" xfId="40"/>
    <cellStyle name="Percen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3FFAB"/>
      <rgbColor rgb="00FF00FF"/>
      <rgbColor rgb="0000FFFF"/>
      <rgbColor rgb="00800000"/>
      <rgbColor rgb="00008000"/>
      <rgbColor rgb="00000080"/>
      <rgbColor rgb="00808000"/>
      <rgbColor rgb="00800080"/>
      <rgbColor rgb="00008080"/>
      <rgbColor rgb="00C0C0C0"/>
      <rgbColor rgb="00808080"/>
      <rgbColor rgb="009999FF"/>
      <rgbColor rgb="00993366"/>
      <rgbColor rgb="00A6A200"/>
      <rgbColor rgb="00CCFFFF"/>
      <rgbColor rgb="00660066"/>
      <rgbColor rgb="00FF8080"/>
      <rgbColor rgb="000066CC"/>
      <rgbColor rgb="00CCCCFF"/>
      <rgbColor rgb="00000080"/>
      <rgbColor rgb="00FFCDFF"/>
      <rgbColor rgb="00218C1C"/>
      <rgbColor rgb="0000FFFF"/>
      <rgbColor rgb="00800080"/>
      <rgbColor rgb="00800000"/>
      <rgbColor rgb="0069FFF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1D1"/>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externalLink" Target="externalLinks/externalLink11.xml" /><Relationship Id="rId49" Type="http://schemas.openxmlformats.org/officeDocument/2006/relationships/externalLink" Target="externalLinks/externalLink12.xml" /><Relationship Id="rId50" Type="http://schemas.openxmlformats.org/officeDocument/2006/relationships/externalLink" Target="externalLinks/externalLink13.xml" /><Relationship Id="rId51" Type="http://schemas.openxmlformats.org/officeDocument/2006/relationships/externalLink" Target="externalLinks/externalLink14.xml" /><Relationship Id="rId52" Type="http://schemas.openxmlformats.org/officeDocument/2006/relationships/externalLink" Target="externalLinks/externalLink15.xml" /><Relationship Id="rId53" Type="http://schemas.openxmlformats.org/officeDocument/2006/relationships/externalLink" Target="externalLinks/externalLink16.xml" /><Relationship Id="rId54" Type="http://schemas.openxmlformats.org/officeDocument/2006/relationships/externalLink" Target="externalLinks/externalLink17.xml" /><Relationship Id="rId55" Type="http://schemas.openxmlformats.org/officeDocument/2006/relationships/externalLink" Target="externalLinks/externalLink18.xml" /><Relationship Id="rId56" Type="http://schemas.openxmlformats.org/officeDocument/2006/relationships/externalLink" Target="externalLinks/externalLink19.xml" /><Relationship Id="rId5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1: Evolución de la población activa del sector agrario y de la industria (miles de personas)</a:t>
            </a:r>
          </a:p>
        </c:rich>
      </c:tx>
      <c:layout>
        <c:manualLayout>
          <c:xMode val="factor"/>
          <c:yMode val="factor"/>
          <c:x val="-0.07325"/>
          <c:y val="-0.0045"/>
        </c:manualLayout>
      </c:layout>
      <c:spPr>
        <a:noFill/>
        <a:ln w="25400">
          <a:solidFill/>
        </a:ln>
      </c:spPr>
    </c:title>
    <c:plotArea>
      <c:layout>
        <c:manualLayout>
          <c:xMode val="edge"/>
          <c:yMode val="edge"/>
          <c:x val="0.008"/>
          <c:y val="0.11575"/>
          <c:w val="0.813"/>
          <c:h val="0.88425"/>
        </c:manualLayout>
      </c:layout>
      <c:lineChart>
        <c:grouping val="standard"/>
        <c:varyColors val="0"/>
        <c:ser>
          <c:idx val="3"/>
          <c:order val="0"/>
          <c:tx>
            <c:v>Total Sector Agrario</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'5.6.1'!$A$11:$A$20</c:f>
              <c:strCache/>
            </c:strRef>
          </c:cat>
          <c:val>
            <c:numRef>
              <c:f>'5.6.1'!$C$11:$C$20</c:f>
              <c:numCache/>
            </c:numRef>
          </c:val>
          <c:smooth val="0"/>
        </c:ser>
        <c:ser>
          <c:idx val="0"/>
          <c:order val="1"/>
          <c:tx>
            <c:v>Industria General</c:v>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'5.6.1'!$F$11:$F$20</c:f>
              <c:numCache/>
            </c:numRef>
          </c:val>
          <c:smooth val="0"/>
        </c:ser>
        <c:ser>
          <c:idx val="1"/>
          <c:order val="2"/>
          <c:tx>
            <c:v>Industria Alimentación</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'5.6.1'!$G$11:$G$20</c:f>
              <c:numCache/>
            </c:numRef>
          </c:val>
          <c:smooth val="0"/>
        </c:ser>
        <c:marker val="1"/>
        <c:axId val="31823854"/>
        <c:axId val="17979231"/>
      </c:lineChart>
      <c:catAx>
        <c:axId val="31823854"/>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17979231"/>
        <c:crosses val="autoZero"/>
        <c:auto val="1"/>
        <c:lblOffset val="100"/>
        <c:tickLblSkip val="1"/>
        <c:noMultiLvlLbl val="0"/>
      </c:catAx>
      <c:valAx>
        <c:axId val="17979231"/>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31823854"/>
        <c:crossesAt val="1"/>
        <c:crossBetween val="between"/>
        <c:dispUnits/>
      </c:valAx>
      <c:spPr>
        <a:noFill/>
      </c:spPr>
    </c:plotArea>
    <c:legend>
      <c:legendPos val="r"/>
      <c:layout/>
      <c:overlay val="0"/>
    </c:legend>
    <c:plotVisOnly val="1"/>
    <c:dispBlanksAs val="gap"/>
    <c:showDLblsOverMax val="0"/>
  </c:chart>
  <c:spPr>
    <a:solidFill>
      <a:srgbClr val="FFFFFF"/>
    </a:solidFill>
    <a:ln w="25400">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11: Clasificación de la población activa ocupada del sector agrario
según grupos de edad (miles de personas)</a:t>
            </a:r>
          </a:p>
        </c:rich>
      </c:tx>
      <c:layout/>
      <c:spPr>
        <a:noFill/>
        <a:ln w="25400">
          <a:solidFill/>
        </a:ln>
      </c:spPr>
    </c:title>
    <c:plotArea>
      <c:layout>
        <c:manualLayout>
          <c:xMode val="edge"/>
          <c:yMode val="edge"/>
          <c:x val="0.015"/>
          <c:y val="0.31125"/>
          <c:w val="0.9675"/>
          <c:h val="0.68875"/>
        </c:manualLayout>
      </c:layout>
      <c:barChart>
        <c:barDir val="col"/>
        <c:grouping val="clustered"/>
        <c:varyColors val="0"/>
        <c:ser>
          <c:idx val="0"/>
          <c:order val="0"/>
          <c:tx>
            <c:v>2008</c:v>
          </c:tx>
          <c:spPr>
            <a:solidFill>
              <a:srgbClr val="FFCC00"/>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'5.7'!$A$13:$A$19</c:f>
              <c:strCache/>
            </c:strRef>
          </c:cat>
          <c:val>
            <c:numRef>
              <c:f>'5.7'!$B$13:$B$19</c:f>
              <c:numCache/>
            </c:numRef>
          </c:val>
        </c:ser>
        <c:ser>
          <c:idx val="1"/>
          <c:order val="1"/>
          <c:tx>
            <c:v>2009</c:v>
          </c:tx>
          <c:spPr>
            <a:solidFill>
              <a:srgbClr val="C3FFAB"/>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'5.7'!$A$13:$A$19</c:f>
              <c:strCache/>
            </c:strRef>
          </c:cat>
          <c:val>
            <c:numRef>
              <c:f>'5.7'!$C$13:$C$19</c:f>
              <c:numCache/>
            </c:numRef>
          </c:val>
        </c:ser>
        <c:axId val="20141608"/>
        <c:axId val="47056745"/>
      </c:barChart>
      <c:catAx>
        <c:axId val="20141608"/>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7056745"/>
        <c:crosses val="autoZero"/>
        <c:auto val="1"/>
        <c:lblOffset val="100"/>
        <c:noMultiLvlLbl val="0"/>
      </c:catAx>
      <c:valAx>
        <c:axId val="47056745"/>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20141608"/>
        <c:crossesAt val="1"/>
        <c:crossBetween val="between"/>
        <c:dispUnits/>
      </c:valAx>
      <c:spPr>
        <a:noFill/>
      </c:spPr>
    </c:plotArea>
    <c:legend>
      <c:legendPos val="t"/>
      <c:layout>
        <c:manualLayout>
          <c:xMode val="edge"/>
          <c:yMode val="edge"/>
          <c:x val="0.42325"/>
          <c:y val="0.235"/>
        </c:manualLayout>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spPr>
    <a:ln w="25400">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10: Clasificación de la población activa ocupada total
según género (miles de personas)</a:t>
            </a:r>
          </a:p>
        </c:rich>
      </c:tx>
      <c:layout/>
      <c:spPr>
        <a:noFill/>
        <a:ln w="25400">
          <a:solidFill/>
        </a:ln>
      </c:spPr>
    </c:title>
    <c:plotArea>
      <c:layout>
        <c:manualLayout>
          <c:xMode val="edge"/>
          <c:yMode val="edge"/>
          <c:x val="0.031"/>
          <c:y val="0.37275"/>
          <c:w val="0.93425"/>
          <c:h val="0.62725"/>
        </c:manualLayout>
      </c:layout>
      <c:barChart>
        <c:barDir val="col"/>
        <c:grouping val="clustered"/>
        <c:varyColors val="0"/>
        <c:ser>
          <c:idx val="0"/>
          <c:order val="0"/>
          <c:tx>
            <c:v>2008</c:v>
          </c:tx>
          <c:spPr>
            <a:solidFill>
              <a:srgbClr val="FFCC00"/>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'5.7'!$A$10:$A$11</c:f>
              <c:strCache/>
            </c:strRef>
          </c:cat>
          <c:val>
            <c:numRef>
              <c:f>'5.7'!$D$10:$D$11</c:f>
              <c:numCache/>
            </c:numRef>
          </c:val>
        </c:ser>
        <c:ser>
          <c:idx val="1"/>
          <c:order val="1"/>
          <c:tx>
            <c:v>2009</c:v>
          </c:tx>
          <c:spPr>
            <a:solidFill>
              <a:srgbClr val="C3FFAB"/>
            </a:solidFill>
            <a:ln w="381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'5.7'!$A$10:$A$11</c:f>
              <c:strCache/>
            </c:strRef>
          </c:cat>
          <c:val>
            <c:numRef>
              <c:f>'5.7'!$E$10:$E$11</c:f>
              <c:numCache/>
            </c:numRef>
          </c:val>
        </c:ser>
        <c:axId val="20857522"/>
        <c:axId val="53499971"/>
      </c:barChart>
      <c:catAx>
        <c:axId val="20857522"/>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3499971"/>
        <c:crosses val="autoZero"/>
        <c:auto val="1"/>
        <c:lblOffset val="100"/>
        <c:noMultiLvlLbl val="0"/>
      </c:catAx>
      <c:valAx>
        <c:axId val="53499971"/>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20857522"/>
        <c:crossesAt val="1"/>
        <c:crossBetween val="between"/>
        <c:dispUnits/>
      </c:valAx>
      <c:spPr>
        <a:noFill/>
      </c:spPr>
    </c:plotArea>
    <c:legend>
      <c:legendPos val="t"/>
      <c:layout>
        <c:manualLayout>
          <c:xMode val="edge"/>
          <c:yMode val="edge"/>
          <c:x val="0.39775"/>
          <c:y val="0.2735"/>
        </c:manualLayout>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spPr>
    <a:ln w="25400">
      <a:solidFill/>
    </a:ln>
    <a:effectLst>
      <a:outerShdw dist="35921" dir="2700000" algn="br">
        <a:prstClr val="black"/>
      </a:outerShdw>
    </a:effectLst>
  </c:spPr>
  <c:txPr>
    <a:bodyPr vert="horz" rot="0"/>
    <a:lstStyle/>
    <a:p>
      <a:pPr>
        <a:defRPr lang="en-US" cap="none" sz="4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12: Clasificación de la población activa ocupada total según grupos de edad (miles de personas)</a:t>
            </a:r>
          </a:p>
        </c:rich>
      </c:tx>
      <c:layout/>
      <c:spPr>
        <a:noFill/>
        <a:ln w="25400">
          <a:solidFill/>
        </a:ln>
      </c:spPr>
    </c:title>
    <c:plotArea>
      <c:layout>
        <c:manualLayout>
          <c:xMode val="edge"/>
          <c:yMode val="edge"/>
          <c:x val="0.015"/>
          <c:y val="0.31125"/>
          <c:w val="0.9675"/>
          <c:h val="0.68875"/>
        </c:manualLayout>
      </c:layout>
      <c:barChart>
        <c:barDir val="col"/>
        <c:grouping val="clustered"/>
        <c:varyColors val="0"/>
        <c:ser>
          <c:idx val="0"/>
          <c:order val="0"/>
          <c:tx>
            <c:v>2008</c:v>
          </c:tx>
          <c:spPr>
            <a:solidFill>
              <a:srgbClr val="FFCC00"/>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'5.7'!$A$13:$A$19</c:f>
              <c:strCache/>
            </c:strRef>
          </c:cat>
          <c:val>
            <c:numRef>
              <c:f>'5.7'!$D$13:$D$19</c:f>
              <c:numCache/>
            </c:numRef>
          </c:val>
        </c:ser>
        <c:ser>
          <c:idx val="1"/>
          <c:order val="1"/>
          <c:tx>
            <c:v>2009</c:v>
          </c:tx>
          <c:spPr>
            <a:solidFill>
              <a:srgbClr val="C3FFAB"/>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'5.7'!$A$13:$A$19</c:f>
              <c:strCache/>
            </c:strRef>
          </c:cat>
          <c:val>
            <c:numRef>
              <c:f>'5.7'!$E$13:$E$19</c:f>
              <c:numCache/>
            </c:numRef>
          </c:val>
        </c:ser>
        <c:axId val="11737692"/>
        <c:axId val="38530365"/>
      </c:barChart>
      <c:catAx>
        <c:axId val="11737692"/>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8530365"/>
        <c:crosses val="autoZero"/>
        <c:auto val="1"/>
        <c:lblOffset val="100"/>
        <c:noMultiLvlLbl val="0"/>
      </c:catAx>
      <c:valAx>
        <c:axId val="38530365"/>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11737692"/>
        <c:crossesAt val="1"/>
        <c:crossBetween val="between"/>
        <c:dispUnits/>
      </c:valAx>
      <c:spPr>
        <a:noFill/>
      </c:spPr>
    </c:plotArea>
    <c:legend>
      <c:legendPos val="t"/>
      <c:layout>
        <c:manualLayout>
          <c:xMode val="edge"/>
          <c:yMode val="edge"/>
          <c:x val="0.4295"/>
          <c:y val="0.23325"/>
        </c:manualLayout>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spPr>
    <a:ln w="25400">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Evolución de la utilización del trabajo
en la agricultura de España (miles de UTA)</a:t>
            </a:r>
          </a:p>
        </c:rich>
      </c:tx>
      <c:layout>
        <c:manualLayout>
          <c:xMode val="factor"/>
          <c:yMode val="factor"/>
          <c:x val="0.02775"/>
          <c:y val="0.015"/>
        </c:manualLayout>
      </c:layout>
      <c:spPr>
        <a:noFill/>
        <a:ln w="25400">
          <a:solidFill/>
        </a:ln>
      </c:spPr>
    </c:title>
    <c:plotArea>
      <c:layout>
        <c:manualLayout>
          <c:xMode val="edge"/>
          <c:yMode val="edge"/>
          <c:x val="0.007"/>
          <c:y val="0.33225"/>
          <c:w val="0.96275"/>
          <c:h val="0.64875"/>
        </c:manualLayout>
      </c:layout>
      <c:lineChart>
        <c:grouping val="standard"/>
        <c:varyColors val="0"/>
        <c:ser>
          <c:idx val="3"/>
          <c:order val="0"/>
          <c:tx>
            <c:strRef>
              <c:f>'5.12'!$B$6</c:f>
              <c:strCache>
                <c:ptCount val="1"/>
                <c:pt idx="0">
                  <c:v>Trabajo total</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'5.12'!$A$7:$A$20</c:f>
              <c:strCache/>
            </c:strRef>
          </c:cat>
          <c:val>
            <c:numRef>
              <c:f>'5.12'!$B$7:$B$20</c:f>
              <c:numCache/>
            </c:numRef>
          </c:val>
          <c:smooth val="0"/>
        </c:ser>
        <c:ser>
          <c:idx val="0"/>
          <c:order val="1"/>
          <c:tx>
            <c:strRef>
              <c:f>'5.12'!$C$6</c:f>
              <c:strCache>
                <c:ptCount val="1"/>
                <c:pt idx="0">
                  <c:v>Trabajo no asalariado</c:v>
                </c:pt>
              </c:strCache>
            </c:strRef>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'5.12'!$A$7:$A$20</c:f>
              <c:strCache/>
            </c:strRef>
          </c:cat>
          <c:val>
            <c:numRef>
              <c:f>'5.12'!$C$7:$C$20</c:f>
              <c:numCache/>
            </c:numRef>
          </c:val>
          <c:smooth val="0"/>
        </c:ser>
        <c:ser>
          <c:idx val="1"/>
          <c:order val="2"/>
          <c:tx>
            <c:strRef>
              <c:f>'5.12'!$D$6</c:f>
              <c:strCache>
                <c:ptCount val="1"/>
                <c:pt idx="0">
                  <c:v>Trabajo asalariado</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'5.12'!$A$7:$A$20</c:f>
              <c:strCache/>
            </c:strRef>
          </c:cat>
          <c:val>
            <c:numRef>
              <c:f>'5.12'!$D$7:$D$20</c:f>
              <c:numCache/>
            </c:numRef>
          </c:val>
          <c:smooth val="0"/>
        </c:ser>
        <c:marker val="1"/>
        <c:axId val="11228966"/>
        <c:axId val="33951831"/>
      </c:lineChart>
      <c:catAx>
        <c:axId val="11228966"/>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33951831"/>
        <c:crosses val="autoZero"/>
        <c:auto val="1"/>
        <c:lblOffset val="100"/>
        <c:tickLblSkip val="1"/>
        <c:noMultiLvlLbl val="0"/>
      </c:catAx>
      <c:valAx>
        <c:axId val="33951831"/>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11228966"/>
        <c:crossesAt val="1"/>
        <c:crossBetween val="between"/>
        <c:dispUnits/>
      </c:valAx>
      <c:spPr>
        <a:noFill/>
      </c:spPr>
    </c:plotArea>
    <c:legend>
      <c:legendPos val="t"/>
      <c:layout>
        <c:manualLayout>
          <c:xMode val="edge"/>
          <c:yMode val="edge"/>
          <c:x val="0.17625"/>
          <c:y val="0.2565"/>
        </c:manualLayout>
      </c:layout>
      <c:overlay val="0"/>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3: Evolución de la población activa de otros sectores (miles de personas)</a:t>
            </a:r>
          </a:p>
        </c:rich>
      </c:tx>
      <c:layout>
        <c:manualLayout>
          <c:xMode val="factor"/>
          <c:yMode val="factor"/>
          <c:x val="-0.05675"/>
          <c:y val="0.0045"/>
        </c:manualLayout>
      </c:layout>
      <c:spPr>
        <a:noFill/>
        <a:ln w="25400">
          <a:solidFill/>
        </a:ln>
      </c:spPr>
    </c:title>
    <c:plotArea>
      <c:layout>
        <c:manualLayout>
          <c:xMode val="edge"/>
          <c:yMode val="edge"/>
          <c:x val="0.00625"/>
          <c:y val="0.12025"/>
          <c:w val="0.81325"/>
          <c:h val="0.87975"/>
        </c:manualLayout>
      </c:layout>
      <c:lineChart>
        <c:grouping val="standard"/>
        <c:varyColors val="0"/>
        <c:ser>
          <c:idx val="2"/>
          <c:order val="0"/>
          <c:tx>
            <c:strRef>
              <c:f>'5.6.1'!$K$7:$K$10</c:f>
              <c:strCache>
                <c:ptCount val="1"/>
                <c:pt idx="0">
                  <c:v>Construcción</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'5.6.1'!$A$11:$A$20</c:f>
              <c:strCache/>
            </c:strRef>
          </c:cat>
          <c:val>
            <c:numRef>
              <c:f>'5.6.1'!$K$11:$K$20</c:f>
              <c:numCache/>
            </c:numRef>
          </c:val>
          <c:smooth val="0"/>
        </c:ser>
        <c:ser>
          <c:idx val="4"/>
          <c:order val="1"/>
          <c:tx>
            <c:strRef>
              <c:f>'5.6.1'!$L$7:$L$10</c:f>
              <c:strCache>
                <c:ptCount val="1"/>
                <c:pt idx="0">
                  <c:v>Servicios</c:v>
                </c:pt>
              </c:strCache>
            </c:strRef>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'5.6.1'!$A$11:$A$20</c:f>
              <c:strCache/>
            </c:strRef>
          </c:cat>
          <c:val>
            <c:numRef>
              <c:f>'5.6.1'!$L$11:$L$20</c:f>
              <c:numCache/>
            </c:numRef>
          </c:val>
          <c:smooth val="0"/>
        </c:ser>
        <c:ser>
          <c:idx val="5"/>
          <c:order val="2"/>
          <c:tx>
            <c:strRef>
              <c:f>'5.6.1'!$M$7:$M$10</c:f>
              <c:strCache>
                <c:ptCount val="1"/>
                <c:pt idx="0">
                  <c:v>No clasificables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'5.6.1'!$A$11:$A$20</c:f>
              <c:strCache/>
            </c:strRef>
          </c:cat>
          <c:val>
            <c:numRef>
              <c:f>'5.6.1'!$M$11:$M$20</c:f>
              <c:numCache/>
            </c:numRef>
          </c:val>
          <c:smooth val="0"/>
        </c:ser>
        <c:marker val="1"/>
        <c:axId val="27595352"/>
        <c:axId val="47031577"/>
      </c:lineChart>
      <c:catAx>
        <c:axId val="27595352"/>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47031577"/>
        <c:crosses val="autoZero"/>
        <c:auto val="1"/>
        <c:lblOffset val="100"/>
        <c:tickLblSkip val="1"/>
        <c:noMultiLvlLbl val="0"/>
      </c:catAx>
      <c:valAx>
        <c:axId val="47031577"/>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27595352"/>
        <c:crossesAt val="1"/>
        <c:crossBetween val="between"/>
        <c:dispUnits/>
      </c:valAx>
      <c:spPr>
        <a:noFill/>
      </c:spPr>
    </c:plotArea>
    <c:legend>
      <c:legendPos val="r"/>
      <c:layout>
        <c:manualLayout>
          <c:xMode val="edge"/>
          <c:yMode val="edge"/>
          <c:x val="0.832"/>
          <c:y val="0.442"/>
          <c:w val="0.15325"/>
          <c:h val="0.192"/>
        </c:manualLayout>
      </c:layout>
      <c:overlay val="0"/>
    </c:legend>
    <c:plotVisOnly val="1"/>
    <c:dispBlanksAs val="gap"/>
    <c:showDLblsOverMax val="0"/>
  </c:chart>
  <c:spPr>
    <a:solidFill>
      <a:srgbClr val="FFFFFF"/>
    </a:solidFill>
    <a:ln w="25400">
      <a:solidFill/>
    </a:ln>
  </c:spPr>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2: Evolución de la población activa de las ramas relacionadas con el medio ambiente (miles de personas)</a:t>
            </a:r>
          </a:p>
        </c:rich>
      </c:tx>
      <c:layout>
        <c:manualLayout>
          <c:xMode val="factor"/>
          <c:yMode val="factor"/>
          <c:x val="-0.07425"/>
          <c:y val="0.0045"/>
        </c:manualLayout>
      </c:layout>
      <c:spPr>
        <a:noFill/>
        <a:ln w="25400">
          <a:solidFill/>
        </a:ln>
      </c:spPr>
    </c:title>
    <c:plotArea>
      <c:layout>
        <c:manualLayout>
          <c:xMode val="edge"/>
          <c:yMode val="edge"/>
          <c:x val="0.00625"/>
          <c:y val="0.161"/>
          <c:w val="0.7275"/>
          <c:h val="0.839"/>
        </c:manualLayout>
      </c:layout>
      <c:lineChart>
        <c:grouping val="standard"/>
        <c:varyColors val="0"/>
        <c:ser>
          <c:idx val="2"/>
          <c:order val="0"/>
          <c:tx>
            <c:v>Reciclaje</c:v>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'5.6.1'!$A$31:$A$38</c:f>
              <c:numCache/>
            </c:numRef>
          </c:cat>
          <c:val>
            <c:numRef>
              <c:f>'5.6.1'!$B$31:$B$38</c:f>
              <c:numCache/>
            </c:numRef>
          </c:val>
          <c:smooth val="0"/>
        </c:ser>
        <c:ser>
          <c:idx val="4"/>
          <c:order val="1"/>
          <c:tx>
            <c:v>Energía elec., gas, vapor y agua calie.</c:v>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'5.6.1'!$A$31:$A$38</c:f>
              <c:numCache/>
            </c:numRef>
          </c:cat>
          <c:val>
            <c:numRef>
              <c:f>'5.6.1'!$C$31:$C$38</c:f>
              <c:numCache/>
            </c:numRef>
          </c:val>
          <c:smooth val="0"/>
        </c:ser>
        <c:ser>
          <c:idx val="5"/>
          <c:order val="2"/>
          <c:tx>
            <c:v>Agua</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'5.6.1'!$A$31:$A$38</c:f>
              <c:numCache/>
            </c:numRef>
          </c:cat>
          <c:val>
            <c:numRef>
              <c:f>'5.6.1'!$D$31:$D$38</c:f>
              <c:numCache/>
            </c:numRef>
          </c:val>
          <c:smooth val="0"/>
        </c:ser>
        <c:ser>
          <c:idx val="0"/>
          <c:order val="3"/>
          <c:tx>
            <c:v>Saneamiento Público</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'5.6.1'!$E$31:$E$38</c:f>
              <c:numCache/>
            </c:numRef>
          </c:val>
          <c:smooth val="0"/>
        </c:ser>
        <c:marker val="1"/>
        <c:axId val="20631010"/>
        <c:axId val="51461363"/>
      </c:lineChart>
      <c:catAx>
        <c:axId val="20631010"/>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51461363"/>
        <c:crosses val="autoZero"/>
        <c:auto val="1"/>
        <c:lblOffset val="100"/>
        <c:tickLblSkip val="1"/>
        <c:noMultiLvlLbl val="0"/>
      </c:catAx>
      <c:valAx>
        <c:axId val="51461363"/>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20631010"/>
        <c:crossesAt val="1"/>
        <c:crossBetween val="between"/>
        <c:dispUnits/>
      </c:valAx>
      <c:spPr>
        <a:noFill/>
      </c:spPr>
    </c:plotArea>
    <c:legend>
      <c:legendPos val="r"/>
      <c:layout>
        <c:manualLayout>
          <c:xMode val="edge"/>
          <c:yMode val="edge"/>
          <c:x val="0.74125"/>
          <c:y val="0.41525"/>
          <c:w val="0.25875"/>
          <c:h val="0.2545"/>
        </c:manualLayout>
      </c:layout>
      <c:overlay val="0"/>
    </c:legend>
    <c:plotVisOnly val="1"/>
    <c:dispBlanksAs val="gap"/>
    <c:showDLblsOverMax val="0"/>
  </c:chart>
  <c:spPr>
    <a:solidFill>
      <a:srgbClr val="FFFFFF"/>
    </a:solidFill>
    <a:ln w="25400">
      <a:solidFill/>
    </a:ln>
  </c:spPr>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4: Evolución de la población activa ocupada del sector agrario y de la industria (miles de personas)</a:t>
            </a:r>
          </a:p>
        </c:rich>
      </c:tx>
      <c:layout>
        <c:manualLayout>
          <c:xMode val="factor"/>
          <c:yMode val="factor"/>
          <c:x val="-0.07325"/>
          <c:y val="-0.0045"/>
        </c:manualLayout>
      </c:layout>
      <c:spPr>
        <a:noFill/>
        <a:ln w="25400">
          <a:solidFill/>
        </a:ln>
      </c:spPr>
    </c:title>
    <c:plotArea>
      <c:layout>
        <c:manualLayout>
          <c:xMode val="edge"/>
          <c:yMode val="edge"/>
          <c:x val="0.00775"/>
          <c:y val="0.11575"/>
          <c:w val="0.812"/>
          <c:h val="0.88425"/>
        </c:manualLayout>
      </c:layout>
      <c:lineChart>
        <c:grouping val="standard"/>
        <c:varyColors val="0"/>
        <c:ser>
          <c:idx val="3"/>
          <c:order val="0"/>
          <c:tx>
            <c:v>Total Sector Agrario </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'5.6.2'!$A$11:$A$20</c:f>
              <c:strCache/>
            </c:strRef>
          </c:cat>
          <c:val>
            <c:numRef>
              <c:f>'5.6.2'!$C$11:$C$20</c:f>
              <c:numCache/>
            </c:numRef>
          </c:val>
          <c:smooth val="0"/>
        </c:ser>
        <c:ser>
          <c:idx val="0"/>
          <c:order val="1"/>
          <c:tx>
            <c:v>Industria General</c:v>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'5.6.2'!$A$11:$A$20</c:f>
              <c:strCache/>
            </c:strRef>
          </c:cat>
          <c:val>
            <c:numRef>
              <c:f>'5.6.2'!$F$11:$F$20</c:f>
              <c:numCache/>
            </c:numRef>
          </c:val>
          <c:smooth val="0"/>
        </c:ser>
        <c:ser>
          <c:idx val="1"/>
          <c:order val="2"/>
          <c:tx>
            <c:v>Industria Alimentación</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'5.6.2'!$A$11:$A$20</c:f>
              <c:strCache/>
            </c:strRef>
          </c:cat>
          <c:val>
            <c:numRef>
              <c:f>'5.6.2'!$G$11:$G$20</c:f>
              <c:numCache/>
            </c:numRef>
          </c:val>
          <c:smooth val="0"/>
        </c:ser>
        <c:marker val="1"/>
        <c:axId val="60499084"/>
        <c:axId val="7620845"/>
      </c:lineChart>
      <c:catAx>
        <c:axId val="60499084"/>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7620845"/>
        <c:crosses val="autoZero"/>
        <c:auto val="1"/>
        <c:lblOffset val="100"/>
        <c:tickLblSkip val="1"/>
        <c:noMultiLvlLbl val="0"/>
      </c:catAx>
      <c:valAx>
        <c:axId val="7620845"/>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60499084"/>
        <c:crossesAt val="1"/>
        <c:crossBetween val="between"/>
        <c:dispUnits/>
      </c:valAx>
      <c:spPr>
        <a:noFill/>
      </c:spPr>
    </c:plotArea>
    <c:legend>
      <c:legendPos val="r"/>
      <c:layout/>
      <c:overlay val="0"/>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6: Evolución de la población activa ocupada de otros sectores (miles de personas)</a:t>
            </a:r>
          </a:p>
        </c:rich>
      </c:tx>
      <c:layout>
        <c:manualLayout>
          <c:xMode val="factor"/>
          <c:yMode val="factor"/>
          <c:x val="-0.05525"/>
          <c:y val="0.009"/>
        </c:manualLayout>
      </c:layout>
      <c:spPr>
        <a:noFill/>
        <a:ln w="25400">
          <a:solidFill/>
        </a:ln>
      </c:spPr>
    </c:title>
    <c:plotArea>
      <c:layout>
        <c:manualLayout>
          <c:xMode val="edge"/>
          <c:yMode val="edge"/>
          <c:x val="0.0075"/>
          <c:y val="0.1195"/>
          <c:w val="0.84"/>
          <c:h val="0.8805"/>
        </c:manualLayout>
      </c:layout>
      <c:lineChart>
        <c:grouping val="standard"/>
        <c:varyColors val="0"/>
        <c:ser>
          <c:idx val="2"/>
          <c:order val="0"/>
          <c:tx>
            <c:strRef>
              <c:f>'5.6.2'!$K$7:$K$10</c:f>
              <c:strCache>
                <c:ptCount val="1"/>
                <c:pt idx="0">
                  <c:v>Construcción</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'5.6.2'!$A$11:$A$20</c:f>
              <c:strCache/>
            </c:strRef>
          </c:cat>
          <c:val>
            <c:numRef>
              <c:f>'5.6.2'!$K$11:$K$20</c:f>
              <c:numCache/>
            </c:numRef>
          </c:val>
          <c:smooth val="0"/>
        </c:ser>
        <c:ser>
          <c:idx val="4"/>
          <c:order val="1"/>
          <c:tx>
            <c:strRef>
              <c:f>'5.6.2'!$L$7:$L$10</c:f>
              <c:strCache>
                <c:ptCount val="1"/>
                <c:pt idx="0">
                  <c:v>Servicios</c:v>
                </c:pt>
              </c:strCache>
            </c:strRef>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'5.6.2'!$A$11:$A$20</c:f>
              <c:strCache/>
            </c:strRef>
          </c:cat>
          <c:val>
            <c:numRef>
              <c:f>'5.6.2'!$L$11:$L$20</c:f>
              <c:numCache/>
            </c:numRef>
          </c:val>
          <c:smooth val="0"/>
        </c:ser>
        <c:marker val="1"/>
        <c:axId val="1478742"/>
        <c:axId val="13308679"/>
      </c:lineChart>
      <c:catAx>
        <c:axId val="1478742"/>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13308679"/>
        <c:crosses val="autoZero"/>
        <c:auto val="1"/>
        <c:lblOffset val="100"/>
        <c:tickLblSkip val="1"/>
        <c:noMultiLvlLbl val="0"/>
      </c:catAx>
      <c:valAx>
        <c:axId val="13308679"/>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1478742"/>
        <c:crossesAt val="1"/>
        <c:crossBetween val="between"/>
        <c:dispUnits/>
      </c:valAx>
      <c:spPr>
        <a:noFill/>
      </c:spPr>
    </c:plotArea>
    <c:legend>
      <c:legendPos val="r"/>
      <c:layout>
        <c:manualLayout>
          <c:xMode val="edge"/>
          <c:yMode val="edge"/>
          <c:x val="0.857"/>
          <c:y val="0.471"/>
          <c:w val="0.134"/>
          <c:h val="0.129"/>
        </c:manualLayout>
      </c:layout>
      <c:overlay val="0"/>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8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5: Evolución de la población activa ocupada de las ramas relacionadas con el medio ambiente
(miles de personas)</a:t>
            </a:r>
          </a:p>
        </c:rich>
      </c:tx>
      <c:layout>
        <c:manualLayout>
          <c:xMode val="factor"/>
          <c:yMode val="factor"/>
          <c:x val="-0.0905"/>
          <c:y val="-0.0135"/>
        </c:manualLayout>
      </c:layout>
      <c:spPr>
        <a:noFill/>
        <a:ln w="25400">
          <a:solidFill/>
        </a:ln>
      </c:spPr>
    </c:title>
    <c:plotArea>
      <c:layout>
        <c:manualLayout>
          <c:xMode val="edge"/>
          <c:yMode val="edge"/>
          <c:x val="0.0075"/>
          <c:y val="0.1545"/>
          <c:w val="0.735"/>
          <c:h val="0.8455"/>
        </c:manualLayout>
      </c:layout>
      <c:lineChart>
        <c:grouping val="standard"/>
        <c:varyColors val="0"/>
        <c:ser>
          <c:idx val="2"/>
          <c:order val="0"/>
          <c:tx>
            <c:v>Reciclaje</c:v>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'5.6.2'!$A$31:$A$39</c:f>
              <c:numCache/>
            </c:numRef>
          </c:cat>
          <c:val>
            <c:numRef>
              <c:f>'5.6.2'!$B$31:$B$39</c:f>
              <c:numCache/>
            </c:numRef>
          </c:val>
          <c:smooth val="0"/>
        </c:ser>
        <c:ser>
          <c:idx val="4"/>
          <c:order val="1"/>
          <c:tx>
            <c:v>Energía elec., gas, vapor y agua calie.</c:v>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'5.6.2'!$A$31:$A$39</c:f>
              <c:numCache/>
            </c:numRef>
          </c:cat>
          <c:val>
            <c:numRef>
              <c:f>'5.6.2'!$C$31:$C$39</c:f>
              <c:numCache/>
            </c:numRef>
          </c:val>
          <c:smooth val="0"/>
        </c:ser>
        <c:ser>
          <c:idx val="5"/>
          <c:order val="2"/>
          <c:tx>
            <c:v>Agua</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'5.6.2'!$A$31:$A$39</c:f>
              <c:numCache/>
            </c:numRef>
          </c:cat>
          <c:val>
            <c:numRef>
              <c:f>'5.6.2'!$D$31:$D$39</c:f>
              <c:numCache/>
            </c:numRef>
          </c:val>
          <c:smooth val="0"/>
        </c:ser>
        <c:ser>
          <c:idx val="0"/>
          <c:order val="3"/>
          <c:tx>
            <c:v>Saneamiento Público</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'5.6.2'!$A$31:$A$39</c:f>
              <c:numCache/>
            </c:numRef>
          </c:cat>
          <c:val>
            <c:numRef>
              <c:f>'5.6.1'!$E$31:$E$38</c:f>
              <c:numCache>
                <c:ptCount val="8"/>
                <c:pt idx="0">
                  <c:v>62.1</c:v>
                </c:pt>
                <c:pt idx="1">
                  <c:v>59.225</c:v>
                </c:pt>
                <c:pt idx="2">
                  <c:v>64.7</c:v>
                </c:pt>
                <c:pt idx="3">
                  <c:v>75.075</c:v>
                </c:pt>
                <c:pt idx="4">
                  <c:v>79.25</c:v>
                </c:pt>
                <c:pt idx="5">
                  <c:v>94.1</c:v>
                </c:pt>
                <c:pt idx="6">
                  <c:v>91.325</c:v>
                </c:pt>
                <c:pt idx="7">
                  <c:v>92.775</c:v>
                </c:pt>
              </c:numCache>
            </c:numRef>
          </c:val>
          <c:smooth val="0"/>
        </c:ser>
        <c:marker val="1"/>
        <c:axId val="52669248"/>
        <c:axId val="4261185"/>
      </c:lineChart>
      <c:catAx>
        <c:axId val="52669248"/>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4261185"/>
        <c:crosses val="autoZero"/>
        <c:auto val="1"/>
        <c:lblOffset val="100"/>
        <c:tickLblSkip val="1"/>
        <c:noMultiLvlLbl val="0"/>
      </c:catAx>
      <c:valAx>
        <c:axId val="4261185"/>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52669248"/>
        <c:crossesAt val="1"/>
        <c:crossBetween val="between"/>
        <c:dispUnits/>
      </c:valAx>
      <c:spPr>
        <a:noFill/>
      </c:spPr>
    </c:plotArea>
    <c:legend>
      <c:legendPos val="r"/>
      <c:layout>
        <c:manualLayout>
          <c:xMode val="edge"/>
          <c:yMode val="edge"/>
          <c:x val="0.75075"/>
          <c:y val="0.41525"/>
          <c:w val="0.24925"/>
          <c:h val="0.2545"/>
        </c:manualLayout>
      </c:layout>
      <c:overlay val="0"/>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8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7: Evolución de la población parada del sector agrario, industria y ramas relacionadas
con el medio ambiente (miles de personas)</a:t>
            </a:r>
          </a:p>
        </c:rich>
      </c:tx>
      <c:layout>
        <c:manualLayout>
          <c:xMode val="factor"/>
          <c:yMode val="factor"/>
          <c:x val="-0.07325"/>
          <c:y val="-0.0045"/>
        </c:manualLayout>
      </c:layout>
      <c:spPr>
        <a:noFill/>
        <a:ln w="25400">
          <a:solidFill/>
        </a:ln>
      </c:spPr>
    </c:title>
    <c:plotArea>
      <c:layout>
        <c:manualLayout>
          <c:xMode val="edge"/>
          <c:yMode val="edge"/>
          <c:x val="0.00875"/>
          <c:y val="0.169"/>
          <c:w val="0.797"/>
          <c:h val="0.831"/>
        </c:manualLayout>
      </c:layout>
      <c:lineChart>
        <c:grouping val="standard"/>
        <c:varyColors val="0"/>
        <c:ser>
          <c:idx val="3"/>
          <c:order val="0"/>
          <c:tx>
            <c:v>Total Sector Agrario</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'5.6.3'!$C$12:$C$21</c:f>
              <c:numCache/>
            </c:numRef>
          </c:val>
          <c:smooth val="0"/>
        </c:ser>
        <c:ser>
          <c:idx val="0"/>
          <c:order val="1"/>
          <c:tx>
            <c:v>Industria General</c:v>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'5.6.3'!$F$12:$F$21</c:f>
              <c:numCache/>
            </c:numRef>
          </c:val>
          <c:smooth val="0"/>
        </c:ser>
        <c:ser>
          <c:idx val="1"/>
          <c:order val="2"/>
          <c:tx>
            <c:v>Industria Alimentación</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'5.6.3'!$G$12:$G$21</c:f>
              <c:numCache/>
            </c:numRef>
          </c:val>
          <c:smooth val="0"/>
        </c:ser>
        <c:ser>
          <c:idx val="2"/>
          <c:order val="3"/>
          <c:tx>
            <c:v>Medio Ambiente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'5.6.3'!$B$32:$B$39</c:f>
              <c:numCache/>
            </c:numRef>
          </c:val>
          <c:smooth val="0"/>
        </c:ser>
        <c:marker val="1"/>
        <c:axId val="38350666"/>
        <c:axId val="9611675"/>
      </c:lineChart>
      <c:catAx>
        <c:axId val="38350666"/>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9611675"/>
        <c:crosses val="autoZero"/>
        <c:auto val="1"/>
        <c:lblOffset val="100"/>
        <c:tickLblSkip val="1"/>
        <c:noMultiLvlLbl val="0"/>
      </c:catAx>
      <c:valAx>
        <c:axId val="9611675"/>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38350666"/>
        <c:crossesAt val="1"/>
        <c:crossBetween val="between"/>
        <c:dispUnits/>
      </c:valAx>
      <c:spPr>
        <a:noFill/>
      </c:spPr>
    </c:plotArea>
    <c:legend>
      <c:legendPos val="r"/>
      <c:layout>
        <c:manualLayout>
          <c:xMode val="edge"/>
          <c:yMode val="edge"/>
          <c:x val="0.82525"/>
          <c:y val="0.39025"/>
        </c:manualLayout>
      </c:layout>
      <c:overlay val="0"/>
    </c:legend>
    <c:plotVisOnly val="1"/>
    <c:dispBlanksAs val="gap"/>
    <c:showDLblsOverMax val="0"/>
  </c:chart>
  <c:spPr>
    <a:solidFill>
      <a:srgbClr val="FFFFFF"/>
    </a:solidFill>
    <a:ln w="25400">
      <a:solidFill/>
    </a:ln>
  </c:spPr>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8: Evolución de la población parada de otros sectores (miles de personas)</a:t>
            </a:r>
          </a:p>
        </c:rich>
      </c:tx>
      <c:layout>
        <c:manualLayout>
          <c:xMode val="factor"/>
          <c:yMode val="factor"/>
          <c:x val="-0.07825"/>
          <c:y val="0"/>
        </c:manualLayout>
      </c:layout>
      <c:spPr>
        <a:noFill/>
        <a:ln w="25400">
          <a:solidFill/>
        </a:ln>
      </c:spPr>
    </c:title>
    <c:plotArea>
      <c:layout>
        <c:manualLayout>
          <c:xMode val="edge"/>
          <c:yMode val="edge"/>
          <c:x val="0.008"/>
          <c:y val="0.126"/>
          <c:w val="0.80625"/>
          <c:h val="0.874"/>
        </c:manualLayout>
      </c:layout>
      <c:lineChart>
        <c:grouping val="standard"/>
        <c:varyColors val="0"/>
        <c:ser>
          <c:idx val="2"/>
          <c:order val="0"/>
          <c:tx>
            <c:strRef>
              <c:f>'5.6.3'!$J$7:$J$11</c:f>
              <c:strCache>
                <c:ptCount val="1"/>
                <c:pt idx="0">
                  <c:v>Construcción</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'5.6.3'!$J$12:$J$21</c:f>
              <c:numCache/>
            </c:numRef>
          </c:val>
          <c:smooth val="0"/>
        </c:ser>
        <c:ser>
          <c:idx val="4"/>
          <c:order val="1"/>
          <c:tx>
            <c:strRef>
              <c:f>'5.6.3'!$K$7:$K$11</c:f>
              <c:strCache>
                <c:ptCount val="1"/>
                <c:pt idx="0">
                  <c:v>Servicios</c:v>
                </c:pt>
              </c:strCache>
            </c:strRef>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'5.6.3'!$K$12:$K$21</c:f>
              <c:numCache/>
            </c:numRef>
          </c:val>
          <c:smooth val="0"/>
        </c:ser>
        <c:ser>
          <c:idx val="5"/>
          <c:order val="2"/>
          <c:tx>
            <c:strRef>
              <c:f>'5.6.3'!$L$7:$L$11</c:f>
              <c:strCache>
                <c:ptCount val="1"/>
                <c:pt idx="0">
                  <c:v>No clasificables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'5.6.3'!$L$12:$L$21</c:f>
              <c:numCache/>
            </c:numRef>
          </c:val>
          <c:smooth val="0"/>
        </c:ser>
        <c:marker val="1"/>
        <c:axId val="19396212"/>
        <c:axId val="40348181"/>
      </c:lineChart>
      <c:catAx>
        <c:axId val="19396212"/>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40348181"/>
        <c:crosses val="autoZero"/>
        <c:auto val="1"/>
        <c:lblOffset val="100"/>
        <c:tickLblSkip val="1"/>
        <c:noMultiLvlLbl val="0"/>
      </c:catAx>
      <c:valAx>
        <c:axId val="40348181"/>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19396212"/>
        <c:crossesAt val="1"/>
        <c:crossBetween val="between"/>
        <c:dispUnits/>
      </c:valAx>
      <c:spPr>
        <a:noFill/>
      </c:spPr>
    </c:plotArea>
    <c:legend>
      <c:legendPos val="r"/>
      <c:layout>
        <c:manualLayout>
          <c:xMode val="edge"/>
          <c:yMode val="edge"/>
          <c:x val="0.83375"/>
          <c:y val="0.4445"/>
          <c:w val="0.16325"/>
          <c:h val="0.191"/>
        </c:manualLayout>
      </c:layout>
      <c:overlay val="0"/>
    </c:legend>
    <c:plotVisOnly val="1"/>
    <c:dispBlanksAs val="gap"/>
    <c:showDLblsOverMax val="0"/>
  </c:chart>
  <c:spPr>
    <a:solidFill>
      <a:srgbClr val="FFFFFF"/>
    </a:solidFill>
    <a:ln w="25400">
      <a:solidFill/>
    </a:ln>
  </c:spPr>
  <c:txPr>
    <a:bodyPr vert="horz" rot="0"/>
    <a:lstStyle/>
    <a:p>
      <a:pPr>
        <a:defRPr lang="en-US" cap="none" sz="8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9: Clasificación de la población activa ocupada del sector agrario según género (miles de personas)</a:t>
            </a:r>
          </a:p>
        </c:rich>
      </c:tx>
      <c:layout>
        <c:manualLayout>
          <c:xMode val="factor"/>
          <c:yMode val="factor"/>
          <c:x val="-0.01475"/>
          <c:y val="0"/>
        </c:manualLayout>
      </c:layout>
      <c:spPr>
        <a:noFill/>
        <a:ln w="25400">
          <a:solidFill/>
        </a:ln>
      </c:spPr>
    </c:title>
    <c:plotArea>
      <c:layout>
        <c:manualLayout>
          <c:xMode val="edge"/>
          <c:yMode val="edge"/>
          <c:x val="0.03225"/>
          <c:y val="0.41525"/>
          <c:w val="0.93275"/>
          <c:h val="0.58475"/>
        </c:manualLayout>
      </c:layout>
      <c:barChart>
        <c:barDir val="col"/>
        <c:grouping val="clustered"/>
        <c:varyColors val="0"/>
        <c:ser>
          <c:idx val="0"/>
          <c:order val="0"/>
          <c:tx>
            <c:v>2008</c:v>
          </c:tx>
          <c:spPr>
            <a:solidFill>
              <a:srgbClr val="FFCC00"/>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'5.7'!$A$10:$A$11</c:f>
              <c:strCache/>
            </c:strRef>
          </c:cat>
          <c:val>
            <c:numRef>
              <c:f>'5.7'!$B$10:$B$11</c:f>
              <c:numCache/>
            </c:numRef>
          </c:val>
        </c:ser>
        <c:ser>
          <c:idx val="1"/>
          <c:order val="1"/>
          <c:tx>
            <c:v>2009</c:v>
          </c:tx>
          <c:spPr>
            <a:solidFill>
              <a:srgbClr val="C3FFAB"/>
            </a:solidFill>
            <a:ln w="381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'5.7'!$A$10:$A$11</c:f>
              <c:strCache/>
            </c:strRef>
          </c:cat>
          <c:val>
            <c:numRef>
              <c:f>'5.7'!$C$10:$C$11</c:f>
              <c:numCache/>
            </c:numRef>
          </c:val>
        </c:ser>
        <c:axId val="27589310"/>
        <c:axId val="46977199"/>
      </c:barChart>
      <c:catAx>
        <c:axId val="27589310"/>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6977199"/>
        <c:crosses val="autoZero"/>
        <c:auto val="1"/>
        <c:lblOffset val="100"/>
        <c:noMultiLvlLbl val="0"/>
      </c:catAx>
      <c:valAx>
        <c:axId val="46977199"/>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27589310"/>
        <c:crossesAt val="1"/>
        <c:crossBetween val="between"/>
        <c:dispUnits/>
      </c:valAx>
      <c:spPr>
        <a:noFill/>
      </c:spPr>
    </c:plotArea>
    <c:legend>
      <c:legendPos val="t"/>
      <c:layout>
        <c:manualLayout>
          <c:xMode val="edge"/>
          <c:yMode val="edge"/>
          <c:x val="0.375"/>
          <c:y val="0.29725"/>
        </c:manualLayout>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spPr>
    <a:ln w="25400">
      <a:solidFill/>
    </a:ln>
    <a:effectLst>
      <a:outerShdw dist="35921" dir="2700000" algn="br">
        <a:prstClr val="black"/>
      </a:outerShdw>
    </a:effectLst>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7.emf" /><Relationship Id="rId3" Type="http://schemas.openxmlformats.org/officeDocument/2006/relationships/image" Target="../media/image11.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http://www.ine.es/menu/jsalert_es.shtml" TargetMode="External" /><Relationship Id="rId3" Type="http://schemas.openxmlformats.org/officeDocument/2006/relationships/hyperlink" Target="http://www.ine.es/menu/jsalert_es.shtml" TargetMode="External" /><Relationship Id="rId4" Type="http://schemas.openxmlformats.org/officeDocument/2006/relationships/hyperlink" Target="http://www.ine.es/menu/jsalert_es.shtml" TargetMode="External" /><Relationship Id="rId5" Type="http://schemas.openxmlformats.org/officeDocument/2006/relationships/image" Target="../media/image9.emf" /><Relationship Id="rId6" Type="http://schemas.openxmlformats.org/officeDocument/2006/relationships/image" Target="../media/image3.emf" /><Relationship Id="rId7" Type="http://schemas.openxmlformats.org/officeDocument/2006/relationships/image" Target="../media/image8.emf" /><Relationship Id="rId8" Type="http://schemas.openxmlformats.org/officeDocument/2006/relationships/image" Target="../media/image1.emf" /><Relationship Id="rId9" Type="http://schemas.openxmlformats.org/officeDocument/2006/relationships/image" Target="../media/image15.png" /><Relationship Id="rId10" Type="http://schemas.openxmlformats.org/officeDocument/2006/relationships/image" Target="../media/image16.png" /><Relationship Id="rId11" Type="http://schemas.openxmlformats.org/officeDocument/2006/relationships/image" Target="../media/image17.png" /><Relationship Id="rId12" Type="http://schemas.openxmlformats.org/officeDocument/2006/relationships/image" Target="../media/image18.png" /><Relationship Id="rId13" Type="http://schemas.openxmlformats.org/officeDocument/2006/relationships/image" Target="../media/image19.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3.emf" /><Relationship Id="rId3" Type="http://schemas.openxmlformats.org/officeDocument/2006/relationships/image" Target="../media/image4.emf" /><Relationship Id="rId4"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9.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2.emf" /><Relationship Id="rId3" Type="http://schemas.openxmlformats.org/officeDocument/2006/relationships/image" Target="../media/image6.emf" /><Relationship Id="rId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0</xdr:rowOff>
    </xdr:from>
    <xdr:to>
      <xdr:col>0</xdr:col>
      <xdr:colOff>914400</xdr:colOff>
      <xdr:row>22</xdr:row>
      <xdr:rowOff>66675</xdr:rowOff>
    </xdr:to>
    <xdr:pic>
      <xdr:nvPicPr>
        <xdr:cNvPr id="1" name="Picture 1" hidden="1"/>
        <xdr:cNvPicPr preferRelativeResize="1">
          <a:picLocks noChangeAspect="1"/>
        </xdr:cNvPicPr>
      </xdr:nvPicPr>
      <xdr:blipFill>
        <a:blip r:embed="rId1"/>
        <a:stretch>
          <a:fillRect/>
        </a:stretch>
      </xdr:blipFill>
      <xdr:spPr>
        <a:xfrm>
          <a:off x="0" y="3533775"/>
          <a:ext cx="914400" cy="228600"/>
        </a:xfrm>
        <a:prstGeom prst="rect">
          <a:avLst/>
        </a:prstGeom>
        <a:noFill/>
        <a:ln w="9525" cmpd="sng">
          <a:noFill/>
        </a:ln>
      </xdr:spPr>
    </xdr:pic>
    <xdr:clientData/>
  </xdr:twoCellAnchor>
  <xdr:twoCellAnchor editAs="oneCell">
    <xdr:from>
      <xdr:col>0</xdr:col>
      <xdr:colOff>1190625</xdr:colOff>
      <xdr:row>21</xdr:row>
      <xdr:rowOff>0</xdr:rowOff>
    </xdr:from>
    <xdr:to>
      <xdr:col>1</xdr:col>
      <xdr:colOff>457200</xdr:colOff>
      <xdr:row>22</xdr:row>
      <xdr:rowOff>66675</xdr:rowOff>
    </xdr:to>
    <xdr:pic>
      <xdr:nvPicPr>
        <xdr:cNvPr id="2" name="Picture 2" hidden="1"/>
        <xdr:cNvPicPr preferRelativeResize="1">
          <a:picLocks noChangeAspect="1"/>
        </xdr:cNvPicPr>
      </xdr:nvPicPr>
      <xdr:blipFill>
        <a:blip r:embed="rId2"/>
        <a:stretch>
          <a:fillRect/>
        </a:stretch>
      </xdr:blipFill>
      <xdr:spPr>
        <a:xfrm>
          <a:off x="1190625" y="3533775"/>
          <a:ext cx="914400" cy="228600"/>
        </a:xfrm>
        <a:prstGeom prst="rect">
          <a:avLst/>
        </a:prstGeom>
        <a:noFill/>
        <a:ln w="9525" cmpd="sng">
          <a:noFill/>
        </a:ln>
      </xdr:spPr>
    </xdr:pic>
    <xdr:clientData/>
  </xdr:twoCellAnchor>
  <xdr:twoCellAnchor editAs="oneCell">
    <xdr:from>
      <xdr:col>1</xdr:col>
      <xdr:colOff>0</xdr:colOff>
      <xdr:row>21</xdr:row>
      <xdr:rowOff>0</xdr:rowOff>
    </xdr:from>
    <xdr:to>
      <xdr:col>2</xdr:col>
      <xdr:colOff>66675</xdr:colOff>
      <xdr:row>22</xdr:row>
      <xdr:rowOff>66675</xdr:rowOff>
    </xdr:to>
    <xdr:pic>
      <xdr:nvPicPr>
        <xdr:cNvPr id="3" name="Picture 3" hidden="1"/>
        <xdr:cNvPicPr preferRelativeResize="1">
          <a:picLocks noChangeAspect="1"/>
        </xdr:cNvPicPr>
      </xdr:nvPicPr>
      <xdr:blipFill>
        <a:blip r:embed="rId3"/>
        <a:stretch>
          <a:fillRect/>
        </a:stretch>
      </xdr:blipFill>
      <xdr:spPr>
        <a:xfrm>
          <a:off x="1647825" y="3533775"/>
          <a:ext cx="914400" cy="228600"/>
        </a:xfrm>
        <a:prstGeom prst="rect">
          <a:avLst/>
        </a:prstGeom>
        <a:noFill/>
        <a:ln w="9525" cmpd="sng">
          <a:noFill/>
        </a:ln>
      </xdr:spPr>
    </xdr:pic>
    <xdr:clientData/>
  </xdr:twoCellAnchor>
  <xdr:twoCellAnchor editAs="oneCell">
    <xdr:from>
      <xdr:col>1</xdr:col>
      <xdr:colOff>0</xdr:colOff>
      <xdr:row>21</xdr:row>
      <xdr:rowOff>0</xdr:rowOff>
    </xdr:from>
    <xdr:to>
      <xdr:col>2</xdr:col>
      <xdr:colOff>66675</xdr:colOff>
      <xdr:row>22</xdr:row>
      <xdr:rowOff>66675</xdr:rowOff>
    </xdr:to>
    <xdr:pic>
      <xdr:nvPicPr>
        <xdr:cNvPr id="4" name="Picture 4" hidden="1"/>
        <xdr:cNvPicPr preferRelativeResize="1">
          <a:picLocks noChangeAspect="1"/>
        </xdr:cNvPicPr>
      </xdr:nvPicPr>
      <xdr:blipFill>
        <a:blip r:embed="rId4"/>
        <a:stretch>
          <a:fillRect/>
        </a:stretch>
      </xdr:blipFill>
      <xdr:spPr>
        <a:xfrm>
          <a:off x="1647825" y="3533775"/>
          <a:ext cx="914400" cy="228600"/>
        </a:xfrm>
        <a:prstGeom prst="rect">
          <a:avLst/>
        </a:prstGeom>
        <a:noFill/>
        <a:ln w="9525" cmpd="sng">
          <a:noFill/>
        </a:ln>
      </xdr:spPr>
    </xdr:pic>
    <xdr:clientData/>
  </xdr:twoCellAnchor>
  <xdr:twoCellAnchor editAs="oneCell">
    <xdr:from>
      <xdr:col>1</xdr:col>
      <xdr:colOff>0</xdr:colOff>
      <xdr:row>21</xdr:row>
      <xdr:rowOff>0</xdr:rowOff>
    </xdr:from>
    <xdr:to>
      <xdr:col>2</xdr:col>
      <xdr:colOff>66675</xdr:colOff>
      <xdr:row>22</xdr:row>
      <xdr:rowOff>66675</xdr:rowOff>
    </xdr:to>
    <xdr:pic>
      <xdr:nvPicPr>
        <xdr:cNvPr id="5" name="Picture 5" hidden="1"/>
        <xdr:cNvPicPr preferRelativeResize="1">
          <a:picLocks noChangeAspect="1"/>
        </xdr:cNvPicPr>
      </xdr:nvPicPr>
      <xdr:blipFill>
        <a:blip r:embed="rId1"/>
        <a:stretch>
          <a:fillRect/>
        </a:stretch>
      </xdr:blipFill>
      <xdr:spPr>
        <a:xfrm>
          <a:off x="1647825" y="3533775"/>
          <a:ext cx="914400" cy="228600"/>
        </a:xfrm>
        <a:prstGeom prst="rect">
          <a:avLst/>
        </a:prstGeom>
        <a:noFill/>
        <a:ln w="9525" cmpd="sng">
          <a:noFill/>
        </a:ln>
      </xdr:spPr>
    </xdr:pic>
    <xdr:clientData/>
  </xdr:twoCellAnchor>
  <xdr:twoCellAnchor editAs="oneCell">
    <xdr:from>
      <xdr:col>1</xdr:col>
      <xdr:colOff>0</xdr:colOff>
      <xdr:row>21</xdr:row>
      <xdr:rowOff>0</xdr:rowOff>
    </xdr:from>
    <xdr:to>
      <xdr:col>2</xdr:col>
      <xdr:colOff>66675</xdr:colOff>
      <xdr:row>22</xdr:row>
      <xdr:rowOff>66675</xdr:rowOff>
    </xdr:to>
    <xdr:pic>
      <xdr:nvPicPr>
        <xdr:cNvPr id="6" name="Picture 6" hidden="1"/>
        <xdr:cNvPicPr preferRelativeResize="1">
          <a:picLocks noChangeAspect="1"/>
        </xdr:cNvPicPr>
      </xdr:nvPicPr>
      <xdr:blipFill>
        <a:blip r:embed="rId1"/>
        <a:stretch>
          <a:fillRect/>
        </a:stretch>
      </xdr:blipFill>
      <xdr:spPr>
        <a:xfrm>
          <a:off x="1647825" y="3533775"/>
          <a:ext cx="914400" cy="228600"/>
        </a:xfrm>
        <a:prstGeom prst="rect">
          <a:avLst/>
        </a:prstGeom>
        <a:noFill/>
        <a:ln w="9525" cmpd="sng">
          <a:noFill/>
        </a:ln>
      </xdr:spPr>
    </xdr:pic>
    <xdr:clientData/>
  </xdr:twoCellAnchor>
  <xdr:twoCellAnchor editAs="oneCell">
    <xdr:from>
      <xdr:col>1</xdr:col>
      <xdr:colOff>0</xdr:colOff>
      <xdr:row>21</xdr:row>
      <xdr:rowOff>0</xdr:rowOff>
    </xdr:from>
    <xdr:to>
      <xdr:col>2</xdr:col>
      <xdr:colOff>66675</xdr:colOff>
      <xdr:row>22</xdr:row>
      <xdr:rowOff>66675</xdr:rowOff>
    </xdr:to>
    <xdr:pic>
      <xdr:nvPicPr>
        <xdr:cNvPr id="7" name="Picture 7" hidden="1"/>
        <xdr:cNvPicPr preferRelativeResize="1">
          <a:picLocks noChangeAspect="1"/>
        </xdr:cNvPicPr>
      </xdr:nvPicPr>
      <xdr:blipFill>
        <a:blip r:embed="rId1"/>
        <a:stretch>
          <a:fillRect/>
        </a:stretch>
      </xdr:blipFill>
      <xdr:spPr>
        <a:xfrm>
          <a:off x="1647825" y="3533775"/>
          <a:ext cx="9144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grpSp>
      <xdr:nvGrpSpPr>
        <xdr:cNvPr id="1" name="Group 1"/>
        <xdr:cNvGrpSpPr>
          <a:grpSpLocks/>
        </xdr:cNvGrpSpPr>
      </xdr:nvGrpSpPr>
      <xdr:grpSpPr>
        <a:xfrm>
          <a:off x="5743575" y="581025"/>
          <a:ext cx="0" cy="0"/>
          <a:chOff x="980" y="213"/>
          <a:chExt cx="56" cy="19"/>
        </a:xfrm>
        <a:solidFill>
          <a:srgbClr val="FFFFFF"/>
        </a:solidFill>
      </xdr:grpSpPr>
      <xdr:pic>
        <xdr:nvPicPr>
          <xdr:cNvPr id="2" name="Picture 17" descr="Tamaño letra"/>
          <xdr:cNvPicPr preferRelativeResize="1">
            <a:picLocks noChangeAspect="1"/>
          </xdr:cNvPicPr>
        </xdr:nvPicPr>
        <xdr:blipFill>
          <a:blip r:embed="rId1"/>
          <a:stretch>
            <a:fillRect/>
          </a:stretch>
        </xdr:blipFill>
        <xdr:spPr>
          <a:xfrm>
            <a:off x="980" y="213"/>
            <a:ext cx="56" cy="19"/>
          </a:xfrm>
          <a:prstGeom prst="rect">
            <a:avLst/>
          </a:prstGeom>
          <a:noFill/>
          <a:ln w="9525" cmpd="sng">
            <a:noFill/>
          </a:ln>
        </xdr:spPr>
      </xdr:pic>
      <xdr:sp>
        <xdr:nvSpPr>
          <xdr:cNvPr id="3" name="AutoShape 20">
            <a:hlinkClick r:id="rId2"/>
          </xdr:cNvPr>
          <xdr:cNvSpPr>
            <a:spLocks/>
          </xdr:cNvSpPr>
        </xdr:nvSpPr>
        <xdr:spPr>
          <a:xfrm>
            <a:off x="1015" y="213"/>
            <a:ext cx="21" cy="1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AutoShape 19">
            <a:hlinkClick r:id="rId3"/>
          </xdr:cNvPr>
          <xdr:cNvSpPr>
            <a:spLocks/>
          </xdr:cNvSpPr>
        </xdr:nvSpPr>
        <xdr:spPr>
          <a:xfrm>
            <a:off x="995" y="213"/>
            <a:ext cx="20" cy="1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 name="AutoShape 18">
            <a:hlinkClick r:id="rId4"/>
          </xdr:cNvPr>
          <xdr:cNvSpPr>
            <a:spLocks/>
          </xdr:cNvSpPr>
        </xdr:nvSpPr>
        <xdr:spPr>
          <a:xfrm>
            <a:off x="980" y="213"/>
            <a:ext cx="15" cy="1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3</xdr:col>
      <xdr:colOff>0</xdr:colOff>
      <xdr:row>19</xdr:row>
      <xdr:rowOff>0</xdr:rowOff>
    </xdr:from>
    <xdr:to>
      <xdr:col>4</xdr:col>
      <xdr:colOff>152400</xdr:colOff>
      <xdr:row>20</xdr:row>
      <xdr:rowOff>66675</xdr:rowOff>
    </xdr:to>
    <xdr:pic>
      <xdr:nvPicPr>
        <xdr:cNvPr id="6" name="Picture 33" hidden="1"/>
        <xdr:cNvPicPr preferRelativeResize="1">
          <a:picLocks noChangeAspect="1"/>
        </xdr:cNvPicPr>
      </xdr:nvPicPr>
      <xdr:blipFill>
        <a:blip r:embed="rId5"/>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7" name="Picture 34" hidden="1"/>
        <xdr:cNvPicPr preferRelativeResize="1">
          <a:picLocks noChangeAspect="1"/>
        </xdr:cNvPicPr>
      </xdr:nvPicPr>
      <xdr:blipFill>
        <a:blip r:embed="rId6"/>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8" name="Picture 35" hidden="1"/>
        <xdr:cNvPicPr preferRelativeResize="1">
          <a:picLocks noChangeAspect="1"/>
        </xdr:cNvPicPr>
      </xdr:nvPicPr>
      <xdr:blipFill>
        <a:blip r:embed="rId7"/>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9" name="Picture 36" hidden="1"/>
        <xdr:cNvPicPr preferRelativeResize="1">
          <a:picLocks noChangeAspect="1"/>
        </xdr:cNvPicPr>
      </xdr:nvPicPr>
      <xdr:blipFill>
        <a:blip r:embed="rId8"/>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10" name="Picture 37" hidden="1"/>
        <xdr:cNvPicPr preferRelativeResize="1">
          <a:picLocks noChangeAspect="1"/>
        </xdr:cNvPicPr>
      </xdr:nvPicPr>
      <xdr:blipFill>
        <a:blip r:embed="rId5"/>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11" name="Picture 38" hidden="1"/>
        <xdr:cNvPicPr preferRelativeResize="1">
          <a:picLocks noChangeAspect="1"/>
        </xdr:cNvPicPr>
      </xdr:nvPicPr>
      <xdr:blipFill>
        <a:blip r:embed="rId5"/>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12" name="Picture 39" hidden="1"/>
        <xdr:cNvPicPr preferRelativeResize="1">
          <a:picLocks noChangeAspect="1"/>
        </xdr:cNvPicPr>
      </xdr:nvPicPr>
      <xdr:blipFill>
        <a:blip r:embed="rId5"/>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121</xdr:row>
      <xdr:rowOff>0</xdr:rowOff>
    </xdr:from>
    <xdr:to>
      <xdr:col>3</xdr:col>
      <xdr:colOff>152400</xdr:colOff>
      <xdr:row>121</xdr:row>
      <xdr:rowOff>142875</xdr:rowOff>
    </xdr:to>
    <xdr:pic>
      <xdr:nvPicPr>
        <xdr:cNvPr id="13" name="Picture 55"/>
        <xdr:cNvPicPr preferRelativeResize="1">
          <a:picLocks noChangeAspect="1"/>
        </xdr:cNvPicPr>
      </xdr:nvPicPr>
      <xdr:blipFill>
        <a:blip r:embed="rId9"/>
        <a:stretch>
          <a:fillRect/>
        </a:stretch>
      </xdr:blipFill>
      <xdr:spPr>
        <a:xfrm>
          <a:off x="5743575" y="19726275"/>
          <a:ext cx="152400" cy="142875"/>
        </a:xfrm>
        <a:prstGeom prst="rect">
          <a:avLst/>
        </a:prstGeom>
        <a:noFill/>
        <a:ln w="9525" cmpd="sng">
          <a:noFill/>
        </a:ln>
      </xdr:spPr>
    </xdr:pic>
    <xdr:clientData/>
  </xdr:twoCellAnchor>
  <xdr:twoCellAnchor editAs="oneCell">
    <xdr:from>
      <xdr:col>3</xdr:col>
      <xdr:colOff>0</xdr:colOff>
      <xdr:row>122</xdr:row>
      <xdr:rowOff>0</xdr:rowOff>
    </xdr:from>
    <xdr:to>
      <xdr:col>3</xdr:col>
      <xdr:colOff>180975</xdr:colOff>
      <xdr:row>122</xdr:row>
      <xdr:rowOff>142875</xdr:rowOff>
    </xdr:to>
    <xdr:pic>
      <xdr:nvPicPr>
        <xdr:cNvPr id="14" name="Picture 56"/>
        <xdr:cNvPicPr preferRelativeResize="1">
          <a:picLocks noChangeAspect="1"/>
        </xdr:cNvPicPr>
      </xdr:nvPicPr>
      <xdr:blipFill>
        <a:blip r:embed="rId10"/>
        <a:stretch>
          <a:fillRect/>
        </a:stretch>
      </xdr:blipFill>
      <xdr:spPr>
        <a:xfrm>
          <a:off x="5743575" y="19888200"/>
          <a:ext cx="180975" cy="142875"/>
        </a:xfrm>
        <a:prstGeom prst="rect">
          <a:avLst/>
        </a:prstGeom>
        <a:noFill/>
        <a:ln w="9525" cmpd="sng">
          <a:noFill/>
        </a:ln>
      </xdr:spPr>
    </xdr:pic>
    <xdr:clientData/>
  </xdr:twoCellAnchor>
  <xdr:twoCellAnchor editAs="oneCell">
    <xdr:from>
      <xdr:col>3</xdr:col>
      <xdr:colOff>0</xdr:colOff>
      <xdr:row>123</xdr:row>
      <xdr:rowOff>0</xdr:rowOff>
    </xdr:from>
    <xdr:to>
      <xdr:col>3</xdr:col>
      <xdr:colOff>152400</xdr:colOff>
      <xdr:row>123</xdr:row>
      <xdr:rowOff>142875</xdr:rowOff>
    </xdr:to>
    <xdr:pic>
      <xdr:nvPicPr>
        <xdr:cNvPr id="15" name="Picture 57"/>
        <xdr:cNvPicPr preferRelativeResize="1">
          <a:picLocks noChangeAspect="1"/>
        </xdr:cNvPicPr>
      </xdr:nvPicPr>
      <xdr:blipFill>
        <a:blip r:embed="rId11"/>
        <a:stretch>
          <a:fillRect/>
        </a:stretch>
      </xdr:blipFill>
      <xdr:spPr>
        <a:xfrm>
          <a:off x="5743575" y="20050125"/>
          <a:ext cx="152400" cy="142875"/>
        </a:xfrm>
        <a:prstGeom prst="rect">
          <a:avLst/>
        </a:prstGeom>
        <a:noFill/>
        <a:ln w="9525" cmpd="sng">
          <a:noFill/>
        </a:ln>
      </xdr:spPr>
    </xdr:pic>
    <xdr:clientData/>
  </xdr:twoCellAnchor>
  <xdr:twoCellAnchor editAs="oneCell">
    <xdr:from>
      <xdr:col>3</xdr:col>
      <xdr:colOff>0</xdr:colOff>
      <xdr:row>124</xdr:row>
      <xdr:rowOff>0</xdr:rowOff>
    </xdr:from>
    <xdr:to>
      <xdr:col>3</xdr:col>
      <xdr:colOff>114300</xdr:colOff>
      <xdr:row>124</xdr:row>
      <xdr:rowOff>142875</xdr:rowOff>
    </xdr:to>
    <xdr:pic>
      <xdr:nvPicPr>
        <xdr:cNvPr id="16" name="Picture 58"/>
        <xdr:cNvPicPr preferRelativeResize="1">
          <a:picLocks noChangeAspect="1"/>
        </xdr:cNvPicPr>
      </xdr:nvPicPr>
      <xdr:blipFill>
        <a:blip r:embed="rId12"/>
        <a:stretch>
          <a:fillRect/>
        </a:stretch>
      </xdr:blipFill>
      <xdr:spPr>
        <a:xfrm>
          <a:off x="5743575" y="20212050"/>
          <a:ext cx="114300" cy="142875"/>
        </a:xfrm>
        <a:prstGeom prst="rect">
          <a:avLst/>
        </a:prstGeom>
        <a:noFill/>
        <a:ln w="9525" cmpd="sng">
          <a:noFill/>
        </a:ln>
      </xdr:spPr>
    </xdr:pic>
    <xdr:clientData/>
  </xdr:twoCellAnchor>
  <xdr:twoCellAnchor editAs="oneCell">
    <xdr:from>
      <xdr:col>3</xdr:col>
      <xdr:colOff>0</xdr:colOff>
      <xdr:row>125</xdr:row>
      <xdr:rowOff>0</xdr:rowOff>
    </xdr:from>
    <xdr:to>
      <xdr:col>3</xdr:col>
      <xdr:colOff>114300</xdr:colOff>
      <xdr:row>125</xdr:row>
      <xdr:rowOff>142875</xdr:rowOff>
    </xdr:to>
    <xdr:pic>
      <xdr:nvPicPr>
        <xdr:cNvPr id="17" name="Picture 59"/>
        <xdr:cNvPicPr preferRelativeResize="1">
          <a:picLocks noChangeAspect="1"/>
        </xdr:cNvPicPr>
      </xdr:nvPicPr>
      <xdr:blipFill>
        <a:blip r:embed="rId13"/>
        <a:stretch>
          <a:fillRect/>
        </a:stretch>
      </xdr:blipFill>
      <xdr:spPr>
        <a:xfrm>
          <a:off x="5743575" y="20373975"/>
          <a:ext cx="1143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42</xdr:row>
      <xdr:rowOff>38100</xdr:rowOff>
    </xdr:from>
    <xdr:to>
      <xdr:col>11</xdr:col>
      <xdr:colOff>600075</xdr:colOff>
      <xdr:row>60</xdr:row>
      <xdr:rowOff>47625</xdr:rowOff>
    </xdr:to>
    <xdr:graphicFrame>
      <xdr:nvGraphicFramePr>
        <xdr:cNvPr id="1" name="Chart 1"/>
        <xdr:cNvGraphicFramePr/>
      </xdr:nvGraphicFramePr>
      <xdr:xfrm>
        <a:off x="771525" y="7696200"/>
        <a:ext cx="9515475" cy="2924175"/>
      </xdr:xfrm>
      <a:graphic>
        <a:graphicData uri="http://schemas.openxmlformats.org/drawingml/2006/chart">
          <c:chart xmlns:c="http://schemas.openxmlformats.org/drawingml/2006/chart" r:id="rId1"/>
        </a:graphicData>
      </a:graphic>
    </xdr:graphicFrame>
    <xdr:clientData/>
  </xdr:twoCellAnchor>
  <xdr:twoCellAnchor>
    <xdr:from>
      <xdr:col>0</xdr:col>
      <xdr:colOff>762000</xdr:colOff>
      <xdr:row>82</xdr:row>
      <xdr:rowOff>9525</xdr:rowOff>
    </xdr:from>
    <xdr:to>
      <xdr:col>11</xdr:col>
      <xdr:colOff>638175</xdr:colOff>
      <xdr:row>99</xdr:row>
      <xdr:rowOff>142875</xdr:rowOff>
    </xdr:to>
    <xdr:graphicFrame>
      <xdr:nvGraphicFramePr>
        <xdr:cNvPr id="2" name="Chart 2"/>
        <xdr:cNvGraphicFramePr/>
      </xdr:nvGraphicFramePr>
      <xdr:xfrm>
        <a:off x="762000" y="14144625"/>
        <a:ext cx="9563100" cy="2886075"/>
      </xdr:xfrm>
      <a:graphic>
        <a:graphicData uri="http://schemas.openxmlformats.org/drawingml/2006/chart">
          <c:chart xmlns:c="http://schemas.openxmlformats.org/drawingml/2006/chart" r:id="rId2"/>
        </a:graphicData>
      </a:graphic>
    </xdr:graphicFrame>
    <xdr:clientData/>
  </xdr:twoCellAnchor>
  <xdr:twoCellAnchor>
    <xdr:from>
      <xdr:col>0</xdr:col>
      <xdr:colOff>762000</xdr:colOff>
      <xdr:row>62</xdr:row>
      <xdr:rowOff>9525</xdr:rowOff>
    </xdr:from>
    <xdr:to>
      <xdr:col>11</xdr:col>
      <xdr:colOff>638175</xdr:colOff>
      <xdr:row>79</xdr:row>
      <xdr:rowOff>133350</xdr:rowOff>
    </xdr:to>
    <xdr:graphicFrame>
      <xdr:nvGraphicFramePr>
        <xdr:cNvPr id="3" name="Chart 3"/>
        <xdr:cNvGraphicFramePr/>
      </xdr:nvGraphicFramePr>
      <xdr:xfrm>
        <a:off x="762000" y="10906125"/>
        <a:ext cx="9563100" cy="28765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43</xdr:row>
      <xdr:rowOff>28575</xdr:rowOff>
    </xdr:from>
    <xdr:to>
      <xdr:col>11</xdr:col>
      <xdr:colOff>466725</xdr:colOff>
      <xdr:row>76</xdr:row>
      <xdr:rowOff>85725</xdr:rowOff>
    </xdr:to>
    <xdr:graphicFrame>
      <xdr:nvGraphicFramePr>
        <xdr:cNvPr id="1" name="Chart 1"/>
        <xdr:cNvGraphicFramePr/>
      </xdr:nvGraphicFramePr>
      <xdr:xfrm>
        <a:off x="638175" y="7562850"/>
        <a:ext cx="9763125" cy="2924175"/>
      </xdr:xfrm>
      <a:graphic>
        <a:graphicData uri="http://schemas.openxmlformats.org/drawingml/2006/chart">
          <c:chart xmlns:c="http://schemas.openxmlformats.org/drawingml/2006/chart" r:id="rId1"/>
        </a:graphicData>
      </a:graphic>
    </xdr:graphicFrame>
    <xdr:clientData/>
  </xdr:twoCellAnchor>
  <xdr:twoCellAnchor>
    <xdr:from>
      <xdr:col>0</xdr:col>
      <xdr:colOff>590550</xdr:colOff>
      <xdr:row>98</xdr:row>
      <xdr:rowOff>66675</xdr:rowOff>
    </xdr:from>
    <xdr:to>
      <xdr:col>11</xdr:col>
      <xdr:colOff>466725</xdr:colOff>
      <xdr:row>116</xdr:row>
      <xdr:rowOff>38100</xdr:rowOff>
    </xdr:to>
    <xdr:graphicFrame>
      <xdr:nvGraphicFramePr>
        <xdr:cNvPr id="2" name="Chart 2"/>
        <xdr:cNvGraphicFramePr/>
      </xdr:nvGraphicFramePr>
      <xdr:xfrm>
        <a:off x="590550" y="14030325"/>
        <a:ext cx="9810750" cy="2886075"/>
      </xdr:xfrm>
      <a:graphic>
        <a:graphicData uri="http://schemas.openxmlformats.org/drawingml/2006/chart">
          <c:chart xmlns:c="http://schemas.openxmlformats.org/drawingml/2006/chart" r:id="rId2"/>
        </a:graphicData>
      </a:graphic>
    </xdr:graphicFrame>
    <xdr:clientData/>
  </xdr:twoCellAnchor>
  <xdr:twoCellAnchor>
    <xdr:from>
      <xdr:col>0</xdr:col>
      <xdr:colOff>600075</xdr:colOff>
      <xdr:row>78</xdr:row>
      <xdr:rowOff>47625</xdr:rowOff>
    </xdr:from>
    <xdr:to>
      <xdr:col>11</xdr:col>
      <xdr:colOff>476250</xdr:colOff>
      <xdr:row>96</xdr:row>
      <xdr:rowOff>9525</xdr:rowOff>
    </xdr:to>
    <xdr:graphicFrame>
      <xdr:nvGraphicFramePr>
        <xdr:cNvPr id="3" name="Chart 3"/>
        <xdr:cNvGraphicFramePr/>
      </xdr:nvGraphicFramePr>
      <xdr:xfrm>
        <a:off x="600075" y="10772775"/>
        <a:ext cx="9810750" cy="28765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43</xdr:row>
      <xdr:rowOff>28575</xdr:rowOff>
    </xdr:from>
    <xdr:to>
      <xdr:col>12</xdr:col>
      <xdr:colOff>0</xdr:colOff>
      <xdr:row>62</xdr:row>
      <xdr:rowOff>95250</xdr:rowOff>
    </xdr:to>
    <xdr:graphicFrame>
      <xdr:nvGraphicFramePr>
        <xdr:cNvPr id="1" name="Chart 1"/>
        <xdr:cNvGraphicFramePr/>
      </xdr:nvGraphicFramePr>
      <xdr:xfrm>
        <a:off x="752475" y="7639050"/>
        <a:ext cx="8982075" cy="3143250"/>
      </xdr:xfrm>
      <a:graphic>
        <a:graphicData uri="http://schemas.openxmlformats.org/drawingml/2006/chart">
          <c:chart xmlns:c="http://schemas.openxmlformats.org/drawingml/2006/chart" r:id="rId1"/>
        </a:graphicData>
      </a:graphic>
    </xdr:graphicFrame>
    <xdr:clientData/>
  </xdr:twoCellAnchor>
  <xdr:twoCellAnchor>
    <xdr:from>
      <xdr:col>0</xdr:col>
      <xdr:colOff>752475</xdr:colOff>
      <xdr:row>65</xdr:row>
      <xdr:rowOff>28575</xdr:rowOff>
    </xdr:from>
    <xdr:to>
      <xdr:col>12</xdr:col>
      <xdr:colOff>0</xdr:colOff>
      <xdr:row>83</xdr:row>
      <xdr:rowOff>0</xdr:rowOff>
    </xdr:to>
    <xdr:graphicFrame>
      <xdr:nvGraphicFramePr>
        <xdr:cNvPr id="2" name="Chart 2"/>
        <xdr:cNvGraphicFramePr/>
      </xdr:nvGraphicFramePr>
      <xdr:xfrm>
        <a:off x="752475" y="11201400"/>
        <a:ext cx="8982075" cy="28860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24</xdr:row>
      <xdr:rowOff>0</xdr:rowOff>
    </xdr:from>
    <xdr:to>
      <xdr:col>4</xdr:col>
      <xdr:colOff>9525</xdr:colOff>
      <xdr:row>46</xdr:row>
      <xdr:rowOff>152400</xdr:rowOff>
    </xdr:to>
    <xdr:graphicFrame>
      <xdr:nvGraphicFramePr>
        <xdr:cNvPr id="1" name="Chart 11"/>
        <xdr:cNvGraphicFramePr/>
      </xdr:nvGraphicFramePr>
      <xdr:xfrm>
        <a:off x="219075" y="4143375"/>
        <a:ext cx="3514725" cy="333375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49</xdr:row>
      <xdr:rowOff>28575</xdr:rowOff>
    </xdr:from>
    <xdr:to>
      <xdr:col>8</xdr:col>
      <xdr:colOff>714375</xdr:colOff>
      <xdr:row>70</xdr:row>
      <xdr:rowOff>47625</xdr:rowOff>
    </xdr:to>
    <xdr:graphicFrame>
      <xdr:nvGraphicFramePr>
        <xdr:cNvPr id="2" name="Chart 12"/>
        <xdr:cNvGraphicFramePr/>
      </xdr:nvGraphicFramePr>
      <xdr:xfrm>
        <a:off x="228600" y="7858125"/>
        <a:ext cx="7334250" cy="3409950"/>
      </xdr:xfrm>
      <a:graphic>
        <a:graphicData uri="http://schemas.openxmlformats.org/drawingml/2006/chart">
          <c:chart xmlns:c="http://schemas.openxmlformats.org/drawingml/2006/chart" r:id="rId2"/>
        </a:graphicData>
      </a:graphic>
    </xdr:graphicFrame>
    <xdr:clientData/>
  </xdr:twoCellAnchor>
  <xdr:twoCellAnchor>
    <xdr:from>
      <xdr:col>4</xdr:col>
      <xdr:colOff>219075</xdr:colOff>
      <xdr:row>24</xdr:row>
      <xdr:rowOff>28575</xdr:rowOff>
    </xdr:from>
    <xdr:to>
      <xdr:col>8</xdr:col>
      <xdr:colOff>628650</xdr:colOff>
      <xdr:row>46</xdr:row>
      <xdr:rowOff>142875</xdr:rowOff>
    </xdr:to>
    <xdr:graphicFrame>
      <xdr:nvGraphicFramePr>
        <xdr:cNvPr id="3" name="Chart 13"/>
        <xdr:cNvGraphicFramePr/>
      </xdr:nvGraphicFramePr>
      <xdr:xfrm>
        <a:off x="3943350" y="4171950"/>
        <a:ext cx="3533775" cy="3295650"/>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73</xdr:row>
      <xdr:rowOff>38100</xdr:rowOff>
    </xdr:from>
    <xdr:to>
      <xdr:col>8</xdr:col>
      <xdr:colOff>714375</xdr:colOff>
      <xdr:row>94</xdr:row>
      <xdr:rowOff>85725</xdr:rowOff>
    </xdr:to>
    <xdr:graphicFrame>
      <xdr:nvGraphicFramePr>
        <xdr:cNvPr id="4" name="Chart 14"/>
        <xdr:cNvGraphicFramePr/>
      </xdr:nvGraphicFramePr>
      <xdr:xfrm>
        <a:off x="219075" y="11744325"/>
        <a:ext cx="7343775" cy="344805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41</xdr:row>
      <xdr:rowOff>0</xdr:rowOff>
    </xdr:from>
    <xdr:to>
      <xdr:col>4</xdr:col>
      <xdr:colOff>66675</xdr:colOff>
      <xdr:row>42</xdr:row>
      <xdr:rowOff>66675</xdr:rowOff>
    </xdr:to>
    <xdr:pic>
      <xdr:nvPicPr>
        <xdr:cNvPr id="1" name="Picture 1" hidden="1"/>
        <xdr:cNvPicPr preferRelativeResize="1">
          <a:picLocks noChangeAspect="1"/>
        </xdr:cNvPicPr>
      </xdr:nvPicPr>
      <xdr:blipFill>
        <a:blip r:embed="rId1"/>
        <a:stretch>
          <a:fillRect/>
        </a:stretch>
      </xdr:blipFill>
      <xdr:spPr>
        <a:xfrm>
          <a:off x="3743325" y="6810375"/>
          <a:ext cx="914400" cy="228600"/>
        </a:xfrm>
        <a:prstGeom prst="rect">
          <a:avLst/>
        </a:prstGeom>
        <a:noFill/>
        <a:ln w="9525" cmpd="sng">
          <a:noFill/>
        </a:ln>
      </xdr:spPr>
    </xdr:pic>
    <xdr:clientData/>
  </xdr:twoCellAnchor>
  <xdr:twoCellAnchor editAs="oneCell">
    <xdr:from>
      <xdr:col>3</xdr:col>
      <xdr:colOff>561975</xdr:colOff>
      <xdr:row>41</xdr:row>
      <xdr:rowOff>0</xdr:rowOff>
    </xdr:from>
    <xdr:to>
      <xdr:col>4</xdr:col>
      <xdr:colOff>628650</xdr:colOff>
      <xdr:row>42</xdr:row>
      <xdr:rowOff>66675</xdr:rowOff>
    </xdr:to>
    <xdr:pic>
      <xdr:nvPicPr>
        <xdr:cNvPr id="2" name="Picture 2" hidden="1"/>
        <xdr:cNvPicPr preferRelativeResize="1">
          <a:picLocks noChangeAspect="1"/>
        </xdr:cNvPicPr>
      </xdr:nvPicPr>
      <xdr:blipFill>
        <a:blip r:embed="rId2"/>
        <a:stretch>
          <a:fillRect/>
        </a:stretch>
      </xdr:blipFill>
      <xdr:spPr>
        <a:xfrm>
          <a:off x="4305300" y="6810375"/>
          <a:ext cx="914400" cy="228600"/>
        </a:xfrm>
        <a:prstGeom prst="rect">
          <a:avLst/>
        </a:prstGeom>
        <a:noFill/>
        <a:ln w="9525" cmpd="sng">
          <a:noFill/>
        </a:ln>
      </xdr:spPr>
    </xdr:pic>
    <xdr:clientData/>
  </xdr:twoCellAnchor>
  <xdr:twoCellAnchor editAs="oneCell">
    <xdr:from>
      <xdr:col>4</xdr:col>
      <xdr:colOff>0</xdr:colOff>
      <xdr:row>41</xdr:row>
      <xdr:rowOff>0</xdr:rowOff>
    </xdr:from>
    <xdr:to>
      <xdr:col>5</xdr:col>
      <xdr:colOff>66675</xdr:colOff>
      <xdr:row>42</xdr:row>
      <xdr:rowOff>66675</xdr:rowOff>
    </xdr:to>
    <xdr:pic>
      <xdr:nvPicPr>
        <xdr:cNvPr id="3" name="Picture 3" hidden="1"/>
        <xdr:cNvPicPr preferRelativeResize="1">
          <a:picLocks noChangeAspect="1"/>
        </xdr:cNvPicPr>
      </xdr:nvPicPr>
      <xdr:blipFill>
        <a:blip r:embed="rId3"/>
        <a:stretch>
          <a:fillRect/>
        </a:stretch>
      </xdr:blipFill>
      <xdr:spPr>
        <a:xfrm>
          <a:off x="4591050" y="6810375"/>
          <a:ext cx="914400" cy="228600"/>
        </a:xfrm>
        <a:prstGeom prst="rect">
          <a:avLst/>
        </a:prstGeom>
        <a:noFill/>
        <a:ln w="9525" cmpd="sng">
          <a:noFill/>
        </a:ln>
      </xdr:spPr>
    </xdr:pic>
    <xdr:clientData/>
  </xdr:twoCellAnchor>
  <xdr:twoCellAnchor editAs="oneCell">
    <xdr:from>
      <xdr:col>4</xdr:col>
      <xdr:colOff>0</xdr:colOff>
      <xdr:row>41</xdr:row>
      <xdr:rowOff>0</xdr:rowOff>
    </xdr:from>
    <xdr:to>
      <xdr:col>5</xdr:col>
      <xdr:colOff>66675</xdr:colOff>
      <xdr:row>42</xdr:row>
      <xdr:rowOff>66675</xdr:rowOff>
    </xdr:to>
    <xdr:pic>
      <xdr:nvPicPr>
        <xdr:cNvPr id="4" name="Picture 4" hidden="1"/>
        <xdr:cNvPicPr preferRelativeResize="1">
          <a:picLocks noChangeAspect="1"/>
        </xdr:cNvPicPr>
      </xdr:nvPicPr>
      <xdr:blipFill>
        <a:blip r:embed="rId4"/>
        <a:stretch>
          <a:fillRect/>
        </a:stretch>
      </xdr:blipFill>
      <xdr:spPr>
        <a:xfrm>
          <a:off x="4591050" y="6810375"/>
          <a:ext cx="914400" cy="228600"/>
        </a:xfrm>
        <a:prstGeom prst="rect">
          <a:avLst/>
        </a:prstGeom>
        <a:noFill/>
        <a:ln w="9525" cmpd="sng">
          <a:noFill/>
        </a:ln>
      </xdr:spPr>
    </xdr:pic>
    <xdr:clientData/>
  </xdr:twoCellAnchor>
  <xdr:twoCellAnchor editAs="oneCell">
    <xdr:from>
      <xdr:col>4</xdr:col>
      <xdr:colOff>0</xdr:colOff>
      <xdr:row>41</xdr:row>
      <xdr:rowOff>0</xdr:rowOff>
    </xdr:from>
    <xdr:to>
      <xdr:col>5</xdr:col>
      <xdr:colOff>66675</xdr:colOff>
      <xdr:row>42</xdr:row>
      <xdr:rowOff>66675</xdr:rowOff>
    </xdr:to>
    <xdr:pic>
      <xdr:nvPicPr>
        <xdr:cNvPr id="5" name="Picture 5" hidden="1"/>
        <xdr:cNvPicPr preferRelativeResize="1">
          <a:picLocks noChangeAspect="1"/>
        </xdr:cNvPicPr>
      </xdr:nvPicPr>
      <xdr:blipFill>
        <a:blip r:embed="rId1"/>
        <a:stretch>
          <a:fillRect/>
        </a:stretch>
      </xdr:blipFill>
      <xdr:spPr>
        <a:xfrm>
          <a:off x="4591050" y="6810375"/>
          <a:ext cx="914400" cy="228600"/>
        </a:xfrm>
        <a:prstGeom prst="rect">
          <a:avLst/>
        </a:prstGeom>
        <a:noFill/>
        <a:ln w="9525" cmpd="sng">
          <a:noFill/>
        </a:ln>
      </xdr:spPr>
    </xdr:pic>
    <xdr:clientData/>
  </xdr:twoCellAnchor>
  <xdr:twoCellAnchor editAs="oneCell">
    <xdr:from>
      <xdr:col>4</xdr:col>
      <xdr:colOff>0</xdr:colOff>
      <xdr:row>41</xdr:row>
      <xdr:rowOff>0</xdr:rowOff>
    </xdr:from>
    <xdr:to>
      <xdr:col>5</xdr:col>
      <xdr:colOff>66675</xdr:colOff>
      <xdr:row>42</xdr:row>
      <xdr:rowOff>66675</xdr:rowOff>
    </xdr:to>
    <xdr:pic>
      <xdr:nvPicPr>
        <xdr:cNvPr id="6" name="Picture 6" hidden="1"/>
        <xdr:cNvPicPr preferRelativeResize="1">
          <a:picLocks noChangeAspect="1"/>
        </xdr:cNvPicPr>
      </xdr:nvPicPr>
      <xdr:blipFill>
        <a:blip r:embed="rId1"/>
        <a:stretch>
          <a:fillRect/>
        </a:stretch>
      </xdr:blipFill>
      <xdr:spPr>
        <a:xfrm>
          <a:off x="4591050" y="6810375"/>
          <a:ext cx="914400" cy="228600"/>
        </a:xfrm>
        <a:prstGeom prst="rect">
          <a:avLst/>
        </a:prstGeom>
        <a:noFill/>
        <a:ln w="9525" cmpd="sng">
          <a:noFill/>
        </a:ln>
      </xdr:spPr>
    </xdr:pic>
    <xdr:clientData/>
  </xdr:twoCellAnchor>
  <xdr:twoCellAnchor editAs="oneCell">
    <xdr:from>
      <xdr:col>4</xdr:col>
      <xdr:colOff>0</xdr:colOff>
      <xdr:row>41</xdr:row>
      <xdr:rowOff>0</xdr:rowOff>
    </xdr:from>
    <xdr:to>
      <xdr:col>5</xdr:col>
      <xdr:colOff>66675</xdr:colOff>
      <xdr:row>42</xdr:row>
      <xdr:rowOff>66675</xdr:rowOff>
    </xdr:to>
    <xdr:pic>
      <xdr:nvPicPr>
        <xdr:cNvPr id="7" name="Picture 7" hidden="1"/>
        <xdr:cNvPicPr preferRelativeResize="1">
          <a:picLocks noChangeAspect="1"/>
        </xdr:cNvPicPr>
      </xdr:nvPicPr>
      <xdr:blipFill>
        <a:blip r:embed="rId1"/>
        <a:stretch>
          <a:fillRect/>
        </a:stretch>
      </xdr:blipFill>
      <xdr:spPr>
        <a:xfrm>
          <a:off x="4591050" y="6810375"/>
          <a:ext cx="9144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114300</xdr:rowOff>
    </xdr:from>
    <xdr:to>
      <xdr:col>3</xdr:col>
      <xdr:colOff>1362075</xdr:colOff>
      <xdr:row>44</xdr:row>
      <xdr:rowOff>95250</xdr:rowOff>
    </xdr:to>
    <xdr:graphicFrame>
      <xdr:nvGraphicFramePr>
        <xdr:cNvPr id="1" name="Chart 1"/>
        <xdr:cNvGraphicFramePr/>
      </xdr:nvGraphicFramePr>
      <xdr:xfrm>
        <a:off x="333375" y="3990975"/>
        <a:ext cx="5572125" cy="33813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20</xdr:row>
      <xdr:rowOff>0</xdr:rowOff>
    </xdr:from>
    <xdr:to>
      <xdr:col>18</xdr:col>
      <xdr:colOff>914400</xdr:colOff>
      <xdr:row>21</xdr:row>
      <xdr:rowOff>47625</xdr:rowOff>
    </xdr:to>
    <xdr:pic>
      <xdr:nvPicPr>
        <xdr:cNvPr id="1" name="Picture 1" hidden="1"/>
        <xdr:cNvPicPr preferRelativeResize="1">
          <a:picLocks noChangeAspect="1"/>
        </xdr:cNvPicPr>
      </xdr:nvPicPr>
      <xdr:blipFill>
        <a:blip r:embed="rId1"/>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2" name="Picture 2" hidden="1"/>
        <xdr:cNvPicPr preferRelativeResize="1">
          <a:picLocks noChangeAspect="1"/>
        </xdr:cNvPicPr>
      </xdr:nvPicPr>
      <xdr:blipFill>
        <a:blip r:embed="rId2"/>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3" name="Picture 3" hidden="1"/>
        <xdr:cNvPicPr preferRelativeResize="1">
          <a:picLocks noChangeAspect="1"/>
        </xdr:cNvPicPr>
      </xdr:nvPicPr>
      <xdr:blipFill>
        <a:blip r:embed="rId3"/>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4" name="Picture 4" hidden="1"/>
        <xdr:cNvPicPr preferRelativeResize="1">
          <a:picLocks noChangeAspect="1"/>
        </xdr:cNvPicPr>
      </xdr:nvPicPr>
      <xdr:blipFill>
        <a:blip r:embed="rId4"/>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5" name="Picture 5" hidden="1"/>
        <xdr:cNvPicPr preferRelativeResize="1">
          <a:picLocks noChangeAspect="1"/>
        </xdr:cNvPicPr>
      </xdr:nvPicPr>
      <xdr:blipFill>
        <a:blip r:embed="rId1"/>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6" name="Picture 6" hidden="1"/>
        <xdr:cNvPicPr preferRelativeResize="1">
          <a:picLocks noChangeAspect="1"/>
        </xdr:cNvPicPr>
      </xdr:nvPicPr>
      <xdr:blipFill>
        <a:blip r:embed="rId1"/>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7" name="Picture 7" hidden="1"/>
        <xdr:cNvPicPr preferRelativeResize="1">
          <a:picLocks noChangeAspect="1"/>
        </xdr:cNvPicPr>
      </xdr:nvPicPr>
      <xdr:blipFill>
        <a:blip r:embed="rId1"/>
        <a:stretch>
          <a:fillRect/>
        </a:stretch>
      </xdr:blipFill>
      <xdr:spPr>
        <a:xfrm>
          <a:off x="12792075" y="3638550"/>
          <a:ext cx="91440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internacional\faostat%20agricola\faoagricola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EA2003-C0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pc-apab\Anuario%20Informatica%202008\Mis%20documentos\Anuario\anuario(02)p\Arlleg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elaboraanu2005\Mis%20documentos\AVES%20200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elaboraanu2005\Anuario%202001\AEA2000\EXCEL_CAPS\A01cap1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T:\SGEA%202007-2008%20PRECIOESTAD\ANUARIO\Anuario%20Formulas\AEA05_C03%20f.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jgarcial\Mis%20documentos\Anuario%20Capitulos%20Excel\ANUA2001-C0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jgarcial\Mis%20documentos\Anuario%20Capitulos%20Excel\metoda01\A01cap0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apab\Escritorio\AE08-C05-pep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Anuario%20Informatica%202009\Anuario%20Capitulos%20Excel\AE09-C05_.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nuario%20Informatica%202008\Anuario%20Web\Anuario%20Capitulos%20Excel\AE08-C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A01cap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serihist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apab\Anuario%20Informatica%202008\definitivos_bn\Documents%20and%20Settings\jgarcial\Mis%20documentos\elaboraanu2005\AEA05_C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Mis%20documentos\Aea2000definitivo\AEA2000\EXCEL\Bases\A01cap1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98\ANUA98\A98cap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98\ANUA98\A98CAP1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A01cap1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Mis%20documentos\AVES%20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rlleg0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VER2"/>
      <sheetName val="VER"/>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1-1"/>
      <sheetName val="P51-2"/>
      <sheetName val="P52-1"/>
      <sheetName val="p53"/>
      <sheetName val="P54"/>
      <sheetName val="p56"/>
      <sheetName val="P57"/>
      <sheetName val="p58-1"/>
      <sheetName val="p58-2"/>
      <sheetName val="p59"/>
      <sheetName val="p59-2"/>
      <sheetName val="p60-1"/>
      <sheetName val="p60-2"/>
      <sheetName val="p61"/>
      <sheetName val="p62"/>
      <sheetName val="p63"/>
      <sheetName val="p64"/>
      <sheetName val="p65"/>
      <sheetName val="p65-3"/>
      <sheetName val="p66"/>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3 (Bis-Sexo)"/>
      <sheetName val="5.14"/>
      <sheetName val="5.15"/>
      <sheetName val="5.15 (bis)"/>
      <sheetName val="5.16"/>
      <sheetName val="5.16 (bis)"/>
      <sheetName val="5.17"/>
      <sheetName val="5.17 (Bis)"/>
      <sheetName val="5.18"/>
      <sheetName val="5.20"/>
      <sheetName val="5.22"/>
      <sheetName val="5.23"/>
      <sheetName val="5.24"/>
      <sheetName val="5.25"/>
      <sheetName val="5.25 (Bis)"/>
      <sheetName val="5.26"/>
      <sheetName val="5.26 (2)"/>
      <sheetName val="5.28 (3)"/>
      <sheetName val="5.28"/>
      <sheetName val="5.29"/>
      <sheetName val="5.30"/>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97.1"/>
      <sheetName val="p197.2"/>
      <sheetName val="p198"/>
      <sheetName val="p199"/>
      <sheetName val="p200"/>
      <sheetName val="p201"/>
      <sheetName val="p203"/>
      <sheetName val="p204"/>
      <sheetName val="p206"/>
      <sheetName val="p208"/>
      <sheetName val="p209"/>
      <sheetName val="p211"/>
      <sheetName val="p213"/>
      <sheetName val="p215"/>
      <sheetName val="p217"/>
      <sheetName val="p219"/>
      <sheetName val="p220"/>
      <sheetName val="p222"/>
      <sheetName val="p224"/>
      <sheetName val="p226"/>
      <sheetName val="p228"/>
      <sheetName val="p229"/>
      <sheetName val="P230tomate"/>
      <sheetName val="p231fao"/>
      <sheetName val="p233"/>
      <sheetName val="p235"/>
      <sheetName val="p237"/>
      <sheetName val="p239"/>
      <sheetName val="p241"/>
      <sheetName val="p243"/>
      <sheetName val="p244"/>
      <sheetName val="p245cebolla"/>
      <sheetName val="p246fao"/>
      <sheetName val="p248"/>
      <sheetName val="p249.2"/>
      <sheetName val="p251"/>
      <sheetName val="p253"/>
      <sheetName val="p25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NADE1"/>
      <sheetName val="GANADE1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6.1"/>
      <sheetName val="6.2"/>
      <sheetName val="6.3"/>
      <sheetName val="6.4"/>
      <sheetName val="6.5"/>
      <sheetName val="6.6"/>
      <sheetName val="6.7"/>
      <sheetName val="6.8"/>
      <sheetName val="6.9"/>
      <sheetName val="6.10"/>
      <sheetName val="6.11"/>
      <sheetName val="6.12"/>
      <sheetName val="6.13"/>
      <sheetName val="6.14"/>
      <sheetName val="6.15"/>
      <sheetName val="6.16"/>
      <sheetName val="6.17"/>
      <sheetName val="6.18"/>
      <sheetName val="6.19"/>
      <sheetName val="6.20"/>
      <sheetName val="6.21"/>
      <sheetName val="6.22"/>
      <sheetName val="6.23"/>
      <sheetName val="6.24"/>
      <sheetName val="6.25"/>
      <sheetName val="6.26"/>
      <sheetName val="6.27"/>
      <sheetName val="6.28"/>
      <sheetName val="6.29"/>
      <sheetName val="6.30"/>
      <sheetName val="6.31"/>
      <sheetName val="6.32"/>
      <sheetName val="6.33"/>
      <sheetName val="6.34"/>
      <sheetName val="6.35"/>
      <sheetName val="6,36"/>
      <sheetName val="6.37"/>
      <sheetName val="6.38"/>
      <sheetName val="6.39"/>
      <sheetName val="6.40"/>
      <sheetName val="6.4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25">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9">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ER2"/>
      <sheetName val="V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transitionEvaluation="1">
    <pageSetUpPr fitToPage="1"/>
  </sheetPr>
  <dimension ref="A1:Y126"/>
  <sheetViews>
    <sheetView showGridLines="0" zoomScale="75" zoomScaleNormal="75" workbookViewId="0" topLeftCell="A1">
      <selection activeCell="J36" sqref="J36"/>
    </sheetView>
  </sheetViews>
  <sheetFormatPr defaultColWidth="12.57421875" defaultRowHeight="12.75"/>
  <cols>
    <col min="1" max="1" width="12.7109375" style="4" customWidth="1"/>
    <col min="2" max="2" width="13.7109375" style="4" customWidth="1"/>
    <col min="3" max="3" width="12.7109375" style="4" customWidth="1"/>
    <col min="4" max="4" width="13.7109375" style="4" customWidth="1"/>
    <col min="5" max="5" width="12.7109375" style="4" customWidth="1"/>
    <col min="6" max="6" width="13.7109375" style="4" customWidth="1"/>
    <col min="7" max="7" width="12.7109375" style="4" customWidth="1"/>
    <col min="8" max="8" width="13.7109375" style="4" customWidth="1"/>
    <col min="9" max="9" width="12.7109375" style="4" customWidth="1"/>
    <col min="10" max="10" width="13.7109375" style="4" customWidth="1"/>
    <col min="11" max="16384" width="19.140625" style="4" customWidth="1"/>
  </cols>
  <sheetData>
    <row r="1" spans="1:11" ht="18">
      <c r="A1" s="487" t="s">
        <v>236</v>
      </c>
      <c r="B1" s="487"/>
      <c r="C1" s="487"/>
      <c r="D1" s="487"/>
      <c r="E1" s="487"/>
      <c r="F1" s="487"/>
      <c r="G1" s="487"/>
      <c r="H1" s="487"/>
      <c r="I1" s="487"/>
      <c r="J1" s="487"/>
      <c r="K1" s="3"/>
    </row>
    <row r="2" spans="1:11" ht="12.75" customHeight="1">
      <c r="A2" s="19"/>
      <c r="B2" s="19"/>
      <c r="C2" s="19"/>
      <c r="D2" s="19"/>
      <c r="E2" s="19"/>
      <c r="F2" s="19"/>
      <c r="G2" s="3"/>
      <c r="H2" s="3"/>
      <c r="I2" s="3"/>
      <c r="J2" s="3"/>
      <c r="K2" s="3"/>
    </row>
    <row r="3" spans="1:11" ht="15">
      <c r="A3" s="488" t="s">
        <v>393</v>
      </c>
      <c r="B3" s="488"/>
      <c r="C3" s="488"/>
      <c r="D3" s="488"/>
      <c r="E3" s="488"/>
      <c r="F3" s="488"/>
      <c r="G3" s="488"/>
      <c r="H3" s="488"/>
      <c r="I3" s="488"/>
      <c r="J3" s="488"/>
      <c r="K3" s="3"/>
    </row>
    <row r="4" spans="1:10" ht="14.25" customHeight="1" thickBot="1">
      <c r="A4" s="162"/>
      <c r="B4" s="162"/>
      <c r="C4" s="162"/>
      <c r="D4" s="162"/>
      <c r="E4" s="162"/>
      <c r="F4" s="162"/>
      <c r="G4" s="162"/>
      <c r="H4" s="162"/>
      <c r="I4" s="162"/>
      <c r="J4" s="162"/>
    </row>
    <row r="5" spans="1:25" ht="26.25" customHeight="1" thickBot="1">
      <c r="A5" s="409" t="s">
        <v>1</v>
      </c>
      <c r="B5" s="185" t="s">
        <v>2</v>
      </c>
      <c r="C5" s="185" t="s">
        <v>1</v>
      </c>
      <c r="D5" s="185" t="s">
        <v>2</v>
      </c>
      <c r="E5" s="185" t="s">
        <v>1</v>
      </c>
      <c r="F5" s="185" t="s">
        <v>2</v>
      </c>
      <c r="G5" s="185" t="s">
        <v>1</v>
      </c>
      <c r="H5" s="185" t="s">
        <v>2</v>
      </c>
      <c r="I5" s="185" t="s">
        <v>1</v>
      </c>
      <c r="J5" s="186" t="s">
        <v>2</v>
      </c>
      <c r="K5"/>
      <c r="L5"/>
      <c r="M5"/>
      <c r="N5"/>
      <c r="O5"/>
      <c r="P5"/>
      <c r="Q5"/>
      <c r="R5"/>
      <c r="S5"/>
      <c r="T5"/>
      <c r="U5"/>
      <c r="V5"/>
      <c r="W5"/>
      <c r="X5"/>
      <c r="Y5"/>
    </row>
    <row r="6" spans="1:25" ht="12.75">
      <c r="A6" s="163">
        <v>1973</v>
      </c>
      <c r="B6" s="164">
        <v>34377178</v>
      </c>
      <c r="C6" s="165">
        <v>1991</v>
      </c>
      <c r="D6" s="164">
        <v>38874573</v>
      </c>
      <c r="E6" s="166" t="s">
        <v>119</v>
      </c>
      <c r="F6" s="164">
        <v>45828172</v>
      </c>
      <c r="G6" s="167">
        <v>2027</v>
      </c>
      <c r="H6" s="164">
        <v>47432769</v>
      </c>
      <c r="I6" s="167">
        <v>2045</v>
      </c>
      <c r="J6" s="168">
        <v>48016537</v>
      </c>
      <c r="K6"/>
      <c r="L6"/>
      <c r="M6"/>
      <c r="N6"/>
      <c r="O6"/>
      <c r="P6"/>
      <c r="Q6"/>
      <c r="R6"/>
      <c r="S6"/>
      <c r="T6"/>
      <c r="U6"/>
      <c r="V6"/>
      <c r="W6"/>
      <c r="X6"/>
      <c r="Y6"/>
    </row>
    <row r="7" spans="1:25" ht="12.75">
      <c r="A7" s="169">
        <v>1974</v>
      </c>
      <c r="B7" s="170">
        <v>34692091</v>
      </c>
      <c r="C7" s="171">
        <v>1992</v>
      </c>
      <c r="D7" s="170">
        <v>39003524</v>
      </c>
      <c r="E7" s="172" t="s">
        <v>120</v>
      </c>
      <c r="F7" s="170">
        <v>46017560</v>
      </c>
      <c r="G7" s="173">
        <v>2028</v>
      </c>
      <c r="H7" s="170">
        <v>47475715</v>
      </c>
      <c r="I7" s="173">
        <v>2046</v>
      </c>
      <c r="J7" s="174">
        <v>48015397</v>
      </c>
      <c r="K7"/>
      <c r="L7"/>
      <c r="M7"/>
      <c r="N7"/>
      <c r="O7"/>
      <c r="P7"/>
      <c r="Q7"/>
      <c r="R7"/>
      <c r="S7"/>
      <c r="T7"/>
      <c r="U7"/>
      <c r="V7"/>
      <c r="W7"/>
      <c r="X7"/>
      <c r="Y7"/>
    </row>
    <row r="8" spans="1:25" ht="12.75">
      <c r="A8" s="169">
        <v>1975</v>
      </c>
      <c r="B8" s="170">
        <v>35400859</v>
      </c>
      <c r="C8" s="171">
        <v>1993</v>
      </c>
      <c r="D8" s="170">
        <v>39131966</v>
      </c>
      <c r="E8" s="172" t="s">
        <v>121</v>
      </c>
      <c r="F8" s="170">
        <v>46143904</v>
      </c>
      <c r="G8" s="173">
        <v>2029</v>
      </c>
      <c r="H8" s="170">
        <v>47517722</v>
      </c>
      <c r="I8" s="173">
        <v>2047</v>
      </c>
      <c r="J8" s="174">
        <v>48006919</v>
      </c>
      <c r="K8"/>
      <c r="L8"/>
      <c r="M8"/>
      <c r="N8"/>
      <c r="O8"/>
      <c r="P8"/>
      <c r="Q8"/>
      <c r="R8"/>
      <c r="S8"/>
      <c r="T8"/>
      <c r="U8"/>
      <c r="V8"/>
      <c r="W8"/>
      <c r="X8"/>
      <c r="Y8"/>
    </row>
    <row r="9" spans="1:25" ht="12.75">
      <c r="A9" s="169">
        <v>1976</v>
      </c>
      <c r="B9" s="170">
        <v>35824164</v>
      </c>
      <c r="C9" s="171">
        <v>1994</v>
      </c>
      <c r="D9" s="170">
        <v>39246833</v>
      </c>
      <c r="E9" s="172" t="s">
        <v>122</v>
      </c>
      <c r="F9" s="170">
        <v>46257974</v>
      </c>
      <c r="G9" s="173">
        <v>2030</v>
      </c>
      <c r="H9" s="170">
        <v>47559208</v>
      </c>
      <c r="I9" s="173">
        <v>2048</v>
      </c>
      <c r="J9" s="174">
        <v>47990726</v>
      </c>
      <c r="K9"/>
      <c r="L9"/>
      <c r="M9"/>
      <c r="N9"/>
      <c r="O9"/>
      <c r="P9"/>
      <c r="Q9"/>
      <c r="R9"/>
      <c r="S9"/>
      <c r="T9"/>
      <c r="U9"/>
      <c r="V9"/>
      <c r="W9"/>
      <c r="X9"/>
      <c r="Y9"/>
    </row>
    <row r="10" spans="1:12" ht="12.75">
      <c r="A10" s="169">
        <v>1977</v>
      </c>
      <c r="B10" s="170">
        <v>36255708</v>
      </c>
      <c r="C10" s="171">
        <v>1995</v>
      </c>
      <c r="D10" s="170">
        <v>39343100</v>
      </c>
      <c r="E10" s="172" t="s">
        <v>123</v>
      </c>
      <c r="F10" s="170">
        <v>46357088</v>
      </c>
      <c r="G10" s="173">
        <v>2031</v>
      </c>
      <c r="H10" s="170">
        <v>47600362</v>
      </c>
      <c r="I10" s="173">
        <v>2049</v>
      </c>
      <c r="J10" s="174">
        <v>47966653</v>
      </c>
      <c r="K10"/>
      <c r="L10"/>
    </row>
    <row r="11" spans="1:12" ht="12.75">
      <c r="A11" s="169">
        <v>1978</v>
      </c>
      <c r="B11" s="170">
        <v>36666826</v>
      </c>
      <c r="C11" s="171">
        <v>1996</v>
      </c>
      <c r="D11" s="170">
        <v>39430933</v>
      </c>
      <c r="E11" s="172" t="s">
        <v>124</v>
      </c>
      <c r="F11" s="170">
        <v>46462195</v>
      </c>
      <c r="G11" s="173">
        <v>2032</v>
      </c>
      <c r="H11" s="170">
        <v>47641229</v>
      </c>
      <c r="I11" s="173"/>
      <c r="J11" s="174"/>
      <c r="K11"/>
      <c r="L11"/>
    </row>
    <row r="12" spans="1:12" ht="12.75">
      <c r="A12" s="169">
        <v>1979</v>
      </c>
      <c r="B12" s="170">
        <v>36994862</v>
      </c>
      <c r="C12" s="171">
        <v>1997</v>
      </c>
      <c r="D12" s="170">
        <v>39525438</v>
      </c>
      <c r="E12" s="172" t="s">
        <v>125</v>
      </c>
      <c r="F12" s="170">
        <v>46567058</v>
      </c>
      <c r="G12" s="173">
        <v>2033</v>
      </c>
      <c r="H12" s="170">
        <v>47681724</v>
      </c>
      <c r="I12" s="173"/>
      <c r="J12" s="174"/>
      <c r="K12"/>
      <c r="L12"/>
    </row>
    <row r="13" spans="1:12" ht="12.75">
      <c r="A13" s="169">
        <v>1980</v>
      </c>
      <c r="B13" s="170">
        <v>37541778</v>
      </c>
      <c r="C13" s="172" t="s">
        <v>110</v>
      </c>
      <c r="D13" s="170">
        <v>39639388</v>
      </c>
      <c r="E13" s="173">
        <v>2016</v>
      </c>
      <c r="F13" s="170">
        <v>46668600</v>
      </c>
      <c r="G13" s="173">
        <v>2034</v>
      </c>
      <c r="H13" s="170">
        <v>47721677</v>
      </c>
      <c r="I13" s="173"/>
      <c r="J13" s="174"/>
      <c r="K13"/>
      <c r="L13"/>
    </row>
    <row r="14" spans="1:12" ht="12.75">
      <c r="A14" s="169">
        <v>1981</v>
      </c>
      <c r="B14" s="170">
        <v>37741480</v>
      </c>
      <c r="C14" s="172" t="s">
        <v>111</v>
      </c>
      <c r="D14" s="170">
        <v>39802827</v>
      </c>
      <c r="E14" s="173">
        <v>2017</v>
      </c>
      <c r="F14" s="170">
        <v>46766352</v>
      </c>
      <c r="G14" s="173">
        <v>2035</v>
      </c>
      <c r="H14" s="170">
        <v>47760810</v>
      </c>
      <c r="I14" s="173"/>
      <c r="J14" s="174"/>
      <c r="K14"/>
      <c r="L14"/>
    </row>
    <row r="15" spans="1:12" ht="12.75" customHeight="1">
      <c r="A15" s="169">
        <v>1982</v>
      </c>
      <c r="B15" s="170">
        <v>37943702</v>
      </c>
      <c r="C15" s="172" t="s">
        <v>169</v>
      </c>
      <c r="D15" s="170">
        <v>40049708</v>
      </c>
      <c r="E15" s="173">
        <v>2018</v>
      </c>
      <c r="F15" s="170">
        <v>46861257</v>
      </c>
      <c r="G15" s="173">
        <v>2036</v>
      </c>
      <c r="H15" s="170">
        <v>47798849</v>
      </c>
      <c r="I15" s="173"/>
      <c r="J15" s="174"/>
      <c r="K15"/>
      <c r="L15"/>
    </row>
    <row r="16" spans="1:12" ht="12.75">
      <c r="A16" s="169">
        <v>1983</v>
      </c>
      <c r="B16" s="170">
        <v>38123298</v>
      </c>
      <c r="C16" s="172" t="s">
        <v>112</v>
      </c>
      <c r="D16" s="170">
        <v>40476723</v>
      </c>
      <c r="E16" s="173">
        <v>2019</v>
      </c>
      <c r="F16" s="170">
        <v>46955030</v>
      </c>
      <c r="G16" s="173">
        <v>2037</v>
      </c>
      <c r="H16" s="170">
        <v>47835516</v>
      </c>
      <c r="I16" s="173"/>
      <c r="J16" s="174"/>
      <c r="K16"/>
      <c r="L16"/>
    </row>
    <row r="17" spans="1:12" ht="13.5" customHeight="1">
      <c r="A17" s="169">
        <v>1984</v>
      </c>
      <c r="B17" s="170">
        <v>38279484</v>
      </c>
      <c r="C17" s="172" t="s">
        <v>170</v>
      </c>
      <c r="D17" s="170">
        <v>40964244</v>
      </c>
      <c r="E17" s="173">
        <v>2020</v>
      </c>
      <c r="F17" s="170">
        <v>47037942</v>
      </c>
      <c r="G17" s="173">
        <v>2038</v>
      </c>
      <c r="H17" s="170">
        <v>47870472</v>
      </c>
      <c r="I17" s="173"/>
      <c r="J17" s="174"/>
      <c r="K17"/>
      <c r="L17"/>
    </row>
    <row r="18" spans="1:12" ht="12.75">
      <c r="A18" s="169">
        <v>1985</v>
      </c>
      <c r="B18" s="170">
        <v>38419709</v>
      </c>
      <c r="C18" s="172" t="s">
        <v>113</v>
      </c>
      <c r="D18" s="170">
        <v>42004575</v>
      </c>
      <c r="E18" s="173">
        <v>2021</v>
      </c>
      <c r="F18" s="170">
        <v>47111888</v>
      </c>
      <c r="G18" s="173">
        <v>2039</v>
      </c>
      <c r="H18" s="170">
        <v>47903099</v>
      </c>
      <c r="I18" s="173"/>
      <c r="J18" s="174"/>
      <c r="K18"/>
      <c r="L18"/>
    </row>
    <row r="19" spans="1:12" ht="12.75">
      <c r="A19" s="169">
        <v>1986</v>
      </c>
      <c r="B19" s="170">
        <v>38536531</v>
      </c>
      <c r="C19" s="172" t="s">
        <v>114</v>
      </c>
      <c r="D19" s="170">
        <v>42640220</v>
      </c>
      <c r="E19" s="173">
        <v>2022</v>
      </c>
      <c r="F19" s="170">
        <v>47178020</v>
      </c>
      <c r="G19" s="173">
        <v>2040</v>
      </c>
      <c r="H19" s="170">
        <v>47932948</v>
      </c>
      <c r="I19" s="173"/>
      <c r="J19" s="174"/>
      <c r="K19"/>
      <c r="L19"/>
    </row>
    <row r="20" spans="1:12" ht="12.75">
      <c r="A20" s="169">
        <v>1987</v>
      </c>
      <c r="B20" s="170">
        <v>38631722</v>
      </c>
      <c r="C20" s="172" t="s">
        <v>115</v>
      </c>
      <c r="D20" s="170">
        <v>43209511</v>
      </c>
      <c r="E20" s="173">
        <v>2023</v>
      </c>
      <c r="F20" s="170">
        <v>47237542</v>
      </c>
      <c r="G20" s="173">
        <v>2041</v>
      </c>
      <c r="H20" s="170">
        <v>47959400</v>
      </c>
      <c r="I20" s="173"/>
      <c r="J20" s="174"/>
      <c r="K20"/>
      <c r="L20"/>
    </row>
    <row r="21" spans="1:12" ht="12.75">
      <c r="A21" s="169">
        <v>1988</v>
      </c>
      <c r="B21" s="170">
        <v>38716779</v>
      </c>
      <c r="C21" s="172" t="s">
        <v>116</v>
      </c>
      <c r="D21" s="170">
        <v>43739556</v>
      </c>
      <c r="E21" s="173">
        <v>2024</v>
      </c>
      <c r="F21" s="170">
        <v>47291687</v>
      </c>
      <c r="G21" s="173">
        <v>2042</v>
      </c>
      <c r="H21" s="170">
        <v>47981684</v>
      </c>
      <c r="I21" s="173"/>
      <c r="J21" s="174"/>
      <c r="K21"/>
      <c r="L21"/>
    </row>
    <row r="22" spans="1:12" ht="12.75">
      <c r="A22" s="169">
        <v>1989</v>
      </c>
      <c r="B22" s="170">
        <v>38792361</v>
      </c>
      <c r="C22" s="172" t="s">
        <v>117</v>
      </c>
      <c r="D22" s="170">
        <v>44231870</v>
      </c>
      <c r="E22" s="173">
        <v>2025</v>
      </c>
      <c r="F22" s="170">
        <v>47341590</v>
      </c>
      <c r="G22" s="173">
        <v>2043</v>
      </c>
      <c r="H22" s="170">
        <v>47999022</v>
      </c>
      <c r="I22" s="173"/>
      <c r="J22" s="174"/>
      <c r="K22"/>
      <c r="L22"/>
    </row>
    <row r="23" spans="1:12" ht="13.5" thickBot="1">
      <c r="A23" s="175">
        <v>1990</v>
      </c>
      <c r="B23" s="176">
        <v>38851322</v>
      </c>
      <c r="C23" s="177" t="s">
        <v>118</v>
      </c>
      <c r="D23" s="176">
        <v>44687483</v>
      </c>
      <c r="E23" s="178">
        <v>2026</v>
      </c>
      <c r="F23" s="176">
        <v>47388315</v>
      </c>
      <c r="G23" s="178">
        <v>2044</v>
      </c>
      <c r="H23" s="176">
        <v>48010873</v>
      </c>
      <c r="I23" s="178"/>
      <c r="J23" s="179"/>
      <c r="K23"/>
      <c r="L23"/>
    </row>
    <row r="24" spans="1:12" ht="12.75">
      <c r="A24" s="180" t="s">
        <v>101</v>
      </c>
      <c r="B24" s="181"/>
      <c r="C24" s="182"/>
      <c r="D24" s="181"/>
      <c r="E24" s="183"/>
      <c r="F24" s="181"/>
      <c r="G24" s="183"/>
      <c r="H24" s="181"/>
      <c r="I24" s="183"/>
      <c r="J24" s="184"/>
      <c r="K24"/>
      <c r="L24"/>
    </row>
    <row r="25" spans="1:11" ht="12.75" customHeight="1">
      <c r="A25" s="30" t="s">
        <v>171</v>
      </c>
      <c r="B25" s="2"/>
      <c r="C25" s="2"/>
      <c r="D25" s="2"/>
      <c r="E25" s="2"/>
      <c r="F25" s="2"/>
      <c r="G25" s="2"/>
      <c r="H25" s="2"/>
      <c r="I25" s="2"/>
      <c r="J25" s="2"/>
      <c r="K25" s="2"/>
    </row>
    <row r="26" spans="2:11" ht="12.75">
      <c r="B26" s="2"/>
      <c r="C26" s="2"/>
      <c r="D26" s="2"/>
      <c r="E26" s="2"/>
      <c r="F26" s="2"/>
      <c r="G26" s="2"/>
      <c r="H26" s="2"/>
      <c r="I26" s="2"/>
      <c r="J26" s="2"/>
      <c r="K26" s="2"/>
    </row>
    <row r="27" spans="1:11" ht="12.75">
      <c r="A27" s="3"/>
      <c r="B27" s="2"/>
      <c r="C27" s="2"/>
      <c r="D27" s="2"/>
      <c r="E27" s="2"/>
      <c r="F27" s="2"/>
      <c r="G27" s="2"/>
      <c r="H27" s="2"/>
      <c r="I27" s="2"/>
      <c r="J27" s="2"/>
      <c r="K27" s="2"/>
    </row>
    <row r="28" spans="1:11" ht="12.75">
      <c r="A28" s="3"/>
      <c r="B28" s="2"/>
      <c r="C28" s="2"/>
      <c r="D28" s="2"/>
      <c r="E28" s="2"/>
      <c r="F28" s="2"/>
      <c r="G28" s="2"/>
      <c r="H28" s="2"/>
      <c r="I28" s="2"/>
      <c r="J28" s="2"/>
      <c r="K28" s="2"/>
    </row>
    <row r="75" spans="1:11" ht="12.75">
      <c r="A75" s="3"/>
      <c r="B75" s="2"/>
      <c r="C75" s="2"/>
      <c r="D75" s="2"/>
      <c r="E75" s="2"/>
      <c r="F75" s="2"/>
      <c r="G75" s="2"/>
      <c r="H75" s="3"/>
      <c r="I75" s="3"/>
      <c r="J75" s="3"/>
      <c r="K75" s="3"/>
    </row>
    <row r="76" spans="1:11" ht="12.75">
      <c r="A76" s="3"/>
      <c r="B76" s="2"/>
      <c r="C76" s="2"/>
      <c r="D76" s="2"/>
      <c r="E76" s="2"/>
      <c r="F76" s="2"/>
      <c r="G76" s="2"/>
      <c r="H76" s="3"/>
      <c r="I76" s="3"/>
      <c r="J76" s="3"/>
      <c r="K76" s="3"/>
    </row>
    <row r="77" spans="1:11" ht="12.75">
      <c r="A77" s="3"/>
      <c r="B77" s="2"/>
      <c r="C77" s="2"/>
      <c r="D77" s="2"/>
      <c r="E77" s="2"/>
      <c r="F77" s="2"/>
      <c r="G77" s="2"/>
      <c r="H77" s="3"/>
      <c r="I77" s="3"/>
      <c r="J77" s="3"/>
      <c r="K77" s="3"/>
    </row>
    <row r="78" spans="1:11" ht="12.75">
      <c r="A78" s="3"/>
      <c r="B78" s="2"/>
      <c r="C78" s="2"/>
      <c r="D78" s="2"/>
      <c r="E78" s="2"/>
      <c r="F78" s="2"/>
      <c r="G78" s="2"/>
      <c r="H78" s="3"/>
      <c r="I78" s="3"/>
      <c r="J78" s="3"/>
      <c r="K78" s="3"/>
    </row>
    <row r="79" spans="1:11" ht="12.75">
      <c r="A79" s="3"/>
      <c r="B79" s="2"/>
      <c r="C79" s="2"/>
      <c r="D79" s="2"/>
      <c r="E79" s="2"/>
      <c r="F79" s="2"/>
      <c r="G79" s="2"/>
      <c r="H79" s="3"/>
      <c r="I79" s="3"/>
      <c r="J79" s="3"/>
      <c r="K79" s="3"/>
    </row>
    <row r="80" spans="1:11" ht="12.75">
      <c r="A80" s="3"/>
      <c r="B80" s="2"/>
      <c r="C80" s="2"/>
      <c r="D80" s="2"/>
      <c r="E80" s="2"/>
      <c r="F80" s="2"/>
      <c r="G80" s="2"/>
      <c r="H80" s="3"/>
      <c r="I80" s="3"/>
      <c r="J80" s="3"/>
      <c r="K80" s="3"/>
    </row>
    <row r="81" spans="1:11" ht="12.75">
      <c r="A81" s="3"/>
      <c r="B81" s="2"/>
      <c r="C81" s="2"/>
      <c r="D81" s="2"/>
      <c r="E81" s="2"/>
      <c r="F81" s="2"/>
      <c r="G81" s="2"/>
      <c r="H81" s="3"/>
      <c r="I81" s="3"/>
      <c r="J81" s="3"/>
      <c r="K81" s="3"/>
    </row>
    <row r="82" spans="1:11" ht="12.75">
      <c r="A82" s="3"/>
      <c r="B82" s="2"/>
      <c r="C82" s="2"/>
      <c r="D82" s="2"/>
      <c r="E82" s="2"/>
      <c r="F82" s="2"/>
      <c r="G82" s="2"/>
      <c r="H82" s="3"/>
      <c r="I82" s="3"/>
      <c r="J82" s="3"/>
      <c r="K82" s="3"/>
    </row>
    <row r="83" spans="1:11" ht="12.75">
      <c r="A83" s="3"/>
      <c r="B83" s="2"/>
      <c r="C83" s="2"/>
      <c r="D83" s="2"/>
      <c r="E83" s="2"/>
      <c r="F83" s="2"/>
      <c r="G83" s="2"/>
      <c r="H83" s="3"/>
      <c r="I83" s="3"/>
      <c r="J83" s="3"/>
      <c r="K83" s="3"/>
    </row>
    <row r="84" spans="1:11" ht="12.75">
      <c r="A84" s="3"/>
      <c r="B84" s="2"/>
      <c r="C84" s="2"/>
      <c r="D84" s="2"/>
      <c r="E84" s="2"/>
      <c r="F84" s="2"/>
      <c r="G84" s="2"/>
      <c r="H84" s="3"/>
      <c r="I84" s="3"/>
      <c r="J84" s="3"/>
      <c r="K84" s="3"/>
    </row>
    <row r="85" spans="1:11" ht="12.75">
      <c r="A85" s="3"/>
      <c r="B85" s="2"/>
      <c r="C85" s="2"/>
      <c r="D85" s="2"/>
      <c r="E85" s="2"/>
      <c r="F85" s="2"/>
      <c r="G85" s="2"/>
      <c r="H85" s="3"/>
      <c r="I85" s="3"/>
      <c r="J85" s="3"/>
      <c r="K85" s="3"/>
    </row>
    <row r="86" spans="1:11" ht="12.75">
      <c r="A86" s="3"/>
      <c r="B86" s="2"/>
      <c r="C86" s="2"/>
      <c r="D86" s="2"/>
      <c r="E86" s="2"/>
      <c r="F86" s="2"/>
      <c r="G86" s="2"/>
      <c r="H86" s="3"/>
      <c r="I86" s="3"/>
      <c r="J86" s="3"/>
      <c r="K86" s="3"/>
    </row>
    <row r="87" spans="1:11" ht="12.75">
      <c r="A87" s="3"/>
      <c r="B87" s="2"/>
      <c r="C87" s="2"/>
      <c r="D87" s="2"/>
      <c r="E87" s="2"/>
      <c r="F87" s="2"/>
      <c r="G87" s="2"/>
      <c r="H87" s="3"/>
      <c r="I87" s="3"/>
      <c r="J87" s="3"/>
      <c r="K87" s="3"/>
    </row>
    <row r="88" spans="2:11" ht="12.75">
      <c r="B88" s="2"/>
      <c r="C88" s="2"/>
      <c r="D88" s="2"/>
      <c r="E88" s="2"/>
      <c r="F88" s="2"/>
      <c r="G88" s="2"/>
      <c r="H88" s="3"/>
      <c r="I88" s="3"/>
      <c r="J88" s="3"/>
      <c r="K88" s="3"/>
    </row>
    <row r="89" spans="2:11" ht="12.75">
      <c r="B89" s="2"/>
      <c r="C89" s="2"/>
      <c r="D89" s="2"/>
      <c r="E89" s="2"/>
      <c r="F89" s="2"/>
      <c r="G89" s="2"/>
      <c r="H89" s="3"/>
      <c r="I89" s="3"/>
      <c r="J89" s="3"/>
      <c r="K89" s="3"/>
    </row>
    <row r="90" spans="2:11" ht="12.75">
      <c r="B90" s="2"/>
      <c r="C90" s="2"/>
      <c r="D90" s="2"/>
      <c r="E90" s="2"/>
      <c r="F90" s="2"/>
      <c r="G90" s="2"/>
      <c r="H90" s="3"/>
      <c r="I90" s="3"/>
      <c r="J90" s="3"/>
      <c r="K90" s="3"/>
    </row>
    <row r="91" spans="2:11" ht="12.75">
      <c r="B91" s="2"/>
      <c r="C91" s="2"/>
      <c r="D91" s="2"/>
      <c r="E91" s="2"/>
      <c r="F91" s="2"/>
      <c r="G91" s="2"/>
      <c r="H91" s="3"/>
      <c r="I91" s="3"/>
      <c r="J91" s="3"/>
      <c r="K91" s="3"/>
    </row>
    <row r="92" spans="2:11" ht="12.75">
      <c r="B92" s="2"/>
      <c r="C92" s="2"/>
      <c r="D92" s="2"/>
      <c r="E92" s="2"/>
      <c r="F92" s="2"/>
      <c r="G92" s="2"/>
      <c r="H92" s="3"/>
      <c r="I92" s="3"/>
      <c r="J92" s="3"/>
      <c r="K92" s="3"/>
    </row>
    <row r="93" spans="2:11" ht="12.75">
      <c r="B93" s="2"/>
      <c r="C93" s="2"/>
      <c r="D93" s="2"/>
      <c r="E93" s="2"/>
      <c r="F93" s="2"/>
      <c r="G93" s="2"/>
      <c r="H93" s="3"/>
      <c r="I93" s="3"/>
      <c r="J93" s="3"/>
      <c r="K93" s="3"/>
    </row>
    <row r="94" spans="2:11" ht="12.75">
      <c r="B94" s="2"/>
      <c r="C94" s="2"/>
      <c r="D94" s="2"/>
      <c r="E94" s="2"/>
      <c r="F94" s="2"/>
      <c r="G94" s="2"/>
      <c r="H94" s="3"/>
      <c r="I94" s="3"/>
      <c r="J94" s="3"/>
      <c r="K94" s="3"/>
    </row>
    <row r="95" spans="2:11" ht="12.75">
      <c r="B95" s="2"/>
      <c r="C95" s="2"/>
      <c r="D95" s="2"/>
      <c r="E95" s="2"/>
      <c r="F95" s="2"/>
      <c r="G95" s="2"/>
      <c r="H95" s="3"/>
      <c r="I95" s="3"/>
      <c r="J95" s="3"/>
      <c r="K95" s="3"/>
    </row>
    <row r="96" spans="2:11" ht="12.75">
      <c r="B96" s="2"/>
      <c r="C96" s="2"/>
      <c r="D96" s="2"/>
      <c r="E96" s="2"/>
      <c r="F96" s="2"/>
      <c r="G96" s="2"/>
      <c r="H96" s="3"/>
      <c r="I96" s="3"/>
      <c r="J96" s="3"/>
      <c r="K96" s="3"/>
    </row>
    <row r="97" spans="2:11" ht="12.75">
      <c r="B97" s="2"/>
      <c r="C97" s="2"/>
      <c r="D97" s="2"/>
      <c r="E97" s="2"/>
      <c r="F97" s="2"/>
      <c r="G97" s="2"/>
      <c r="H97" s="3"/>
      <c r="I97" s="3"/>
      <c r="J97" s="3"/>
      <c r="K97" s="3"/>
    </row>
    <row r="98" spans="2:11" ht="12.75">
      <c r="B98" s="2"/>
      <c r="C98" s="2"/>
      <c r="D98" s="2"/>
      <c r="E98" s="2"/>
      <c r="F98" s="2"/>
      <c r="G98" s="2"/>
      <c r="H98" s="3"/>
      <c r="I98" s="3"/>
      <c r="J98" s="3"/>
      <c r="K98" s="3"/>
    </row>
    <row r="99" spans="2:11" ht="12.75">
      <c r="B99" s="2"/>
      <c r="C99" s="2"/>
      <c r="D99" s="2"/>
      <c r="E99" s="2"/>
      <c r="F99" s="2"/>
      <c r="G99" s="2"/>
      <c r="H99" s="3"/>
      <c r="I99" s="3"/>
      <c r="J99" s="3"/>
      <c r="K99" s="3"/>
    </row>
    <row r="100" spans="2:11" ht="12.75">
      <c r="B100" s="2"/>
      <c r="C100" s="2"/>
      <c r="D100" s="2"/>
      <c r="E100" s="2"/>
      <c r="F100" s="2"/>
      <c r="G100" s="2"/>
      <c r="H100" s="3"/>
      <c r="I100" s="3"/>
      <c r="J100" s="3"/>
      <c r="K100" s="3"/>
    </row>
    <row r="101" spans="2:11" ht="12.75">
      <c r="B101" s="2"/>
      <c r="C101" s="2"/>
      <c r="D101" s="2"/>
      <c r="E101" s="2"/>
      <c r="F101" s="2"/>
      <c r="G101" s="2"/>
      <c r="H101" s="3"/>
      <c r="I101" s="3"/>
      <c r="J101" s="3"/>
      <c r="K101" s="3"/>
    </row>
    <row r="102" spans="2:11" ht="12.75">
      <c r="B102" s="2"/>
      <c r="C102" s="2"/>
      <c r="D102" s="2"/>
      <c r="E102" s="2"/>
      <c r="F102" s="2"/>
      <c r="G102" s="2"/>
      <c r="H102" s="3"/>
      <c r="I102" s="3"/>
      <c r="J102" s="3"/>
      <c r="K102" s="3"/>
    </row>
    <row r="103" spans="2:11" ht="12.75">
      <c r="B103" s="2"/>
      <c r="C103" s="2"/>
      <c r="D103" s="2"/>
      <c r="E103" s="2"/>
      <c r="F103" s="2"/>
      <c r="G103" s="2"/>
      <c r="H103" s="3"/>
      <c r="I103" s="3"/>
      <c r="J103" s="3"/>
      <c r="K103" s="3"/>
    </row>
    <row r="104" spans="2:11" ht="12.75">
      <c r="B104" s="2"/>
      <c r="C104" s="2"/>
      <c r="D104" s="2"/>
      <c r="E104" s="2"/>
      <c r="F104" s="2"/>
      <c r="G104" s="2"/>
      <c r="H104" s="3"/>
      <c r="I104" s="3"/>
      <c r="J104" s="3"/>
      <c r="K104" s="3"/>
    </row>
    <row r="105" spans="2:11" ht="12.75">
      <c r="B105" s="2"/>
      <c r="C105" s="2"/>
      <c r="D105" s="2"/>
      <c r="E105" s="2"/>
      <c r="F105" s="2"/>
      <c r="G105" s="2"/>
      <c r="H105" s="3"/>
      <c r="I105" s="3"/>
      <c r="J105" s="3"/>
      <c r="K105" s="3"/>
    </row>
    <row r="106" spans="2:11" ht="12.75">
      <c r="B106" s="2"/>
      <c r="C106" s="2"/>
      <c r="D106" s="2"/>
      <c r="E106" s="2"/>
      <c r="F106" s="2"/>
      <c r="G106" s="2"/>
      <c r="H106" s="3"/>
      <c r="I106" s="3"/>
      <c r="J106" s="3"/>
      <c r="K106" s="3"/>
    </row>
    <row r="107" spans="2:11" ht="12.75">
      <c r="B107" s="2"/>
      <c r="C107" s="2"/>
      <c r="D107" s="2"/>
      <c r="E107" s="2"/>
      <c r="F107" s="2"/>
      <c r="G107" s="2"/>
      <c r="H107" s="3"/>
      <c r="I107" s="3"/>
      <c r="J107" s="3"/>
      <c r="K107" s="3"/>
    </row>
    <row r="108" spans="2:11" ht="12.75">
      <c r="B108" s="2"/>
      <c r="C108" s="2"/>
      <c r="D108" s="2"/>
      <c r="E108" s="2"/>
      <c r="F108" s="2"/>
      <c r="G108" s="2"/>
      <c r="H108" s="3"/>
      <c r="I108" s="3"/>
      <c r="J108" s="3"/>
      <c r="K108" s="3"/>
    </row>
    <row r="109" spans="2:11" ht="12.75">
      <c r="B109" s="2"/>
      <c r="C109" s="2"/>
      <c r="D109" s="2"/>
      <c r="E109" s="2"/>
      <c r="F109" s="2"/>
      <c r="G109" s="2"/>
      <c r="H109" s="3"/>
      <c r="I109" s="3"/>
      <c r="J109" s="3"/>
      <c r="K109" s="3"/>
    </row>
    <row r="110" spans="2:11" ht="12.75">
      <c r="B110" s="2"/>
      <c r="C110" s="2"/>
      <c r="D110" s="2"/>
      <c r="E110" s="2"/>
      <c r="F110" s="2"/>
      <c r="G110" s="2"/>
      <c r="H110" s="3"/>
      <c r="I110" s="3"/>
      <c r="J110" s="3"/>
      <c r="K110" s="3"/>
    </row>
    <row r="111" spans="2:11" ht="12.75">
      <c r="B111" s="2"/>
      <c r="C111" s="2"/>
      <c r="D111" s="2"/>
      <c r="E111" s="2"/>
      <c r="F111" s="2"/>
      <c r="G111" s="2"/>
      <c r="H111" s="3"/>
      <c r="I111" s="3"/>
      <c r="J111" s="3"/>
      <c r="K111" s="3"/>
    </row>
    <row r="112" spans="2:11" ht="12.75">
      <c r="B112" s="2"/>
      <c r="C112" s="2"/>
      <c r="D112" s="2"/>
      <c r="E112" s="2"/>
      <c r="F112" s="2"/>
      <c r="G112" s="2"/>
      <c r="H112" s="3"/>
      <c r="I112" s="3"/>
      <c r="J112" s="3"/>
      <c r="K112" s="3"/>
    </row>
    <row r="113" spans="2:11" ht="12.75">
      <c r="B113" s="2"/>
      <c r="C113" s="2"/>
      <c r="D113" s="2"/>
      <c r="E113" s="2"/>
      <c r="F113" s="2"/>
      <c r="G113" s="2"/>
      <c r="H113" s="3"/>
      <c r="I113" s="3"/>
      <c r="J113" s="3"/>
      <c r="K113" s="3"/>
    </row>
    <row r="114" spans="2:11" ht="12.75">
      <c r="B114" s="2"/>
      <c r="C114" s="2"/>
      <c r="D114" s="2"/>
      <c r="E114" s="2"/>
      <c r="F114" s="2"/>
      <c r="G114" s="2"/>
      <c r="H114" s="3"/>
      <c r="I114" s="3"/>
      <c r="J114" s="3"/>
      <c r="K114" s="3"/>
    </row>
    <row r="115" spans="2:11" ht="12.75">
      <c r="B115" s="2"/>
      <c r="C115" s="2"/>
      <c r="D115" s="2"/>
      <c r="E115" s="2"/>
      <c r="F115" s="2"/>
      <c r="G115" s="2"/>
      <c r="H115" s="3"/>
      <c r="I115" s="3"/>
      <c r="J115" s="3"/>
      <c r="K115" s="3"/>
    </row>
    <row r="116" spans="2:11" ht="12.75">
      <c r="B116" s="2"/>
      <c r="C116" s="2"/>
      <c r="D116" s="2"/>
      <c r="E116" s="2"/>
      <c r="F116" s="2"/>
      <c r="G116" s="2"/>
      <c r="H116" s="3"/>
      <c r="I116" s="3"/>
      <c r="J116" s="3"/>
      <c r="K116" s="3"/>
    </row>
    <row r="117" spans="2:11" ht="12.75">
      <c r="B117" s="2"/>
      <c r="C117" s="2"/>
      <c r="D117" s="2"/>
      <c r="E117" s="2"/>
      <c r="F117" s="2"/>
      <c r="G117" s="2"/>
      <c r="H117" s="3"/>
      <c r="I117" s="3"/>
      <c r="J117" s="3"/>
      <c r="K117" s="3"/>
    </row>
    <row r="118" spans="2:11" ht="12.75">
      <c r="B118" s="2"/>
      <c r="C118" s="2"/>
      <c r="D118" s="2"/>
      <c r="E118" s="2"/>
      <c r="F118" s="2"/>
      <c r="G118" s="2"/>
      <c r="H118" s="3"/>
      <c r="I118" s="3"/>
      <c r="J118" s="3"/>
      <c r="K118" s="3"/>
    </row>
    <row r="119" spans="2:11" ht="12.75">
      <c r="B119" s="2"/>
      <c r="C119" s="2"/>
      <c r="D119" s="2"/>
      <c r="E119" s="2"/>
      <c r="F119" s="2"/>
      <c r="G119" s="2"/>
      <c r="H119" s="3"/>
      <c r="I119" s="3"/>
      <c r="J119" s="3"/>
      <c r="K119" s="3"/>
    </row>
    <row r="120" spans="2:7" ht="12.75">
      <c r="B120" s="2"/>
      <c r="C120" s="2"/>
      <c r="D120" s="2"/>
      <c r="E120" s="2"/>
      <c r="F120" s="2"/>
      <c r="G120" s="2"/>
    </row>
    <row r="121" spans="2:7" ht="12.75">
      <c r="B121" s="2"/>
      <c r="C121" s="2"/>
      <c r="D121" s="2"/>
      <c r="E121" s="2"/>
      <c r="F121" s="2"/>
      <c r="G121" s="2"/>
    </row>
    <row r="122" spans="2:7" ht="12.75">
      <c r="B122" s="2"/>
      <c r="C122" s="2"/>
      <c r="D122" s="2"/>
      <c r="E122" s="2"/>
      <c r="F122" s="2"/>
      <c r="G122" s="2"/>
    </row>
    <row r="123" spans="2:7" ht="12.75">
      <c r="B123" s="2"/>
      <c r="C123" s="2"/>
      <c r="D123" s="2"/>
      <c r="E123" s="2"/>
      <c r="F123" s="2"/>
      <c r="G123" s="2"/>
    </row>
    <row r="124" spans="2:7" ht="12.75">
      <c r="B124" s="2"/>
      <c r="C124" s="2"/>
      <c r="D124" s="2"/>
      <c r="E124" s="2"/>
      <c r="F124" s="2"/>
      <c r="G124" s="2"/>
    </row>
    <row r="125" spans="2:7" ht="12.75">
      <c r="B125" s="2"/>
      <c r="C125" s="2"/>
      <c r="D125" s="2"/>
      <c r="E125" s="2"/>
      <c r="F125" s="2"/>
      <c r="G125" s="2"/>
    </row>
    <row r="126" spans="2:7" ht="12.75">
      <c r="B126" s="2"/>
      <c r="C126" s="2"/>
      <c r="D126" s="2"/>
      <c r="E126" s="2"/>
      <c r="F126" s="2"/>
      <c r="G126" s="2"/>
    </row>
  </sheetData>
  <mergeCells count="2">
    <mergeCell ref="A1:J1"/>
    <mergeCell ref="A3:J3"/>
  </mergeCells>
  <printOptions horizontalCentered="1"/>
  <pageMargins left="0.7874015748031497" right="0.7874015748031497" top="0.5905511811023623" bottom="0.984251968503937" header="0" footer="0"/>
  <pageSetup fitToHeight="1" fitToWidth="1" horizontalDpi="600" verticalDpi="600" orientation="portrait" paperSize="9" scale="65"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codeName="Hoja10">
    <pageSetUpPr fitToPage="1"/>
  </sheetPr>
  <dimension ref="A1:CN109"/>
  <sheetViews>
    <sheetView showGridLines="0" zoomScale="75" zoomScaleNormal="75" workbookViewId="0" topLeftCell="A1">
      <selection activeCell="E31" sqref="E31"/>
    </sheetView>
  </sheetViews>
  <sheetFormatPr defaultColWidth="11.421875" defaultRowHeight="12.75"/>
  <cols>
    <col min="1" max="11" width="10.7109375" style="33" customWidth="1"/>
    <col min="12" max="14" width="11.421875" style="33" customWidth="1"/>
    <col min="15" max="17" width="11.8515625" style="33" customWidth="1"/>
    <col min="18" max="19" width="13.421875" style="33" customWidth="1"/>
    <col min="20" max="20" width="11.421875" style="33" customWidth="1"/>
    <col min="21" max="21" width="11.57421875" style="33" hidden="1" customWidth="1"/>
    <col min="22" max="22" width="11.140625" style="33" hidden="1" customWidth="1"/>
    <col min="23" max="23" width="11.421875" style="33" customWidth="1"/>
    <col min="24" max="24" width="12.57421875" style="33" customWidth="1"/>
    <col min="25" max="25" width="12.00390625" style="33" customWidth="1"/>
    <col min="26" max="26" width="11.57421875" style="33" customWidth="1"/>
    <col min="27" max="16384" width="11.421875" style="33" customWidth="1"/>
  </cols>
  <sheetData>
    <row r="1" spans="1:11" ht="18">
      <c r="A1" s="547" t="s">
        <v>236</v>
      </c>
      <c r="B1" s="547"/>
      <c r="C1" s="547"/>
      <c r="D1" s="547"/>
      <c r="E1" s="547"/>
      <c r="F1" s="547"/>
      <c r="G1" s="547"/>
      <c r="H1" s="547"/>
      <c r="I1" s="547"/>
      <c r="J1" s="547"/>
      <c r="K1" s="547"/>
    </row>
    <row r="2" spans="1:11" ht="12.75" customHeight="1">
      <c r="A2" s="62"/>
      <c r="B2" s="62"/>
      <c r="C2" s="62"/>
      <c r="D2" s="62"/>
      <c r="E2" s="62"/>
      <c r="F2" s="62"/>
      <c r="G2" s="62"/>
      <c r="H2" s="62"/>
      <c r="I2" s="62"/>
      <c r="J2" s="62"/>
      <c r="K2" s="62"/>
    </row>
    <row r="3" spans="1:11" ht="15">
      <c r="A3" s="554" t="s">
        <v>371</v>
      </c>
      <c r="B3" s="554"/>
      <c r="C3" s="554"/>
      <c r="D3" s="554"/>
      <c r="E3" s="554"/>
      <c r="F3" s="554"/>
      <c r="G3" s="554"/>
      <c r="H3" s="554"/>
      <c r="I3" s="554"/>
      <c r="J3" s="554"/>
      <c r="K3" s="554"/>
    </row>
    <row r="4" spans="1:11" ht="15">
      <c r="A4" s="554" t="s">
        <v>230</v>
      </c>
      <c r="B4" s="554"/>
      <c r="C4" s="554"/>
      <c r="D4" s="554"/>
      <c r="E4" s="554"/>
      <c r="F4" s="554"/>
      <c r="G4" s="554"/>
      <c r="H4" s="554"/>
      <c r="I4" s="554"/>
      <c r="J4" s="554"/>
      <c r="K4" s="554"/>
    </row>
    <row r="5" spans="1:11" ht="13.5" thickBot="1">
      <c r="A5" s="241"/>
      <c r="B5" s="241"/>
      <c r="C5" s="241"/>
      <c r="D5" s="241"/>
      <c r="E5" s="241"/>
      <c r="F5" s="241"/>
      <c r="G5" s="241"/>
      <c r="H5" s="241"/>
      <c r="I5" s="241"/>
      <c r="J5" s="241"/>
      <c r="K5" s="241"/>
    </row>
    <row r="6" spans="1:11" ht="12.75">
      <c r="A6" s="557" t="s">
        <v>1</v>
      </c>
      <c r="B6" s="559" t="s">
        <v>3</v>
      </c>
      <c r="C6" s="551" t="s">
        <v>372</v>
      </c>
      <c r="D6" s="553"/>
      <c r="E6" s="551" t="s">
        <v>156</v>
      </c>
      <c r="F6" s="552"/>
      <c r="G6" s="552"/>
      <c r="H6" s="552"/>
      <c r="I6" s="552"/>
      <c r="J6" s="552"/>
      <c r="K6" s="552"/>
    </row>
    <row r="7" spans="1:11" ht="13.5" thickBot="1">
      <c r="A7" s="558"/>
      <c r="B7" s="560"/>
      <c r="C7" s="262" t="s">
        <v>60</v>
      </c>
      <c r="D7" s="262" t="s">
        <v>5</v>
      </c>
      <c r="E7" s="262" t="s">
        <v>61</v>
      </c>
      <c r="F7" s="262" t="s">
        <v>176</v>
      </c>
      <c r="G7" s="262" t="s">
        <v>62</v>
      </c>
      <c r="H7" s="262" t="s">
        <v>63</v>
      </c>
      <c r="I7" s="262" t="s">
        <v>64</v>
      </c>
      <c r="J7" s="262" t="s">
        <v>65</v>
      </c>
      <c r="K7" s="263" t="s">
        <v>157</v>
      </c>
    </row>
    <row r="8" spans="1:11" ht="12.75">
      <c r="A8" s="221">
        <v>1996</v>
      </c>
      <c r="B8" s="264">
        <v>100</v>
      </c>
      <c r="C8" s="222">
        <v>71.9811427922299</v>
      </c>
      <c r="D8" s="222">
        <v>28.01885720777008</v>
      </c>
      <c r="E8" s="222">
        <v>3.475378787878787</v>
      </c>
      <c r="F8" s="222">
        <v>16.388352455602252</v>
      </c>
      <c r="G8" s="222">
        <v>22.746033549168846</v>
      </c>
      <c r="H8" s="222">
        <v>19.957211556666284</v>
      </c>
      <c r="I8" s="222">
        <v>21.246544738536105</v>
      </c>
      <c r="J8" s="222">
        <v>10.41501003445795</v>
      </c>
      <c r="K8" s="223">
        <v>5.7714688776897844</v>
      </c>
    </row>
    <row r="9" spans="1:16" ht="12.75">
      <c r="A9" s="224">
        <v>1997</v>
      </c>
      <c r="B9" s="265">
        <v>100</v>
      </c>
      <c r="C9" s="225">
        <v>71.27414860391613</v>
      </c>
      <c r="D9" s="225">
        <v>28.72585139608386</v>
      </c>
      <c r="E9" s="225">
        <v>3.6674085018047156</v>
      </c>
      <c r="F9" s="225">
        <v>19.33010416861476</v>
      </c>
      <c r="G9" s="225">
        <v>24.231826597594956</v>
      </c>
      <c r="H9" s="225">
        <v>19.32823399599783</v>
      </c>
      <c r="I9" s="225">
        <v>21.184855400501327</v>
      </c>
      <c r="J9" s="225">
        <v>9.80344485796039</v>
      </c>
      <c r="K9" s="226">
        <v>2.4541264775260174</v>
      </c>
      <c r="L9" s="37"/>
      <c r="M9" s="37"/>
      <c r="N9" s="37"/>
      <c r="O9" s="37"/>
      <c r="P9" s="37"/>
    </row>
    <row r="10" spans="1:16" ht="12.75">
      <c r="A10" s="224">
        <v>1998</v>
      </c>
      <c r="B10" s="265">
        <v>100</v>
      </c>
      <c r="C10" s="225">
        <v>72.37892899823586</v>
      </c>
      <c r="D10" s="225">
        <v>27.621071001764136</v>
      </c>
      <c r="E10" s="225">
        <v>3.8052241212512095</v>
      </c>
      <c r="F10" s="225">
        <v>19.246163476677353</v>
      </c>
      <c r="G10" s="225">
        <v>24.787070584441448</v>
      </c>
      <c r="H10" s="225">
        <v>20.441223893620652</v>
      </c>
      <c r="I10" s="225">
        <v>20.600565282546427</v>
      </c>
      <c r="J10" s="225">
        <v>8.940190071513934</v>
      </c>
      <c r="K10" s="226">
        <v>2.1795625699489705</v>
      </c>
      <c r="L10" s="37"/>
      <c r="M10" s="37"/>
      <c r="N10" s="37"/>
      <c r="O10" s="37"/>
      <c r="P10" s="37"/>
    </row>
    <row r="11" spans="1:16" ht="12.75">
      <c r="A11" s="224">
        <v>1999</v>
      </c>
      <c r="B11" s="265">
        <v>100</v>
      </c>
      <c r="C11" s="225">
        <v>71.74549193293262</v>
      </c>
      <c r="D11" s="225">
        <v>28.25450806706738</v>
      </c>
      <c r="E11" s="225">
        <v>3.665770325846251</v>
      </c>
      <c r="F11" s="225">
        <v>19.271986713065484</v>
      </c>
      <c r="G11" s="225">
        <v>25.019772223979754</v>
      </c>
      <c r="H11" s="225">
        <v>21.221527997469153</v>
      </c>
      <c r="I11" s="225">
        <v>20.588816830117054</v>
      </c>
      <c r="J11" s="225">
        <v>8.258857956342931</v>
      </c>
      <c r="K11" s="226">
        <v>1.9732679531793735</v>
      </c>
      <c r="L11" s="37"/>
      <c r="M11" s="37"/>
      <c r="N11" s="37"/>
      <c r="O11" s="37"/>
      <c r="P11" s="37"/>
    </row>
    <row r="12" spans="1:16" ht="12.75">
      <c r="A12" s="224">
        <v>2000</v>
      </c>
      <c r="B12" s="265">
        <v>100</v>
      </c>
      <c r="C12" s="225">
        <v>70.41082687442272</v>
      </c>
      <c r="D12" s="225">
        <v>29.59118107706518</v>
      </c>
      <c r="E12" s="225">
        <v>3.5761615999357463</v>
      </c>
      <c r="F12" s="225">
        <v>18.561503554074136</v>
      </c>
      <c r="G12" s="225">
        <v>25.20581502750894</v>
      </c>
      <c r="H12" s="225">
        <v>22.52118388819726</v>
      </c>
      <c r="I12" s="225">
        <v>20.348580378298063</v>
      </c>
      <c r="J12" s="225">
        <v>8.045861611983456</v>
      </c>
      <c r="K12" s="226">
        <v>1.740893940002394</v>
      </c>
      <c r="L12" s="37"/>
      <c r="M12" s="37"/>
      <c r="N12" s="37"/>
      <c r="O12" s="37"/>
      <c r="P12" s="37"/>
    </row>
    <row r="13" spans="1:16" ht="12.75">
      <c r="A13" s="224">
        <v>2001</v>
      </c>
      <c r="B13" s="265">
        <v>100</v>
      </c>
      <c r="C13" s="225">
        <v>71.30640051353197</v>
      </c>
      <c r="D13" s="225">
        <v>28.695670179943264</v>
      </c>
      <c r="E13" s="225">
        <v>3.2613422235106535</v>
      </c>
      <c r="F13" s="225">
        <v>17.8452363696602</v>
      </c>
      <c r="G13" s="225">
        <v>26.33093823121363</v>
      </c>
      <c r="H13" s="225">
        <v>22.483589754208683</v>
      </c>
      <c r="I13" s="225">
        <v>20.251382187894727</v>
      </c>
      <c r="J13" s="225">
        <v>8.197875468494399</v>
      </c>
      <c r="K13" s="226">
        <v>1.6296357650176958</v>
      </c>
      <c r="L13" s="37"/>
      <c r="M13" s="37"/>
      <c r="N13" s="37"/>
      <c r="O13" s="37"/>
      <c r="P13" s="37"/>
    </row>
    <row r="14" spans="1:16" ht="12.75">
      <c r="A14" s="224">
        <v>2002</v>
      </c>
      <c r="B14" s="265">
        <v>100</v>
      </c>
      <c r="C14" s="225">
        <v>70.70492082411036</v>
      </c>
      <c r="D14" s="225">
        <v>29.29507917588967</v>
      </c>
      <c r="E14" s="225">
        <v>3.2862250979056697</v>
      </c>
      <c r="F14" s="225">
        <v>17.43785118338158</v>
      </c>
      <c r="G14" s="225">
        <v>26.047164992337823</v>
      </c>
      <c r="H14" s="225">
        <v>23.48459049889324</v>
      </c>
      <c r="I14" s="225">
        <v>19.77268857483399</v>
      </c>
      <c r="J14" s="225">
        <v>7.915460582325899</v>
      </c>
      <c r="K14" s="226">
        <v>2.0560190703217813</v>
      </c>
      <c r="L14" s="37"/>
      <c r="M14" s="37"/>
      <c r="N14" s="37"/>
      <c r="O14" s="37"/>
      <c r="P14" s="37"/>
    </row>
    <row r="15" spans="1:16" ht="12.75">
      <c r="A15" s="224">
        <v>2003</v>
      </c>
      <c r="B15" s="265">
        <v>100</v>
      </c>
      <c r="C15" s="225">
        <v>69.54389406571849</v>
      </c>
      <c r="D15" s="225">
        <v>30.460370599398683</v>
      </c>
      <c r="E15" s="225">
        <v>3.1977487848554618</v>
      </c>
      <c r="F15" s="225">
        <v>18.32739834104527</v>
      </c>
      <c r="G15" s="225">
        <v>25.291596477386612</v>
      </c>
      <c r="H15" s="225">
        <v>24.321385163230055</v>
      </c>
      <c r="I15" s="225">
        <v>19.38290295754526</v>
      </c>
      <c r="J15" s="225">
        <v>7.6145595667100245</v>
      </c>
      <c r="K15" s="226">
        <v>1.8644087092273054</v>
      </c>
      <c r="L15" s="37"/>
      <c r="M15" s="37"/>
      <c r="N15" s="37"/>
      <c r="O15" s="37"/>
      <c r="P15" s="37"/>
    </row>
    <row r="16" spans="1:16" ht="12.75">
      <c r="A16" s="224">
        <v>2004</v>
      </c>
      <c r="B16" s="265">
        <v>100</v>
      </c>
      <c r="C16" s="225">
        <v>69.90686222031903</v>
      </c>
      <c r="D16" s="225">
        <v>30.090996681297504</v>
      </c>
      <c r="E16" s="225">
        <v>2.714912750240874</v>
      </c>
      <c r="F16" s="225">
        <v>18.567605181458088</v>
      </c>
      <c r="G16" s="225">
        <v>25.421261106947863</v>
      </c>
      <c r="H16" s="225">
        <v>24.830317953109944</v>
      </c>
      <c r="I16" s="225">
        <v>19.852264211540522</v>
      </c>
      <c r="J16" s="225">
        <v>7.28615779895086</v>
      </c>
      <c r="K16" s="226">
        <v>1.3274809977518487</v>
      </c>
      <c r="L16" s="37"/>
      <c r="M16" s="37"/>
      <c r="N16" s="37"/>
      <c r="O16" s="37"/>
      <c r="P16" s="37"/>
    </row>
    <row r="17" spans="1:16" ht="12.75">
      <c r="A17" s="224">
        <v>2005</v>
      </c>
      <c r="B17" s="265">
        <v>100</v>
      </c>
      <c r="C17" s="225">
        <v>70.93484930517957</v>
      </c>
      <c r="D17" s="225">
        <v>29.06515069482043</v>
      </c>
      <c r="E17" s="225">
        <v>2.8650063165493593</v>
      </c>
      <c r="F17" s="225">
        <v>18.18936815635681</v>
      </c>
      <c r="G17" s="225">
        <v>25.218823317090777</v>
      </c>
      <c r="H17" s="225">
        <v>24.217199061541237</v>
      </c>
      <c r="I17" s="225">
        <v>20.034741021476265</v>
      </c>
      <c r="J17" s="225">
        <v>7.196354448655477</v>
      </c>
      <c r="K17" s="226">
        <v>2.2785076783300724</v>
      </c>
      <c r="L17" s="37"/>
      <c r="M17" s="37"/>
      <c r="N17" s="37"/>
      <c r="O17" s="37"/>
      <c r="P17" s="37"/>
    </row>
    <row r="18" spans="1:16" ht="12.75">
      <c r="A18" s="224">
        <v>2006</v>
      </c>
      <c r="B18" s="265">
        <v>100</v>
      </c>
      <c r="C18" s="225">
        <v>70.31472669742276</v>
      </c>
      <c r="D18" s="225">
        <v>29.687688703171414</v>
      </c>
      <c r="E18" s="225">
        <v>2.772879882128451</v>
      </c>
      <c r="F18" s="225">
        <v>17.772517572039323</v>
      </c>
      <c r="G18" s="225">
        <v>24.388299799521747</v>
      </c>
      <c r="H18" s="225">
        <v>26.141880630902634</v>
      </c>
      <c r="I18" s="225">
        <v>18.200525053425533</v>
      </c>
      <c r="J18" s="225">
        <v>7.2582787855365805</v>
      </c>
      <c r="K18" s="226">
        <v>3.4656182764457384</v>
      </c>
      <c r="L18" s="37"/>
      <c r="M18" s="37"/>
      <c r="N18" s="37"/>
      <c r="O18" s="37"/>
      <c r="P18" s="37"/>
    </row>
    <row r="19" spans="1:16" ht="12.75">
      <c r="A19" s="224">
        <v>2007</v>
      </c>
      <c r="B19" s="265">
        <f>SUM(C19:D19)</f>
        <v>100</v>
      </c>
      <c r="C19" s="225">
        <v>71.2</v>
      </c>
      <c r="D19" s="225">
        <v>28.8</v>
      </c>
      <c r="E19" s="225">
        <v>2.52</v>
      </c>
      <c r="F19" s="225">
        <v>17.405</v>
      </c>
      <c r="G19" s="225">
        <v>25.478</v>
      </c>
      <c r="H19" s="225">
        <v>26.461</v>
      </c>
      <c r="I19" s="225">
        <v>18.709</v>
      </c>
      <c r="J19" s="225">
        <v>7.375</v>
      </c>
      <c r="K19" s="226">
        <v>2.039</v>
      </c>
      <c r="L19" s="37"/>
      <c r="M19" s="37"/>
      <c r="N19" s="37"/>
      <c r="O19" s="37"/>
      <c r="P19" s="37"/>
    </row>
    <row r="20" spans="1:16" ht="14.25">
      <c r="A20" s="224" t="s">
        <v>395</v>
      </c>
      <c r="B20" s="265">
        <v>99.996947124191</v>
      </c>
      <c r="C20" s="225">
        <v>72.98510196605203</v>
      </c>
      <c r="D20" s="225">
        <v>27.01184515813897</v>
      </c>
      <c r="E20" s="225">
        <v>1.9629991451947737</v>
      </c>
      <c r="F20" s="225">
        <v>14.440102576627185</v>
      </c>
      <c r="G20" s="225">
        <v>25.33276346318232</v>
      </c>
      <c r="H20" s="225">
        <v>25.995237513737944</v>
      </c>
      <c r="I20" s="225">
        <v>21.27243863719624</v>
      </c>
      <c r="J20" s="225">
        <v>8.548052265233851</v>
      </c>
      <c r="K20" s="226">
        <v>2.448406398827696</v>
      </c>
      <c r="L20" s="37"/>
      <c r="M20" s="37"/>
      <c r="N20" s="37"/>
      <c r="O20" s="37"/>
      <c r="P20" s="37"/>
    </row>
    <row r="21" spans="1:16" ht="13.5" thickBot="1">
      <c r="A21" s="228">
        <v>2009</v>
      </c>
      <c r="B21" s="266">
        <v>100</v>
      </c>
      <c r="C21" s="229">
        <v>73.95452377166481</v>
      </c>
      <c r="D21" s="229">
        <v>26.035935760852283</v>
      </c>
      <c r="E21" s="229">
        <v>1.8349499125457147</v>
      </c>
      <c r="F21" s="229">
        <v>14.6064557163301</v>
      </c>
      <c r="G21" s="229">
        <v>24.309111146446178</v>
      </c>
      <c r="H21" s="229">
        <v>26.50977897916998</v>
      </c>
      <c r="I21" s="229">
        <v>21.733184926061377</v>
      </c>
      <c r="J21" s="229">
        <v>8.710446811893782</v>
      </c>
      <c r="K21" s="230">
        <v>2.29607250755287</v>
      </c>
      <c r="L21" s="37"/>
      <c r="M21" s="37"/>
      <c r="N21" s="37"/>
      <c r="O21" s="37"/>
      <c r="P21" s="37"/>
    </row>
    <row r="22" spans="1:12" ht="15" customHeight="1">
      <c r="A22" s="231" t="s">
        <v>101</v>
      </c>
      <c r="B22" s="267"/>
      <c r="C22" s="232"/>
      <c r="D22" s="232"/>
      <c r="E22" s="232"/>
      <c r="F22" s="232"/>
      <c r="G22" s="232"/>
      <c r="H22" s="232"/>
      <c r="I22" s="232"/>
      <c r="J22" s="232"/>
      <c r="K22" s="232"/>
      <c r="L22" s="37"/>
    </row>
    <row r="23" spans="1:12" ht="15" customHeight="1">
      <c r="A23" s="114" t="s">
        <v>257</v>
      </c>
      <c r="B23" s="70"/>
      <c r="C23" s="67"/>
      <c r="D23" s="67"/>
      <c r="E23" s="71"/>
      <c r="F23" s="67"/>
      <c r="G23" s="77"/>
      <c r="H23" s="77"/>
      <c r="I23" s="77"/>
      <c r="L23" s="37"/>
    </row>
    <row r="24" spans="1:11" ht="24" customHeight="1">
      <c r="A24" s="561" t="s">
        <v>396</v>
      </c>
      <c r="B24" s="561"/>
      <c r="C24" s="561"/>
      <c r="D24" s="561"/>
      <c r="E24" s="561"/>
      <c r="F24" s="561"/>
      <c r="G24" s="561"/>
      <c r="H24" s="561"/>
      <c r="I24" s="561"/>
      <c r="J24" s="561"/>
      <c r="K24" s="561"/>
    </row>
    <row r="25" spans="1:10" ht="13.5" customHeight="1">
      <c r="A25" s="512"/>
      <c r="B25" s="512"/>
      <c r="C25" s="512"/>
      <c r="D25" s="512"/>
      <c r="E25" s="512"/>
      <c r="F25" s="512"/>
      <c r="G25" s="512"/>
      <c r="H25" s="67"/>
      <c r="I25" s="67"/>
      <c r="J25" s="67"/>
    </row>
    <row r="26" spans="1:11" ht="12.75">
      <c r="A26"/>
      <c r="B26"/>
      <c r="C26"/>
      <c r="D26"/>
      <c r="E26"/>
      <c r="F26"/>
      <c r="G26"/>
      <c r="H26"/>
      <c r="I26"/>
      <c r="J26"/>
      <c r="K26"/>
    </row>
    <row r="27" spans="1:69" ht="12.7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row>
    <row r="28" spans="1:69" ht="12.7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ht="12.7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ht="12.7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ht="12.7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1:69" ht="12.7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row>
    <row r="33" spans="1:69" ht="12.7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row>
    <row r="34" spans="1:69" ht="12.7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row>
    <row r="35" spans="1:69" ht="12.7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row>
    <row r="36" spans="1:69" ht="12.7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row>
    <row r="37" spans="1:69" ht="12.7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row>
    <row r="38" spans="1:69" ht="12.7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row r="39" spans="1:69" ht="12.7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row>
    <row r="40" spans="1:69" ht="12.7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row>
    <row r="41" spans="1:69" ht="12.7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row>
    <row r="42" spans="1:69" ht="12.7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row>
    <row r="43" spans="1:92" ht="12.7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CD43" s="84"/>
      <c r="CI43" s="84"/>
      <c r="CN43" s="84"/>
    </row>
    <row r="44" spans="1:92" ht="12.7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CD44" s="84"/>
      <c r="CI44" s="84"/>
      <c r="CN44" s="84"/>
    </row>
    <row r="45" spans="1:92" ht="12.7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CD45" s="84"/>
      <c r="CI45" s="84"/>
      <c r="CN45" s="84"/>
    </row>
    <row r="46" spans="1:92" ht="12.7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CD46" s="84"/>
      <c r="CI46" s="84"/>
      <c r="CN46" s="84"/>
    </row>
    <row r="47" spans="1:92" ht="12.7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CD47" s="84"/>
      <c r="CI47" s="84"/>
      <c r="CN47" s="84"/>
    </row>
    <row r="48" spans="1:92" ht="12.7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CD48" s="84"/>
      <c r="CI48" s="84"/>
      <c r="CN48" s="84"/>
    </row>
    <row r="49" spans="12:79" ht="12.75">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X49" s="37"/>
      <c r="BY49" s="37"/>
      <c r="BZ49" s="37"/>
      <c r="CA49" s="37"/>
    </row>
    <row r="50" spans="21:79" ht="12.75">
      <c r="U50" s="33">
        <v>81.4</v>
      </c>
      <c r="V50" s="33">
        <v>5.4</v>
      </c>
      <c r="AB50" s="33" t="e">
        <f>AE38*100/F37</f>
        <v>#DIV/0!</v>
      </c>
      <c r="BX50" s="37"/>
      <c r="BY50" s="37"/>
      <c r="BZ50" s="37"/>
      <c r="CA50" s="37"/>
    </row>
    <row r="51" spans="21:79" ht="12.75">
      <c r="U51" s="33">
        <v>82.3</v>
      </c>
      <c r="V51" s="33">
        <v>4.3</v>
      </c>
      <c r="AB51" s="33" t="e">
        <f>SUM(AB49:AB50)</f>
        <v>#DIV/0!</v>
      </c>
      <c r="BX51" s="37"/>
      <c r="BY51" s="37"/>
      <c r="BZ51" s="37"/>
      <c r="CA51" s="37"/>
    </row>
    <row r="52" spans="21:79" ht="12.75">
      <c r="U52" s="33">
        <v>76.7</v>
      </c>
      <c r="V52" s="33">
        <v>7.7</v>
      </c>
      <c r="BX52" s="37"/>
      <c r="BY52" s="37"/>
      <c r="BZ52" s="37"/>
      <c r="CA52" s="37"/>
    </row>
    <row r="53" spans="1:79" ht="12.75">
      <c r="A53"/>
      <c r="B53"/>
      <c r="C53"/>
      <c r="D53"/>
      <c r="E53"/>
      <c r="F53"/>
      <c r="G53"/>
      <c r="H53"/>
      <c r="I53"/>
      <c r="J53"/>
      <c r="K53"/>
      <c r="U53" s="33">
        <v>79</v>
      </c>
      <c r="V53" s="33">
        <v>6.8</v>
      </c>
      <c r="BX53" s="37"/>
      <c r="BY53" s="37"/>
      <c r="BZ53" s="37"/>
      <c r="CA53" s="37"/>
    </row>
    <row r="54" spans="1:79" ht="12.7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X54" s="37"/>
      <c r="BY54" s="37"/>
      <c r="BZ54" s="37"/>
      <c r="CA54" s="85"/>
    </row>
    <row r="55" spans="1:79" ht="12.7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X55" s="37"/>
      <c r="BY55" s="37"/>
      <c r="BZ55" s="37"/>
      <c r="CA55" s="85"/>
    </row>
    <row r="56" spans="1:56" ht="12.7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1:56" ht="12.7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1:56" ht="12.7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1:56" ht="12.7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1:56" ht="12.7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ht="12.7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56" ht="12.7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56" ht="12.7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56" ht="12.7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1:56"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1:56" ht="12.7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1:56"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1:56"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1:56"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1:56"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56"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1:56"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1:56"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1:56"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1:56"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1:56"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1:56"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1:56"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1:56"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1:56"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1:56"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1:56"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1:56"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1:56"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1:56"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1:56"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1:56"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1:56"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1:56"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1:56"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1:56"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1:56"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1:56"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row>
    <row r="99" spans="1:56"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row>
    <row r="100" spans="1:56"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row>
    <row r="102" spans="1:56"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row>
    <row r="103" spans="1:56"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row>
    <row r="104" spans="1:56"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row>
    <row r="105" spans="1:56"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row>
    <row r="106" spans="12:56" ht="12.75">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21:25" ht="12.75">
      <c r="U107" s="33">
        <v>9.8</v>
      </c>
      <c r="V107" s="33" t="s">
        <v>175</v>
      </c>
      <c r="X107" s="33">
        <v>2.7</v>
      </c>
      <c r="Y107" s="33" t="s">
        <v>175</v>
      </c>
    </row>
    <row r="108" spans="21:25" ht="12.75">
      <c r="U108" s="33">
        <v>8.3</v>
      </c>
      <c r="V108" s="33" t="s">
        <v>175</v>
      </c>
      <c r="X108" s="33">
        <v>3</v>
      </c>
      <c r="Y108" s="33" t="s">
        <v>175</v>
      </c>
    </row>
    <row r="109" spans="21:25" ht="12.75">
      <c r="U109" s="33">
        <v>8.9</v>
      </c>
      <c r="V109" s="33" t="s">
        <v>175</v>
      </c>
      <c r="X109" s="33">
        <v>2.5</v>
      </c>
      <c r="Y109" s="33" t="s">
        <v>175</v>
      </c>
    </row>
  </sheetData>
  <mergeCells count="9">
    <mergeCell ref="A25:G25"/>
    <mergeCell ref="A1:K1"/>
    <mergeCell ref="A3:K3"/>
    <mergeCell ref="C6:D6"/>
    <mergeCell ref="E6:K6"/>
    <mergeCell ref="A4:K4"/>
    <mergeCell ref="A6:A7"/>
    <mergeCell ref="B6:B7"/>
    <mergeCell ref="A24:K24"/>
  </mergeCells>
  <printOptions horizontalCentered="1"/>
  <pageMargins left="0.7874015748031497" right="0.7874015748031497" top="0.5905511811023623" bottom="0.984251968503937" header="0" footer="0"/>
  <pageSetup fitToHeight="1" fitToWidth="1" horizontalDpi="2400" verticalDpi="2400" orientation="portrait" paperSize="9" scale="73" r:id="rId1"/>
  <headerFooter alignWithMargins="0">
    <oddFooter>&amp;C&amp;A</oddFooter>
  </headerFooter>
  <ignoredErrors>
    <ignoredError sqref="B19" formulaRange="1"/>
  </ignoredErrors>
</worksheet>
</file>

<file path=xl/worksheets/sheet11.xml><?xml version="1.0" encoding="utf-8"?>
<worksheet xmlns="http://schemas.openxmlformats.org/spreadsheetml/2006/main" xmlns:r="http://schemas.openxmlformats.org/officeDocument/2006/relationships">
  <sheetPr codeName="Hoja11"/>
  <dimension ref="A1:V53"/>
  <sheetViews>
    <sheetView showGridLines="0" zoomScale="75" zoomScaleNormal="75" workbookViewId="0" topLeftCell="A1">
      <selection activeCell="D41" sqref="D41"/>
    </sheetView>
  </sheetViews>
  <sheetFormatPr defaultColWidth="11.421875" defaultRowHeight="12.75"/>
  <cols>
    <col min="1" max="2" width="11.7109375" style="33" customWidth="1"/>
    <col min="3" max="3" width="12.7109375" style="33" customWidth="1"/>
    <col min="4" max="4" width="13.7109375" style="33" customWidth="1"/>
    <col min="5" max="9" width="11.7109375" style="33" customWidth="1"/>
    <col min="10" max="10" width="11.421875" style="33" customWidth="1"/>
    <col min="11" max="11" width="22.140625" style="33" customWidth="1"/>
    <col min="12" max="12" width="12.8515625" style="33" customWidth="1"/>
    <col min="13" max="13" width="10.140625" style="33" customWidth="1"/>
    <col min="14" max="16384" width="11.421875" style="33" customWidth="1"/>
  </cols>
  <sheetData>
    <row r="1" spans="1:13" ht="18">
      <c r="A1" s="547" t="s">
        <v>236</v>
      </c>
      <c r="B1" s="547"/>
      <c r="C1" s="547"/>
      <c r="D1" s="547"/>
      <c r="E1" s="547"/>
      <c r="F1" s="547"/>
      <c r="G1" s="547"/>
      <c r="H1" s="547"/>
      <c r="I1" s="547"/>
      <c r="J1" s="62"/>
      <c r="K1" s="62"/>
      <c r="L1" s="62"/>
      <c r="M1" s="62"/>
    </row>
    <row r="2" spans="1:13" ht="12.75" customHeight="1">
      <c r="A2" s="62"/>
      <c r="B2" s="62"/>
      <c r="C2" s="62"/>
      <c r="D2" s="62"/>
      <c r="E2" s="62"/>
      <c r="F2" s="62"/>
      <c r="G2" s="62"/>
      <c r="H2" s="62"/>
      <c r="I2" s="62"/>
      <c r="J2" s="62"/>
      <c r="K2" s="62"/>
      <c r="L2" s="62"/>
      <c r="M2" s="62"/>
    </row>
    <row r="3" spans="1:9" ht="15">
      <c r="A3" s="554" t="s">
        <v>258</v>
      </c>
      <c r="B3" s="554"/>
      <c r="C3" s="554"/>
      <c r="D3" s="554"/>
      <c r="E3" s="554"/>
      <c r="F3" s="554"/>
      <c r="G3" s="554"/>
      <c r="H3" s="554"/>
      <c r="I3" s="554"/>
    </row>
    <row r="4" spans="1:9" ht="15">
      <c r="A4" s="554" t="s">
        <v>230</v>
      </c>
      <c r="B4" s="554"/>
      <c r="C4" s="554"/>
      <c r="D4" s="554"/>
      <c r="E4" s="554"/>
      <c r="F4" s="554"/>
      <c r="G4" s="554"/>
      <c r="H4" s="554"/>
      <c r="I4" s="554"/>
    </row>
    <row r="5" spans="1:9" ht="13.5" thickBot="1">
      <c r="A5" s="268"/>
      <c r="B5" s="268"/>
      <c r="C5" s="268"/>
      <c r="D5" s="268"/>
      <c r="E5" s="268"/>
      <c r="F5" s="268"/>
      <c r="G5" s="268"/>
      <c r="H5" s="268"/>
      <c r="I5" s="268"/>
    </row>
    <row r="6" spans="1:9" ht="12.75">
      <c r="A6" s="557" t="s">
        <v>1</v>
      </c>
      <c r="B6" s="559" t="s">
        <v>3</v>
      </c>
      <c r="C6" s="559" t="s">
        <v>261</v>
      </c>
      <c r="D6" s="272" t="s">
        <v>66</v>
      </c>
      <c r="E6" s="569" t="s">
        <v>262</v>
      </c>
      <c r="F6" s="562" t="s">
        <v>67</v>
      </c>
      <c r="G6" s="563"/>
      <c r="H6" s="557"/>
      <c r="I6" s="573" t="s">
        <v>263</v>
      </c>
    </row>
    <row r="7" spans="1:9" ht="12.75">
      <c r="A7" s="567"/>
      <c r="B7" s="568"/>
      <c r="C7" s="568"/>
      <c r="D7" s="273" t="s">
        <v>259</v>
      </c>
      <c r="E7" s="570"/>
      <c r="F7" s="564"/>
      <c r="G7" s="565"/>
      <c r="H7" s="566"/>
      <c r="I7" s="508"/>
    </row>
    <row r="8" spans="1:9" ht="12.75">
      <c r="A8" s="567"/>
      <c r="B8" s="568"/>
      <c r="C8" s="568"/>
      <c r="D8" s="273" t="s">
        <v>260</v>
      </c>
      <c r="E8" s="570"/>
      <c r="F8" s="572" t="s">
        <v>3</v>
      </c>
      <c r="G8" s="274" t="s">
        <v>68</v>
      </c>
      <c r="H8" s="274" t="s">
        <v>68</v>
      </c>
      <c r="I8" s="508"/>
    </row>
    <row r="9" spans="1:9" ht="13.5" thickBot="1">
      <c r="A9" s="558"/>
      <c r="B9" s="560"/>
      <c r="C9" s="560"/>
      <c r="D9" s="275" t="s">
        <v>177</v>
      </c>
      <c r="E9" s="571"/>
      <c r="F9" s="560"/>
      <c r="G9" s="275" t="s">
        <v>69</v>
      </c>
      <c r="H9" s="275" t="s">
        <v>70</v>
      </c>
      <c r="I9" s="509"/>
    </row>
    <row r="10" spans="1:22" ht="12.75">
      <c r="A10" s="221">
        <v>1996</v>
      </c>
      <c r="B10" s="269">
        <v>100</v>
      </c>
      <c r="C10" s="222">
        <v>3.273409627947922</v>
      </c>
      <c r="D10" s="222">
        <v>47.22930083862298</v>
      </c>
      <c r="E10" s="222">
        <v>14.639141666860615</v>
      </c>
      <c r="F10" s="222">
        <v>34.11249594588334</v>
      </c>
      <c r="G10" s="222">
        <v>2.189222999583005</v>
      </c>
      <c r="H10" s="222">
        <v>31.923272946300333</v>
      </c>
      <c r="I10" s="223">
        <v>0.745651920685134</v>
      </c>
      <c r="J10" s="37"/>
      <c r="N10" s="86"/>
      <c r="V10" s="37"/>
    </row>
    <row r="11" spans="1:14" ht="12.75">
      <c r="A11" s="224">
        <v>1997</v>
      </c>
      <c r="B11" s="270">
        <v>100</v>
      </c>
      <c r="C11" s="225">
        <v>3.526769173768063</v>
      </c>
      <c r="D11" s="225">
        <v>44.359021859948136</v>
      </c>
      <c r="E11" s="225">
        <v>12.968932492408317</v>
      </c>
      <c r="F11" s="225">
        <v>38.34522045201927</v>
      </c>
      <c r="G11" s="225">
        <v>2.109577621341238</v>
      </c>
      <c r="H11" s="225">
        <v>36.23564283067803</v>
      </c>
      <c r="I11" s="226">
        <v>0.8000560218562143</v>
      </c>
      <c r="J11" s="37"/>
      <c r="N11" s="86"/>
    </row>
    <row r="12" spans="1:14" ht="12.75">
      <c r="A12" s="224">
        <v>1998</v>
      </c>
      <c r="B12" s="270">
        <v>100</v>
      </c>
      <c r="C12" s="225">
        <v>4.078198123429466</v>
      </c>
      <c r="D12" s="225">
        <v>43.52767595730457</v>
      </c>
      <c r="E12" s="225">
        <v>12.35369400814427</v>
      </c>
      <c r="F12" s="225">
        <v>39.40337044977754</v>
      </c>
      <c r="G12" s="225">
        <v>2.1232450376927865</v>
      </c>
      <c r="H12" s="225">
        <v>37.28012541208475</v>
      </c>
      <c r="I12" s="226">
        <v>0.6370614613441461</v>
      </c>
      <c r="J12" s="37"/>
      <c r="N12" s="86"/>
    </row>
    <row r="13" spans="1:10" ht="12.75">
      <c r="A13" s="224">
        <v>1999</v>
      </c>
      <c r="B13" s="270">
        <v>100</v>
      </c>
      <c r="C13" s="225">
        <v>4.410222179841709</v>
      </c>
      <c r="D13" s="225">
        <v>42.96271574330123</v>
      </c>
      <c r="E13" s="225">
        <v>10.65262347905545</v>
      </c>
      <c r="F13" s="225">
        <v>40.93878134833604</v>
      </c>
      <c r="G13" s="225">
        <v>1.914274816439401</v>
      </c>
      <c r="H13" s="225">
        <v>39.02450653189664</v>
      </c>
      <c r="I13" s="226">
        <v>1.0356572494655651</v>
      </c>
      <c r="J13" s="37"/>
    </row>
    <row r="14" spans="1:10" ht="12.75">
      <c r="A14" s="224">
        <v>2000</v>
      </c>
      <c r="B14" s="270">
        <v>100</v>
      </c>
      <c r="C14" s="225">
        <v>4.345078979343864</v>
      </c>
      <c r="D14" s="225">
        <v>42.47144592952612</v>
      </c>
      <c r="E14" s="225">
        <v>10.287760899098432</v>
      </c>
      <c r="F14" s="225">
        <v>42.048602673147016</v>
      </c>
      <c r="G14" s="225">
        <v>2.051032806804374</v>
      </c>
      <c r="H14" s="225">
        <v>39.997569866342644</v>
      </c>
      <c r="I14" s="226">
        <v>0.8471115188845673</v>
      </c>
      <c r="J14" s="37"/>
    </row>
    <row r="15" spans="1:10" ht="12.75">
      <c r="A15" s="224">
        <v>2001</v>
      </c>
      <c r="B15" s="270">
        <v>100</v>
      </c>
      <c r="C15" s="225">
        <v>4.575569853380851</v>
      </c>
      <c r="D15" s="225">
        <v>40.96725585400273</v>
      </c>
      <c r="E15" s="225">
        <v>9.181445777221773</v>
      </c>
      <c r="F15" s="225">
        <v>44.62914683441364</v>
      </c>
      <c r="G15" s="225">
        <v>1.6886316343371044</v>
      </c>
      <c r="H15" s="225">
        <v>42.94051520007653</v>
      </c>
      <c r="I15" s="226">
        <v>0.6465816809810008</v>
      </c>
      <c r="J15" s="37"/>
    </row>
    <row r="16" spans="1:10" ht="12.75">
      <c r="A16" s="224">
        <v>2002</v>
      </c>
      <c r="B16" s="270">
        <v>100</v>
      </c>
      <c r="C16" s="225">
        <v>4.972375690607735</v>
      </c>
      <c r="D16" s="225">
        <v>40.447011551983934</v>
      </c>
      <c r="E16" s="225">
        <v>8.9</v>
      </c>
      <c r="F16" s="225">
        <v>44.964841788046215</v>
      </c>
      <c r="G16" s="225">
        <v>1.7830236062280267</v>
      </c>
      <c r="H16" s="225">
        <v>43.18181818181819</v>
      </c>
      <c r="I16" s="226">
        <v>0.7157709693621186</v>
      </c>
      <c r="J16" s="37"/>
    </row>
    <row r="17" spans="1:12" ht="12.75">
      <c r="A17" s="224">
        <v>2003</v>
      </c>
      <c r="B17" s="270">
        <v>100</v>
      </c>
      <c r="C17" s="225">
        <v>5.257315842583249</v>
      </c>
      <c r="D17" s="225">
        <v>37.928859737638746</v>
      </c>
      <c r="E17" s="225">
        <v>8.990553019849273</v>
      </c>
      <c r="F17" s="225">
        <v>46.851664984863774</v>
      </c>
      <c r="G17" s="225">
        <v>2.0913218970736627</v>
      </c>
      <c r="H17" s="225">
        <v>44.76034308779011</v>
      </c>
      <c r="I17" s="226">
        <v>0.9716064150649544</v>
      </c>
      <c r="J17" s="37"/>
      <c r="K17" s="76"/>
      <c r="L17" s="76"/>
    </row>
    <row r="18" spans="1:12" ht="12.75">
      <c r="A18" s="224">
        <v>2004</v>
      </c>
      <c r="B18" s="270">
        <v>100</v>
      </c>
      <c r="C18" s="225">
        <v>4.868800242681631</v>
      </c>
      <c r="D18" s="225">
        <v>36.87496840082917</v>
      </c>
      <c r="E18" s="225">
        <v>8.4</v>
      </c>
      <c r="F18" s="225">
        <v>48.77648010516203</v>
      </c>
      <c r="G18" s="225">
        <v>1.6128216795591284</v>
      </c>
      <c r="H18" s="225">
        <v>47.163658425602904</v>
      </c>
      <c r="I18" s="226">
        <v>1.079751251327174</v>
      </c>
      <c r="J18" s="37"/>
      <c r="K18" s="76"/>
      <c r="L18" s="76"/>
    </row>
    <row r="19" spans="1:12" ht="12.75">
      <c r="A19" s="224">
        <v>2005</v>
      </c>
      <c r="B19" s="270">
        <v>100</v>
      </c>
      <c r="C19" s="225">
        <v>4.766663335665034</v>
      </c>
      <c r="D19" s="225">
        <v>35.10542620165884</v>
      </c>
      <c r="E19" s="225">
        <v>8.693914260017987</v>
      </c>
      <c r="F19" s="225">
        <v>48.99570300789447</v>
      </c>
      <c r="G19" s="225">
        <v>1.5189367442790047</v>
      </c>
      <c r="H19" s="225">
        <v>47.47676626361547</v>
      </c>
      <c r="I19" s="226">
        <v>2.4382931947636806</v>
      </c>
      <c r="J19" s="37"/>
      <c r="K19" s="76"/>
      <c r="L19" s="76"/>
    </row>
    <row r="20" spans="1:12" ht="12.75">
      <c r="A20" s="224">
        <v>2006</v>
      </c>
      <c r="B20" s="270">
        <v>100</v>
      </c>
      <c r="C20" s="225">
        <v>5.681607582536868</v>
      </c>
      <c r="D20" s="225">
        <v>34.206136983399965</v>
      </c>
      <c r="E20" s="225">
        <v>7.296603214106062</v>
      </c>
      <c r="F20" s="225">
        <v>51.2019485333051</v>
      </c>
      <c r="G20" s="225">
        <v>1.4719898337392792</v>
      </c>
      <c r="H20" s="225">
        <v>49.72995869956582</v>
      </c>
      <c r="I20" s="226">
        <v>1.613703686652002</v>
      </c>
      <c r="J20" s="37"/>
      <c r="K20" s="76"/>
      <c r="L20" s="76"/>
    </row>
    <row r="21" spans="1:12" ht="12.75">
      <c r="A21" s="224">
        <v>2007</v>
      </c>
      <c r="B21" s="270">
        <f>SUM(C21+D21+E21+F21+I21)</f>
        <v>100.00079414386428</v>
      </c>
      <c r="C21" s="225">
        <v>5.821020501877312</v>
      </c>
      <c r="D21" s="225">
        <v>33.60525107371491</v>
      </c>
      <c r="E21" s="225">
        <v>5.756192431322763</v>
      </c>
      <c r="F21" s="225">
        <v>53.418330136949294</v>
      </c>
      <c r="G21" s="225">
        <v>1.653115799141028</v>
      </c>
      <c r="H21" s="225">
        <v>51.76521433780827</v>
      </c>
      <c r="I21" s="226">
        <v>1.4</v>
      </c>
      <c r="J21" s="37"/>
      <c r="K21" s="76"/>
      <c r="L21" s="76"/>
    </row>
    <row r="22" spans="1:12" ht="14.25">
      <c r="A22" s="224" t="s">
        <v>395</v>
      </c>
      <c r="B22" s="270">
        <v>99.95590408426875</v>
      </c>
      <c r="C22" s="225">
        <v>6.2213790524461</v>
      </c>
      <c r="D22" s="225">
        <v>35.094732239805616</v>
      </c>
      <c r="E22" s="225">
        <v>5.749416412384516</v>
      </c>
      <c r="F22" s="225">
        <v>51.89037637963251</v>
      </c>
      <c r="G22" s="225">
        <v>1.1997610028696344</v>
      </c>
      <c r="H22" s="225">
        <v>50.69061537676287</v>
      </c>
      <c r="I22" s="226">
        <v>1</v>
      </c>
      <c r="J22" s="37"/>
      <c r="K22" s="76"/>
      <c r="L22" s="76"/>
    </row>
    <row r="23" spans="1:12" ht="13.5" thickBot="1">
      <c r="A23" s="228">
        <v>2009</v>
      </c>
      <c r="B23" s="271">
        <v>100.04348641342999</v>
      </c>
      <c r="C23" s="229">
        <v>6.162444086815381</v>
      </c>
      <c r="D23" s="229">
        <v>34.40198568183832</v>
      </c>
      <c r="E23" s="229">
        <v>4.773021660538039</v>
      </c>
      <c r="F23" s="229">
        <v>54.006034984238234</v>
      </c>
      <c r="G23" s="229">
        <v>1.064463595871132</v>
      </c>
      <c r="H23" s="229">
        <v>52.9415713883671</v>
      </c>
      <c r="I23" s="230">
        <v>0.7</v>
      </c>
      <c r="J23" s="37"/>
      <c r="K23" s="76"/>
      <c r="L23" s="76"/>
    </row>
    <row r="24" spans="1:10" s="87" customFormat="1" ht="15" customHeight="1">
      <c r="A24" s="231" t="s">
        <v>101</v>
      </c>
      <c r="B24" s="258"/>
      <c r="C24" s="258"/>
      <c r="D24" s="258"/>
      <c r="E24" s="258"/>
      <c r="F24" s="258"/>
      <c r="G24" s="231"/>
      <c r="H24" s="231"/>
      <c r="I24" s="231"/>
      <c r="J24" s="67"/>
    </row>
    <row r="25" spans="1:9" ht="13.5" customHeight="1">
      <c r="A25" s="114" t="s">
        <v>264</v>
      </c>
      <c r="B25" s="70"/>
      <c r="C25" s="67"/>
      <c r="D25" s="67"/>
      <c r="E25" s="71"/>
      <c r="F25" s="67"/>
      <c r="G25" s="77"/>
      <c r="H25" s="77"/>
      <c r="I25" s="77"/>
    </row>
    <row r="26" spans="1:9" ht="27" customHeight="1">
      <c r="A26" s="561" t="s">
        <v>396</v>
      </c>
      <c r="B26" s="561"/>
      <c r="C26" s="561"/>
      <c r="D26" s="561"/>
      <c r="E26" s="561"/>
      <c r="F26" s="561"/>
      <c r="G26" s="561"/>
      <c r="H26" s="561"/>
      <c r="I26" s="561"/>
    </row>
    <row r="27" spans="10:11" ht="12.75">
      <c r="J27" s="88"/>
      <c r="K27" s="88"/>
    </row>
    <row r="28" spans="10:11" ht="12.75">
      <c r="J28" s="88"/>
      <c r="K28" s="88"/>
    </row>
    <row r="29" spans="10:11" ht="12.75">
      <c r="J29" s="88"/>
      <c r="K29" s="88"/>
    </row>
    <row r="30" ht="12.75">
      <c r="J30" s="88"/>
    </row>
    <row r="31" ht="12.75">
      <c r="J31" s="88"/>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row r="45" spans="1:6" ht="12.75">
      <c r="A45"/>
      <c r="B45"/>
      <c r="C45"/>
      <c r="D45"/>
      <c r="E45"/>
      <c r="F45"/>
    </row>
    <row r="46" spans="1:6" ht="12.75">
      <c r="A46"/>
      <c r="B46"/>
      <c r="C46"/>
      <c r="D46"/>
      <c r="E46"/>
      <c r="F46"/>
    </row>
    <row r="47" spans="1:6" ht="12.75">
      <c r="A47"/>
      <c r="B47"/>
      <c r="C47"/>
      <c r="D47"/>
      <c r="E47"/>
      <c r="F47"/>
    </row>
    <row r="48" spans="1:6" ht="12.75">
      <c r="A48"/>
      <c r="B48"/>
      <c r="C48"/>
      <c r="D48"/>
      <c r="E48"/>
      <c r="F48"/>
    </row>
    <row r="49" spans="1:6" ht="12.75">
      <c r="A49"/>
      <c r="B49"/>
      <c r="C49"/>
      <c r="D49"/>
      <c r="E49"/>
      <c r="F49"/>
    </row>
    <row r="50" spans="1:6" ht="12.75">
      <c r="A50"/>
      <c r="B50"/>
      <c r="C50"/>
      <c r="D50"/>
      <c r="E50"/>
      <c r="F50"/>
    </row>
    <row r="51" spans="1:6" ht="12.75">
      <c r="A51"/>
      <c r="B51"/>
      <c r="C51"/>
      <c r="D51"/>
      <c r="E51"/>
      <c r="F51"/>
    </row>
    <row r="52" spans="1:6" ht="12.75">
      <c r="A52"/>
      <c r="B52"/>
      <c r="C52"/>
      <c r="D52"/>
      <c r="E52"/>
      <c r="F52"/>
    </row>
    <row r="53" spans="1:6" ht="12.75">
      <c r="A53"/>
      <c r="B53"/>
      <c r="C53"/>
      <c r="D53"/>
      <c r="E53"/>
      <c r="F53"/>
    </row>
  </sheetData>
  <mergeCells count="11">
    <mergeCell ref="A26:I26"/>
    <mergeCell ref="F8:F9"/>
    <mergeCell ref="I6:I9"/>
    <mergeCell ref="A1:I1"/>
    <mergeCell ref="F6:H7"/>
    <mergeCell ref="A3:I3"/>
    <mergeCell ref="A4:I4"/>
    <mergeCell ref="A6:A9"/>
    <mergeCell ref="B6:B9"/>
    <mergeCell ref="C6:C9"/>
    <mergeCell ref="E6:E9"/>
  </mergeCells>
  <printOptions horizontalCentered="1"/>
  <pageMargins left="0.7874015748031497" right="0.7874015748031497" top="0.5905511811023623" bottom="0.984251968503937" header="0" footer="0"/>
  <pageSetup horizontalDpi="2400" verticalDpi="2400" orientation="portrait" paperSize="9" scale="75" r:id="rId1"/>
  <headerFooter alignWithMargins="0">
    <oddFooter>&amp;C&amp;A</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sheetPr codeName="Hoja12" transitionEvaluation="1"/>
  <dimension ref="A1:BG95"/>
  <sheetViews>
    <sheetView showGridLines="0" zoomScale="75" zoomScaleNormal="75" workbookViewId="0" topLeftCell="A1">
      <selection activeCell="A30" sqref="A30"/>
    </sheetView>
  </sheetViews>
  <sheetFormatPr defaultColWidth="12.57421875" defaultRowHeight="12.75"/>
  <cols>
    <col min="1" max="1" width="30.7109375" style="89" customWidth="1"/>
    <col min="2" max="7" width="13.28125" style="89" customWidth="1"/>
    <col min="8" max="8" width="15.421875" style="89" customWidth="1"/>
    <col min="9" max="9" width="33.57421875" style="89" customWidth="1"/>
    <col min="10" max="11" width="11.28125" style="89" customWidth="1"/>
    <col min="12" max="12" width="13.7109375" style="89" customWidth="1"/>
    <col min="13" max="13" width="12.8515625" style="89" customWidth="1"/>
    <col min="14" max="14" width="12.7109375" style="89" customWidth="1"/>
    <col min="15" max="15" width="14.28125" style="89" customWidth="1"/>
    <col min="16" max="16" width="12.7109375" style="89" customWidth="1"/>
    <col min="17" max="17" width="10.28125" style="89" customWidth="1"/>
    <col min="18" max="18" width="9.7109375" style="89" customWidth="1"/>
    <col min="19" max="19" width="10.57421875" style="89" customWidth="1"/>
    <col min="20" max="20" width="11.00390625" style="89" customWidth="1"/>
    <col min="21" max="21" width="0.71875" style="89" customWidth="1"/>
    <col min="22" max="22" width="13.7109375" style="89" customWidth="1"/>
    <col min="23" max="23" width="15.00390625" style="89" customWidth="1"/>
    <col min="24" max="24" width="12.57421875" style="89" customWidth="1"/>
    <col min="25" max="25" width="9.7109375" style="89" customWidth="1"/>
    <col min="26" max="26" width="12.8515625" style="89" customWidth="1"/>
    <col min="27" max="27" width="8.140625" style="89" customWidth="1"/>
    <col min="28" max="28" width="15.00390625" style="89" customWidth="1"/>
    <col min="29" max="29" width="2.28125" style="89" customWidth="1"/>
    <col min="30" max="30" width="13.8515625" style="89" customWidth="1"/>
    <col min="31" max="31" width="0.13671875" style="89" customWidth="1"/>
    <col min="32" max="32" width="13.8515625" style="89" customWidth="1"/>
    <col min="33" max="33" width="13.00390625" style="89" customWidth="1"/>
    <col min="34" max="34" width="13.8515625" style="89" customWidth="1"/>
    <col min="35" max="35" width="2.28125" style="89" customWidth="1"/>
    <col min="36" max="40" width="19.140625" style="89" customWidth="1"/>
    <col min="41" max="41" width="2.28125" style="89" customWidth="1"/>
    <col min="42" max="42" width="37.00390625" style="89" customWidth="1"/>
    <col min="43" max="43" width="2.28125" style="89" customWidth="1"/>
    <col min="44" max="44" width="24.140625" style="89" customWidth="1"/>
    <col min="45" max="45" width="2.28125" style="89" customWidth="1"/>
    <col min="46" max="46" width="24.140625" style="89" customWidth="1"/>
    <col min="47" max="47" width="2.28125" style="89" customWidth="1"/>
    <col min="48" max="48" width="24.140625" style="89" customWidth="1"/>
    <col min="49" max="49" width="2.28125" style="89" customWidth="1"/>
    <col min="50" max="16384" width="19.140625" style="89" customWidth="1"/>
  </cols>
  <sheetData>
    <row r="1" spans="1:53" ht="18">
      <c r="A1" s="574" t="s">
        <v>236</v>
      </c>
      <c r="B1" s="574"/>
      <c r="C1" s="574"/>
      <c r="D1" s="574"/>
      <c r="E1" s="574"/>
      <c r="F1" s="574"/>
      <c r="G1" s="574"/>
      <c r="H1" s="47"/>
      <c r="I1" s="47"/>
      <c r="J1" s="47"/>
      <c r="K1" s="47"/>
      <c r="L1" s="47"/>
      <c r="M1" s="47"/>
      <c r="AN1"/>
      <c r="AO1"/>
      <c r="AP1"/>
      <c r="AQ1"/>
      <c r="AR1"/>
      <c r="AS1"/>
      <c r="AT1"/>
      <c r="AU1"/>
      <c r="AV1"/>
      <c r="AW1"/>
      <c r="AX1"/>
      <c r="AY1"/>
      <c r="AZ1"/>
      <c r="BA1"/>
    </row>
    <row r="2" spans="1:53" ht="12.75" customHeight="1">
      <c r="A2" s="47"/>
      <c r="B2" s="47"/>
      <c r="C2" s="47"/>
      <c r="D2" s="47"/>
      <c r="E2" s="47"/>
      <c r="F2" s="47"/>
      <c r="G2" s="47"/>
      <c r="H2" s="47"/>
      <c r="I2" s="47"/>
      <c r="J2" s="47"/>
      <c r="K2" s="47"/>
      <c r="L2" s="47"/>
      <c r="M2" s="47"/>
      <c r="V2" s="37"/>
      <c r="W2" s="37"/>
      <c r="X2" s="37"/>
      <c r="Y2" s="37"/>
      <c r="Z2" s="37"/>
      <c r="AA2" s="37"/>
      <c r="AB2" s="37"/>
      <c r="AC2" s="37"/>
      <c r="AD2" s="37"/>
      <c r="AE2" s="37"/>
      <c r="AF2" s="37"/>
      <c r="AN2"/>
      <c r="AO2"/>
      <c r="AP2"/>
      <c r="AQ2"/>
      <c r="AR2"/>
      <c r="AS2"/>
      <c r="AT2"/>
      <c r="AU2"/>
      <c r="AV2"/>
      <c r="AW2"/>
      <c r="AX2"/>
      <c r="AY2"/>
      <c r="AZ2"/>
      <c r="BA2"/>
    </row>
    <row r="3" spans="1:53" ht="15">
      <c r="A3" s="575" t="s">
        <v>373</v>
      </c>
      <c r="B3" s="575"/>
      <c r="C3" s="575"/>
      <c r="D3" s="575"/>
      <c r="E3" s="575"/>
      <c r="F3" s="575"/>
      <c r="G3" s="575"/>
      <c r="H3" s="33"/>
      <c r="I3" s="33"/>
      <c r="J3" s="33"/>
      <c r="K3" s="33"/>
      <c r="L3" s="33"/>
      <c r="M3" s="33"/>
      <c r="N3" s="33"/>
      <c r="O3" s="33"/>
      <c r="AN3"/>
      <c r="AO3"/>
      <c r="AP3"/>
      <c r="AQ3"/>
      <c r="AR3"/>
      <c r="AS3"/>
      <c r="AT3"/>
      <c r="AU3"/>
      <c r="AV3"/>
      <c r="AW3"/>
      <c r="AX3"/>
      <c r="AY3"/>
      <c r="AZ3"/>
      <c r="BA3"/>
    </row>
    <row r="4" spans="1:53" ht="15">
      <c r="A4" s="575" t="s">
        <v>227</v>
      </c>
      <c r="B4" s="575"/>
      <c r="C4" s="575"/>
      <c r="D4" s="575"/>
      <c r="E4" s="575"/>
      <c r="F4" s="575"/>
      <c r="G4" s="575"/>
      <c r="H4" s="33"/>
      <c r="I4" s="33"/>
      <c r="J4" s="33"/>
      <c r="K4" s="33"/>
      <c r="L4" s="33"/>
      <c r="M4" s="33"/>
      <c r="N4" s="33"/>
      <c r="O4" s="33"/>
      <c r="AN4"/>
      <c r="AO4"/>
      <c r="AP4"/>
      <c r="AQ4"/>
      <c r="AR4"/>
      <c r="AS4"/>
      <c r="AT4"/>
      <c r="AU4"/>
      <c r="AV4"/>
      <c r="AW4"/>
      <c r="AX4"/>
      <c r="AY4"/>
      <c r="AZ4"/>
      <c r="BA4"/>
    </row>
    <row r="5" spans="1:53" ht="15">
      <c r="A5" s="575" t="s">
        <v>228</v>
      </c>
      <c r="B5" s="575"/>
      <c r="C5" s="575"/>
      <c r="D5" s="575"/>
      <c r="E5" s="575"/>
      <c r="F5" s="575"/>
      <c r="G5" s="575"/>
      <c r="H5" s="33"/>
      <c r="I5" s="33"/>
      <c r="J5" s="33"/>
      <c r="K5" s="33"/>
      <c r="L5" s="33"/>
      <c r="M5" s="33"/>
      <c r="N5" s="33"/>
      <c r="O5" s="33"/>
      <c r="AN5"/>
      <c r="AO5"/>
      <c r="AP5"/>
      <c r="AQ5"/>
      <c r="AR5"/>
      <c r="AS5"/>
      <c r="AT5"/>
      <c r="AU5"/>
      <c r="AV5"/>
      <c r="AW5"/>
      <c r="AX5"/>
      <c r="AY5"/>
      <c r="AZ5"/>
      <c r="BA5"/>
    </row>
    <row r="6" spans="1:53" ht="13.5" thickBot="1">
      <c r="A6" s="276"/>
      <c r="B6" s="276"/>
      <c r="C6" s="276"/>
      <c r="D6" s="276"/>
      <c r="E6" s="276"/>
      <c r="F6" s="276"/>
      <c r="G6" s="276"/>
      <c r="H6" s="33"/>
      <c r="I6" s="33"/>
      <c r="J6" s="33"/>
      <c r="K6" s="33"/>
      <c r="L6" s="33"/>
      <c r="M6" s="33"/>
      <c r="N6" s="33"/>
      <c r="O6" s="33"/>
      <c r="AN6"/>
      <c r="AO6"/>
      <c r="AP6"/>
      <c r="AQ6"/>
      <c r="AR6"/>
      <c r="AS6"/>
      <c r="AT6"/>
      <c r="AU6"/>
      <c r="AV6"/>
      <c r="AW6"/>
      <c r="AX6"/>
      <c r="AY6"/>
      <c r="AZ6"/>
      <c r="BA6"/>
    </row>
    <row r="7" spans="1:53" ht="12.75">
      <c r="A7" s="579" t="s">
        <v>150</v>
      </c>
      <c r="B7" s="576" t="s">
        <v>39</v>
      </c>
      <c r="C7" s="577"/>
      <c r="D7" s="576" t="s">
        <v>40</v>
      </c>
      <c r="E7" s="577"/>
      <c r="F7" s="576" t="s">
        <v>180</v>
      </c>
      <c r="G7" s="578"/>
      <c r="H7" s="33"/>
      <c r="I7" s="33"/>
      <c r="J7" s="33"/>
      <c r="K7" s="33"/>
      <c r="L7" s="33"/>
      <c r="M7" s="33"/>
      <c r="N7" s="33"/>
      <c r="O7" s="33"/>
      <c r="P7" s="37"/>
      <c r="Q7" s="37"/>
      <c r="R7" s="37"/>
      <c r="S7" s="37"/>
      <c r="T7" s="37"/>
      <c r="U7" s="37"/>
      <c r="V7" s="37"/>
      <c r="W7" s="37"/>
      <c r="X7" s="37"/>
      <c r="Y7" s="37"/>
      <c r="Z7" s="37"/>
      <c r="AA7" s="37"/>
      <c r="AB7" s="37"/>
      <c r="AC7" s="37"/>
      <c r="AD7" s="37"/>
      <c r="AE7" s="37"/>
      <c r="AF7" s="37"/>
      <c r="AN7"/>
      <c r="AO7"/>
      <c r="AP7"/>
      <c r="AQ7"/>
      <c r="AR7"/>
      <c r="AS7"/>
      <c r="AT7"/>
      <c r="AU7"/>
      <c r="AV7"/>
      <c r="AW7"/>
      <c r="AX7"/>
      <c r="AY7"/>
      <c r="AZ7"/>
      <c r="BA7"/>
    </row>
    <row r="8" spans="1:53" ht="13.5" thickBot="1">
      <c r="A8" s="580"/>
      <c r="B8" s="282">
        <v>2008</v>
      </c>
      <c r="C8" s="282">
        <v>2009</v>
      </c>
      <c r="D8" s="282">
        <v>2008</v>
      </c>
      <c r="E8" s="282">
        <v>2009</v>
      </c>
      <c r="F8" s="282">
        <v>2008</v>
      </c>
      <c r="G8" s="283">
        <v>2009</v>
      </c>
      <c r="H8" s="33"/>
      <c r="I8" s="33"/>
      <c r="J8" s="33"/>
      <c r="K8" s="33"/>
      <c r="L8" s="33"/>
      <c r="M8" s="33"/>
      <c r="N8" s="33"/>
      <c r="O8" s="33"/>
      <c r="P8" s="37"/>
      <c r="Q8" s="37"/>
      <c r="R8" s="37"/>
      <c r="S8" s="37"/>
      <c r="T8" s="37"/>
      <c r="U8" s="37"/>
      <c r="V8" s="37"/>
      <c r="W8" s="37"/>
      <c r="X8" s="37"/>
      <c r="Y8" s="37"/>
      <c r="Z8" s="37"/>
      <c r="AA8" s="37"/>
      <c r="AB8" s="37"/>
      <c r="AC8" s="37"/>
      <c r="AD8" s="37"/>
      <c r="AE8" s="37"/>
      <c r="AF8" s="37"/>
      <c r="AN8"/>
      <c r="AO8"/>
      <c r="AP8"/>
      <c r="AQ8"/>
      <c r="AR8"/>
      <c r="AS8"/>
      <c r="AT8"/>
      <c r="AU8"/>
      <c r="AV8"/>
      <c r="AW8"/>
      <c r="AX8"/>
      <c r="AY8"/>
      <c r="AZ8"/>
      <c r="BA8"/>
    </row>
    <row r="9" spans="1:53" ht="12.75">
      <c r="A9" s="277" t="s">
        <v>42</v>
      </c>
      <c r="B9" s="246">
        <v>96.56599249999998</v>
      </c>
      <c r="C9" s="246">
        <v>96.49861000000001</v>
      </c>
      <c r="D9" s="246">
        <v>93.76599249999998</v>
      </c>
      <c r="E9" s="246">
        <v>91.58270000000002</v>
      </c>
      <c r="F9" s="246">
        <v>2.8</v>
      </c>
      <c r="G9" s="248">
        <v>4.91591</v>
      </c>
      <c r="H9" s="33"/>
      <c r="I9" s="59"/>
      <c r="J9" s="59"/>
      <c r="K9" s="59"/>
      <c r="L9" s="59"/>
      <c r="M9" s="59"/>
      <c r="N9" s="59"/>
      <c r="O9" s="59"/>
      <c r="P9" s="59"/>
      <c r="Q9" s="59"/>
      <c r="R9" s="59"/>
      <c r="S9" s="59"/>
      <c r="T9" s="59"/>
      <c r="U9" s="59"/>
      <c r="V9" s="59"/>
      <c r="W9" s="59"/>
      <c r="X9" s="59"/>
      <c r="Y9" s="59"/>
      <c r="Z9" s="59"/>
      <c r="AA9" s="59"/>
      <c r="AB9" s="59"/>
      <c r="AC9" s="138"/>
      <c r="AD9" s="37"/>
      <c r="AE9" s="37"/>
      <c r="AF9" s="37"/>
      <c r="AN9"/>
      <c r="AO9"/>
      <c r="AP9"/>
      <c r="AQ9"/>
      <c r="AR9"/>
      <c r="AS9"/>
      <c r="AT9"/>
      <c r="AU9"/>
      <c r="AV9"/>
      <c r="AW9"/>
      <c r="AX9"/>
      <c r="AY9"/>
      <c r="AZ9"/>
      <c r="BA9"/>
    </row>
    <row r="10" spans="1:53" ht="12.75">
      <c r="A10" s="278" t="s">
        <v>137</v>
      </c>
      <c r="B10" s="250">
        <v>19.921542499999997</v>
      </c>
      <c r="C10" s="250">
        <v>17.0680975</v>
      </c>
      <c r="D10" s="250">
        <v>19.496542499999997</v>
      </c>
      <c r="E10" s="250">
        <v>16.5451275</v>
      </c>
      <c r="F10" s="250">
        <v>0.425</v>
      </c>
      <c r="G10" s="252">
        <v>0.52297</v>
      </c>
      <c r="H10" s="37"/>
      <c r="I10" s="139"/>
      <c r="J10" s="140"/>
      <c r="K10" s="140"/>
      <c r="L10" s="140"/>
      <c r="M10" s="140"/>
      <c r="N10" s="141"/>
      <c r="O10" s="141"/>
      <c r="P10" s="141"/>
      <c r="Q10" s="141"/>
      <c r="R10" s="59"/>
      <c r="S10" s="138"/>
      <c r="T10" s="59"/>
      <c r="U10" s="59"/>
      <c r="V10" s="59"/>
      <c r="W10" s="59"/>
      <c r="X10" s="59"/>
      <c r="Y10" s="59"/>
      <c r="Z10" s="136"/>
      <c r="AA10" s="137"/>
      <c r="AB10" s="59"/>
      <c r="AC10" s="59"/>
      <c r="AD10"/>
      <c r="AE10"/>
      <c r="AF10"/>
      <c r="AG10"/>
      <c r="AH10"/>
      <c r="AN10"/>
      <c r="AO10"/>
      <c r="AP10"/>
      <c r="AQ10"/>
      <c r="AR10"/>
      <c r="AS10"/>
      <c r="AT10"/>
      <c r="AU10"/>
      <c r="AV10"/>
      <c r="AW10"/>
      <c r="AX10"/>
      <c r="AY10"/>
      <c r="AZ10"/>
      <c r="BA10"/>
    </row>
    <row r="11" spans="1:53" ht="12.75">
      <c r="A11" s="278" t="s">
        <v>43</v>
      </c>
      <c r="B11" s="250">
        <v>10.352987500000001</v>
      </c>
      <c r="C11" s="250">
        <v>10.2417075</v>
      </c>
      <c r="D11" s="250">
        <v>10.3279875</v>
      </c>
      <c r="E11" s="250">
        <v>10.0166425</v>
      </c>
      <c r="F11" s="250">
        <v>0.025</v>
      </c>
      <c r="G11" s="252">
        <v>0.225065</v>
      </c>
      <c r="H11" s="37"/>
      <c r="I11" s="139"/>
      <c r="J11" s="140"/>
      <c r="K11" s="140"/>
      <c r="L11" s="140"/>
      <c r="M11" s="140"/>
      <c r="N11" s="141"/>
      <c r="O11" s="141"/>
      <c r="P11" s="141"/>
      <c r="Q11" s="141"/>
      <c r="R11" s="59"/>
      <c r="S11" s="138"/>
      <c r="T11" s="59"/>
      <c r="U11" s="134"/>
      <c r="V11" s="134"/>
      <c r="W11" s="134"/>
      <c r="X11" s="134"/>
      <c r="Y11" s="59"/>
      <c r="Z11" s="136"/>
      <c r="AA11" s="137"/>
      <c r="AB11" s="59"/>
      <c r="AC11" s="59"/>
      <c r="AD11"/>
      <c r="AE11"/>
      <c r="AF11"/>
      <c r="AG11"/>
      <c r="AH11"/>
      <c r="AN11"/>
      <c r="AO11"/>
      <c r="AP11"/>
      <c r="AQ11"/>
      <c r="AR11"/>
      <c r="AS11"/>
      <c r="AT11"/>
      <c r="AU11"/>
      <c r="AV11"/>
      <c r="AW11"/>
      <c r="AX11"/>
      <c r="AY11"/>
      <c r="AZ11"/>
      <c r="BA11"/>
    </row>
    <row r="12" spans="1:53" ht="12.75">
      <c r="A12" s="278" t="s">
        <v>44</v>
      </c>
      <c r="B12" s="250">
        <v>15.787582500000001</v>
      </c>
      <c r="C12" s="250">
        <v>13.8006775</v>
      </c>
      <c r="D12" s="250">
        <v>15.037582500000001</v>
      </c>
      <c r="E12" s="250">
        <v>13.0542975</v>
      </c>
      <c r="F12" s="250">
        <v>0.75</v>
      </c>
      <c r="G12" s="252">
        <v>0.7463799999999999</v>
      </c>
      <c r="H12" s="37"/>
      <c r="I12" s="139"/>
      <c r="J12" s="141"/>
      <c r="K12" s="141"/>
      <c r="L12" s="141"/>
      <c r="M12" s="141"/>
      <c r="N12" s="141"/>
      <c r="O12" s="141"/>
      <c r="P12" s="141"/>
      <c r="Q12" s="141"/>
      <c r="R12" s="59"/>
      <c r="S12" s="138"/>
      <c r="T12" s="59"/>
      <c r="U12" s="134"/>
      <c r="V12" s="134"/>
      <c r="W12" s="134"/>
      <c r="X12" s="134"/>
      <c r="Y12" s="59"/>
      <c r="Z12" s="136"/>
      <c r="AA12" s="137"/>
      <c r="AB12" s="59"/>
      <c r="AC12" s="59"/>
      <c r="AD12"/>
      <c r="AE12"/>
      <c r="AF12"/>
      <c r="AG12"/>
      <c r="AH12"/>
      <c r="AN12"/>
      <c r="AO12"/>
      <c r="AP12"/>
      <c r="AQ12"/>
      <c r="AR12"/>
      <c r="AS12"/>
      <c r="AT12"/>
      <c r="AU12"/>
      <c r="AV12"/>
      <c r="AW12"/>
      <c r="AX12"/>
      <c r="AY12"/>
      <c r="AZ12"/>
      <c r="BA12"/>
    </row>
    <row r="13" spans="1:59" ht="13.5" customHeight="1">
      <c r="A13" s="278" t="s">
        <v>134</v>
      </c>
      <c r="B13" s="250">
        <v>12.7977875</v>
      </c>
      <c r="C13" s="250">
        <v>13.094657499999999</v>
      </c>
      <c r="D13" s="250">
        <v>12.3727875</v>
      </c>
      <c r="E13" s="250">
        <v>12.4197575</v>
      </c>
      <c r="F13" s="250">
        <v>0.425</v>
      </c>
      <c r="G13" s="252">
        <v>0.6748999999999999</v>
      </c>
      <c r="H13" s="37"/>
      <c r="I13" s="139"/>
      <c r="J13" s="141"/>
      <c r="K13" s="141"/>
      <c r="L13" s="141"/>
      <c r="M13" s="141"/>
      <c r="N13" s="141"/>
      <c r="O13" s="141"/>
      <c r="P13" s="141"/>
      <c r="Q13" s="141"/>
      <c r="R13" s="59"/>
      <c r="S13" s="138"/>
      <c r="T13" s="59"/>
      <c r="U13" s="142"/>
      <c r="V13" s="142"/>
      <c r="W13" s="142"/>
      <c r="X13" s="142"/>
      <c r="Y13" s="59"/>
      <c r="Z13" s="136"/>
      <c r="AA13" s="137"/>
      <c r="AB13" s="59"/>
      <c r="AC13" s="59"/>
      <c r="AD13"/>
      <c r="AE13"/>
      <c r="AF13"/>
      <c r="AG13"/>
      <c r="AH13"/>
      <c r="AN13"/>
      <c r="AO13"/>
      <c r="AP13"/>
      <c r="AQ13"/>
      <c r="AR13"/>
      <c r="AS13"/>
      <c r="AT13"/>
      <c r="AU13"/>
      <c r="AV13"/>
      <c r="AW13"/>
      <c r="AX13"/>
      <c r="AY13"/>
      <c r="AZ13"/>
      <c r="BA13"/>
      <c r="BB13" s="90" t="s">
        <v>0</v>
      </c>
      <c r="BC13" s="90" t="s">
        <v>0</v>
      </c>
      <c r="BD13" s="90" t="s">
        <v>0</v>
      </c>
      <c r="BE13" s="90" t="s">
        <v>0</v>
      </c>
      <c r="BF13" s="90" t="s">
        <v>0</v>
      </c>
      <c r="BG13" s="90" t="s">
        <v>0</v>
      </c>
    </row>
    <row r="14" spans="1:53" ht="12.75">
      <c r="A14" s="278" t="s">
        <v>136</v>
      </c>
      <c r="B14" s="250">
        <v>6.4331075</v>
      </c>
      <c r="C14" s="250">
        <v>6.449554999999999</v>
      </c>
      <c r="D14" s="250">
        <v>6.0581075</v>
      </c>
      <c r="E14" s="250">
        <v>5.94239</v>
      </c>
      <c r="F14" s="250">
        <v>0.375</v>
      </c>
      <c r="G14" s="252">
        <v>0.507165</v>
      </c>
      <c r="H14" s="37"/>
      <c r="I14" s="139"/>
      <c r="J14" s="141"/>
      <c r="K14" s="141"/>
      <c r="L14" s="141"/>
      <c r="M14" s="141"/>
      <c r="N14" s="141"/>
      <c r="O14" s="141"/>
      <c r="P14" s="141"/>
      <c r="Q14" s="141"/>
      <c r="R14" s="59"/>
      <c r="S14" s="138"/>
      <c r="T14" s="59"/>
      <c r="U14" s="142"/>
      <c r="V14" s="142"/>
      <c r="W14" s="142"/>
      <c r="X14" s="142"/>
      <c r="Y14" s="59"/>
      <c r="Z14" s="136"/>
      <c r="AA14" s="137"/>
      <c r="AB14" s="59"/>
      <c r="AC14" s="59"/>
      <c r="AD14"/>
      <c r="AE14"/>
      <c r="AF14"/>
      <c r="AG14"/>
      <c r="AH14"/>
      <c r="AN14"/>
      <c r="AO14"/>
      <c r="AP14"/>
      <c r="AQ14"/>
      <c r="AR14"/>
      <c r="AS14"/>
      <c r="AT14"/>
      <c r="AU14"/>
      <c r="AV14"/>
      <c r="AW14"/>
      <c r="AX14"/>
      <c r="AY14"/>
      <c r="AZ14"/>
      <c r="BA14"/>
    </row>
    <row r="15" spans="1:53" ht="12.75">
      <c r="A15" s="278" t="s">
        <v>46</v>
      </c>
      <c r="B15" s="250">
        <v>29.980755</v>
      </c>
      <c r="C15" s="250">
        <v>31.162402500000002</v>
      </c>
      <c r="D15" s="250">
        <v>28.805754999999998</v>
      </c>
      <c r="E15" s="250">
        <v>28.206075000000002</v>
      </c>
      <c r="F15" s="250">
        <v>1.175</v>
      </c>
      <c r="G15" s="252">
        <v>2.9563275</v>
      </c>
      <c r="H15" s="37"/>
      <c r="I15" s="139"/>
      <c r="J15" s="141"/>
      <c r="K15" s="141"/>
      <c r="L15" s="141"/>
      <c r="M15" s="141"/>
      <c r="N15" s="141"/>
      <c r="O15" s="141"/>
      <c r="P15" s="141"/>
      <c r="Q15" s="141"/>
      <c r="R15" s="59"/>
      <c r="S15" s="138"/>
      <c r="T15" s="59"/>
      <c r="U15" s="142"/>
      <c r="V15" s="142"/>
      <c r="W15" s="142"/>
      <c r="X15" s="142"/>
      <c r="Y15" s="59"/>
      <c r="Z15" s="136"/>
      <c r="AA15" s="137"/>
      <c r="AB15" s="59"/>
      <c r="AC15" s="59"/>
      <c r="AD15"/>
      <c r="AE15"/>
      <c r="AF15"/>
      <c r="AG15"/>
      <c r="AH15"/>
      <c r="AN15"/>
      <c r="AO15"/>
      <c r="AP15"/>
      <c r="AQ15"/>
      <c r="AR15"/>
      <c r="AS15"/>
      <c r="AT15"/>
      <c r="AU15"/>
      <c r="AV15"/>
      <c r="AW15"/>
      <c r="AX15"/>
      <c r="AY15"/>
      <c r="AZ15"/>
      <c r="BA15"/>
    </row>
    <row r="16" spans="1:53" ht="12.75">
      <c r="A16" s="278" t="s">
        <v>47</v>
      </c>
      <c r="B16" s="250">
        <v>64.7929575</v>
      </c>
      <c r="C16" s="250">
        <v>64.10579</v>
      </c>
      <c r="D16" s="250">
        <v>60.742957499999996</v>
      </c>
      <c r="E16" s="250">
        <v>57.929734999999994</v>
      </c>
      <c r="F16" s="250">
        <v>4.05</v>
      </c>
      <c r="G16" s="252">
        <v>6.176055</v>
      </c>
      <c r="H16" s="37"/>
      <c r="I16" s="139"/>
      <c r="J16" s="141"/>
      <c r="K16" s="141"/>
      <c r="L16" s="141"/>
      <c r="M16" s="141"/>
      <c r="N16" s="141"/>
      <c r="O16" s="141"/>
      <c r="P16" s="141"/>
      <c r="Q16" s="141"/>
      <c r="R16" s="59"/>
      <c r="S16" s="138"/>
      <c r="T16" s="59"/>
      <c r="U16" s="134"/>
      <c r="V16" s="134"/>
      <c r="W16" s="134"/>
      <c r="X16" s="134"/>
      <c r="Y16" s="59"/>
      <c r="Z16" s="136"/>
      <c r="AA16" s="137"/>
      <c r="AB16" s="59"/>
      <c r="AC16" s="59"/>
      <c r="AD16"/>
      <c r="AE16"/>
      <c r="AF16"/>
      <c r="AG16"/>
      <c r="AH16"/>
      <c r="AN16"/>
      <c r="AO16"/>
      <c r="AP16"/>
      <c r="AQ16"/>
      <c r="AR16"/>
      <c r="AS16"/>
      <c r="AT16"/>
      <c r="AU16"/>
      <c r="AV16"/>
      <c r="AW16"/>
      <c r="AX16"/>
      <c r="AY16"/>
      <c r="AZ16"/>
      <c r="BA16"/>
    </row>
    <row r="17" spans="1:53" ht="12.75">
      <c r="A17" s="278" t="s">
        <v>265</v>
      </c>
      <c r="B17" s="250">
        <v>6.224197500000001</v>
      </c>
      <c r="C17" s="250">
        <v>7.3153049999999995</v>
      </c>
      <c r="D17" s="250">
        <v>5.5241975000000005</v>
      </c>
      <c r="E17" s="250">
        <v>6.5533775</v>
      </c>
      <c r="F17" s="250">
        <v>0.7</v>
      </c>
      <c r="G17" s="252">
        <v>0.7619275</v>
      </c>
      <c r="H17" s="37"/>
      <c r="I17" s="139"/>
      <c r="J17" s="140"/>
      <c r="K17" s="140"/>
      <c r="L17" s="140"/>
      <c r="M17" s="140"/>
      <c r="N17" s="141"/>
      <c r="O17" s="141"/>
      <c r="P17" s="141"/>
      <c r="Q17" s="141"/>
      <c r="R17" s="59"/>
      <c r="S17" s="138"/>
      <c r="T17" s="59"/>
      <c r="U17" s="142"/>
      <c r="V17" s="142"/>
      <c r="W17" s="142"/>
      <c r="X17" s="142"/>
      <c r="Y17" s="59"/>
      <c r="Z17" s="136"/>
      <c r="AA17" s="137"/>
      <c r="AB17" s="59"/>
      <c r="AC17" s="59"/>
      <c r="AD17"/>
      <c r="AE17"/>
      <c r="AF17"/>
      <c r="AG17"/>
      <c r="AH17"/>
      <c r="AN17"/>
      <c r="AO17"/>
      <c r="AP17"/>
      <c r="AQ17"/>
      <c r="AR17"/>
      <c r="AS17"/>
      <c r="AT17"/>
      <c r="AU17"/>
      <c r="AV17"/>
      <c r="AW17"/>
      <c r="AX17"/>
      <c r="AY17"/>
      <c r="AZ17"/>
      <c r="BA17"/>
    </row>
    <row r="18" spans="1:53" ht="13.5" customHeight="1">
      <c r="A18" s="278" t="s">
        <v>48</v>
      </c>
      <c r="B18" s="250">
        <v>80.7283475</v>
      </c>
      <c r="C18" s="250">
        <v>71.96114499999999</v>
      </c>
      <c r="D18" s="250">
        <v>78.4283475</v>
      </c>
      <c r="E18" s="250">
        <v>66.84219999999999</v>
      </c>
      <c r="F18" s="250">
        <v>2.3</v>
      </c>
      <c r="G18" s="252">
        <v>5.118945</v>
      </c>
      <c r="H18" s="37"/>
      <c r="I18" s="139"/>
      <c r="J18" s="141"/>
      <c r="K18" s="141"/>
      <c r="L18" s="141"/>
      <c r="M18" s="141"/>
      <c r="N18" s="141"/>
      <c r="O18" s="141"/>
      <c r="P18" s="141"/>
      <c r="Q18" s="141"/>
      <c r="R18" s="59"/>
      <c r="S18" s="138"/>
      <c r="T18" s="59"/>
      <c r="U18" s="134"/>
      <c r="V18" s="134"/>
      <c r="W18" s="134"/>
      <c r="X18" s="134"/>
      <c r="Y18" s="59"/>
      <c r="Z18" s="136"/>
      <c r="AA18" s="137"/>
      <c r="AB18" s="59"/>
      <c r="AC18" s="59"/>
      <c r="AD18"/>
      <c r="AE18"/>
      <c r="AF18"/>
      <c r="AG18"/>
      <c r="AH18"/>
      <c r="AN18"/>
      <c r="AO18"/>
      <c r="AP18"/>
      <c r="AQ18"/>
      <c r="AR18"/>
      <c r="AS18"/>
      <c r="AT18"/>
      <c r="AU18"/>
      <c r="AV18"/>
      <c r="AW18"/>
      <c r="AX18"/>
      <c r="AY18"/>
      <c r="AZ18"/>
      <c r="BA18"/>
    </row>
    <row r="19" spans="1:53" ht="12.75">
      <c r="A19" s="278" t="s">
        <v>133</v>
      </c>
      <c r="B19" s="250">
        <v>18.3625675</v>
      </c>
      <c r="C19" s="250">
        <v>15.115519999999998</v>
      </c>
      <c r="D19" s="250">
        <v>17.8625675</v>
      </c>
      <c r="E19" s="250">
        <v>13.507947499999998</v>
      </c>
      <c r="F19" s="250">
        <v>0.5</v>
      </c>
      <c r="G19" s="252">
        <v>1.6075724999999998</v>
      </c>
      <c r="H19" s="37"/>
      <c r="I19" s="139"/>
      <c r="J19" s="140"/>
      <c r="K19" s="140"/>
      <c r="L19" s="140"/>
      <c r="M19" s="140"/>
      <c r="N19" s="141"/>
      <c r="O19" s="141"/>
      <c r="P19" s="141"/>
      <c r="Q19" s="141"/>
      <c r="R19" s="59"/>
      <c r="S19" s="138"/>
      <c r="T19" s="59"/>
      <c r="U19" s="142"/>
      <c r="V19" s="142"/>
      <c r="W19" s="142"/>
      <c r="X19" s="142"/>
      <c r="Y19" s="59"/>
      <c r="Z19" s="136"/>
      <c r="AA19" s="137"/>
      <c r="AB19" s="59"/>
      <c r="AC19" s="59"/>
      <c r="AD19"/>
      <c r="AE19"/>
      <c r="AF19"/>
      <c r="AG19"/>
      <c r="AH19"/>
      <c r="AN19"/>
      <c r="AO19"/>
      <c r="AP19"/>
      <c r="AQ19"/>
      <c r="AR19"/>
      <c r="AS19"/>
      <c r="AT19"/>
      <c r="AU19"/>
      <c r="AV19"/>
      <c r="AW19"/>
      <c r="AX19"/>
      <c r="AY19"/>
      <c r="AZ19"/>
      <c r="BA19"/>
    </row>
    <row r="20" spans="1:53" ht="13.5" customHeight="1">
      <c r="A20" s="278" t="s">
        <v>49</v>
      </c>
      <c r="B20" s="250">
        <v>61.184647500000004</v>
      </c>
      <c r="C20" s="250">
        <v>60.886872499999996</v>
      </c>
      <c r="D20" s="250">
        <v>54.4596475</v>
      </c>
      <c r="E20" s="250">
        <v>51.100049999999996</v>
      </c>
      <c r="F20" s="250">
        <v>6.725</v>
      </c>
      <c r="G20" s="252">
        <v>9.7868225</v>
      </c>
      <c r="H20" s="37"/>
      <c r="I20" s="139"/>
      <c r="J20" s="140"/>
      <c r="K20" s="140"/>
      <c r="L20" s="140"/>
      <c r="M20" s="140"/>
      <c r="N20" s="141"/>
      <c r="O20" s="141"/>
      <c r="P20" s="141"/>
      <c r="Q20" s="141"/>
      <c r="R20" s="59"/>
      <c r="S20" s="138"/>
      <c r="T20" s="59"/>
      <c r="U20" s="134"/>
      <c r="V20" s="134"/>
      <c r="W20" s="134"/>
      <c r="X20" s="134"/>
      <c r="Y20" s="59"/>
      <c r="Z20" s="136"/>
      <c r="AA20" s="137"/>
      <c r="AB20" s="59"/>
      <c r="AC20" s="59"/>
      <c r="AD20"/>
      <c r="AE20"/>
      <c r="AF20"/>
      <c r="AG20"/>
      <c r="AH20"/>
      <c r="AN20"/>
      <c r="AO20"/>
      <c r="AP20"/>
      <c r="AQ20"/>
      <c r="AR20"/>
      <c r="AS20"/>
      <c r="AT20"/>
      <c r="AU20"/>
      <c r="AV20"/>
      <c r="AW20"/>
      <c r="AX20"/>
      <c r="AY20"/>
      <c r="AZ20"/>
      <c r="BA20"/>
    </row>
    <row r="21" spans="1:53" ht="12.75">
      <c r="A21" s="278" t="s">
        <v>188</v>
      </c>
      <c r="B21" s="250">
        <v>79.3597925</v>
      </c>
      <c r="C21" s="250">
        <v>79.1714675</v>
      </c>
      <c r="D21" s="250">
        <v>66.9097925</v>
      </c>
      <c r="E21" s="250">
        <v>67.132495</v>
      </c>
      <c r="F21" s="250">
        <v>12.45</v>
      </c>
      <c r="G21" s="252">
        <v>12.0389725</v>
      </c>
      <c r="H21" s="37"/>
      <c r="I21" s="139"/>
      <c r="J21" s="141"/>
      <c r="K21" s="141"/>
      <c r="L21" s="141"/>
      <c r="M21" s="141"/>
      <c r="N21" s="141"/>
      <c r="O21" s="141"/>
      <c r="P21" s="141"/>
      <c r="Q21" s="141"/>
      <c r="R21" s="59"/>
      <c r="S21" s="138"/>
      <c r="T21" s="59"/>
      <c r="U21" s="134"/>
      <c r="V21" s="134"/>
      <c r="W21" s="134"/>
      <c r="X21" s="134"/>
      <c r="Y21" s="59"/>
      <c r="Z21" s="136"/>
      <c r="AA21" s="137"/>
      <c r="AB21" s="59"/>
      <c r="AC21" s="59"/>
      <c r="AD21"/>
      <c r="AE21"/>
      <c r="AF21"/>
      <c r="AG21"/>
      <c r="AH21"/>
      <c r="AN21"/>
      <c r="AO21"/>
      <c r="AP21"/>
      <c r="AQ21"/>
      <c r="AR21"/>
      <c r="AS21"/>
      <c r="AT21"/>
      <c r="AU21"/>
      <c r="AV21"/>
      <c r="AW21"/>
      <c r="AX21"/>
      <c r="AY21"/>
      <c r="AZ21"/>
      <c r="BA21"/>
    </row>
    <row r="22" spans="1:53" ht="12.75">
      <c r="A22" s="278" t="s">
        <v>135</v>
      </c>
      <c r="B22" s="250">
        <v>66.95136000000001</v>
      </c>
      <c r="C22" s="250">
        <v>77.7602425</v>
      </c>
      <c r="D22" s="250">
        <v>58.30136</v>
      </c>
      <c r="E22" s="250">
        <v>63.307665</v>
      </c>
      <c r="F22" s="250">
        <v>8.65</v>
      </c>
      <c r="G22" s="252">
        <v>14.452577499999999</v>
      </c>
      <c r="H22" s="37"/>
      <c r="I22" s="139"/>
      <c r="J22" s="140"/>
      <c r="K22" s="140"/>
      <c r="L22" s="140"/>
      <c r="M22" s="140"/>
      <c r="N22" s="141"/>
      <c r="O22" s="141"/>
      <c r="P22" s="141"/>
      <c r="Q22" s="141"/>
      <c r="R22" s="59"/>
      <c r="S22" s="138"/>
      <c r="T22" s="59"/>
      <c r="U22" s="142"/>
      <c r="V22" s="142"/>
      <c r="W22" s="142"/>
      <c r="X22" s="142"/>
      <c r="Y22" s="59"/>
      <c r="Z22" s="136"/>
      <c r="AA22" s="137"/>
      <c r="AB22" s="59"/>
      <c r="AC22" s="59"/>
      <c r="AD22"/>
      <c r="AE22"/>
      <c r="AF22"/>
      <c r="AG22"/>
      <c r="AH22"/>
      <c r="AN22"/>
      <c r="AO22"/>
      <c r="AP22"/>
      <c r="AQ22"/>
      <c r="AR22"/>
      <c r="AS22"/>
      <c r="AT22"/>
      <c r="AU22"/>
      <c r="AV22"/>
      <c r="AW22"/>
      <c r="AX22"/>
      <c r="AY22"/>
      <c r="AZ22"/>
      <c r="BA22"/>
    </row>
    <row r="23" spans="1:53" ht="12.75">
      <c r="A23" s="278" t="s">
        <v>51</v>
      </c>
      <c r="B23" s="250">
        <v>51.2648225</v>
      </c>
      <c r="C23" s="250">
        <v>53.7044625</v>
      </c>
      <c r="D23" s="250">
        <v>43.5148225</v>
      </c>
      <c r="E23" s="250">
        <v>42.3268225</v>
      </c>
      <c r="F23" s="250">
        <v>7.75</v>
      </c>
      <c r="G23" s="252">
        <v>11.37764</v>
      </c>
      <c r="H23" s="37"/>
      <c r="I23" s="139"/>
      <c r="J23" s="140"/>
      <c r="K23" s="140"/>
      <c r="L23" s="140"/>
      <c r="M23" s="140"/>
      <c r="N23" s="141"/>
      <c r="O23" s="141"/>
      <c r="P23" s="141"/>
      <c r="Q23" s="141"/>
      <c r="R23" s="59"/>
      <c r="S23" s="138"/>
      <c r="T23" s="59"/>
      <c r="U23" s="134"/>
      <c r="V23" s="134"/>
      <c r="W23" s="134"/>
      <c r="X23" s="134"/>
      <c r="Y23" s="59"/>
      <c r="Z23" s="136"/>
      <c r="AA23" s="137"/>
      <c r="AB23" s="59"/>
      <c r="AC23" s="59"/>
      <c r="AD23"/>
      <c r="AE23"/>
      <c r="AF23"/>
      <c r="AG23"/>
      <c r="AH23"/>
      <c r="AN23"/>
      <c r="AO23"/>
      <c r="AP23"/>
      <c r="AQ23"/>
      <c r="AR23"/>
      <c r="AS23"/>
      <c r="AT23"/>
      <c r="AU23"/>
      <c r="AV23"/>
      <c r="AW23"/>
      <c r="AX23"/>
      <c r="AY23"/>
      <c r="AZ23"/>
      <c r="BA23"/>
    </row>
    <row r="24" spans="1:53" ht="12.75">
      <c r="A24" s="278" t="s">
        <v>52</v>
      </c>
      <c r="B24" s="250">
        <v>302.76924</v>
      </c>
      <c r="C24" s="250">
        <v>334.4448175</v>
      </c>
      <c r="D24" s="250">
        <v>222.56924000000004</v>
      </c>
      <c r="E24" s="250">
        <v>217.3917475</v>
      </c>
      <c r="F24" s="250">
        <v>80.2</v>
      </c>
      <c r="G24" s="252">
        <v>117.05306999999999</v>
      </c>
      <c r="H24" s="37"/>
      <c r="I24" s="139"/>
      <c r="J24" s="141"/>
      <c r="K24" s="141"/>
      <c r="L24" s="141"/>
      <c r="M24" s="141"/>
      <c r="N24" s="141"/>
      <c r="O24" s="141"/>
      <c r="P24" s="141"/>
      <c r="Q24" s="141"/>
      <c r="R24" s="59"/>
      <c r="S24" s="138"/>
      <c r="T24" s="59"/>
      <c r="U24" s="134"/>
      <c r="V24" s="134"/>
      <c r="W24" s="134"/>
      <c r="X24" s="134"/>
      <c r="Y24" s="59"/>
      <c r="Z24" s="136"/>
      <c r="AA24" s="137"/>
      <c r="AB24" s="59"/>
      <c r="AC24" s="59"/>
      <c r="AD24"/>
      <c r="AE24"/>
      <c r="AF24"/>
      <c r="AG24"/>
      <c r="AH24"/>
      <c r="AN24"/>
      <c r="AO24"/>
      <c r="AP24"/>
      <c r="AQ24"/>
      <c r="AR24"/>
      <c r="AS24"/>
      <c r="AT24"/>
      <c r="AU24"/>
      <c r="AV24"/>
      <c r="AW24"/>
      <c r="AX24"/>
      <c r="AY24"/>
      <c r="AZ24"/>
      <c r="BA24"/>
    </row>
    <row r="25" spans="1:34" ht="12.75" customHeight="1">
      <c r="A25" s="278" t="s">
        <v>53</v>
      </c>
      <c r="B25" s="250">
        <v>27.5491375</v>
      </c>
      <c r="C25" s="250">
        <v>26.402034999999998</v>
      </c>
      <c r="D25" s="250">
        <v>24.6991375</v>
      </c>
      <c r="E25" s="250">
        <v>22.067742499999998</v>
      </c>
      <c r="F25" s="250">
        <v>2.85</v>
      </c>
      <c r="G25" s="252">
        <v>4.3342925</v>
      </c>
      <c r="H25" s="37"/>
      <c r="I25" s="139"/>
      <c r="J25" s="141"/>
      <c r="K25" s="141"/>
      <c r="L25" s="141"/>
      <c r="M25" s="141"/>
      <c r="N25" s="141"/>
      <c r="O25" s="141"/>
      <c r="P25" s="141"/>
      <c r="Q25" s="141"/>
      <c r="R25" s="59"/>
      <c r="S25" s="138"/>
      <c r="T25" s="59"/>
      <c r="U25" s="142"/>
      <c r="V25" s="142"/>
      <c r="W25" s="142"/>
      <c r="X25" s="142"/>
      <c r="Y25" s="59"/>
      <c r="Z25" s="136"/>
      <c r="AA25" s="137"/>
      <c r="AB25" s="59"/>
      <c r="AC25" s="59"/>
      <c r="AD25"/>
      <c r="AE25"/>
      <c r="AF25"/>
      <c r="AG25"/>
      <c r="AH25"/>
    </row>
    <row r="26" spans="1:34" ht="12.75">
      <c r="A26" s="278"/>
      <c r="B26" s="250"/>
      <c r="C26" s="250"/>
      <c r="D26" s="250"/>
      <c r="E26" s="250"/>
      <c r="F26" s="250"/>
      <c r="G26" s="252"/>
      <c r="H26" s="37"/>
      <c r="I26" s="139"/>
      <c r="J26" s="141"/>
      <c r="K26" s="141"/>
      <c r="L26" s="141"/>
      <c r="M26" s="141"/>
      <c r="N26" s="141"/>
      <c r="O26" s="141"/>
      <c r="P26" s="141"/>
      <c r="Q26" s="141"/>
      <c r="R26" s="59"/>
      <c r="S26" s="138"/>
      <c r="T26" s="59"/>
      <c r="U26" s="134"/>
      <c r="V26" s="134"/>
      <c r="W26" s="134"/>
      <c r="X26" s="134"/>
      <c r="Y26" s="59"/>
      <c r="Z26" s="136"/>
      <c r="AA26" s="137"/>
      <c r="AB26" s="59"/>
      <c r="AC26" s="59"/>
      <c r="AD26"/>
      <c r="AE26"/>
      <c r="AF26"/>
      <c r="AG26"/>
      <c r="AH26"/>
    </row>
    <row r="27" spans="1:34" ht="13.5" thickBot="1">
      <c r="A27" s="279" t="s">
        <v>32</v>
      </c>
      <c r="B27" s="280">
        <v>951.2018250000001</v>
      </c>
      <c r="C27" s="280">
        <v>979.3100125000001</v>
      </c>
      <c r="D27" s="280">
        <v>818.876825</v>
      </c>
      <c r="E27" s="280">
        <v>786.0534200000001</v>
      </c>
      <c r="F27" s="280">
        <v>132.325</v>
      </c>
      <c r="G27" s="281">
        <v>193.25659249999998</v>
      </c>
      <c r="H27" s="37"/>
      <c r="I27" s="139"/>
      <c r="J27" s="141"/>
      <c r="K27" s="141"/>
      <c r="L27" s="141"/>
      <c r="M27" s="141"/>
      <c r="N27" s="141"/>
      <c r="O27" s="141"/>
      <c r="P27" s="141"/>
      <c r="Q27" s="141"/>
      <c r="R27" s="59"/>
      <c r="S27" s="138"/>
      <c r="T27" s="59"/>
      <c r="U27" s="142"/>
      <c r="V27" s="142"/>
      <c r="W27" s="142"/>
      <c r="X27" s="142"/>
      <c r="Y27" s="59"/>
      <c r="Z27" s="136"/>
      <c r="AA27" s="137"/>
      <c r="AB27" s="59"/>
      <c r="AC27" s="59"/>
      <c r="AD27"/>
      <c r="AE27"/>
      <c r="AF27"/>
      <c r="AG27"/>
      <c r="AH27"/>
    </row>
    <row r="28" spans="1:34" s="87" customFormat="1" ht="15" customHeight="1">
      <c r="A28" s="231" t="s">
        <v>101</v>
      </c>
      <c r="B28" s="258"/>
      <c r="C28" s="258"/>
      <c r="D28" s="258"/>
      <c r="E28" s="258"/>
      <c r="F28" s="258"/>
      <c r="G28" s="231"/>
      <c r="H28" s="74"/>
      <c r="I28" s="139"/>
      <c r="J28" s="141"/>
      <c r="K28" s="141"/>
      <c r="L28" s="141"/>
      <c r="M28" s="141"/>
      <c r="N28" s="141"/>
      <c r="O28" s="141"/>
      <c r="P28" s="141"/>
      <c r="Q28" s="141"/>
      <c r="R28" s="143"/>
      <c r="S28" s="138"/>
      <c r="T28" s="59"/>
      <c r="U28" s="142"/>
      <c r="V28" s="142"/>
      <c r="W28" s="142"/>
      <c r="X28" s="142"/>
      <c r="Y28" s="59"/>
      <c r="Z28" s="136"/>
      <c r="AA28" s="137"/>
      <c r="AB28" s="59"/>
      <c r="AC28" s="59"/>
      <c r="AD28"/>
      <c r="AE28"/>
      <c r="AF28"/>
      <c r="AG28"/>
      <c r="AH28"/>
    </row>
    <row r="29" spans="1:34" s="33" customFormat="1" ht="13.5" customHeight="1">
      <c r="A29" s="114" t="s">
        <v>264</v>
      </c>
      <c r="B29" s="70"/>
      <c r="C29" s="67"/>
      <c r="D29" s="67"/>
      <c r="E29" s="71"/>
      <c r="F29" s="67"/>
      <c r="G29" s="77"/>
      <c r="H29" s="77"/>
      <c r="I29" s="504"/>
      <c r="J29" s="504"/>
      <c r="K29" s="504"/>
      <c r="L29" s="504"/>
      <c r="M29" s="504"/>
      <c r="N29" s="504"/>
      <c r="O29" s="504"/>
      <c r="P29" s="504"/>
      <c r="Q29" s="504"/>
      <c r="R29" s="59"/>
      <c r="S29" s="59"/>
      <c r="T29" s="59"/>
      <c r="U29" s="142"/>
      <c r="V29" s="142"/>
      <c r="W29" s="142"/>
      <c r="X29" s="142"/>
      <c r="Y29" s="59"/>
      <c r="Z29" s="136"/>
      <c r="AA29" s="137"/>
      <c r="AB29" s="59"/>
      <c r="AC29" s="59"/>
      <c r="AD29"/>
      <c r="AE29"/>
      <c r="AF29"/>
      <c r="AG29"/>
      <c r="AH29"/>
    </row>
    <row r="30" spans="1:34" s="33" customFormat="1" ht="13.5" customHeight="1">
      <c r="A30" s="67" t="s">
        <v>397</v>
      </c>
      <c r="B30" s="70"/>
      <c r="C30" s="67"/>
      <c r="D30" s="67"/>
      <c r="E30" s="71"/>
      <c r="F30" s="67"/>
      <c r="G30" s="77"/>
      <c r="H30" s="77"/>
      <c r="I30" s="59"/>
      <c r="J30" s="59"/>
      <c r="K30" s="59"/>
      <c r="L30" s="59"/>
      <c r="M30" s="59"/>
      <c r="N30" s="59"/>
      <c r="O30" s="59"/>
      <c r="P30" s="59"/>
      <c r="Q30" s="59"/>
      <c r="R30" s="59"/>
      <c r="S30" s="59"/>
      <c r="T30" s="59"/>
      <c r="U30" s="142"/>
      <c r="V30" s="142"/>
      <c r="W30" s="142"/>
      <c r="X30" s="142"/>
      <c r="Y30" s="59"/>
      <c r="Z30" s="136"/>
      <c r="AA30" s="137"/>
      <c r="AB30" s="59"/>
      <c r="AC30" s="59"/>
      <c r="AD30"/>
      <c r="AE30"/>
      <c r="AF30"/>
      <c r="AG30"/>
      <c r="AH30"/>
    </row>
    <row r="31" spans="1:34" s="87" customFormat="1" ht="12.75">
      <c r="A31" s="512"/>
      <c r="B31" s="512"/>
      <c r="C31" s="512"/>
      <c r="D31" s="512"/>
      <c r="E31" s="512"/>
      <c r="F31" s="512"/>
      <c r="G31" s="512"/>
      <c r="H31" s="67"/>
      <c r="I31" s="67"/>
      <c r="AB31"/>
      <c r="AC31"/>
      <c r="AD31"/>
      <c r="AE31"/>
      <c r="AF31"/>
      <c r="AG31"/>
      <c r="AH31"/>
    </row>
    <row r="32" spans="2:32" ht="12.75">
      <c r="B32" s="33"/>
      <c r="C32" s="33"/>
      <c r="D32" s="33"/>
      <c r="E32" s="91"/>
      <c r="F32" s="91"/>
      <c r="G32" s="91"/>
      <c r="H32" s="33"/>
      <c r="I32" s="33"/>
      <c r="J32" s="33"/>
      <c r="K32" s="33"/>
      <c r="L32" s="33"/>
      <c r="M32" s="33"/>
      <c r="N32" s="33"/>
      <c r="O32" s="33"/>
      <c r="P32" s="33"/>
      <c r="Q32" s="33"/>
      <c r="R32" s="33"/>
      <c r="S32" s="33"/>
      <c r="T32" s="33"/>
      <c r="U32" s="33"/>
      <c r="V32" s="33"/>
      <c r="W32" s="37"/>
      <c r="X32" s="37"/>
      <c r="Y32" s="37"/>
      <c r="Z32" s="37"/>
      <c r="AA32" s="37"/>
      <c r="AB32" s="37"/>
      <c r="AC32" s="37"/>
      <c r="AD32" s="37"/>
      <c r="AE32" s="37"/>
      <c r="AF32" s="37"/>
    </row>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spans="1:13" ht="12.75">
      <c r="A78" s="33"/>
      <c r="B78" s="33"/>
      <c r="C78" s="33"/>
      <c r="D78" s="33"/>
      <c r="E78" s="33"/>
      <c r="F78" s="33"/>
      <c r="G78" s="33"/>
      <c r="H78" s="33"/>
      <c r="I78" s="33"/>
      <c r="J78" s="33"/>
      <c r="K78" s="33"/>
      <c r="L78" s="33"/>
      <c r="M78" s="33"/>
    </row>
    <row r="79" spans="1:13" ht="12.75">
      <c r="A79" s="33"/>
      <c r="B79" s="33"/>
      <c r="C79" s="33"/>
      <c r="D79" s="33"/>
      <c r="E79" s="33"/>
      <c r="F79" s="33"/>
      <c r="G79" s="33"/>
      <c r="H79" s="33"/>
      <c r="I79" s="33"/>
      <c r="J79" s="33"/>
      <c r="K79" s="33"/>
      <c r="L79" s="33"/>
      <c r="M79" s="33"/>
    </row>
    <row r="80" spans="1:13" ht="12.75">
      <c r="A80" s="33"/>
      <c r="B80" s="33"/>
      <c r="C80" s="33"/>
      <c r="D80" s="33"/>
      <c r="E80" s="33"/>
      <c r="F80" s="33"/>
      <c r="G80" s="33"/>
      <c r="H80" s="33"/>
      <c r="I80" s="33"/>
      <c r="J80" s="33"/>
      <c r="K80" s="33"/>
      <c r="L80" s="33"/>
      <c r="M80" s="33"/>
    </row>
    <row r="81" spans="1:13" ht="12.75">
      <c r="A81" s="33"/>
      <c r="B81" s="33"/>
      <c r="C81" s="33"/>
      <c r="D81" s="33"/>
      <c r="E81" s="33"/>
      <c r="F81" s="33"/>
      <c r="G81" s="33"/>
      <c r="H81" s="33"/>
      <c r="I81" s="33"/>
      <c r="J81" s="33"/>
      <c r="K81" s="33"/>
      <c r="L81" s="33"/>
      <c r="M81" s="33"/>
    </row>
    <row r="82" spans="1:13" ht="12.75">
      <c r="A82" s="33"/>
      <c r="B82" s="33"/>
      <c r="C82" s="33"/>
      <c r="D82" s="33"/>
      <c r="E82" s="33"/>
      <c r="F82" s="33"/>
      <c r="G82" s="33"/>
      <c r="H82" s="33"/>
      <c r="I82" s="33"/>
      <c r="J82" s="33"/>
      <c r="K82" s="33"/>
      <c r="L82" s="33"/>
      <c r="M82" s="33"/>
    </row>
    <row r="83" spans="1:13" ht="12.75">
      <c r="A83" s="33"/>
      <c r="B83" s="33"/>
      <c r="C83" s="33"/>
      <c r="D83" s="33"/>
      <c r="E83" s="33"/>
      <c r="F83" s="33"/>
      <c r="G83" s="33"/>
      <c r="H83" s="33"/>
      <c r="I83" s="33"/>
      <c r="J83" s="33"/>
      <c r="K83" s="33"/>
      <c r="L83" s="33"/>
      <c r="M83" s="33"/>
    </row>
    <row r="84" spans="1:13" ht="12.75">
      <c r="A84" s="33"/>
      <c r="B84" s="33"/>
      <c r="C84" s="33"/>
      <c r="D84" s="33"/>
      <c r="E84" s="33"/>
      <c r="F84" s="33"/>
      <c r="G84" s="33"/>
      <c r="H84" s="33"/>
      <c r="I84" s="33"/>
      <c r="J84" s="33"/>
      <c r="K84" s="33"/>
      <c r="L84" s="33"/>
      <c r="M84" s="33"/>
    </row>
    <row r="85" spans="1:13" ht="12.75">
      <c r="A85" s="33"/>
      <c r="B85" s="33"/>
      <c r="C85" s="33"/>
      <c r="D85" s="33"/>
      <c r="E85" s="33"/>
      <c r="F85" s="33"/>
      <c r="G85" s="33"/>
      <c r="H85" s="33"/>
      <c r="I85" s="33"/>
      <c r="J85" s="33"/>
      <c r="K85" s="33"/>
      <c r="L85" s="33"/>
      <c r="M85" s="33"/>
    </row>
    <row r="86" spans="1:13" ht="12.75">
      <c r="A86" s="33"/>
      <c r="B86" s="33"/>
      <c r="C86" s="33"/>
      <c r="D86" s="33"/>
      <c r="E86" s="33"/>
      <c r="F86" s="33"/>
      <c r="G86" s="33"/>
      <c r="H86" s="33"/>
      <c r="I86" s="33"/>
      <c r="J86" s="33"/>
      <c r="K86" s="33"/>
      <c r="L86" s="33"/>
      <c r="M86" s="33"/>
    </row>
    <row r="87" spans="1:13" ht="12.75">
      <c r="A87" s="33"/>
      <c r="B87" s="33"/>
      <c r="C87" s="33"/>
      <c r="D87" s="33"/>
      <c r="E87" s="33"/>
      <c r="F87" s="33"/>
      <c r="G87" s="33"/>
      <c r="H87" s="33"/>
      <c r="I87" s="33"/>
      <c r="J87" s="33"/>
      <c r="K87" s="33"/>
      <c r="L87" s="33"/>
      <c r="M87" s="33"/>
    </row>
    <row r="88" spans="1:13" ht="12.75">
      <c r="A88" s="33"/>
      <c r="B88" s="33"/>
      <c r="C88" s="33"/>
      <c r="D88" s="33"/>
      <c r="E88" s="33"/>
      <c r="F88" s="33"/>
      <c r="G88" s="33"/>
      <c r="H88" s="33"/>
      <c r="I88" s="33"/>
      <c r="J88" s="33"/>
      <c r="K88" s="33"/>
      <c r="L88" s="33"/>
      <c r="M88" s="33"/>
    </row>
    <row r="89" spans="1:13" ht="12.75">
      <c r="A89" s="33"/>
      <c r="B89" s="72"/>
      <c r="C89" s="33"/>
      <c r="D89" s="33"/>
      <c r="E89" s="72"/>
      <c r="F89" s="33"/>
      <c r="G89" s="33"/>
      <c r="H89" s="33"/>
      <c r="I89" s="33"/>
      <c r="J89" s="33"/>
      <c r="K89" s="33"/>
      <c r="L89" s="33"/>
      <c r="M89" s="33"/>
    </row>
    <row r="90" spans="1:12" ht="12.75">
      <c r="A90" s="33"/>
      <c r="B90" s="33"/>
      <c r="C90" s="33"/>
      <c r="D90" s="33"/>
      <c r="E90" s="33"/>
      <c r="F90" s="33"/>
      <c r="G90" s="33"/>
      <c r="H90" s="33"/>
      <c r="I90" s="33"/>
      <c r="J90" s="33"/>
      <c r="K90" s="33"/>
      <c r="L90" s="33"/>
    </row>
    <row r="91" spans="1:12" ht="12.75">
      <c r="A91" s="33"/>
      <c r="B91" s="33"/>
      <c r="C91" s="33"/>
      <c r="D91" s="33"/>
      <c r="E91" s="33"/>
      <c r="F91" s="33"/>
      <c r="G91" s="33"/>
      <c r="H91" s="33"/>
      <c r="I91" s="33"/>
      <c r="J91" s="33"/>
      <c r="K91" s="33"/>
      <c r="L91" s="33"/>
    </row>
    <row r="92" spans="1:12" ht="12.75">
      <c r="A92" s="33"/>
      <c r="B92" s="33"/>
      <c r="C92" s="33"/>
      <c r="D92" s="33"/>
      <c r="E92" s="33"/>
      <c r="F92" s="33"/>
      <c r="G92" s="33"/>
      <c r="H92" s="33"/>
      <c r="I92" s="33"/>
      <c r="J92" s="33"/>
      <c r="K92" s="33"/>
      <c r="L92" s="33"/>
    </row>
    <row r="93" spans="1:12" ht="12.75">
      <c r="A93" s="33"/>
      <c r="B93" s="33"/>
      <c r="C93" s="33"/>
      <c r="D93" s="33"/>
      <c r="E93" s="33"/>
      <c r="F93" s="33"/>
      <c r="G93" s="33"/>
      <c r="H93" s="33"/>
      <c r="I93" s="33"/>
      <c r="J93" s="33"/>
      <c r="K93" s="33"/>
      <c r="L93" s="33"/>
    </row>
    <row r="94" spans="1:12" ht="12.75">
      <c r="A94" s="33"/>
      <c r="B94" s="33"/>
      <c r="C94" s="33"/>
      <c r="D94" s="33"/>
      <c r="E94" s="33"/>
      <c r="F94" s="33"/>
      <c r="G94" s="33"/>
      <c r="H94" s="33"/>
      <c r="I94" s="33"/>
      <c r="J94" s="33"/>
      <c r="K94" s="33"/>
      <c r="L94" s="33"/>
    </row>
    <row r="95" spans="1:12" ht="12.75">
      <c r="A95" s="33"/>
      <c r="B95" s="33"/>
      <c r="C95" s="33"/>
      <c r="D95" s="33"/>
      <c r="E95" s="33"/>
      <c r="F95" s="33"/>
      <c r="G95" s="33"/>
      <c r="H95" s="33"/>
      <c r="I95" s="33"/>
      <c r="J95" s="33"/>
      <c r="K95" s="33"/>
      <c r="L95" s="33"/>
    </row>
  </sheetData>
  <mergeCells count="10">
    <mergeCell ref="I29:Q29"/>
    <mergeCell ref="A31:G31"/>
    <mergeCell ref="A1:G1"/>
    <mergeCell ref="A5:G5"/>
    <mergeCell ref="A3:G3"/>
    <mergeCell ref="B7:C7"/>
    <mergeCell ref="D7:E7"/>
    <mergeCell ref="F7:G7"/>
    <mergeCell ref="A4:G4"/>
    <mergeCell ref="A7:A8"/>
  </mergeCells>
  <printOptions horizontalCentered="1"/>
  <pageMargins left="0.7874015748031497" right="0.7874015748031497" top="0.5905511811023623" bottom="0.984251968503937" header="0" footer="0"/>
  <pageSetup horizontalDpi="600" verticalDpi="600" orientation="portrait" paperSize="9" scale="75" r:id="rId1"/>
  <headerFooter alignWithMargins="0">
    <oddFooter>&amp;C&amp;A</oddFooter>
  </headerFooter>
  <colBreaks count="1" manualBreakCount="1">
    <brk id="9" max="54" man="1"/>
  </colBreaks>
</worksheet>
</file>

<file path=xl/worksheets/sheet13.xml><?xml version="1.0" encoding="utf-8"?>
<worksheet xmlns="http://schemas.openxmlformats.org/spreadsheetml/2006/main" xmlns:r="http://schemas.openxmlformats.org/officeDocument/2006/relationships">
  <sheetPr codeName="Hoja7">
    <pageSetUpPr fitToPage="1"/>
  </sheetPr>
  <dimension ref="A1:S56"/>
  <sheetViews>
    <sheetView showGridLines="0" zoomScale="75" zoomScaleNormal="75" workbookViewId="0" topLeftCell="A1">
      <selection activeCell="D41" sqref="D41"/>
    </sheetView>
  </sheetViews>
  <sheetFormatPr defaultColWidth="11.421875" defaultRowHeight="12.75"/>
  <cols>
    <col min="1" max="1" width="30.7109375" style="0" customWidth="1"/>
    <col min="2" max="11" width="12.7109375" style="0" customWidth="1"/>
  </cols>
  <sheetData>
    <row r="1" spans="1:13" ht="18">
      <c r="A1" s="592" t="s">
        <v>236</v>
      </c>
      <c r="B1" s="592"/>
      <c r="C1" s="592"/>
      <c r="D1" s="592"/>
      <c r="E1" s="592"/>
      <c r="F1" s="592"/>
      <c r="G1" s="592"/>
      <c r="H1" s="592"/>
      <c r="I1" s="592"/>
      <c r="J1" s="592"/>
      <c r="K1" s="592"/>
      <c r="L1" s="20"/>
      <c r="M1" s="20"/>
    </row>
    <row r="2" spans="1:12" ht="12.75">
      <c r="A2" s="16"/>
      <c r="B2" s="16"/>
      <c r="C2" s="16"/>
      <c r="D2" s="16"/>
      <c r="E2" s="16"/>
      <c r="F2" s="16"/>
      <c r="G2" s="16"/>
      <c r="H2" s="17"/>
      <c r="I2" s="16"/>
      <c r="J2" s="16"/>
      <c r="K2" s="17"/>
      <c r="L2" s="16"/>
    </row>
    <row r="3" spans="1:12" ht="15">
      <c r="A3" s="591" t="s">
        <v>270</v>
      </c>
      <c r="B3" s="591"/>
      <c r="C3" s="591"/>
      <c r="D3" s="591"/>
      <c r="E3" s="591"/>
      <c r="F3" s="591"/>
      <c r="G3" s="591"/>
      <c r="H3" s="591"/>
      <c r="I3" s="591"/>
      <c r="J3" s="591"/>
      <c r="K3" s="591"/>
      <c r="L3" s="16"/>
    </row>
    <row r="4" spans="1:12" ht="15">
      <c r="A4" s="591" t="s">
        <v>271</v>
      </c>
      <c r="B4" s="591"/>
      <c r="C4" s="591"/>
      <c r="D4" s="591"/>
      <c r="E4" s="591"/>
      <c r="F4" s="591"/>
      <c r="G4" s="591"/>
      <c r="H4" s="591"/>
      <c r="I4" s="591"/>
      <c r="J4" s="591"/>
      <c r="K4" s="591"/>
      <c r="L4" s="16"/>
    </row>
    <row r="5" spans="1:12" ht="13.5" thickBot="1">
      <c r="A5" s="284"/>
      <c r="B5" s="284"/>
      <c r="C5" s="284"/>
      <c r="D5" s="284"/>
      <c r="E5" s="284"/>
      <c r="F5" s="284"/>
      <c r="G5" s="284"/>
      <c r="H5" s="284"/>
      <c r="I5" s="284"/>
      <c r="J5" s="284"/>
      <c r="K5" s="285"/>
      <c r="L5" s="16"/>
    </row>
    <row r="6" spans="1:11" ht="12.75">
      <c r="A6" s="579" t="s">
        <v>150</v>
      </c>
      <c r="B6" s="576" t="s">
        <v>141</v>
      </c>
      <c r="C6" s="593"/>
      <c r="D6" s="593"/>
      <c r="E6" s="593"/>
      <c r="F6" s="593"/>
      <c r="G6" s="578"/>
      <c r="H6" s="584" t="s">
        <v>298</v>
      </c>
      <c r="I6" s="587" t="s">
        <v>142</v>
      </c>
      <c r="J6" s="588"/>
      <c r="K6" s="588"/>
    </row>
    <row r="7" spans="1:19" ht="12.75">
      <c r="A7" s="594"/>
      <c r="B7" s="581" t="s">
        <v>143</v>
      </c>
      <c r="C7" s="582"/>
      <c r="D7" s="581" t="s">
        <v>144</v>
      </c>
      <c r="E7" s="582"/>
      <c r="F7" s="581" t="s">
        <v>145</v>
      </c>
      <c r="G7" s="582"/>
      <c r="H7" s="585"/>
      <c r="I7" s="589"/>
      <c r="J7" s="590"/>
      <c r="K7" s="590"/>
      <c r="Q7" s="131"/>
      <c r="R7" s="131"/>
      <c r="S7" s="131"/>
    </row>
    <row r="8" spans="1:19" ht="12.75">
      <c r="A8" s="594"/>
      <c r="B8" s="583" t="s">
        <v>3</v>
      </c>
      <c r="C8" s="306" t="s">
        <v>266</v>
      </c>
      <c r="D8" s="583" t="s">
        <v>3</v>
      </c>
      <c r="E8" s="306" t="s">
        <v>266</v>
      </c>
      <c r="F8" s="583" t="s">
        <v>3</v>
      </c>
      <c r="G8" s="307">
        <v>1</v>
      </c>
      <c r="H8" s="585"/>
      <c r="I8" s="583" t="s">
        <v>3</v>
      </c>
      <c r="J8" s="308" t="s">
        <v>268</v>
      </c>
      <c r="K8" s="309" t="s">
        <v>146</v>
      </c>
      <c r="M8" s="116"/>
      <c r="N8" s="121"/>
      <c r="O8" s="121"/>
      <c r="P8" s="121"/>
      <c r="Q8" s="144"/>
      <c r="R8" s="145"/>
      <c r="S8" s="144"/>
    </row>
    <row r="9" spans="1:19" ht="13.5" thickBot="1">
      <c r="A9" s="580"/>
      <c r="B9" s="516"/>
      <c r="C9" s="310" t="s">
        <v>267</v>
      </c>
      <c r="D9" s="516"/>
      <c r="E9" s="310" t="s">
        <v>267</v>
      </c>
      <c r="F9" s="516"/>
      <c r="G9" s="311"/>
      <c r="H9" s="586"/>
      <c r="I9" s="516"/>
      <c r="J9" s="312" t="s">
        <v>139</v>
      </c>
      <c r="K9" s="313" t="s">
        <v>269</v>
      </c>
      <c r="M9" s="121"/>
      <c r="N9" s="121"/>
      <c r="O9" s="121"/>
      <c r="P9" s="121"/>
      <c r="Q9" s="131"/>
      <c r="R9" s="146"/>
      <c r="S9" s="131"/>
    </row>
    <row r="10" spans="1:19" ht="12.75">
      <c r="A10" s="286" t="s">
        <v>42</v>
      </c>
      <c r="B10" s="287">
        <v>85023</v>
      </c>
      <c r="C10" s="287">
        <v>71589</v>
      </c>
      <c r="D10" s="288">
        <v>96193</v>
      </c>
      <c r="E10" s="288">
        <v>70898</v>
      </c>
      <c r="F10" s="288">
        <v>9665</v>
      </c>
      <c r="G10" s="287">
        <v>6597</v>
      </c>
      <c r="H10" s="287">
        <v>335.728</v>
      </c>
      <c r="I10" s="288">
        <v>88037</v>
      </c>
      <c r="J10" s="289">
        <v>3985</v>
      </c>
      <c r="K10" s="290">
        <v>12580</v>
      </c>
      <c r="L10" s="46"/>
      <c r="M10" s="121"/>
      <c r="N10" s="121"/>
      <c r="O10" s="121"/>
      <c r="P10" s="121"/>
      <c r="Q10" s="131"/>
      <c r="R10" s="145"/>
      <c r="S10" s="131"/>
    </row>
    <row r="11" spans="1:19" ht="12.75">
      <c r="A11" s="291" t="s">
        <v>137</v>
      </c>
      <c r="B11" s="292">
        <v>29335</v>
      </c>
      <c r="C11" s="292">
        <v>24848</v>
      </c>
      <c r="D11" s="293">
        <v>29785</v>
      </c>
      <c r="E11" s="293">
        <v>22411</v>
      </c>
      <c r="F11" s="293">
        <v>2211</v>
      </c>
      <c r="G11" s="292">
        <v>1581</v>
      </c>
      <c r="H11" s="292">
        <v>35.571</v>
      </c>
      <c r="I11" s="294">
        <v>30246</v>
      </c>
      <c r="J11" s="295">
        <v>1136</v>
      </c>
      <c r="K11" s="296">
        <v>2094</v>
      </c>
      <c r="L11" s="46"/>
      <c r="M11" s="121"/>
      <c r="N11" s="121"/>
      <c r="O11" s="121"/>
      <c r="P11" s="121"/>
      <c r="Q11" s="131"/>
      <c r="R11" s="122"/>
      <c r="S11" s="123"/>
    </row>
    <row r="12" spans="1:19" ht="12.75">
      <c r="A12" s="291" t="s">
        <v>43</v>
      </c>
      <c r="B12" s="292">
        <v>11185</v>
      </c>
      <c r="C12" s="292">
        <v>8640</v>
      </c>
      <c r="D12" s="294">
        <v>9060</v>
      </c>
      <c r="E12" s="294">
        <v>6877</v>
      </c>
      <c r="F12" s="294">
        <v>2132</v>
      </c>
      <c r="G12" s="292">
        <v>1463</v>
      </c>
      <c r="H12" s="292">
        <v>16.302</v>
      </c>
      <c r="I12" s="294">
        <v>12102</v>
      </c>
      <c r="J12" s="295">
        <v>998</v>
      </c>
      <c r="K12" s="296">
        <v>551</v>
      </c>
      <c r="L12" s="46"/>
      <c r="M12" s="121"/>
      <c r="N12" s="121"/>
      <c r="O12" s="121"/>
      <c r="P12" s="121"/>
      <c r="Q12" s="131"/>
      <c r="R12" s="122"/>
      <c r="S12" s="123"/>
    </row>
    <row r="13" spans="1:19" ht="12.75">
      <c r="A13" s="291" t="s">
        <v>44</v>
      </c>
      <c r="B13" s="292">
        <v>20478</v>
      </c>
      <c r="C13" s="292">
        <v>15299</v>
      </c>
      <c r="D13" s="294">
        <v>20030</v>
      </c>
      <c r="E13" s="294">
        <v>12313</v>
      </c>
      <c r="F13" s="294">
        <v>3323</v>
      </c>
      <c r="G13" s="292">
        <v>1560</v>
      </c>
      <c r="H13" s="292">
        <v>207.46</v>
      </c>
      <c r="I13" s="294">
        <v>21695</v>
      </c>
      <c r="J13" s="295">
        <v>1379</v>
      </c>
      <c r="K13" s="296">
        <v>1500</v>
      </c>
      <c r="L13" s="46"/>
      <c r="M13" s="116"/>
      <c r="N13" s="121"/>
      <c r="O13" s="121"/>
      <c r="P13" s="121"/>
      <c r="Q13" s="25"/>
      <c r="R13" s="122"/>
      <c r="S13" s="124"/>
    </row>
    <row r="14" spans="1:19" ht="12.75">
      <c r="A14" s="291" t="s">
        <v>134</v>
      </c>
      <c r="B14" s="292">
        <v>15071</v>
      </c>
      <c r="C14" s="292">
        <v>11009</v>
      </c>
      <c r="D14" s="293">
        <v>14068</v>
      </c>
      <c r="E14" s="293">
        <v>9153</v>
      </c>
      <c r="F14" s="293">
        <v>4181</v>
      </c>
      <c r="G14" s="292">
        <v>2325</v>
      </c>
      <c r="H14" s="292">
        <v>426.244</v>
      </c>
      <c r="I14" s="294">
        <v>16401</v>
      </c>
      <c r="J14" s="295">
        <v>1885</v>
      </c>
      <c r="K14" s="296">
        <v>3099</v>
      </c>
      <c r="L14" s="46"/>
      <c r="M14" s="116"/>
      <c r="N14" s="116"/>
      <c r="O14" s="121"/>
      <c r="P14" s="121"/>
      <c r="Q14" s="25"/>
      <c r="R14" s="122"/>
      <c r="S14" s="124"/>
    </row>
    <row r="15" spans="1:19" ht="12.75">
      <c r="A15" s="291" t="s">
        <v>45</v>
      </c>
      <c r="B15" s="292">
        <v>10092</v>
      </c>
      <c r="C15" s="292">
        <v>7889</v>
      </c>
      <c r="D15" s="294">
        <v>13267</v>
      </c>
      <c r="E15" s="294">
        <v>6518</v>
      </c>
      <c r="F15" s="294">
        <v>2262</v>
      </c>
      <c r="G15" s="292">
        <v>1197</v>
      </c>
      <c r="H15" s="292">
        <v>326.459</v>
      </c>
      <c r="I15" s="294">
        <v>10937</v>
      </c>
      <c r="J15" s="295">
        <v>1047</v>
      </c>
      <c r="K15" s="296">
        <v>3722</v>
      </c>
      <c r="L15" s="46"/>
      <c r="M15" s="121"/>
      <c r="N15" s="121"/>
      <c r="O15" s="121"/>
      <c r="P15" s="121"/>
      <c r="Q15" s="25"/>
      <c r="R15" s="122"/>
      <c r="S15" s="123"/>
    </row>
    <row r="16" spans="1:19" ht="12.75">
      <c r="A16" s="291" t="s">
        <v>46</v>
      </c>
      <c r="B16" s="292">
        <v>45590</v>
      </c>
      <c r="C16" s="292">
        <v>29843</v>
      </c>
      <c r="D16" s="294">
        <v>36737</v>
      </c>
      <c r="E16" s="294">
        <v>23193</v>
      </c>
      <c r="F16" s="294">
        <v>11702</v>
      </c>
      <c r="G16" s="292">
        <v>7168</v>
      </c>
      <c r="H16" s="292">
        <v>1038.108</v>
      </c>
      <c r="I16" s="294">
        <v>49972</v>
      </c>
      <c r="J16" s="295">
        <v>5826</v>
      </c>
      <c r="K16" s="296">
        <v>7980</v>
      </c>
      <c r="L16" s="46"/>
      <c r="M16" s="116"/>
      <c r="N16" s="116"/>
      <c r="O16" s="116"/>
      <c r="P16" s="116"/>
      <c r="Q16" s="25"/>
      <c r="R16" s="122"/>
      <c r="S16" s="124"/>
    </row>
    <row r="17" spans="1:19" ht="12.75">
      <c r="A17" s="291" t="s">
        <v>47</v>
      </c>
      <c r="B17" s="292">
        <v>50072</v>
      </c>
      <c r="C17" s="292">
        <v>31298</v>
      </c>
      <c r="D17" s="294">
        <v>44205</v>
      </c>
      <c r="E17" s="294">
        <v>30059</v>
      </c>
      <c r="F17" s="294">
        <v>20325</v>
      </c>
      <c r="G17" s="292">
        <v>15400</v>
      </c>
      <c r="H17" s="292">
        <v>1934.261</v>
      </c>
      <c r="I17" s="294">
        <v>55096</v>
      </c>
      <c r="J17" s="295">
        <v>8248</v>
      </c>
      <c r="K17" s="296">
        <v>15695</v>
      </c>
      <c r="M17" s="121"/>
      <c r="N17" s="121"/>
      <c r="O17" s="121"/>
      <c r="P17" s="121"/>
      <c r="Q17" s="25"/>
      <c r="R17" s="122"/>
      <c r="S17" s="124"/>
    </row>
    <row r="18" spans="1:19" ht="12.75">
      <c r="A18" s="291" t="s">
        <v>138</v>
      </c>
      <c r="B18" s="292">
        <v>12446</v>
      </c>
      <c r="C18" s="292">
        <v>8358</v>
      </c>
      <c r="D18" s="294">
        <v>10356</v>
      </c>
      <c r="E18" s="294">
        <v>7172</v>
      </c>
      <c r="F18" s="294">
        <v>3066</v>
      </c>
      <c r="G18" s="292">
        <v>2105</v>
      </c>
      <c r="H18" s="292">
        <v>164.693</v>
      </c>
      <c r="I18" s="294">
        <v>13186</v>
      </c>
      <c r="J18" s="295">
        <v>1702</v>
      </c>
      <c r="K18" s="296">
        <v>3580</v>
      </c>
      <c r="M18" s="116"/>
      <c r="N18" s="116"/>
      <c r="O18" s="116"/>
      <c r="P18" s="116"/>
      <c r="Q18" s="25"/>
      <c r="R18" s="122"/>
      <c r="S18" s="124"/>
    </row>
    <row r="19" spans="1:19" ht="12.75">
      <c r="A19" s="291" t="s">
        <v>48</v>
      </c>
      <c r="B19" s="292">
        <v>87442</v>
      </c>
      <c r="C19" s="292">
        <v>67482</v>
      </c>
      <c r="D19" s="294">
        <v>62863</v>
      </c>
      <c r="E19" s="294">
        <v>43757</v>
      </c>
      <c r="F19" s="294">
        <v>25088</v>
      </c>
      <c r="G19" s="292">
        <v>16513</v>
      </c>
      <c r="H19" s="292">
        <v>823.199</v>
      </c>
      <c r="I19" s="294">
        <v>94816</v>
      </c>
      <c r="J19" s="295">
        <v>11974</v>
      </c>
      <c r="K19" s="296">
        <v>11519</v>
      </c>
      <c r="M19" s="116"/>
      <c r="N19" s="116"/>
      <c r="O19" s="116"/>
      <c r="P19" s="116"/>
      <c r="Q19" s="25"/>
      <c r="R19" s="116"/>
      <c r="S19" s="25"/>
    </row>
    <row r="20" spans="1:19" ht="12.75">
      <c r="A20" s="291" t="s">
        <v>133</v>
      </c>
      <c r="B20" s="292">
        <v>8030</v>
      </c>
      <c r="C20" s="292">
        <v>5053</v>
      </c>
      <c r="D20" s="293">
        <v>5907</v>
      </c>
      <c r="E20" s="293">
        <v>3069</v>
      </c>
      <c r="F20" s="293">
        <v>2871</v>
      </c>
      <c r="G20" s="292">
        <v>1943</v>
      </c>
      <c r="H20" s="292">
        <v>92.297</v>
      </c>
      <c r="I20" s="294">
        <v>8795</v>
      </c>
      <c r="J20" s="295">
        <v>1371</v>
      </c>
      <c r="K20" s="296">
        <v>1229</v>
      </c>
      <c r="M20" s="116"/>
      <c r="N20" s="116"/>
      <c r="O20" s="116"/>
      <c r="P20" s="116"/>
      <c r="Q20" s="25"/>
      <c r="R20" s="122"/>
      <c r="S20" s="25"/>
    </row>
    <row r="21" spans="1:19" ht="12.75">
      <c r="A21" s="291" t="s">
        <v>49</v>
      </c>
      <c r="B21" s="292">
        <v>126573</v>
      </c>
      <c r="C21" s="292">
        <v>86326</v>
      </c>
      <c r="D21" s="294">
        <v>154307</v>
      </c>
      <c r="E21" s="293">
        <v>86643</v>
      </c>
      <c r="F21" s="294">
        <v>21230</v>
      </c>
      <c r="G21" s="292">
        <v>14308</v>
      </c>
      <c r="H21" s="292">
        <v>3118.046</v>
      </c>
      <c r="I21" s="294">
        <v>131729</v>
      </c>
      <c r="J21" s="295">
        <v>9182</v>
      </c>
      <c r="K21" s="296">
        <v>44084</v>
      </c>
      <c r="L21" s="46"/>
      <c r="M21" s="116"/>
      <c r="N21" s="116"/>
      <c r="O21" s="121"/>
      <c r="P21" s="121"/>
      <c r="Q21" s="25"/>
      <c r="R21" s="122"/>
      <c r="S21" s="25"/>
    </row>
    <row r="22" spans="1:12" ht="12.75">
      <c r="A22" s="291" t="s">
        <v>50</v>
      </c>
      <c r="B22" s="292">
        <v>131185</v>
      </c>
      <c r="C22" s="292">
        <v>78448</v>
      </c>
      <c r="D22" s="294">
        <v>101378</v>
      </c>
      <c r="E22" s="294">
        <v>61671</v>
      </c>
      <c r="F22" s="294">
        <v>16119</v>
      </c>
      <c r="G22" s="292">
        <v>7510</v>
      </c>
      <c r="H22" s="292">
        <v>2788.064</v>
      </c>
      <c r="I22" s="294">
        <v>135304</v>
      </c>
      <c r="J22" s="295">
        <v>8967</v>
      </c>
      <c r="K22" s="296">
        <v>51822</v>
      </c>
      <c r="L22" s="46"/>
    </row>
    <row r="23" spans="1:12" ht="12.75">
      <c r="A23" s="291" t="s">
        <v>135</v>
      </c>
      <c r="B23" s="292">
        <v>32069</v>
      </c>
      <c r="C23" s="292">
        <v>21068</v>
      </c>
      <c r="D23" s="294">
        <v>31755</v>
      </c>
      <c r="E23" s="294">
        <v>14829</v>
      </c>
      <c r="F23" s="294">
        <v>14801</v>
      </c>
      <c r="G23" s="292">
        <v>7741</v>
      </c>
      <c r="H23" s="292">
        <v>3311.615</v>
      </c>
      <c r="I23" s="294">
        <v>34157</v>
      </c>
      <c r="J23" s="295">
        <v>2944</v>
      </c>
      <c r="K23" s="296">
        <v>11150</v>
      </c>
      <c r="L23" s="46"/>
    </row>
    <row r="24" spans="1:12" ht="12.75">
      <c r="A24" s="291" t="s">
        <v>51</v>
      </c>
      <c r="B24" s="292">
        <v>67747</v>
      </c>
      <c r="C24" s="292">
        <v>46964</v>
      </c>
      <c r="D24" s="294">
        <v>60378</v>
      </c>
      <c r="E24" s="294">
        <v>42293</v>
      </c>
      <c r="F24" s="294">
        <v>12401</v>
      </c>
      <c r="G24" s="297">
        <v>8838</v>
      </c>
      <c r="H24" s="297">
        <v>2878.29</v>
      </c>
      <c r="I24" s="294">
        <v>70683</v>
      </c>
      <c r="J24" s="295">
        <v>5807</v>
      </c>
      <c r="K24" s="296">
        <v>16577</v>
      </c>
      <c r="L24" s="46"/>
    </row>
    <row r="25" spans="1:14" ht="12.75">
      <c r="A25" s="291" t="s">
        <v>52</v>
      </c>
      <c r="B25" s="292">
        <v>242282</v>
      </c>
      <c r="C25" s="292">
        <v>158225</v>
      </c>
      <c r="D25" s="294">
        <v>276416</v>
      </c>
      <c r="E25" s="294">
        <v>161094</v>
      </c>
      <c r="F25" s="294">
        <v>41623</v>
      </c>
      <c r="G25" s="292">
        <v>23829</v>
      </c>
      <c r="H25" s="292">
        <v>22272.117</v>
      </c>
      <c r="I25" s="294">
        <v>255957</v>
      </c>
      <c r="J25" s="295">
        <v>20756</v>
      </c>
      <c r="K25" s="296">
        <v>110362</v>
      </c>
      <c r="L25" s="46"/>
      <c r="N25" s="116"/>
    </row>
    <row r="26" spans="1:12" ht="12.75">
      <c r="A26" s="291" t="s">
        <v>53</v>
      </c>
      <c r="B26" s="292">
        <v>13433</v>
      </c>
      <c r="C26" s="292">
        <v>9526</v>
      </c>
      <c r="D26" s="293">
        <v>15510</v>
      </c>
      <c r="E26" s="293">
        <v>9194</v>
      </c>
      <c r="F26" s="293">
        <v>17021</v>
      </c>
      <c r="G26" s="292">
        <v>12273</v>
      </c>
      <c r="H26" s="292">
        <v>746.36</v>
      </c>
      <c r="I26" s="294">
        <v>14786</v>
      </c>
      <c r="J26" s="295">
        <v>3513</v>
      </c>
      <c r="K26" s="296">
        <v>3777</v>
      </c>
      <c r="L26" s="46"/>
    </row>
    <row r="27" spans="1:19" ht="12.75">
      <c r="A27" s="291"/>
      <c r="B27" s="294"/>
      <c r="C27" s="294"/>
      <c r="D27" s="294"/>
      <c r="E27" s="294"/>
      <c r="F27" s="294"/>
      <c r="G27" s="294"/>
      <c r="H27" s="294"/>
      <c r="I27" s="294"/>
      <c r="J27" s="298"/>
      <c r="K27" s="299"/>
      <c r="L27" s="118"/>
      <c r="M27" s="116"/>
      <c r="N27" s="116"/>
      <c r="O27" s="116"/>
      <c r="P27" s="116"/>
      <c r="Q27" s="25"/>
      <c r="R27" s="116"/>
      <c r="S27" s="25"/>
    </row>
    <row r="28" spans="1:12" ht="13.5" thickBot="1">
      <c r="A28" s="300" t="s">
        <v>32</v>
      </c>
      <c r="B28" s="301">
        <v>988053</v>
      </c>
      <c r="C28" s="301">
        <v>681865</v>
      </c>
      <c r="D28" s="301">
        <v>982215</v>
      </c>
      <c r="E28" s="301">
        <v>611144</v>
      </c>
      <c r="F28" s="301">
        <f>SUM(F10:F26)</f>
        <v>210021</v>
      </c>
      <c r="G28" s="301">
        <v>132351</v>
      </c>
      <c r="H28" s="301">
        <v>40514.814</v>
      </c>
      <c r="I28" s="301">
        <v>1043899</v>
      </c>
      <c r="J28" s="302">
        <v>90720</v>
      </c>
      <c r="K28" s="303">
        <v>301321</v>
      </c>
      <c r="L28" s="119"/>
    </row>
    <row r="29" spans="1:14" ht="12.75">
      <c r="A29" s="304" t="s">
        <v>272</v>
      </c>
      <c r="B29" s="304"/>
      <c r="C29" s="304"/>
      <c r="D29" s="304"/>
      <c r="E29" s="305"/>
      <c r="F29" s="305"/>
      <c r="G29" s="304"/>
      <c r="H29" s="304"/>
      <c r="I29" s="304"/>
      <c r="J29" s="304"/>
      <c r="K29" s="304"/>
      <c r="L29" s="27"/>
      <c r="M29" s="27"/>
      <c r="N29" s="27"/>
    </row>
    <row r="30" spans="1:6" ht="14.25">
      <c r="A30" s="31" t="s">
        <v>273</v>
      </c>
      <c r="B30" s="28"/>
      <c r="C30" s="28"/>
      <c r="D30" s="28"/>
      <c r="E30" s="28"/>
      <c r="F30" s="28"/>
    </row>
    <row r="31" spans="4:11" ht="12.75">
      <c r="D31" s="121"/>
      <c r="E31" s="121"/>
      <c r="F31" s="121"/>
      <c r="G31" s="121"/>
      <c r="I31" s="27"/>
      <c r="J31" s="27"/>
      <c r="K31" s="27"/>
    </row>
    <row r="32" spans="4:8" ht="12.75">
      <c r="D32" s="25"/>
      <c r="G32" s="116"/>
      <c r="H32" s="25"/>
    </row>
    <row r="33" spans="7:10" ht="12.75">
      <c r="G33" s="116"/>
      <c r="I33" s="25"/>
      <c r="J33" s="25"/>
    </row>
    <row r="34" spans="6:8" ht="12.75">
      <c r="F34" s="25"/>
      <c r="H34" s="25"/>
    </row>
    <row r="35" spans="3:4" ht="12.75">
      <c r="C35" s="117"/>
      <c r="D35" s="117"/>
    </row>
    <row r="36" spans="6:10" ht="12.75">
      <c r="F36" s="116"/>
      <c r="G36" s="116"/>
      <c r="H36" s="116"/>
      <c r="I36" s="116"/>
      <c r="J36" s="25"/>
    </row>
    <row r="38" spans="5:9" ht="12.75">
      <c r="E38" s="25"/>
      <c r="F38" s="116"/>
      <c r="G38" s="116"/>
      <c r="H38" s="116"/>
      <c r="I38" s="116"/>
    </row>
    <row r="47" ht="12.75" customHeight="1"/>
    <row r="48" ht="12.75" customHeight="1"/>
    <row r="49" ht="12.75" customHeight="1"/>
    <row r="50" ht="12.75" customHeight="1"/>
    <row r="51" ht="12.75" customHeight="1"/>
    <row r="52" ht="12.75" customHeight="1">
      <c r="E52" s="120"/>
    </row>
    <row r="56" ht="12.75">
      <c r="B56" s="25"/>
    </row>
  </sheetData>
  <mergeCells count="14">
    <mergeCell ref="A3:K3"/>
    <mergeCell ref="A1:K1"/>
    <mergeCell ref="A4:K4"/>
    <mergeCell ref="B6:G6"/>
    <mergeCell ref="A6:A9"/>
    <mergeCell ref="B8:B9"/>
    <mergeCell ref="D8:D9"/>
    <mergeCell ref="F8:F9"/>
    <mergeCell ref="B7:C7"/>
    <mergeCell ref="D7:E7"/>
    <mergeCell ref="F7:G7"/>
    <mergeCell ref="I8:I9"/>
    <mergeCell ref="H6:H9"/>
    <mergeCell ref="I6:K7"/>
  </mergeCells>
  <printOptions horizontalCentered="1"/>
  <pageMargins left="0.5905511811023623" right="0.5905511811023623" top="0.5905511811023623" bottom="0.984251968503937" header="0" footer="0"/>
  <pageSetup fitToHeight="1" fitToWidth="1" horizontalDpi="2400" verticalDpi="2400" orientation="portrait" paperSize="9" scale="58"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E54"/>
  <sheetViews>
    <sheetView showGridLines="0" zoomScale="75" zoomScaleNormal="75" workbookViewId="0" topLeftCell="A1">
      <selection activeCell="F30" sqref="F30"/>
    </sheetView>
  </sheetViews>
  <sheetFormatPr defaultColWidth="12.57421875" defaultRowHeight="12.75"/>
  <cols>
    <col min="1" max="4" width="22.7109375" style="14" customWidth="1"/>
    <col min="5" max="16384" width="12.57421875" style="14" customWidth="1"/>
  </cols>
  <sheetData>
    <row r="1" spans="1:5" ht="18">
      <c r="A1" s="592" t="s">
        <v>236</v>
      </c>
      <c r="B1" s="592"/>
      <c r="C1" s="592"/>
      <c r="D1" s="592"/>
      <c r="E1"/>
    </row>
    <row r="2" spans="1:5" ht="12.75" customHeight="1">
      <c r="A2" s="20"/>
      <c r="B2" s="20"/>
      <c r="C2" s="20"/>
      <c r="D2" s="20"/>
      <c r="E2"/>
    </row>
    <row r="3" spans="1:4" ht="15">
      <c r="A3" s="595" t="s">
        <v>274</v>
      </c>
      <c r="B3" s="595"/>
      <c r="C3" s="595"/>
      <c r="D3" s="595"/>
    </row>
    <row r="4" spans="1:4" ht="15">
      <c r="A4" s="596" t="s">
        <v>303</v>
      </c>
      <c r="B4" s="596"/>
      <c r="C4" s="596"/>
      <c r="D4" s="596"/>
    </row>
    <row r="5" spans="1:4" ht="13.5" thickBot="1">
      <c r="A5" s="314"/>
      <c r="B5" s="314"/>
      <c r="C5" s="314"/>
      <c r="D5" s="314"/>
    </row>
    <row r="6" spans="1:4" ht="13.5" thickBot="1">
      <c r="A6" s="321" t="s">
        <v>1</v>
      </c>
      <c r="B6" s="322" t="s">
        <v>37</v>
      </c>
      <c r="C6" s="322" t="s">
        <v>164</v>
      </c>
      <c r="D6" s="323" t="s">
        <v>38</v>
      </c>
    </row>
    <row r="7" spans="1:4" ht="12.75">
      <c r="A7" s="315" t="s">
        <v>41</v>
      </c>
      <c r="B7" s="288">
        <v>1104.9544162618304</v>
      </c>
      <c r="C7" s="288">
        <v>789.167981881594</v>
      </c>
      <c r="D7" s="316">
        <v>315.7864343802364</v>
      </c>
    </row>
    <row r="8" spans="1:4" ht="12.75">
      <c r="A8" s="317">
        <v>1997</v>
      </c>
      <c r="B8" s="294">
        <v>1117.2652236842105</v>
      </c>
      <c r="C8" s="294">
        <v>767.462</v>
      </c>
      <c r="D8" s="318">
        <v>349.8032236842105</v>
      </c>
    </row>
    <row r="9" spans="1:4" ht="12.75">
      <c r="A9" s="317">
        <v>1998</v>
      </c>
      <c r="B9" s="294">
        <v>1160.4163000022272</v>
      </c>
      <c r="C9" s="294">
        <v>829.599336519376</v>
      </c>
      <c r="D9" s="318">
        <v>330.8169634828512</v>
      </c>
    </row>
    <row r="10" spans="1:4" ht="12.75">
      <c r="A10" s="317">
        <v>1999</v>
      </c>
      <c r="B10" s="294">
        <v>1112.739337368421</v>
      </c>
      <c r="C10" s="294">
        <v>701.172</v>
      </c>
      <c r="D10" s="318">
        <v>411.567337368421</v>
      </c>
    </row>
    <row r="11" spans="1:4" ht="12.75">
      <c r="A11" s="317">
        <v>2000</v>
      </c>
      <c r="B11" s="294">
        <v>1101.4512295783284</v>
      </c>
      <c r="C11" s="294">
        <v>676.7899233831557</v>
      </c>
      <c r="D11" s="318">
        <v>424.66130619517264</v>
      </c>
    </row>
    <row r="12" spans="1:4" ht="12.75">
      <c r="A12" s="317">
        <v>2001</v>
      </c>
      <c r="B12" s="294">
        <v>1098.7380544388184</v>
      </c>
      <c r="C12" s="294">
        <v>666.4628733352812</v>
      </c>
      <c r="D12" s="318">
        <v>432.2751811035372</v>
      </c>
    </row>
    <row r="13" spans="1:4" ht="12.75">
      <c r="A13" s="317">
        <v>2002</v>
      </c>
      <c r="B13" s="294">
        <v>1069.3139203287271</v>
      </c>
      <c r="C13" s="294">
        <v>654.0286242357781</v>
      </c>
      <c r="D13" s="318">
        <v>415.285296092949</v>
      </c>
    </row>
    <row r="14" spans="1:4" ht="12.75">
      <c r="A14" s="317">
        <v>2003</v>
      </c>
      <c r="B14" s="294">
        <v>1022.6649342105263</v>
      </c>
      <c r="C14" s="294">
        <v>635.076</v>
      </c>
      <c r="D14" s="318">
        <v>387.5889342105263</v>
      </c>
    </row>
    <row r="15" spans="1:4" ht="12.75">
      <c r="A15" s="317">
        <v>2004</v>
      </c>
      <c r="B15" s="294">
        <v>1032.1562896067383</v>
      </c>
      <c r="C15" s="294">
        <v>632.7851293915624</v>
      </c>
      <c r="D15" s="318">
        <v>399.3711602151759</v>
      </c>
    </row>
    <row r="16" spans="1:5" ht="12.75">
      <c r="A16" s="317">
        <v>2005</v>
      </c>
      <c r="B16" s="294">
        <v>1017.2341710526316</v>
      </c>
      <c r="C16" s="294">
        <v>638.883</v>
      </c>
      <c r="D16" s="318">
        <v>378.35117105263157</v>
      </c>
      <c r="E16" s="23"/>
    </row>
    <row r="17" spans="1:5" ht="12.75">
      <c r="A17" s="317">
        <v>2006</v>
      </c>
      <c r="B17" s="294">
        <v>1013.2863266929686</v>
      </c>
      <c r="C17" s="294">
        <v>644.5448843651654</v>
      </c>
      <c r="D17" s="318">
        <v>368.74144232780316</v>
      </c>
      <c r="E17" s="23"/>
    </row>
    <row r="18" spans="1:5" ht="12.75">
      <c r="A18" s="317">
        <v>2007</v>
      </c>
      <c r="B18" s="294">
        <v>998.234149122807</v>
      </c>
      <c r="C18" s="294">
        <v>612.7430840000001</v>
      </c>
      <c r="D18" s="318">
        <v>385.49106512280696</v>
      </c>
      <c r="E18" s="23"/>
    </row>
    <row r="19" spans="1:5" ht="12.75">
      <c r="A19" s="317">
        <v>2008</v>
      </c>
      <c r="B19" s="294">
        <v>945.7035188755175</v>
      </c>
      <c r="C19" s="294">
        <v>577.5971031907989</v>
      </c>
      <c r="D19" s="318">
        <v>368.1064156847186</v>
      </c>
      <c r="E19" s="23"/>
    </row>
    <row r="20" spans="1:5" ht="13.5" thickBot="1">
      <c r="A20" s="317">
        <v>2009</v>
      </c>
      <c r="B20" s="294">
        <v>909.097757359234</v>
      </c>
      <c r="C20" s="294">
        <v>546.255360228599</v>
      </c>
      <c r="D20" s="319">
        <v>362.84239713063505</v>
      </c>
      <c r="E20" s="23"/>
    </row>
    <row r="21" spans="1:4" ht="12.75">
      <c r="A21" s="320" t="s">
        <v>457</v>
      </c>
      <c r="B21" s="410"/>
      <c r="C21" s="411"/>
      <c r="D21" s="411"/>
    </row>
    <row r="22" spans="1:2" ht="12.75">
      <c r="A22" s="14" t="s">
        <v>190</v>
      </c>
      <c r="B22" s="15"/>
    </row>
    <row r="23" spans="1:5" ht="12.75">
      <c r="A23" s="438"/>
      <c r="C23"/>
      <c r="D23"/>
      <c r="E23"/>
    </row>
    <row r="24" spans="1:5" ht="12.75">
      <c r="A24"/>
      <c r="C24"/>
      <c r="D24"/>
      <c r="E24"/>
    </row>
    <row r="25" spans="1:5" ht="12.75">
      <c r="A25"/>
      <c r="C25"/>
      <c r="D25"/>
      <c r="E25"/>
    </row>
    <row r="26" spans="1:5" ht="12.75">
      <c r="A26"/>
      <c r="C26"/>
      <c r="D26"/>
      <c r="E26"/>
    </row>
    <row r="27" spans="1:5" ht="12.75">
      <c r="A27"/>
      <c r="C27"/>
      <c r="D27"/>
      <c r="E27"/>
    </row>
    <row r="28" spans="1:5" ht="12.75">
      <c r="A28"/>
      <c r="C28"/>
      <c r="D28"/>
      <c r="E28"/>
    </row>
    <row r="29" spans="1:5" ht="12.75">
      <c r="A29"/>
      <c r="C29"/>
      <c r="D29"/>
      <c r="E29"/>
    </row>
    <row r="30" spans="1:3" ht="12.75">
      <c r="A30"/>
      <c r="C30"/>
    </row>
    <row r="31" spans="1:3" ht="12.75">
      <c r="A31"/>
      <c r="C31"/>
    </row>
    <row r="32" spans="1:3" ht="12.75">
      <c r="A32"/>
      <c r="C32"/>
    </row>
    <row r="54" ht="12.75">
      <c r="B54" s="15"/>
    </row>
  </sheetData>
  <mergeCells count="3">
    <mergeCell ref="A3:D3"/>
    <mergeCell ref="A4:D4"/>
    <mergeCell ref="A1:D1"/>
  </mergeCells>
  <printOptions horizontalCentered="1"/>
  <pageMargins left="0.7874015748031497" right="0.7874015748031497" top="0.5905511811023623" bottom="0.984251968503937" header="0" footer="0"/>
  <pageSetup fitToHeight="1" fitToWidth="1" horizontalDpi="600" verticalDpi="600" orientation="portrait" paperSize="9" scale="96"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codeName="Hoja10" transitionEvaluation="1">
    <pageSetUpPr fitToPage="1"/>
  </sheetPr>
  <dimension ref="A1:AF34"/>
  <sheetViews>
    <sheetView showGridLines="0" zoomScale="75" zoomScaleNormal="75" workbookViewId="0" topLeftCell="A1">
      <selection activeCell="L29" sqref="L29"/>
    </sheetView>
  </sheetViews>
  <sheetFormatPr defaultColWidth="12.57421875" defaultRowHeight="12.75"/>
  <cols>
    <col min="1" max="1" width="11.7109375" style="13" customWidth="1"/>
    <col min="2" max="13" width="9.7109375" style="13" customWidth="1"/>
    <col min="14" max="16" width="14.7109375" style="13" customWidth="1"/>
    <col min="17" max="18" width="9.7109375" style="13" customWidth="1"/>
    <col min="19" max="16384" width="19.140625" style="13" customWidth="1"/>
  </cols>
  <sheetData>
    <row r="1" spans="1:20" ht="18">
      <c r="A1" s="592" t="s">
        <v>236</v>
      </c>
      <c r="B1" s="592"/>
      <c r="C1" s="592"/>
      <c r="D1" s="592"/>
      <c r="E1" s="592"/>
      <c r="F1" s="592"/>
      <c r="G1" s="592"/>
      <c r="H1" s="592"/>
      <c r="I1" s="592"/>
      <c r="J1" s="592"/>
      <c r="K1" s="592"/>
      <c r="L1" s="592"/>
      <c r="M1" s="592"/>
      <c r="N1" s="592"/>
      <c r="O1" s="592"/>
      <c r="P1" s="592"/>
      <c r="Q1" s="592"/>
      <c r="R1" s="592"/>
      <c r="S1"/>
      <c r="T1"/>
    </row>
    <row r="2" spans="1:20" ht="12.75" customHeight="1">
      <c r="A2" s="20"/>
      <c r="B2" s="20"/>
      <c r="C2" s="20"/>
      <c r="D2" s="20"/>
      <c r="E2" s="20"/>
      <c r="F2" s="20"/>
      <c r="G2" s="20"/>
      <c r="H2" s="20"/>
      <c r="I2" s="20"/>
      <c r="J2" s="20"/>
      <c r="K2" s="20"/>
      <c r="L2" s="20"/>
      <c r="M2" s="20"/>
      <c r="N2" s="20"/>
      <c r="O2" s="20"/>
      <c r="P2" s="20"/>
      <c r="Q2" s="20"/>
      <c r="R2" s="20"/>
      <c r="S2"/>
      <c r="T2"/>
    </row>
    <row r="3" spans="1:18" ht="15">
      <c r="A3" s="614" t="s">
        <v>293</v>
      </c>
      <c r="B3" s="614"/>
      <c r="C3" s="614"/>
      <c r="D3" s="614"/>
      <c r="E3" s="614"/>
      <c r="F3" s="614"/>
      <c r="G3" s="614"/>
      <c r="H3" s="614"/>
      <c r="I3" s="614"/>
      <c r="J3" s="614"/>
      <c r="K3" s="614"/>
      <c r="L3" s="614"/>
      <c r="M3" s="614"/>
      <c r="N3" s="614"/>
      <c r="O3" s="614"/>
      <c r="P3" s="614"/>
      <c r="Q3" s="614"/>
      <c r="R3" s="614"/>
    </row>
    <row r="4" spans="1:18" ht="15">
      <c r="A4" s="613" t="s">
        <v>443</v>
      </c>
      <c r="B4" s="613"/>
      <c r="C4" s="613"/>
      <c r="D4" s="613"/>
      <c r="E4" s="613"/>
      <c r="F4" s="613"/>
      <c r="G4" s="613"/>
      <c r="H4" s="613"/>
      <c r="I4" s="613"/>
      <c r="J4" s="613"/>
      <c r="K4" s="613"/>
      <c r="L4" s="613"/>
      <c r="M4" s="613"/>
      <c r="N4" s="613"/>
      <c r="O4" s="613"/>
      <c r="P4" s="613"/>
      <c r="Q4" s="613"/>
      <c r="R4" s="613"/>
    </row>
    <row r="5" spans="1:18" ht="13.5" thickBot="1">
      <c r="A5" s="324"/>
      <c r="B5" s="324"/>
      <c r="C5" s="324"/>
      <c r="D5" s="324"/>
      <c r="E5" s="324"/>
      <c r="F5" s="324"/>
      <c r="G5" s="324"/>
      <c r="H5" s="324"/>
      <c r="I5" s="324"/>
      <c r="J5" s="324"/>
      <c r="K5" s="324"/>
      <c r="L5" s="324"/>
      <c r="M5" s="324"/>
      <c r="N5" s="324"/>
      <c r="O5" s="324"/>
      <c r="P5" s="324"/>
      <c r="Q5" s="324"/>
      <c r="R5" s="324"/>
    </row>
    <row r="6" spans="1:18" ht="12.75" customHeight="1">
      <c r="A6" s="333"/>
      <c r="B6" s="615" t="s">
        <v>3</v>
      </c>
      <c r="C6" s="616"/>
      <c r="D6" s="615" t="s">
        <v>75</v>
      </c>
      <c r="E6" s="616"/>
      <c r="F6" s="606" t="s">
        <v>207</v>
      </c>
      <c r="G6" s="607"/>
      <c r="H6" s="607"/>
      <c r="I6" s="607"/>
      <c r="J6" s="607"/>
      <c r="K6" s="607"/>
      <c r="L6" s="607"/>
      <c r="M6" s="608"/>
      <c r="N6" s="490" t="s">
        <v>352</v>
      </c>
      <c r="O6" s="491"/>
      <c r="P6" s="626"/>
      <c r="Q6" s="615" t="s">
        <v>354</v>
      </c>
      <c r="R6" s="623"/>
    </row>
    <row r="7" spans="1:18" ht="12.75" customHeight="1">
      <c r="A7" s="334" t="s">
        <v>275</v>
      </c>
      <c r="B7" s="617"/>
      <c r="C7" s="618"/>
      <c r="D7" s="617"/>
      <c r="E7" s="618"/>
      <c r="F7" s="619" t="s">
        <v>3</v>
      </c>
      <c r="G7" s="620"/>
      <c r="H7" s="609" t="s">
        <v>90</v>
      </c>
      <c r="I7" s="610"/>
      <c r="J7" s="609" t="s">
        <v>34</v>
      </c>
      <c r="K7" s="610"/>
      <c r="L7" s="609" t="s">
        <v>35</v>
      </c>
      <c r="M7" s="610"/>
      <c r="N7" s="627" t="s">
        <v>349</v>
      </c>
      <c r="O7" s="627" t="s">
        <v>350</v>
      </c>
      <c r="P7" s="627" t="s">
        <v>351</v>
      </c>
      <c r="Q7" s="617"/>
      <c r="R7" s="624"/>
    </row>
    <row r="8" spans="1:18" ht="24.75" customHeight="1">
      <c r="A8" s="334" t="s">
        <v>184</v>
      </c>
      <c r="B8" s="617"/>
      <c r="C8" s="618"/>
      <c r="D8" s="617"/>
      <c r="E8" s="618"/>
      <c r="F8" s="621"/>
      <c r="G8" s="622"/>
      <c r="H8" s="611"/>
      <c r="I8" s="612"/>
      <c r="J8" s="611"/>
      <c r="K8" s="612"/>
      <c r="L8" s="611"/>
      <c r="M8" s="612"/>
      <c r="N8" s="628"/>
      <c r="O8" s="628"/>
      <c r="P8" s="628"/>
      <c r="Q8" s="621"/>
      <c r="R8" s="625"/>
    </row>
    <row r="9" spans="1:32" ht="13.5" thickBot="1">
      <c r="A9" s="335"/>
      <c r="B9" s="413" t="s">
        <v>4</v>
      </c>
      <c r="C9" s="413" t="s">
        <v>5</v>
      </c>
      <c r="D9" s="413" t="s">
        <v>4</v>
      </c>
      <c r="E9" s="413" t="s">
        <v>5</v>
      </c>
      <c r="F9" s="413" t="s">
        <v>4</v>
      </c>
      <c r="G9" s="413" t="s">
        <v>5</v>
      </c>
      <c r="H9" s="413" t="s">
        <v>4</v>
      </c>
      <c r="I9" s="413" t="s">
        <v>5</v>
      </c>
      <c r="J9" s="413" t="s">
        <v>4</v>
      </c>
      <c r="K9" s="413" t="s">
        <v>5</v>
      </c>
      <c r="L9" s="413" t="s">
        <v>4</v>
      </c>
      <c r="M9" s="413" t="s">
        <v>5</v>
      </c>
      <c r="N9" s="629"/>
      <c r="O9" s="629"/>
      <c r="P9" s="629"/>
      <c r="Q9" s="413" t="s">
        <v>4</v>
      </c>
      <c r="R9" s="415" t="s">
        <v>5</v>
      </c>
      <c r="S9"/>
      <c r="T9"/>
      <c r="U9"/>
      <c r="V9"/>
      <c r="W9"/>
      <c r="X9"/>
      <c r="Y9"/>
      <c r="Z9"/>
      <c r="AA9"/>
      <c r="AB9"/>
      <c r="AC9"/>
      <c r="AD9"/>
      <c r="AE9"/>
      <c r="AF9"/>
    </row>
    <row r="10" spans="1:32" ht="14.25">
      <c r="A10" s="326" t="s">
        <v>341</v>
      </c>
      <c r="B10" s="597">
        <v>1557.535</v>
      </c>
      <c r="C10" s="601"/>
      <c r="D10" s="597">
        <v>43.674</v>
      </c>
      <c r="E10" s="601"/>
      <c r="F10" s="597">
        <v>1250.219</v>
      </c>
      <c r="G10" s="601"/>
      <c r="H10" s="597">
        <v>254.817</v>
      </c>
      <c r="I10" s="601"/>
      <c r="J10" s="597">
        <v>153.453</v>
      </c>
      <c r="K10" s="601"/>
      <c r="L10" s="597">
        <v>841.9490000000001</v>
      </c>
      <c r="M10" s="601"/>
      <c r="N10" s="328">
        <v>9.145</v>
      </c>
      <c r="O10" s="328">
        <v>13.8</v>
      </c>
      <c r="P10" s="328">
        <v>16.048</v>
      </c>
      <c r="Q10" s="597">
        <v>263.642</v>
      </c>
      <c r="R10" s="598"/>
      <c r="S10" s="32"/>
      <c r="T10" s="32"/>
      <c r="U10" s="32"/>
      <c r="V10" s="32"/>
      <c r="W10"/>
      <c r="X10"/>
      <c r="Y10"/>
      <c r="Z10"/>
      <c r="AA10"/>
      <c r="AB10"/>
      <c r="AC10"/>
      <c r="AD10"/>
      <c r="AE10"/>
      <c r="AF10"/>
    </row>
    <row r="11" spans="1:32" ht="14.25">
      <c r="A11" s="326" t="s">
        <v>342</v>
      </c>
      <c r="B11" s="599">
        <v>1529.8869999999997</v>
      </c>
      <c r="C11" s="602"/>
      <c r="D11" s="599">
        <v>40.11</v>
      </c>
      <c r="E11" s="602"/>
      <c r="F11" s="599">
        <v>1251.5159999999998</v>
      </c>
      <c r="G11" s="602"/>
      <c r="H11" s="599">
        <v>245.178</v>
      </c>
      <c r="I11" s="602"/>
      <c r="J11" s="599">
        <v>155.406</v>
      </c>
      <c r="K11" s="602"/>
      <c r="L11" s="599">
        <v>850.9319999999999</v>
      </c>
      <c r="M11" s="602"/>
      <c r="N11" s="328">
        <v>8.639</v>
      </c>
      <c r="O11" s="328">
        <v>13.762999999999998</v>
      </c>
      <c r="P11" s="328">
        <v>15.072</v>
      </c>
      <c r="Q11" s="599">
        <v>238.261</v>
      </c>
      <c r="R11" s="600"/>
      <c r="S11" s="32"/>
      <c r="T11" s="32"/>
      <c r="U11" s="32"/>
      <c r="V11" s="32"/>
      <c r="W11"/>
      <c r="X11"/>
      <c r="Y11"/>
      <c r="Z11"/>
      <c r="AA11"/>
      <c r="AB11"/>
      <c r="AC11"/>
      <c r="AD11"/>
      <c r="AE11"/>
      <c r="AF11"/>
    </row>
    <row r="12" spans="1:32" ht="14.25">
      <c r="A12" s="326" t="s">
        <v>343</v>
      </c>
      <c r="B12" s="599">
        <v>1621.493</v>
      </c>
      <c r="C12" s="602"/>
      <c r="D12" s="599">
        <v>40.736000000000004</v>
      </c>
      <c r="E12" s="602"/>
      <c r="F12" s="599">
        <v>1344.282</v>
      </c>
      <c r="G12" s="602"/>
      <c r="H12" s="599">
        <v>257.755</v>
      </c>
      <c r="I12" s="602"/>
      <c r="J12" s="599">
        <v>170.853</v>
      </c>
      <c r="K12" s="602"/>
      <c r="L12" s="599">
        <v>915.674</v>
      </c>
      <c r="M12" s="602"/>
      <c r="N12" s="328">
        <v>8.81</v>
      </c>
      <c r="O12" s="328">
        <v>14.982</v>
      </c>
      <c r="P12" s="328">
        <v>15.58</v>
      </c>
      <c r="Q12" s="599">
        <v>236.475</v>
      </c>
      <c r="R12" s="600"/>
      <c r="S12" s="32"/>
      <c r="T12" s="32"/>
      <c r="U12" s="32"/>
      <c r="V12" s="32"/>
      <c r="W12"/>
      <c r="X12"/>
      <c r="Y12"/>
      <c r="Z12"/>
      <c r="AA12"/>
      <c r="AB12"/>
      <c r="AC12"/>
      <c r="AD12"/>
      <c r="AE12"/>
      <c r="AF12"/>
    </row>
    <row r="13" spans="1:32" ht="14.25">
      <c r="A13" s="326" t="s">
        <v>344</v>
      </c>
      <c r="B13" s="603">
        <v>1657.5839999999998</v>
      </c>
      <c r="C13" s="604"/>
      <c r="D13" s="603">
        <v>38.504</v>
      </c>
      <c r="E13" s="604"/>
      <c r="F13" s="603">
        <v>1381.6509999999998</v>
      </c>
      <c r="G13" s="604"/>
      <c r="H13" s="603">
        <v>257.61300000000006</v>
      </c>
      <c r="I13" s="604"/>
      <c r="J13" s="603">
        <v>181.365</v>
      </c>
      <c r="K13" s="604"/>
      <c r="L13" s="603">
        <v>942.6729999999999</v>
      </c>
      <c r="M13" s="604"/>
      <c r="N13" s="328">
        <v>8.718</v>
      </c>
      <c r="O13" s="328">
        <v>15.019</v>
      </c>
      <c r="P13" s="328">
        <v>15.757</v>
      </c>
      <c r="Q13" s="603">
        <v>237.429</v>
      </c>
      <c r="R13" s="605"/>
      <c r="S13" s="32"/>
      <c r="T13" s="32"/>
      <c r="U13" s="32"/>
      <c r="V13" s="32"/>
      <c r="W13"/>
      <c r="X13"/>
      <c r="Y13"/>
      <c r="Z13"/>
      <c r="AA13"/>
      <c r="AB13"/>
      <c r="AC13"/>
      <c r="AD13"/>
      <c r="AE13"/>
      <c r="AF13"/>
    </row>
    <row r="14" spans="1:32" ht="12.75">
      <c r="A14" s="326">
        <v>2004</v>
      </c>
      <c r="B14" s="327">
        <f aca="true" t="shared" si="0" ref="B14:C18">D14+F14+Q14</f>
        <v>854.317</v>
      </c>
      <c r="C14" s="327">
        <f t="shared" si="0"/>
        <v>1259.4</v>
      </c>
      <c r="D14" s="327">
        <v>25.394</v>
      </c>
      <c r="E14" s="327">
        <v>26.114</v>
      </c>
      <c r="F14" s="327">
        <f aca="true" t="shared" si="1" ref="F14:G18">H14+J14+L14</f>
        <v>753.787</v>
      </c>
      <c r="G14" s="327">
        <f t="shared" si="1"/>
        <v>1050.674</v>
      </c>
      <c r="H14" s="327">
        <v>133.733</v>
      </c>
      <c r="I14" s="327">
        <v>169.627</v>
      </c>
      <c r="J14" s="327">
        <v>201.291</v>
      </c>
      <c r="K14" s="327">
        <v>35.317</v>
      </c>
      <c r="L14" s="327">
        <v>418.763</v>
      </c>
      <c r="M14" s="327">
        <v>845.73</v>
      </c>
      <c r="N14" s="328">
        <v>8.5</v>
      </c>
      <c r="O14" s="328">
        <v>14.7</v>
      </c>
      <c r="P14" s="327">
        <v>15.1</v>
      </c>
      <c r="Q14" s="328">
        <v>75.136</v>
      </c>
      <c r="R14" s="328">
        <v>182.612</v>
      </c>
      <c r="S14" s="32"/>
      <c r="T14" s="32"/>
      <c r="U14" s="32"/>
      <c r="V14" s="32"/>
      <c r="W14"/>
      <c r="X14"/>
      <c r="Y14"/>
      <c r="Z14"/>
      <c r="AA14"/>
      <c r="AB14"/>
      <c r="AC14"/>
      <c r="AD14"/>
      <c r="AE14"/>
      <c r="AF14"/>
    </row>
    <row r="15" spans="1:32" ht="12.75" customHeight="1">
      <c r="A15" s="326">
        <v>2005</v>
      </c>
      <c r="B15" s="327">
        <f t="shared" si="0"/>
        <v>818.0260000000001</v>
      </c>
      <c r="C15" s="327">
        <f t="shared" si="0"/>
        <v>1251.83</v>
      </c>
      <c r="D15" s="327">
        <v>28.615</v>
      </c>
      <c r="E15" s="327">
        <v>30.738</v>
      </c>
      <c r="F15" s="327">
        <f t="shared" si="1"/>
        <v>731.979</v>
      </c>
      <c r="G15" s="327">
        <f t="shared" si="1"/>
        <v>1052.876</v>
      </c>
      <c r="H15" s="327">
        <v>129.848</v>
      </c>
      <c r="I15" s="327">
        <v>168.72</v>
      </c>
      <c r="J15" s="327">
        <v>195.142</v>
      </c>
      <c r="K15" s="327">
        <v>36.297</v>
      </c>
      <c r="L15" s="327">
        <v>406.989</v>
      </c>
      <c r="M15" s="327">
        <v>847.859</v>
      </c>
      <c r="N15" s="328" t="s">
        <v>290</v>
      </c>
      <c r="O15" s="328" t="s">
        <v>290</v>
      </c>
      <c r="P15" s="328" t="s">
        <v>290</v>
      </c>
      <c r="Q15" s="328">
        <v>57.432</v>
      </c>
      <c r="R15" s="328">
        <v>168.216</v>
      </c>
      <c r="S15" s="32"/>
      <c r="T15" s="32"/>
      <c r="U15" s="32"/>
      <c r="V15" s="32"/>
      <c r="W15"/>
      <c r="X15"/>
      <c r="Y15"/>
      <c r="Z15"/>
      <c r="AA15"/>
      <c r="AB15"/>
      <c r="AC15"/>
      <c r="AD15"/>
      <c r="AE15"/>
      <c r="AF15"/>
    </row>
    <row r="16" spans="1:32" ht="12.75" customHeight="1">
      <c r="A16" s="326">
        <v>2006</v>
      </c>
      <c r="B16" s="327">
        <f t="shared" si="0"/>
        <v>788.1850000000001</v>
      </c>
      <c r="C16" s="327">
        <f t="shared" si="0"/>
        <v>1251.229</v>
      </c>
      <c r="D16" s="327">
        <v>30.42</v>
      </c>
      <c r="E16" s="327">
        <v>33.333</v>
      </c>
      <c r="F16" s="327">
        <f t="shared" si="1"/>
        <v>702.3340000000001</v>
      </c>
      <c r="G16" s="327">
        <f t="shared" si="1"/>
        <v>1048.942</v>
      </c>
      <c r="H16" s="327">
        <v>121.982</v>
      </c>
      <c r="I16" s="327">
        <v>164.714</v>
      </c>
      <c r="J16" s="327">
        <v>186.629</v>
      </c>
      <c r="K16" s="327">
        <v>35.587</v>
      </c>
      <c r="L16" s="327">
        <v>393.723</v>
      </c>
      <c r="M16" s="327">
        <v>848.641</v>
      </c>
      <c r="N16" s="328" t="s">
        <v>290</v>
      </c>
      <c r="O16" s="328" t="s">
        <v>290</v>
      </c>
      <c r="P16" s="328" t="s">
        <v>290</v>
      </c>
      <c r="Q16" s="328">
        <v>55.431</v>
      </c>
      <c r="R16" s="328">
        <v>168.954</v>
      </c>
      <c r="S16" s="32"/>
      <c r="T16" s="32"/>
      <c r="U16" s="32"/>
      <c r="V16" s="32"/>
      <c r="W16"/>
      <c r="X16"/>
      <c r="Y16"/>
      <c r="Z16"/>
      <c r="AA16"/>
      <c r="AB16"/>
      <c r="AC16"/>
      <c r="AD16"/>
      <c r="AE16"/>
      <c r="AF16"/>
    </row>
    <row r="17" spans="1:32" ht="12.75">
      <c r="A17" s="326">
        <v>2007</v>
      </c>
      <c r="B17" s="327">
        <f t="shared" si="0"/>
        <v>791.8220000000001</v>
      </c>
      <c r="C17" s="327">
        <f t="shared" si="0"/>
        <v>1247.19</v>
      </c>
      <c r="D17" s="327">
        <v>30.451</v>
      </c>
      <c r="E17" s="327">
        <v>34.501</v>
      </c>
      <c r="F17" s="327">
        <f t="shared" si="1"/>
        <v>708.3510000000001</v>
      </c>
      <c r="G17" s="327">
        <f t="shared" si="1"/>
        <v>1042.922</v>
      </c>
      <c r="H17" s="327">
        <v>115.97</v>
      </c>
      <c r="I17" s="327">
        <v>158.391</v>
      </c>
      <c r="J17" s="327">
        <v>200.448</v>
      </c>
      <c r="K17" s="327">
        <v>34.395</v>
      </c>
      <c r="L17" s="327">
        <v>391.93300000000005</v>
      </c>
      <c r="M17" s="327">
        <v>850.136</v>
      </c>
      <c r="N17" s="328">
        <v>9.64</v>
      </c>
      <c r="O17" s="328">
        <v>15.032</v>
      </c>
      <c r="P17" s="328">
        <v>15.438</v>
      </c>
      <c r="Q17" s="328">
        <v>53.02</v>
      </c>
      <c r="R17" s="328">
        <v>169.767</v>
      </c>
      <c r="S17" s="32"/>
      <c r="T17" s="32"/>
      <c r="U17" s="32"/>
      <c r="V17" s="32"/>
      <c r="W17"/>
      <c r="X17"/>
      <c r="Y17"/>
      <c r="Z17"/>
      <c r="AA17"/>
      <c r="AB17"/>
      <c r="AC17"/>
      <c r="AD17"/>
      <c r="AE17"/>
      <c r="AF17"/>
    </row>
    <row r="18" spans="1:32" ht="12.75">
      <c r="A18" s="326">
        <v>2008</v>
      </c>
      <c r="B18" s="327">
        <f t="shared" si="0"/>
        <v>1146.9453333333333</v>
      </c>
      <c r="C18" s="327">
        <f t="shared" si="0"/>
        <v>1392.9954999999998</v>
      </c>
      <c r="D18" s="327">
        <v>45.296</v>
      </c>
      <c r="E18" s="327">
        <v>39.526833333333336</v>
      </c>
      <c r="F18" s="327">
        <f t="shared" si="1"/>
        <v>1037.2159166666665</v>
      </c>
      <c r="G18" s="327">
        <f t="shared" si="1"/>
        <v>1177.5873333333332</v>
      </c>
      <c r="H18" s="327">
        <v>151.50333333333333</v>
      </c>
      <c r="I18" s="327">
        <v>169.35783333333333</v>
      </c>
      <c r="J18" s="327">
        <v>362.2383333333333</v>
      </c>
      <c r="K18" s="327">
        <v>39.532333333333334</v>
      </c>
      <c r="L18" s="327">
        <v>523.47425</v>
      </c>
      <c r="M18" s="327">
        <v>968.6971666666666</v>
      </c>
      <c r="N18" s="328">
        <v>13.550833333333333</v>
      </c>
      <c r="O18" s="328">
        <v>17.809833333333334</v>
      </c>
      <c r="P18" s="328">
        <v>20.155166666666663</v>
      </c>
      <c r="Q18" s="328">
        <v>64.43341666666666</v>
      </c>
      <c r="R18" s="328">
        <v>175.88133333333334</v>
      </c>
      <c r="S18"/>
      <c r="T18"/>
      <c r="U18"/>
      <c r="V18"/>
      <c r="W18"/>
      <c r="X18"/>
      <c r="Y18"/>
      <c r="Z18"/>
      <c r="AA18"/>
      <c r="AB18"/>
      <c r="AC18"/>
      <c r="AD18"/>
      <c r="AE18"/>
      <c r="AF18"/>
    </row>
    <row r="19" spans="1:32" ht="15" thickBot="1">
      <c r="A19" s="440" t="s">
        <v>441</v>
      </c>
      <c r="B19" s="327">
        <v>1832.893</v>
      </c>
      <c r="C19" s="327">
        <v>1811.148</v>
      </c>
      <c r="D19" s="631">
        <v>96</v>
      </c>
      <c r="E19" s="632"/>
      <c r="F19" s="631">
        <v>3297.37275</v>
      </c>
      <c r="G19" s="632"/>
      <c r="H19" s="631">
        <v>486.002083333333</v>
      </c>
      <c r="I19" s="632"/>
      <c r="J19" s="631">
        <v>714.78475</v>
      </c>
      <c r="K19" s="632"/>
      <c r="L19" s="631">
        <v>2096.58533333333</v>
      </c>
      <c r="M19" s="632"/>
      <c r="N19" s="257" t="s">
        <v>290</v>
      </c>
      <c r="O19" s="257" t="s">
        <v>290</v>
      </c>
      <c r="P19" s="257" t="s">
        <v>290</v>
      </c>
      <c r="Q19" s="631">
        <v>250.7</v>
      </c>
      <c r="R19" s="633"/>
      <c r="S19"/>
      <c r="T19"/>
      <c r="U19"/>
      <c r="V19"/>
      <c r="W19"/>
      <c r="X19"/>
      <c r="Y19"/>
      <c r="Z19"/>
      <c r="AA19"/>
      <c r="AB19"/>
      <c r="AC19"/>
      <c r="AD19"/>
      <c r="AE19"/>
      <c r="AF19"/>
    </row>
    <row r="20" spans="1:32" ht="12.75">
      <c r="A20" s="329" t="s">
        <v>194</v>
      </c>
      <c r="B20" s="330"/>
      <c r="C20" s="330"/>
      <c r="D20" s="330"/>
      <c r="E20" s="330"/>
      <c r="F20" s="331"/>
      <c r="G20" s="331"/>
      <c r="H20" s="331"/>
      <c r="I20" s="331"/>
      <c r="J20" s="332"/>
      <c r="K20" s="332"/>
      <c r="L20" s="332"/>
      <c r="M20" s="332"/>
      <c r="N20" s="332"/>
      <c r="O20" s="332"/>
      <c r="P20" s="332"/>
      <c r="Q20" s="332"/>
      <c r="R20" s="332"/>
      <c r="S20"/>
      <c r="T20"/>
      <c r="U20"/>
      <c r="V20"/>
      <c r="W20"/>
      <c r="X20"/>
      <c r="Y20"/>
      <c r="Z20"/>
      <c r="AA20"/>
      <c r="AB20"/>
      <c r="AC20"/>
      <c r="AD20"/>
      <c r="AE20"/>
      <c r="AF20"/>
    </row>
    <row r="21" spans="1:32" ht="14.25">
      <c r="A21" s="428" t="s">
        <v>346</v>
      </c>
      <c r="B21" s="32"/>
      <c r="C21" s="32"/>
      <c r="D21" s="32"/>
      <c r="E21" s="32"/>
      <c r="H21" s="32"/>
      <c r="I21" s="32"/>
      <c r="S21"/>
      <c r="T21"/>
      <c r="U21"/>
      <c r="V21"/>
      <c r="W21"/>
      <c r="X21"/>
      <c r="Y21"/>
      <c r="Z21"/>
      <c r="AA21"/>
      <c r="AB21"/>
      <c r="AC21"/>
      <c r="AD21"/>
      <c r="AE21"/>
      <c r="AF21"/>
    </row>
    <row r="22" spans="1:32" ht="14.25">
      <c r="A22" s="428" t="s">
        <v>353</v>
      </c>
      <c r="B22" s="32"/>
      <c r="C22" s="32"/>
      <c r="D22" s="32"/>
      <c r="E22" s="32"/>
      <c r="H22" s="32"/>
      <c r="I22" s="32"/>
      <c r="S22"/>
      <c r="T22"/>
      <c r="U22"/>
      <c r="V22"/>
      <c r="W22"/>
      <c r="X22"/>
      <c r="Y22"/>
      <c r="Z22"/>
      <c r="AA22"/>
      <c r="AB22"/>
      <c r="AC22"/>
      <c r="AD22"/>
      <c r="AE22"/>
      <c r="AF22"/>
    </row>
    <row r="23" spans="1:32" ht="12.75">
      <c r="A23" s="6" t="s">
        <v>291</v>
      </c>
      <c r="B23" s="32"/>
      <c r="C23" s="32"/>
      <c r="D23" s="32"/>
      <c r="E23" s="32"/>
      <c r="H23" s="32"/>
      <c r="I23" s="32"/>
      <c r="S23"/>
      <c r="T23"/>
      <c r="U23"/>
      <c r="V23"/>
      <c r="W23"/>
      <c r="X23"/>
      <c r="Y23"/>
      <c r="Z23"/>
      <c r="AA23"/>
      <c r="AB23"/>
      <c r="AC23"/>
      <c r="AD23"/>
      <c r="AE23"/>
      <c r="AF23"/>
    </row>
    <row r="24" spans="1:32" ht="12.75">
      <c r="A24" s="5" t="s">
        <v>318</v>
      </c>
      <c r="B24" s="32"/>
      <c r="C24" s="32"/>
      <c r="D24" s="32"/>
      <c r="E24" s="32"/>
      <c r="F24" s="32"/>
      <c r="G24" s="32"/>
      <c r="H24" s="32"/>
      <c r="I24" s="32"/>
      <c r="L24" s="32"/>
      <c r="M24" s="32"/>
      <c r="N24" s="32"/>
      <c r="O24" s="32"/>
      <c r="S24"/>
      <c r="T24"/>
      <c r="U24"/>
      <c r="V24"/>
      <c r="W24"/>
      <c r="X24"/>
      <c r="Y24"/>
      <c r="Z24"/>
      <c r="AA24"/>
      <c r="AB24"/>
      <c r="AC24"/>
      <c r="AD24"/>
      <c r="AE24"/>
      <c r="AF24" s="92"/>
    </row>
    <row r="25" spans="1:32" ht="12.75" customHeight="1">
      <c r="A25" s="630" t="s">
        <v>442</v>
      </c>
      <c r="B25" s="630"/>
      <c r="C25" s="630"/>
      <c r="D25" s="630"/>
      <c r="E25" s="630"/>
      <c r="F25" s="630"/>
      <c r="G25" s="630"/>
      <c r="H25" s="630"/>
      <c r="I25" s="630"/>
      <c r="J25" s="630"/>
      <c r="K25" s="630"/>
      <c r="L25" s="630"/>
      <c r="M25" s="630"/>
      <c r="N25" s="630"/>
      <c r="O25" s="630"/>
      <c r="P25" s="630"/>
      <c r="Q25" s="630"/>
      <c r="R25" s="630"/>
      <c r="S25" s="497"/>
      <c r="T25" s="497"/>
      <c r="U25" s="497"/>
      <c r="V25" s="497"/>
      <c r="W25" s="497"/>
      <c r="X25" s="497"/>
      <c r="Y25" s="497"/>
      <c r="Z25" s="497"/>
      <c r="AA25" s="497"/>
      <c r="AB25" s="497"/>
      <c r="AC25"/>
      <c r="AD25"/>
      <c r="AE25"/>
      <c r="AF25"/>
    </row>
    <row r="26" spans="4:15" ht="12.75">
      <c r="D26" s="32"/>
      <c r="E26" s="32"/>
      <c r="F26" s="32"/>
      <c r="G26" s="32"/>
      <c r="H26" s="32"/>
      <c r="I26" s="32"/>
      <c r="L26" s="32"/>
      <c r="M26" s="32"/>
      <c r="N26" s="32"/>
      <c r="O26" s="32"/>
    </row>
    <row r="27" spans="4:15" ht="12.75">
      <c r="D27" s="32"/>
      <c r="E27" s="32"/>
      <c r="F27" s="32"/>
      <c r="G27" s="32"/>
      <c r="H27" s="32"/>
      <c r="I27" s="32"/>
      <c r="L27" s="32"/>
      <c r="M27" s="32"/>
      <c r="N27" s="32"/>
      <c r="O27" s="32"/>
    </row>
    <row r="28" spans="4:15" ht="12.75">
      <c r="D28" s="32"/>
      <c r="E28" s="32"/>
      <c r="F28" s="32"/>
      <c r="G28" s="32"/>
      <c r="H28" s="32"/>
      <c r="I28" s="32"/>
      <c r="L28" s="32"/>
      <c r="M28" s="32"/>
      <c r="N28" s="32"/>
      <c r="O28" s="32"/>
    </row>
    <row r="29" spans="4:15" ht="12.75">
      <c r="D29" s="32"/>
      <c r="E29" s="32"/>
      <c r="F29" s="32"/>
      <c r="G29" s="32"/>
      <c r="H29" s="32"/>
      <c r="I29" s="32"/>
      <c r="L29" s="32"/>
      <c r="M29" s="32"/>
      <c r="N29" s="32"/>
      <c r="O29" s="32"/>
    </row>
    <row r="30" spans="4:15" ht="12.75">
      <c r="D30" s="32"/>
      <c r="E30" s="32"/>
      <c r="F30" s="32"/>
      <c r="G30" s="32"/>
      <c r="H30" s="32"/>
      <c r="I30" s="32"/>
      <c r="L30" s="32"/>
      <c r="M30" s="32"/>
      <c r="N30" s="32"/>
      <c r="O30" s="32"/>
    </row>
    <row r="31" spans="4:15" ht="12.75">
      <c r="D31" s="32"/>
      <c r="E31" s="32"/>
      <c r="F31" s="32"/>
      <c r="G31" s="32"/>
      <c r="H31" s="32"/>
      <c r="I31" s="32"/>
      <c r="L31" s="32"/>
      <c r="M31" s="32"/>
      <c r="N31" s="32"/>
      <c r="O31" s="32"/>
    </row>
    <row r="32" spans="4:15" ht="12.75">
      <c r="D32" s="32"/>
      <c r="E32" s="32"/>
      <c r="F32" s="32"/>
      <c r="G32" s="32"/>
      <c r="H32" s="32"/>
      <c r="I32" s="32"/>
      <c r="L32" s="32"/>
      <c r="M32" s="32"/>
      <c r="N32" s="32"/>
      <c r="O32" s="32"/>
    </row>
    <row r="33" spans="4:15" ht="12.75">
      <c r="D33" s="32"/>
      <c r="E33" s="32"/>
      <c r="F33" s="32"/>
      <c r="G33" s="32"/>
      <c r="H33" s="32"/>
      <c r="I33" s="32"/>
      <c r="L33" s="32"/>
      <c r="M33" s="32"/>
      <c r="N33" s="32"/>
      <c r="O33" s="32"/>
    </row>
    <row r="34" spans="4:9" ht="12.75">
      <c r="D34" s="32"/>
      <c r="E34" s="32"/>
      <c r="F34" s="32"/>
      <c r="G34" s="32"/>
      <c r="H34" s="32"/>
      <c r="I34" s="32"/>
    </row>
  </sheetData>
  <mergeCells count="51">
    <mergeCell ref="A25:R25"/>
    <mergeCell ref="J19:K19"/>
    <mergeCell ref="L19:M19"/>
    <mergeCell ref="Q19:R19"/>
    <mergeCell ref="D19:E19"/>
    <mergeCell ref="F19:G19"/>
    <mergeCell ref="H19:I19"/>
    <mergeCell ref="Q6:R8"/>
    <mergeCell ref="N6:P6"/>
    <mergeCell ref="N7:N9"/>
    <mergeCell ref="O7:O9"/>
    <mergeCell ref="P7:P9"/>
    <mergeCell ref="A1:R1"/>
    <mergeCell ref="S25:AB25"/>
    <mergeCell ref="A4:R4"/>
    <mergeCell ref="A3:R3"/>
    <mergeCell ref="B6:C8"/>
    <mergeCell ref="B13:C13"/>
    <mergeCell ref="B12:C12"/>
    <mergeCell ref="D12:E12"/>
    <mergeCell ref="D6:E8"/>
    <mergeCell ref="F7:G8"/>
    <mergeCell ref="F6:M6"/>
    <mergeCell ref="H7:I8"/>
    <mergeCell ref="J7:K8"/>
    <mergeCell ref="L7:M8"/>
    <mergeCell ref="D13:E13"/>
    <mergeCell ref="H12:I12"/>
    <mergeCell ref="H13:I13"/>
    <mergeCell ref="J12:K12"/>
    <mergeCell ref="J13:K13"/>
    <mergeCell ref="F12:G12"/>
    <mergeCell ref="F13:G13"/>
    <mergeCell ref="L12:M12"/>
    <mergeCell ref="L13:M13"/>
    <mergeCell ref="Q12:R12"/>
    <mergeCell ref="Q13:R13"/>
    <mergeCell ref="B10:C10"/>
    <mergeCell ref="B11:C11"/>
    <mergeCell ref="D10:E10"/>
    <mergeCell ref="D11:E11"/>
    <mergeCell ref="F10:G10"/>
    <mergeCell ref="F11:G11"/>
    <mergeCell ref="H10:I10"/>
    <mergeCell ref="H11:I11"/>
    <mergeCell ref="Q10:R10"/>
    <mergeCell ref="Q11:R11"/>
    <mergeCell ref="J10:K10"/>
    <mergeCell ref="J11:K11"/>
    <mergeCell ref="L10:M10"/>
    <mergeCell ref="L11:M11"/>
  </mergeCells>
  <printOptions horizontalCentered="1"/>
  <pageMargins left="0.7874015748031497" right="0.7874015748031497" top="0.5905511811023623" bottom="0.984251968503937" header="0" footer="0"/>
  <pageSetup fitToHeight="1" fitToWidth="1" horizontalDpi="600" verticalDpi="600" orientation="portrait" paperSize="9" scale="43"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codeName="Hoja16" transitionEvaluation="1">
    <pageSetUpPr fitToPage="1"/>
  </sheetPr>
  <dimension ref="A1:R57"/>
  <sheetViews>
    <sheetView showGridLines="0" zoomScale="75" zoomScaleNormal="75" workbookViewId="0" topLeftCell="A1">
      <selection activeCell="J19" sqref="J19:K19"/>
    </sheetView>
  </sheetViews>
  <sheetFormatPr defaultColWidth="12.57421875" defaultRowHeight="12.75"/>
  <cols>
    <col min="1" max="15" width="9.7109375" style="13" customWidth="1"/>
    <col min="16" max="16384" width="19.140625" style="13" customWidth="1"/>
  </cols>
  <sheetData>
    <row r="1" spans="1:18" ht="18">
      <c r="A1" s="592" t="s">
        <v>236</v>
      </c>
      <c r="B1" s="592"/>
      <c r="C1" s="592"/>
      <c r="D1" s="592"/>
      <c r="E1" s="592"/>
      <c r="F1" s="592"/>
      <c r="G1" s="592"/>
      <c r="H1" s="592"/>
      <c r="I1" s="592"/>
      <c r="J1" s="592"/>
      <c r="K1" s="592"/>
      <c r="L1" s="592"/>
      <c r="M1" s="592"/>
      <c r="N1" s="592"/>
      <c r="O1" s="592"/>
      <c r="P1"/>
      <c r="Q1"/>
      <c r="R1"/>
    </row>
    <row r="2" spans="1:18" ht="12.75" customHeight="1">
      <c r="A2" s="20"/>
      <c r="B2" s="20"/>
      <c r="C2" s="20"/>
      <c r="D2" s="20"/>
      <c r="E2" s="20"/>
      <c r="F2" s="20"/>
      <c r="G2" s="20"/>
      <c r="H2" s="20"/>
      <c r="I2" s="20"/>
      <c r="J2" s="20"/>
      <c r="K2" s="20"/>
      <c r="L2" s="20"/>
      <c r="M2" s="20"/>
      <c r="N2" s="20"/>
      <c r="O2" s="20"/>
      <c r="P2"/>
      <c r="Q2"/>
      <c r="R2"/>
    </row>
    <row r="3" spans="1:15" ht="15">
      <c r="A3" s="614" t="s">
        <v>299</v>
      </c>
      <c r="B3" s="614"/>
      <c r="C3" s="614"/>
      <c r="D3" s="614"/>
      <c r="E3" s="614"/>
      <c r="F3" s="614"/>
      <c r="G3" s="614"/>
      <c r="H3" s="614"/>
      <c r="I3" s="614"/>
      <c r="J3" s="614"/>
      <c r="K3" s="614"/>
      <c r="L3" s="614"/>
      <c r="M3" s="614"/>
      <c r="N3" s="614"/>
      <c r="O3" s="614"/>
    </row>
    <row r="4" spans="1:15" ht="15">
      <c r="A4" s="614" t="s">
        <v>172</v>
      </c>
      <c r="B4" s="614"/>
      <c r="C4" s="614"/>
      <c r="D4" s="614"/>
      <c r="E4" s="614"/>
      <c r="F4" s="614"/>
      <c r="G4" s="614"/>
      <c r="H4" s="614"/>
      <c r="I4" s="614"/>
      <c r="J4" s="614"/>
      <c r="K4" s="614"/>
      <c r="L4" s="614"/>
      <c r="M4" s="614"/>
      <c r="N4" s="614"/>
      <c r="O4" s="614"/>
    </row>
    <row r="5" spans="1:15" ht="13.5" thickBot="1">
      <c r="A5" s="324"/>
      <c r="B5" s="324"/>
      <c r="C5" s="324"/>
      <c r="D5" s="324"/>
      <c r="E5" s="324"/>
      <c r="F5" s="324"/>
      <c r="G5" s="324"/>
      <c r="H5" s="324"/>
      <c r="I5" s="324"/>
      <c r="J5" s="324"/>
      <c r="K5" s="324"/>
      <c r="L5" s="324"/>
      <c r="M5" s="324"/>
      <c r="N5" s="324"/>
      <c r="O5" s="324"/>
    </row>
    <row r="6" spans="1:15" ht="12.75" customHeight="1">
      <c r="A6" s="637" t="s">
        <v>73</v>
      </c>
      <c r="B6" s="641" t="s">
        <v>339</v>
      </c>
      <c r="C6" s="637"/>
      <c r="D6" s="641" t="s">
        <v>340</v>
      </c>
      <c r="E6" s="637"/>
      <c r="F6" s="635" t="s">
        <v>71</v>
      </c>
      <c r="G6" s="636"/>
      <c r="H6" s="636"/>
      <c r="I6" s="634"/>
      <c r="J6" s="615" t="s">
        <v>208</v>
      </c>
      <c r="K6" s="616"/>
      <c r="L6" s="606" t="s">
        <v>174</v>
      </c>
      <c r="M6" s="634"/>
      <c r="N6" s="634"/>
      <c r="O6" s="634"/>
    </row>
    <row r="7" spans="1:15" ht="12.75" customHeight="1">
      <c r="A7" s="638"/>
      <c r="B7" s="642"/>
      <c r="C7" s="638"/>
      <c r="D7" s="642" t="s">
        <v>72</v>
      </c>
      <c r="E7" s="638" t="s">
        <v>72</v>
      </c>
      <c r="F7" s="609" t="s">
        <v>3</v>
      </c>
      <c r="G7" s="610"/>
      <c r="H7" s="627" t="s">
        <v>295</v>
      </c>
      <c r="I7" s="627" t="s">
        <v>329</v>
      </c>
      <c r="J7" s="617"/>
      <c r="K7" s="618"/>
      <c r="L7" s="609" t="s">
        <v>3</v>
      </c>
      <c r="M7" s="610"/>
      <c r="N7" s="619" t="s">
        <v>295</v>
      </c>
      <c r="O7" s="619" t="s">
        <v>329</v>
      </c>
    </row>
    <row r="8" spans="1:15" ht="12.75">
      <c r="A8" s="638"/>
      <c r="B8" s="642"/>
      <c r="C8" s="638"/>
      <c r="D8" s="642" t="s">
        <v>74</v>
      </c>
      <c r="E8" s="638" t="s">
        <v>74</v>
      </c>
      <c r="F8" s="611"/>
      <c r="G8" s="612"/>
      <c r="H8" s="628"/>
      <c r="I8" s="628"/>
      <c r="J8" s="617"/>
      <c r="K8" s="618"/>
      <c r="L8" s="611"/>
      <c r="M8" s="612"/>
      <c r="N8" s="617"/>
      <c r="O8" s="617"/>
    </row>
    <row r="9" spans="1:15" ht="13.5" thickBot="1">
      <c r="A9" s="639"/>
      <c r="B9" s="413" t="s">
        <v>4</v>
      </c>
      <c r="C9" s="413" t="s">
        <v>5</v>
      </c>
      <c r="D9" s="413" t="s">
        <v>4</v>
      </c>
      <c r="E9" s="413" t="s">
        <v>5</v>
      </c>
      <c r="F9" s="413" t="s">
        <v>4</v>
      </c>
      <c r="G9" s="413" t="s">
        <v>5</v>
      </c>
      <c r="H9" s="629"/>
      <c r="I9" s="629"/>
      <c r="J9" s="413" t="s">
        <v>4</v>
      </c>
      <c r="K9" s="413" t="s">
        <v>5</v>
      </c>
      <c r="L9" s="413" t="s">
        <v>4</v>
      </c>
      <c r="M9" s="413" t="s">
        <v>5</v>
      </c>
      <c r="N9" s="640"/>
      <c r="O9" s="640"/>
    </row>
    <row r="10" spans="1:16" ht="14.25">
      <c r="A10" s="326" t="s">
        <v>341</v>
      </c>
      <c r="B10" s="599">
        <v>15062.9</v>
      </c>
      <c r="C10" s="602"/>
      <c r="D10" s="599">
        <v>11106.1</v>
      </c>
      <c r="E10" s="602"/>
      <c r="F10" s="597">
        <v>1139.7</v>
      </c>
      <c r="G10" s="601"/>
      <c r="H10" s="327">
        <v>806.9</v>
      </c>
      <c r="I10" s="327">
        <v>332.8</v>
      </c>
      <c r="J10" s="599">
        <v>2568.8</v>
      </c>
      <c r="K10" s="602"/>
      <c r="L10" s="597">
        <v>79.1</v>
      </c>
      <c r="M10" s="601"/>
      <c r="N10" s="327">
        <v>62.1</v>
      </c>
      <c r="O10" s="429">
        <v>17</v>
      </c>
      <c r="P10" s="32"/>
    </row>
    <row r="11" spans="1:16" ht="14.25">
      <c r="A11" s="326" t="s">
        <v>342</v>
      </c>
      <c r="B11" s="599">
        <v>15649.9</v>
      </c>
      <c r="C11" s="602"/>
      <c r="D11" s="599">
        <v>11656.8</v>
      </c>
      <c r="E11" s="602"/>
      <c r="F11" s="599">
        <v>1127.6</v>
      </c>
      <c r="G11" s="602"/>
      <c r="H11" s="327">
        <v>812</v>
      </c>
      <c r="I11" s="327">
        <v>315.6</v>
      </c>
      <c r="J11" s="599">
        <v>2614.9</v>
      </c>
      <c r="K11" s="602"/>
      <c r="L11" s="599">
        <v>78.1</v>
      </c>
      <c r="M11" s="602"/>
      <c r="N11" s="327">
        <v>61.3</v>
      </c>
      <c r="O11" s="328">
        <v>16.8</v>
      </c>
      <c r="P11" s="32"/>
    </row>
    <row r="12" spans="1:16" ht="14.25">
      <c r="A12" s="326" t="s">
        <v>343</v>
      </c>
      <c r="B12" s="599">
        <v>16126.3</v>
      </c>
      <c r="C12" s="602"/>
      <c r="D12" s="599">
        <v>12079.3</v>
      </c>
      <c r="E12" s="602"/>
      <c r="F12" s="599">
        <v>1123.5</v>
      </c>
      <c r="G12" s="602"/>
      <c r="H12" s="327">
        <v>821.7</v>
      </c>
      <c r="I12" s="327">
        <v>301.8</v>
      </c>
      <c r="J12" s="599">
        <v>2656.2</v>
      </c>
      <c r="K12" s="602"/>
      <c r="L12" s="599">
        <v>76.4</v>
      </c>
      <c r="M12" s="602"/>
      <c r="N12" s="327">
        <v>59.7</v>
      </c>
      <c r="O12" s="328">
        <v>16.7</v>
      </c>
      <c r="P12" s="32"/>
    </row>
    <row r="13" spans="1:16" ht="14.25">
      <c r="A13" s="326" t="s">
        <v>344</v>
      </c>
      <c r="B13" s="599">
        <v>16613.6</v>
      </c>
      <c r="C13" s="602"/>
      <c r="D13" s="599">
        <v>12472.6</v>
      </c>
      <c r="E13" s="602"/>
      <c r="F13" s="599">
        <v>1134.2</v>
      </c>
      <c r="G13" s="602"/>
      <c r="H13" s="327">
        <v>840.7</v>
      </c>
      <c r="I13" s="327">
        <v>293.5</v>
      </c>
      <c r="J13" s="599">
        <v>2732.9</v>
      </c>
      <c r="K13" s="602"/>
      <c r="L13" s="599">
        <v>75.8</v>
      </c>
      <c r="M13" s="602"/>
      <c r="N13" s="327">
        <v>59.3</v>
      </c>
      <c r="O13" s="328">
        <v>16.5</v>
      </c>
      <c r="P13" s="32"/>
    </row>
    <row r="14" spans="1:16" ht="14.25">
      <c r="A14" s="326" t="s">
        <v>345</v>
      </c>
      <c r="B14" s="603">
        <v>17081.8</v>
      </c>
      <c r="C14" s="604"/>
      <c r="D14" s="603">
        <v>12888</v>
      </c>
      <c r="E14" s="604"/>
      <c r="F14" s="603">
        <v>1085.9</v>
      </c>
      <c r="G14" s="604"/>
      <c r="H14" s="327">
        <v>802.2</v>
      </c>
      <c r="I14" s="327">
        <v>283.7</v>
      </c>
      <c r="J14" s="603">
        <v>2840.4</v>
      </c>
      <c r="K14" s="604"/>
      <c r="L14" s="603">
        <v>74.5</v>
      </c>
      <c r="M14" s="604"/>
      <c r="N14" s="430">
        <v>58.2</v>
      </c>
      <c r="O14" s="328">
        <v>16.3</v>
      </c>
      <c r="P14" s="32"/>
    </row>
    <row r="15" spans="1:16" ht="12.75">
      <c r="A15" s="326">
        <v>2005</v>
      </c>
      <c r="B15" s="327">
        <v>10606.1</v>
      </c>
      <c r="C15" s="327">
        <v>7228.7</v>
      </c>
      <c r="D15" s="327">
        <v>7935.9</v>
      </c>
      <c r="E15" s="327">
        <v>5552.7</v>
      </c>
      <c r="F15" s="327">
        <v>570.8</v>
      </c>
      <c r="G15" s="327">
        <v>472.9</v>
      </c>
      <c r="H15" s="327">
        <v>772</v>
      </c>
      <c r="I15" s="327">
        <v>271.8</v>
      </c>
      <c r="J15" s="327">
        <v>2007.6</v>
      </c>
      <c r="K15" s="327">
        <v>927</v>
      </c>
      <c r="L15" s="327">
        <v>61.6</v>
      </c>
      <c r="M15" s="327">
        <v>11.2</v>
      </c>
      <c r="N15" s="327">
        <v>56.9</v>
      </c>
      <c r="O15" s="429">
        <v>15.9</v>
      </c>
      <c r="P15" s="32"/>
    </row>
    <row r="16" spans="1:16" ht="12.75">
      <c r="A16" s="326">
        <v>2006</v>
      </c>
      <c r="B16" s="327">
        <v>10955.146</v>
      </c>
      <c r="C16" s="327">
        <v>7640.9</v>
      </c>
      <c r="D16" s="327">
        <v>8259.8</v>
      </c>
      <c r="E16" s="327">
        <v>5901.9</v>
      </c>
      <c r="F16" s="327">
        <v>540.9</v>
      </c>
      <c r="G16" s="327">
        <v>458.3</v>
      </c>
      <c r="H16" s="327">
        <v>739.9</v>
      </c>
      <c r="I16" s="327">
        <v>259.3</v>
      </c>
      <c r="J16" s="327">
        <v>2058.9</v>
      </c>
      <c r="K16" s="327">
        <v>959.6</v>
      </c>
      <c r="L16" s="327">
        <v>60.6</v>
      </c>
      <c r="M16" s="327">
        <v>11.1</v>
      </c>
      <c r="N16" s="327">
        <v>56.4</v>
      </c>
      <c r="O16" s="328">
        <v>15.3</v>
      </c>
      <c r="P16" s="32"/>
    </row>
    <row r="17" spans="1:16" ht="12.75">
      <c r="A17" s="326">
        <v>2007</v>
      </c>
      <c r="B17" s="327">
        <v>11178.4</v>
      </c>
      <c r="C17" s="327">
        <v>7973.7</v>
      </c>
      <c r="D17" s="327">
        <v>8458.8</v>
      </c>
      <c r="E17" s="327">
        <v>6247.9</v>
      </c>
      <c r="F17" s="327">
        <v>509.6</v>
      </c>
      <c r="G17" s="327">
        <v>459.3</v>
      </c>
      <c r="H17" s="327">
        <v>721</v>
      </c>
      <c r="I17" s="327">
        <v>247.9</v>
      </c>
      <c r="J17" s="327">
        <v>2125.1</v>
      </c>
      <c r="K17" s="327">
        <v>996.5</v>
      </c>
      <c r="L17" s="327">
        <v>59.7</v>
      </c>
      <c r="M17" s="327">
        <v>11.1</v>
      </c>
      <c r="N17" s="327">
        <v>55.7</v>
      </c>
      <c r="O17" s="328">
        <v>15</v>
      </c>
      <c r="P17" s="34"/>
    </row>
    <row r="18" spans="1:16" ht="14.25">
      <c r="A18" s="326" t="s">
        <v>375</v>
      </c>
      <c r="B18" s="327">
        <v>10884.2</v>
      </c>
      <c r="C18" s="327">
        <v>8121.2</v>
      </c>
      <c r="D18" s="327">
        <v>8153.8</v>
      </c>
      <c r="E18" s="327">
        <v>6372.2</v>
      </c>
      <c r="F18" s="327">
        <v>366.8</v>
      </c>
      <c r="G18" s="327">
        <v>377.7</v>
      </c>
      <c r="H18" s="327">
        <v>744.5</v>
      </c>
      <c r="I18" s="327" t="s">
        <v>0</v>
      </c>
      <c r="J18" s="327">
        <v>2279.3</v>
      </c>
      <c r="K18" s="327">
        <v>1098.5</v>
      </c>
      <c r="L18" s="327">
        <v>58.4</v>
      </c>
      <c r="M18" s="327">
        <v>10.8</v>
      </c>
      <c r="N18" s="327">
        <v>54.4</v>
      </c>
      <c r="O18" s="328">
        <v>14.8</v>
      </c>
      <c r="P18" s="34"/>
    </row>
    <row r="19" spans="1:16" ht="13.5" thickBot="1">
      <c r="A19" s="440" t="s">
        <v>376</v>
      </c>
      <c r="B19" s="456">
        <v>10021.5</v>
      </c>
      <c r="C19" s="456">
        <v>7895.2</v>
      </c>
      <c r="D19" s="643">
        <v>13538.7</v>
      </c>
      <c r="E19" s="644"/>
      <c r="F19" s="643">
        <v>802.2</v>
      </c>
      <c r="G19" s="644"/>
      <c r="H19" s="456">
        <v>802.2</v>
      </c>
      <c r="I19" s="456" t="s">
        <v>0</v>
      </c>
      <c r="J19" s="456">
        <v>2146.1</v>
      </c>
      <c r="K19" s="456">
        <v>1067.7</v>
      </c>
      <c r="L19" s="643">
        <v>66.6</v>
      </c>
      <c r="M19" s="644"/>
      <c r="N19" s="456">
        <v>52.1</v>
      </c>
      <c r="O19" s="457">
        <v>14.5</v>
      </c>
      <c r="P19" s="34"/>
    </row>
    <row r="20" spans="1:15" ht="12.75">
      <c r="A20" s="329" t="s">
        <v>194</v>
      </c>
      <c r="B20" s="332"/>
      <c r="C20" s="332"/>
      <c r="D20" s="332"/>
      <c r="E20" s="332"/>
      <c r="F20" s="332"/>
      <c r="G20" s="332"/>
      <c r="H20" s="332"/>
      <c r="I20" s="332"/>
      <c r="J20" s="332"/>
      <c r="K20" s="332"/>
      <c r="L20" s="332"/>
      <c r="M20" s="332"/>
      <c r="N20" s="332"/>
      <c r="O20" s="332"/>
    </row>
    <row r="21" spans="1:15" ht="14.25">
      <c r="A21" s="428" t="s">
        <v>346</v>
      </c>
      <c r="B21" s="148"/>
      <c r="C21" s="148"/>
      <c r="D21" s="148"/>
      <c r="E21" s="148"/>
      <c r="F21" s="148"/>
      <c r="G21" s="148"/>
      <c r="H21" s="148"/>
      <c r="I21" s="148"/>
      <c r="J21" s="148"/>
      <c r="K21" s="148"/>
      <c r="L21" s="148"/>
      <c r="M21" s="148"/>
      <c r="N21" s="148"/>
      <c r="O21" s="148"/>
    </row>
    <row r="22" spans="1:16" ht="12.75">
      <c r="A22" s="9" t="s">
        <v>355</v>
      </c>
      <c r="B22" s="9"/>
      <c r="C22" s="9"/>
      <c r="D22" s="9"/>
      <c r="E22" s="9"/>
      <c r="F22" s="9"/>
      <c r="G22" s="9"/>
      <c r="H22" s="9"/>
      <c r="I22" s="9"/>
      <c r="J22" s="9"/>
      <c r="K22" s="9"/>
      <c r="L22" s="9"/>
      <c r="M22" s="9"/>
      <c r="N22" s="9"/>
      <c r="O22" s="9"/>
      <c r="P22" s="94"/>
    </row>
    <row r="23" spans="1:16" ht="12.75">
      <c r="A23" s="9" t="s">
        <v>276</v>
      </c>
      <c r="B23" s="9"/>
      <c r="C23" s="9"/>
      <c r="D23" s="9"/>
      <c r="E23" s="9"/>
      <c r="F23" s="9"/>
      <c r="G23" s="9"/>
      <c r="H23" s="9"/>
      <c r="I23" s="9"/>
      <c r="J23" s="9"/>
      <c r="K23" s="9"/>
      <c r="L23" s="9"/>
      <c r="M23" s="9"/>
      <c r="N23" s="9"/>
      <c r="O23" s="9"/>
      <c r="P23" s="94"/>
    </row>
    <row r="24" ht="12.75">
      <c r="A24" s="5" t="s">
        <v>318</v>
      </c>
    </row>
    <row r="25" ht="29.25" customHeight="1"/>
    <row r="26" spans="1:13" ht="12.75">
      <c r="A26" s="38"/>
      <c r="B26" s="38"/>
      <c r="C26" s="38"/>
      <c r="D26" s="38"/>
      <c r="E26" s="38"/>
      <c r="F26" s="38"/>
      <c r="G26" s="38"/>
      <c r="H26" s="38"/>
      <c r="I26" s="38"/>
      <c r="J26" s="38"/>
      <c r="K26" s="38"/>
      <c r="L26" s="38"/>
      <c r="M26" s="38"/>
    </row>
    <row r="27" spans="1:13" ht="12.75">
      <c r="A27" s="38"/>
      <c r="B27" s="38"/>
      <c r="C27" s="38"/>
      <c r="D27" s="38"/>
      <c r="E27" s="38"/>
      <c r="F27" s="38"/>
      <c r="G27" s="38"/>
      <c r="H27" s="38"/>
      <c r="I27" s="38"/>
      <c r="J27" s="38"/>
      <c r="K27" s="38"/>
      <c r="L27" s="38"/>
      <c r="M27" s="38"/>
    </row>
    <row r="28" spans="1:13" ht="12.75">
      <c r="A28" s="38"/>
      <c r="B28" s="38"/>
      <c r="C28" s="38"/>
      <c r="D28" s="38"/>
      <c r="E28" s="38"/>
      <c r="F28" s="38"/>
      <c r="G28" s="38"/>
      <c r="H28" s="38"/>
      <c r="I28" s="38"/>
      <c r="J28" s="38"/>
      <c r="K28" s="38"/>
      <c r="L28" s="38"/>
      <c r="M28" s="38"/>
    </row>
    <row r="29" spans="1:13" ht="12.75">
      <c r="A29" s="38"/>
      <c r="B29" s="38"/>
      <c r="C29" s="38"/>
      <c r="D29" s="38"/>
      <c r="E29" s="38"/>
      <c r="F29" s="38"/>
      <c r="G29" s="38"/>
      <c r="H29" s="38"/>
      <c r="I29" s="38"/>
      <c r="J29" s="38"/>
      <c r="K29" s="38"/>
      <c r="L29" s="38"/>
      <c r="M29" s="38"/>
    </row>
    <row r="30" spans="1:13" ht="12.75">
      <c r="A30" s="38"/>
      <c r="B30" s="38"/>
      <c r="C30" s="38"/>
      <c r="D30" s="38"/>
      <c r="E30" s="38"/>
      <c r="F30" s="38"/>
      <c r="G30" s="38"/>
      <c r="H30" s="38"/>
      <c r="I30" s="38"/>
      <c r="J30" s="38"/>
      <c r="K30" s="38"/>
      <c r="L30" s="38"/>
      <c r="M30" s="38"/>
    </row>
    <row r="31" spans="1:13" ht="12.75">
      <c r="A31" s="38"/>
      <c r="B31" s="38"/>
      <c r="C31" s="38"/>
      <c r="D31" s="38"/>
      <c r="E31" s="38"/>
      <c r="F31" s="38"/>
      <c r="G31" s="38"/>
      <c r="H31" s="38"/>
      <c r="I31" s="38"/>
      <c r="J31" s="38"/>
      <c r="K31" s="38"/>
      <c r="L31" s="38"/>
      <c r="M31" s="38"/>
    </row>
    <row r="32" spans="1:13" ht="12.75">
      <c r="A32" s="38"/>
      <c r="B32" s="38"/>
      <c r="C32" s="38"/>
      <c r="D32" s="38"/>
      <c r="E32" s="38"/>
      <c r="F32" s="38"/>
      <c r="G32" s="38"/>
      <c r="H32" s="38"/>
      <c r="I32" s="38"/>
      <c r="J32" s="38"/>
      <c r="K32" s="38"/>
      <c r="L32" s="38"/>
      <c r="M32" s="38"/>
    </row>
    <row r="33" spans="1:13" ht="12.75">
      <c r="A33" s="38"/>
      <c r="B33" s="38"/>
      <c r="C33" s="38"/>
      <c r="D33" s="38"/>
      <c r="E33" s="38"/>
      <c r="F33" s="38"/>
      <c r="G33" s="38"/>
      <c r="H33" s="38"/>
      <c r="I33" s="38"/>
      <c r="J33" s="38"/>
      <c r="K33" s="38"/>
      <c r="L33" s="38"/>
      <c r="M33" s="38"/>
    </row>
    <row r="34" spans="1:13" ht="12.75">
      <c r="A34" s="38"/>
      <c r="B34" s="38"/>
      <c r="C34" s="38"/>
      <c r="D34" s="38"/>
      <c r="E34" s="38"/>
      <c r="F34" s="38"/>
      <c r="G34" s="38"/>
      <c r="H34" s="38"/>
      <c r="I34" s="38"/>
      <c r="J34" s="38"/>
      <c r="K34" s="38"/>
      <c r="L34" s="38"/>
      <c r="M34" s="38"/>
    </row>
    <row r="35" spans="1:13" ht="12.75">
      <c r="A35" s="94"/>
      <c r="B35" s="94"/>
      <c r="C35" s="94"/>
      <c r="D35" s="131"/>
      <c r="E35" s="131"/>
      <c r="F35" s="131"/>
      <c r="G35" s="131"/>
      <c r="H35" s="38"/>
      <c r="I35" s="148"/>
      <c r="J35" s="148"/>
      <c r="K35" s="148"/>
      <c r="L35" s="148"/>
      <c r="M35" s="148"/>
    </row>
    <row r="36" spans="1:13" ht="12.75">
      <c r="A36" s="131"/>
      <c r="B36" s="131"/>
      <c r="C36" s="131"/>
      <c r="D36" s="131"/>
      <c r="E36" s="131"/>
      <c r="F36" s="131"/>
      <c r="G36" s="131"/>
      <c r="H36" s="148"/>
      <c r="I36" s="148"/>
      <c r="J36" s="148"/>
      <c r="K36" s="148"/>
      <c r="L36" s="148"/>
      <c r="M36" s="148"/>
    </row>
    <row r="37" spans="1:13" ht="12.75">
      <c r="A37" s="149"/>
      <c r="B37" s="149"/>
      <c r="C37" s="149"/>
      <c r="D37" s="149"/>
      <c r="E37" s="149"/>
      <c r="F37" s="149"/>
      <c r="G37" s="149"/>
      <c r="H37" s="149"/>
      <c r="I37" s="149"/>
      <c r="J37" s="149"/>
      <c r="K37" s="149"/>
      <c r="L37" s="149"/>
      <c r="M37" s="149"/>
    </row>
    <row r="38" spans="1:13" ht="12.75">
      <c r="A38" s="149"/>
      <c r="B38" s="149"/>
      <c r="C38" s="149"/>
      <c r="D38" s="149"/>
      <c r="E38" s="149"/>
      <c r="F38" s="149"/>
      <c r="G38" s="149"/>
      <c r="H38" s="149"/>
      <c r="I38" s="149"/>
      <c r="J38" s="149"/>
      <c r="K38" s="149"/>
      <c r="L38" s="149"/>
      <c r="M38" s="149"/>
    </row>
    <row r="39" spans="1:13" ht="12.75">
      <c r="A39" s="149"/>
      <c r="B39" s="149"/>
      <c r="C39" s="149"/>
      <c r="D39" s="149"/>
      <c r="E39" s="149"/>
      <c r="F39" s="149"/>
      <c r="G39" s="149"/>
      <c r="H39" s="149"/>
      <c r="I39" s="149"/>
      <c r="J39" s="149"/>
      <c r="K39" s="149"/>
      <c r="L39" s="149"/>
      <c r="M39" s="149"/>
    </row>
    <row r="40" spans="1:13" ht="12.75">
      <c r="A40" s="149"/>
      <c r="B40" s="149"/>
      <c r="C40" s="149"/>
      <c r="D40" s="149"/>
      <c r="E40" s="149"/>
      <c r="F40" s="149"/>
      <c r="G40" s="149"/>
      <c r="H40" s="149"/>
      <c r="I40" s="149"/>
      <c r="J40" s="149"/>
      <c r="K40" s="149"/>
      <c r="L40" s="149"/>
      <c r="M40" s="149"/>
    </row>
    <row r="41" spans="1:13" ht="12.75">
      <c r="A41" s="149"/>
      <c r="B41" s="149"/>
      <c r="C41" s="149"/>
      <c r="D41" s="149"/>
      <c r="E41" s="149"/>
      <c r="F41" s="149"/>
      <c r="G41" s="149"/>
      <c r="H41" s="149"/>
      <c r="I41" s="149"/>
      <c r="J41" s="149"/>
      <c r="K41" s="149"/>
      <c r="L41" s="149"/>
      <c r="M41" s="149"/>
    </row>
    <row r="42" spans="1:13" ht="12.75">
      <c r="A42" s="149"/>
      <c r="B42" s="149"/>
      <c r="C42" s="149"/>
      <c r="D42" s="149"/>
      <c r="E42" s="149"/>
      <c r="F42" s="149"/>
      <c r="G42" s="149"/>
      <c r="H42" s="149"/>
      <c r="I42" s="149"/>
      <c r="J42" s="149"/>
      <c r="K42" s="149"/>
      <c r="L42" s="149"/>
      <c r="M42" s="149"/>
    </row>
    <row r="43" spans="1:13" ht="12.75">
      <c r="A43" s="149"/>
      <c r="B43" s="149"/>
      <c r="C43" s="149"/>
      <c r="D43" s="149"/>
      <c r="E43" s="149"/>
      <c r="F43" s="149"/>
      <c r="G43" s="149"/>
      <c r="H43" s="149"/>
      <c r="I43" s="149"/>
      <c r="J43" s="149"/>
      <c r="K43" s="149"/>
      <c r="L43" s="149"/>
      <c r="M43" s="149"/>
    </row>
    <row r="44" spans="1:13" ht="12.75">
      <c r="A44" s="149"/>
      <c r="B44" s="149"/>
      <c r="C44" s="149"/>
      <c r="D44" s="149"/>
      <c r="E44" s="149"/>
      <c r="F44" s="94"/>
      <c r="G44" s="94"/>
      <c r="H44" s="94"/>
      <c r="I44" s="94"/>
      <c r="J44" s="94"/>
      <c r="K44" s="94"/>
      <c r="L44" s="94"/>
      <c r="M44" s="94"/>
    </row>
    <row r="45" spans="1:13" ht="12.75">
      <c r="A45" s="94"/>
      <c r="B45" s="149"/>
      <c r="C45" s="149"/>
      <c r="D45" s="149"/>
      <c r="E45" s="149"/>
      <c r="F45" s="38"/>
      <c r="G45" s="38"/>
      <c r="H45" s="38"/>
      <c r="I45" s="38"/>
      <c r="J45" s="38"/>
      <c r="K45" s="38"/>
      <c r="L45" s="38"/>
      <c r="M45" s="38"/>
    </row>
    <row r="46" spans="1:13" ht="12.75">
      <c r="A46" s="38"/>
      <c r="B46" s="94"/>
      <c r="C46" s="94"/>
      <c r="D46" s="94"/>
      <c r="E46" s="94"/>
      <c r="F46" s="38"/>
      <c r="G46" s="38"/>
      <c r="H46" s="38"/>
      <c r="I46" s="38"/>
      <c r="J46" s="38"/>
      <c r="K46" s="38"/>
      <c r="L46" s="38"/>
      <c r="M46" s="38"/>
    </row>
    <row r="47" spans="1:13" ht="12.75">
      <c r="A47" s="38"/>
      <c r="B47" s="38"/>
      <c r="C47" s="38"/>
      <c r="D47" s="38"/>
      <c r="E47" s="38"/>
      <c r="F47" s="38"/>
      <c r="G47" s="38"/>
      <c r="H47" s="38"/>
      <c r="I47" s="38"/>
      <c r="J47" s="38"/>
      <c r="K47" s="38"/>
      <c r="L47" s="38"/>
      <c r="M47" s="38"/>
    </row>
    <row r="48" spans="1:13" ht="12.75">
      <c r="A48" s="38"/>
      <c r="B48" s="38"/>
      <c r="C48" s="38"/>
      <c r="D48" s="38"/>
      <c r="E48" s="38"/>
      <c r="F48" s="38"/>
      <c r="G48" s="38"/>
      <c r="H48" s="38"/>
      <c r="I48" s="38"/>
      <c r="J48" s="38"/>
      <c r="K48" s="38"/>
      <c r="L48" s="38"/>
      <c r="M48" s="38"/>
    </row>
    <row r="49" spans="1:13" ht="12.75">
      <c r="A49" s="38"/>
      <c r="B49" s="38"/>
      <c r="C49" s="38"/>
      <c r="D49" s="38"/>
      <c r="E49" s="38"/>
      <c r="F49" s="38"/>
      <c r="G49" s="38"/>
      <c r="H49" s="38"/>
      <c r="I49" s="38"/>
      <c r="J49" s="38"/>
      <c r="K49" s="38"/>
      <c r="L49" s="38"/>
      <c r="M49" s="38"/>
    </row>
    <row r="50" spans="1:13" ht="12.75">
      <c r="A50" s="38"/>
      <c r="B50" s="38"/>
      <c r="C50" s="38"/>
      <c r="D50" s="38"/>
      <c r="E50" s="38"/>
      <c r="F50" s="38"/>
      <c r="G50" s="38"/>
      <c r="H50" s="38"/>
      <c r="I50" s="38"/>
      <c r="J50" s="38"/>
      <c r="K50" s="38"/>
      <c r="L50" s="38"/>
      <c r="M50" s="38"/>
    </row>
    <row r="51" spans="1:13" ht="12.75">
      <c r="A51" s="38"/>
      <c r="B51" s="38"/>
      <c r="C51" s="38"/>
      <c r="D51" s="38"/>
      <c r="E51" s="38"/>
      <c r="F51" s="38"/>
      <c r="G51" s="38"/>
      <c r="H51" s="38"/>
      <c r="I51" s="38"/>
      <c r="J51" s="38"/>
      <c r="K51" s="38"/>
      <c r="L51" s="38"/>
      <c r="M51" s="38"/>
    </row>
    <row r="52" spans="1:13" ht="12.75">
      <c r="A52" s="38"/>
      <c r="B52" s="38"/>
      <c r="C52" s="38"/>
      <c r="D52" s="38"/>
      <c r="E52" s="38"/>
      <c r="F52" s="38"/>
      <c r="G52" s="38"/>
      <c r="H52" s="38"/>
      <c r="I52" s="38"/>
      <c r="J52" s="38"/>
      <c r="K52" s="38"/>
      <c r="L52" s="38"/>
      <c r="M52" s="38"/>
    </row>
    <row r="53" spans="1:13" ht="12.75">
      <c r="A53" s="38"/>
      <c r="B53" s="38"/>
      <c r="C53" s="38"/>
      <c r="D53" s="38"/>
      <c r="E53" s="38"/>
      <c r="F53" s="38"/>
      <c r="G53" s="38"/>
      <c r="H53" s="38"/>
      <c r="I53" s="38"/>
      <c r="J53" s="38"/>
      <c r="K53" s="38"/>
      <c r="L53" s="38"/>
      <c r="M53" s="38"/>
    </row>
    <row r="54" spans="1:13" ht="12.75">
      <c r="A54" s="38"/>
      <c r="B54" s="38"/>
      <c r="C54" s="38"/>
      <c r="D54" s="38"/>
      <c r="E54" s="38"/>
      <c r="F54" s="38"/>
      <c r="G54" s="38"/>
      <c r="H54" s="38"/>
      <c r="I54" s="38"/>
      <c r="J54" s="38"/>
      <c r="K54" s="38"/>
      <c r="L54" s="38"/>
      <c r="M54" s="38"/>
    </row>
    <row r="55" spans="1:13" ht="12.75">
      <c r="A55" s="38"/>
      <c r="B55" s="38"/>
      <c r="C55" s="38"/>
      <c r="D55" s="38"/>
      <c r="E55" s="38"/>
      <c r="F55" s="148"/>
      <c r="G55" s="148"/>
      <c r="H55" s="148"/>
      <c r="I55" s="148"/>
      <c r="J55" s="148"/>
      <c r="K55" s="148"/>
      <c r="L55" s="148"/>
      <c r="M55" s="148"/>
    </row>
    <row r="56" spans="1:13" ht="12.75">
      <c r="A56" s="148"/>
      <c r="B56" s="38"/>
      <c r="C56" s="38"/>
      <c r="D56" s="38"/>
      <c r="E56" s="38"/>
      <c r="F56" s="148"/>
      <c r="G56" s="148"/>
      <c r="H56" s="148"/>
      <c r="I56" s="148"/>
      <c r="J56" s="148"/>
      <c r="K56" s="148"/>
      <c r="L56" s="148"/>
      <c r="M56" s="148"/>
    </row>
    <row r="57" spans="1:13" ht="12.75">
      <c r="A57" s="148"/>
      <c r="B57" s="148"/>
      <c r="C57" s="148"/>
      <c r="D57" s="148"/>
      <c r="E57" s="148"/>
      <c r="F57" s="148"/>
      <c r="G57" s="148"/>
      <c r="H57" s="148"/>
      <c r="I57" s="148"/>
      <c r="J57" s="148"/>
      <c r="K57" s="148"/>
      <c r="L57" s="148"/>
      <c r="M57" s="148"/>
    </row>
  </sheetData>
  <mergeCells count="43">
    <mergeCell ref="L19:M19"/>
    <mergeCell ref="F19:G19"/>
    <mergeCell ref="D19:E19"/>
    <mergeCell ref="D14:E14"/>
    <mergeCell ref="F14:G14"/>
    <mergeCell ref="J14:K14"/>
    <mergeCell ref="B6:C8"/>
    <mergeCell ref="D6:E8"/>
    <mergeCell ref="B14:C14"/>
    <mergeCell ref="B10:C10"/>
    <mergeCell ref="B11:C11"/>
    <mergeCell ref="B12:C12"/>
    <mergeCell ref="B13:C13"/>
    <mergeCell ref="D10:E10"/>
    <mergeCell ref="D11:E11"/>
    <mergeCell ref="F6:I6"/>
    <mergeCell ref="F7:G8"/>
    <mergeCell ref="A1:O1"/>
    <mergeCell ref="A3:O3"/>
    <mergeCell ref="A4:O4"/>
    <mergeCell ref="A6:A9"/>
    <mergeCell ref="H7:H9"/>
    <mergeCell ref="I7:I9"/>
    <mergeCell ref="N7:N9"/>
    <mergeCell ref="O7:O9"/>
    <mergeCell ref="J12:K12"/>
    <mergeCell ref="J13:K13"/>
    <mergeCell ref="D12:E12"/>
    <mergeCell ref="D13:E13"/>
    <mergeCell ref="F10:G10"/>
    <mergeCell ref="F11:G11"/>
    <mergeCell ref="F12:G12"/>
    <mergeCell ref="F13:G13"/>
    <mergeCell ref="J6:K8"/>
    <mergeCell ref="L6:O6"/>
    <mergeCell ref="L7:M8"/>
    <mergeCell ref="L14:M14"/>
    <mergeCell ref="J10:K10"/>
    <mergeCell ref="J11:K11"/>
    <mergeCell ref="L10:M10"/>
    <mergeCell ref="L11:M11"/>
    <mergeCell ref="L12:M12"/>
    <mergeCell ref="L13:M13"/>
  </mergeCells>
  <printOptions horizontalCentered="1"/>
  <pageMargins left="0.7874015748031497" right="0.7874015748031497" top="0.5905511811023623" bottom="0.984251968503937" header="0" footer="0"/>
  <pageSetup fitToHeight="1" fitToWidth="1" horizontalDpi="600" verticalDpi="600" orientation="portrait" paperSize="9" scale="59"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S85"/>
  <sheetViews>
    <sheetView showGridLines="0" zoomScale="75" zoomScaleNormal="75" workbookViewId="0" topLeftCell="A1">
      <selection activeCell="I42" sqref="I42"/>
    </sheetView>
  </sheetViews>
  <sheetFormatPr defaultColWidth="12.57421875" defaultRowHeight="12.75"/>
  <cols>
    <col min="1" max="1" width="9.7109375" style="13" customWidth="1"/>
    <col min="2" max="2" width="12.00390625" style="13" customWidth="1"/>
    <col min="3" max="3" width="14.7109375" style="13" customWidth="1"/>
    <col min="4" max="8" width="13.7109375" style="13" customWidth="1"/>
    <col min="9" max="9" width="14.7109375" style="13" customWidth="1"/>
    <col min="10" max="10" width="13.7109375" style="13" customWidth="1"/>
    <col min="11" max="11" width="14.7109375" style="13" customWidth="1"/>
    <col min="12" max="13" width="13.7109375" style="13" customWidth="1"/>
    <col min="14" max="15" width="14.7109375" style="13" customWidth="1"/>
    <col min="16" max="16" width="12.7109375" style="13" customWidth="1"/>
    <col min="17" max="16384" width="19.140625" style="13" customWidth="1"/>
  </cols>
  <sheetData>
    <row r="1" spans="1:19" ht="18">
      <c r="A1" s="592" t="s">
        <v>236</v>
      </c>
      <c r="B1" s="592"/>
      <c r="C1" s="592"/>
      <c r="D1" s="592"/>
      <c r="E1" s="592"/>
      <c r="F1" s="592"/>
      <c r="G1" s="592"/>
      <c r="H1" s="592"/>
      <c r="I1" s="592"/>
      <c r="J1" s="592"/>
      <c r="K1" s="592"/>
      <c r="L1" s="592"/>
      <c r="M1" s="592"/>
      <c r="N1" s="592"/>
      <c r="O1" s="592"/>
      <c r="P1" s="147"/>
      <c r="Q1"/>
      <c r="R1"/>
      <c r="S1"/>
    </row>
    <row r="2" spans="1:19" ht="12.75" customHeight="1">
      <c r="A2" s="20"/>
      <c r="B2" s="20"/>
      <c r="C2" s="20"/>
      <c r="D2" s="20"/>
      <c r="E2" s="20"/>
      <c r="F2" s="20"/>
      <c r="G2" s="20"/>
      <c r="H2" s="20"/>
      <c r="I2" s="20"/>
      <c r="J2" s="20"/>
      <c r="K2" s="20"/>
      <c r="L2" s="20"/>
      <c r="M2" s="20"/>
      <c r="N2" s="20"/>
      <c r="O2" s="20"/>
      <c r="P2" s="20"/>
      <c r="Q2"/>
      <c r="R2"/>
      <c r="S2"/>
    </row>
    <row r="3" spans="1:16" ht="15">
      <c r="A3" s="614" t="s">
        <v>277</v>
      </c>
      <c r="B3" s="614"/>
      <c r="C3" s="614"/>
      <c r="D3" s="614"/>
      <c r="E3" s="614"/>
      <c r="F3" s="614"/>
      <c r="G3" s="614"/>
      <c r="H3" s="614"/>
      <c r="I3" s="614"/>
      <c r="J3" s="614"/>
      <c r="K3" s="614"/>
      <c r="L3" s="614"/>
      <c r="M3" s="614"/>
      <c r="N3" s="614"/>
      <c r="O3" s="614"/>
      <c r="P3" s="151"/>
    </row>
    <row r="4" spans="1:16" ht="15" customHeight="1">
      <c r="A4" s="650" t="s">
        <v>297</v>
      </c>
      <c r="B4" s="650"/>
      <c r="C4" s="650"/>
      <c r="D4" s="650"/>
      <c r="E4" s="650"/>
      <c r="F4" s="650"/>
      <c r="G4" s="650"/>
      <c r="H4" s="650"/>
      <c r="I4" s="650"/>
      <c r="J4" s="650"/>
      <c r="K4" s="650"/>
      <c r="L4" s="650"/>
      <c r="M4" s="650"/>
      <c r="N4" s="650"/>
      <c r="O4" s="650"/>
      <c r="P4" s="113"/>
    </row>
    <row r="5" spans="1:16" ht="15" customHeight="1">
      <c r="A5" s="653" t="s">
        <v>390</v>
      </c>
      <c r="B5" s="653"/>
      <c r="C5" s="653"/>
      <c r="D5" s="653"/>
      <c r="E5" s="653"/>
      <c r="F5" s="653"/>
      <c r="G5" s="653"/>
      <c r="H5" s="653"/>
      <c r="I5" s="653"/>
      <c r="J5" s="653"/>
      <c r="K5" s="653"/>
      <c r="L5" s="653"/>
      <c r="M5" s="653"/>
      <c r="N5" s="653"/>
      <c r="O5" s="653"/>
      <c r="P5" s="112"/>
    </row>
    <row r="6" spans="1:16" ht="14.25" customHeight="1" thickBot="1">
      <c r="A6" s="336"/>
      <c r="B6" s="336"/>
      <c r="C6" s="336"/>
      <c r="D6" s="336"/>
      <c r="E6" s="336"/>
      <c r="F6" s="336"/>
      <c r="G6" s="336"/>
      <c r="H6" s="336"/>
      <c r="I6" s="336"/>
      <c r="J6" s="336"/>
      <c r="K6" s="336"/>
      <c r="L6" s="336"/>
      <c r="M6" s="336"/>
      <c r="N6" s="336"/>
      <c r="O6" s="336"/>
      <c r="P6" s="112"/>
    </row>
    <row r="7" spans="1:16" ht="18.75" customHeight="1">
      <c r="A7" s="427"/>
      <c r="B7" s="648" t="s">
        <v>208</v>
      </c>
      <c r="C7" s="649"/>
      <c r="D7" s="649"/>
      <c r="E7" s="649"/>
      <c r="F7" s="649"/>
      <c r="G7" s="649"/>
      <c r="H7" s="649"/>
      <c r="I7" s="649"/>
      <c r="J7" s="649"/>
      <c r="K7" s="649"/>
      <c r="L7" s="649"/>
      <c r="M7" s="649"/>
      <c r="N7" s="649"/>
      <c r="O7" s="649"/>
      <c r="P7" s="111"/>
    </row>
    <row r="8" spans="1:15" ht="12.75" customHeight="1">
      <c r="A8" s="651" t="s">
        <v>1</v>
      </c>
      <c r="B8" s="645" t="s">
        <v>3</v>
      </c>
      <c r="C8" s="645" t="s">
        <v>386</v>
      </c>
      <c r="D8" s="645" t="s">
        <v>387</v>
      </c>
      <c r="E8" s="645" t="s">
        <v>338</v>
      </c>
      <c r="F8" s="654" t="s">
        <v>378</v>
      </c>
      <c r="G8" s="645" t="s">
        <v>379</v>
      </c>
      <c r="H8" s="645" t="s">
        <v>380</v>
      </c>
      <c r="I8" s="658" t="s">
        <v>382</v>
      </c>
      <c r="J8" s="654" t="s">
        <v>381</v>
      </c>
      <c r="K8" s="654" t="s">
        <v>388</v>
      </c>
      <c r="L8" s="654" t="s">
        <v>383</v>
      </c>
      <c r="M8" s="654" t="s">
        <v>389</v>
      </c>
      <c r="N8" s="654" t="s">
        <v>384</v>
      </c>
      <c r="O8" s="645" t="s">
        <v>385</v>
      </c>
    </row>
    <row r="9" spans="1:15" ht="12.75">
      <c r="A9" s="651"/>
      <c r="B9" s="646"/>
      <c r="C9" s="646"/>
      <c r="D9" s="646"/>
      <c r="E9" s="646"/>
      <c r="F9" s="655"/>
      <c r="G9" s="646"/>
      <c r="H9" s="646"/>
      <c r="I9" s="659"/>
      <c r="J9" s="655"/>
      <c r="K9" s="655"/>
      <c r="L9" s="655"/>
      <c r="M9" s="655"/>
      <c r="N9" s="655"/>
      <c r="O9" s="646"/>
    </row>
    <row r="10" spans="1:16" ht="54.75" customHeight="1" thickBot="1">
      <c r="A10" s="652"/>
      <c r="B10" s="647"/>
      <c r="C10" s="647"/>
      <c r="D10" s="647"/>
      <c r="E10" s="647"/>
      <c r="F10" s="656"/>
      <c r="G10" s="647"/>
      <c r="H10" s="647"/>
      <c r="I10" s="660"/>
      <c r="J10" s="656"/>
      <c r="K10" s="656"/>
      <c r="L10" s="656"/>
      <c r="M10" s="656"/>
      <c r="N10" s="656"/>
      <c r="O10" s="647"/>
      <c r="P10" s="22"/>
    </row>
    <row r="11" spans="1:16" ht="12.75">
      <c r="A11" s="326">
        <v>2001</v>
      </c>
      <c r="B11" s="327">
        <v>2449.1449166666666</v>
      </c>
      <c r="C11" s="327">
        <v>59.037333333333336</v>
      </c>
      <c r="D11" s="327">
        <v>1.99375</v>
      </c>
      <c r="E11" s="327">
        <v>0.9469166666666666</v>
      </c>
      <c r="F11" s="327">
        <v>37.467416666666665</v>
      </c>
      <c r="G11" s="327">
        <v>3.2095833333333337</v>
      </c>
      <c r="H11" s="327">
        <v>0.07266666666666667</v>
      </c>
      <c r="I11" s="327">
        <v>28.766</v>
      </c>
      <c r="J11" s="327">
        <v>1.9316666666666666</v>
      </c>
      <c r="K11" s="327">
        <v>13.741166666666667</v>
      </c>
      <c r="L11" s="327">
        <v>22.28558333333333</v>
      </c>
      <c r="M11" s="327">
        <v>6.245333333333333</v>
      </c>
      <c r="N11" s="327">
        <v>0.5341666666666667</v>
      </c>
      <c r="O11" s="328">
        <v>1.6498333333333333</v>
      </c>
      <c r="P11" s="35"/>
    </row>
    <row r="12" spans="1:16" ht="12.75">
      <c r="A12" s="326">
        <v>2002</v>
      </c>
      <c r="B12" s="327">
        <v>2479.3799166666668</v>
      </c>
      <c r="C12" s="327">
        <v>62.029333333333334</v>
      </c>
      <c r="D12" s="327">
        <v>2.06975</v>
      </c>
      <c r="E12" s="327">
        <v>0.9751666666666666</v>
      </c>
      <c r="F12" s="327">
        <v>36.93875</v>
      </c>
      <c r="G12" s="327">
        <v>3.2006666666666663</v>
      </c>
      <c r="H12" s="327">
        <v>0.07383333333333333</v>
      </c>
      <c r="I12" s="327">
        <v>27.98475</v>
      </c>
      <c r="J12" s="327">
        <v>1.9303333333333332</v>
      </c>
      <c r="K12" s="327">
        <v>14.005666666666666</v>
      </c>
      <c r="L12" s="327">
        <v>22.317</v>
      </c>
      <c r="M12" s="327">
        <v>6.2685</v>
      </c>
      <c r="N12" s="327">
        <v>0.5189166666666666</v>
      </c>
      <c r="O12" s="328">
        <v>1.7466666666666668</v>
      </c>
      <c r="P12" s="35"/>
    </row>
    <row r="13" spans="1:16" ht="12.75">
      <c r="A13" s="326">
        <v>2003</v>
      </c>
      <c r="B13" s="327">
        <v>2541.0573333333336</v>
      </c>
      <c r="C13" s="327">
        <v>65.58175</v>
      </c>
      <c r="D13" s="327">
        <v>2.1269166666666663</v>
      </c>
      <c r="E13" s="327">
        <v>1.0280833333333332</v>
      </c>
      <c r="F13" s="327">
        <v>36.994166666666665</v>
      </c>
      <c r="G13" s="327">
        <v>3.2375833333333337</v>
      </c>
      <c r="H13" s="327">
        <v>0.07166666666666667</v>
      </c>
      <c r="I13" s="327">
        <v>27.21241666666667</v>
      </c>
      <c r="J13" s="327">
        <v>1.9135833333333332</v>
      </c>
      <c r="K13" s="327">
        <v>14.30125</v>
      </c>
      <c r="L13" s="327">
        <v>22.39966666666667</v>
      </c>
      <c r="M13" s="327">
        <v>6.2935</v>
      </c>
      <c r="N13" s="327">
        <v>0.50775</v>
      </c>
      <c r="O13" s="328">
        <v>1.85375</v>
      </c>
      <c r="P13" s="35"/>
    </row>
    <row r="14" spans="1:16" ht="12.75">
      <c r="A14" s="326">
        <v>2004</v>
      </c>
      <c r="B14" s="327">
        <v>2626.679</v>
      </c>
      <c r="C14" s="327">
        <v>70.3765</v>
      </c>
      <c r="D14" s="327">
        <v>2.23075</v>
      </c>
      <c r="E14" s="327">
        <v>1.0840833333333333</v>
      </c>
      <c r="F14" s="327">
        <v>37.260333333333335</v>
      </c>
      <c r="G14" s="327">
        <v>3.2950833333333334</v>
      </c>
      <c r="H14" s="327">
        <v>0.06933333333333333</v>
      </c>
      <c r="I14" s="327">
        <v>26.466083333333334</v>
      </c>
      <c r="J14" s="327">
        <v>1.9123333333333332</v>
      </c>
      <c r="K14" s="327">
        <v>14.732666666666667</v>
      </c>
      <c r="L14" s="327">
        <v>22.5715</v>
      </c>
      <c r="M14" s="327">
        <v>6.361583333333333</v>
      </c>
      <c r="N14" s="327">
        <v>0.49825</v>
      </c>
      <c r="O14" s="328">
        <v>1.9035833333333332</v>
      </c>
      <c r="P14" s="35"/>
    </row>
    <row r="15" spans="1:16" ht="12.75">
      <c r="A15" s="337" t="s">
        <v>178</v>
      </c>
      <c r="B15" s="327">
        <v>2700.6895833333333</v>
      </c>
      <c r="C15" s="327">
        <v>74.14958333333333</v>
      </c>
      <c r="D15" s="327">
        <v>2.3415833333333333</v>
      </c>
      <c r="E15" s="327">
        <v>1.1320833333333333</v>
      </c>
      <c r="F15" s="327">
        <v>37.33241666666667</v>
      </c>
      <c r="G15" s="327">
        <v>3.3320833333333333</v>
      </c>
      <c r="H15" s="327">
        <v>0.06566666666666666</v>
      </c>
      <c r="I15" s="327">
        <v>25.555083333333332</v>
      </c>
      <c r="J15" s="327">
        <v>1.8989166666666668</v>
      </c>
      <c r="K15" s="327">
        <v>15.055416666666666</v>
      </c>
      <c r="L15" s="327">
        <v>22.569333333333333</v>
      </c>
      <c r="M15" s="327">
        <v>6.401666666666667</v>
      </c>
      <c r="N15" s="327">
        <v>0.5044166666666667</v>
      </c>
      <c r="O15" s="328">
        <v>1.8278333333333332</v>
      </c>
      <c r="P15" s="35"/>
    </row>
    <row r="16" spans="1:16" ht="12.75">
      <c r="A16" s="337" t="s">
        <v>179</v>
      </c>
      <c r="B16" s="327">
        <v>2764.2430833333333</v>
      </c>
      <c r="C16" s="327">
        <v>77.683</v>
      </c>
      <c r="D16" s="327">
        <v>2.48025</v>
      </c>
      <c r="E16" s="327">
        <v>1.1449166666666668</v>
      </c>
      <c r="F16" s="327">
        <v>37.045</v>
      </c>
      <c r="G16" s="327">
        <v>3.3433333333333333</v>
      </c>
      <c r="H16" s="327">
        <v>0.05366666666666666</v>
      </c>
      <c r="I16" s="327">
        <v>24.87816666666667</v>
      </c>
      <c r="J16" s="327">
        <v>1.8730833333333332</v>
      </c>
      <c r="K16" s="327">
        <v>15.398833333333334</v>
      </c>
      <c r="L16" s="327">
        <v>22.439083333333333</v>
      </c>
      <c r="M16" s="327">
        <v>6.429416666666667</v>
      </c>
      <c r="N16" s="327">
        <v>0.5560833333333334</v>
      </c>
      <c r="O16" s="328">
        <v>1.7755833333333333</v>
      </c>
      <c r="P16" s="35"/>
    </row>
    <row r="17" spans="1:16" ht="12.75">
      <c r="A17" s="337" t="s">
        <v>186</v>
      </c>
      <c r="B17" s="327">
        <v>2847.7559166666665</v>
      </c>
      <c r="C17" s="327">
        <v>79.28975</v>
      </c>
      <c r="D17" s="327">
        <v>2.7360833333333336</v>
      </c>
      <c r="E17" s="327">
        <v>1.1561666666666668</v>
      </c>
      <c r="F17" s="327">
        <v>37.51625</v>
      </c>
      <c r="G17" s="327">
        <v>3.38775</v>
      </c>
      <c r="H17" s="327">
        <v>0.051083333333333335</v>
      </c>
      <c r="I17" s="327">
        <v>24.278583333333334</v>
      </c>
      <c r="J17" s="327">
        <v>1.8345</v>
      </c>
      <c r="K17" s="327">
        <v>15.787083333333333</v>
      </c>
      <c r="L17" s="327">
        <v>22.257916666666667</v>
      </c>
      <c r="M17" s="327">
        <v>6.446833333333333</v>
      </c>
      <c r="N17" s="327">
        <v>0.704</v>
      </c>
      <c r="O17" s="328">
        <v>1.7740833333333332</v>
      </c>
      <c r="P17" s="35"/>
    </row>
    <row r="18" spans="1:16" ht="14.25">
      <c r="A18" s="337" t="s">
        <v>375</v>
      </c>
      <c r="B18" s="327">
        <v>3094.301083333333</v>
      </c>
      <c r="C18" s="327">
        <v>302.89233333333334</v>
      </c>
      <c r="D18" s="327">
        <v>3.4316666666666666</v>
      </c>
      <c r="E18" s="327">
        <v>3.098</v>
      </c>
      <c r="F18" s="327">
        <v>38.43675</v>
      </c>
      <c r="G18" s="327">
        <v>3.43475</v>
      </c>
      <c r="H18" s="327">
        <v>0.050833333333333335</v>
      </c>
      <c r="I18" s="327">
        <v>23.2515</v>
      </c>
      <c r="J18" s="327">
        <v>1.7921666666666667</v>
      </c>
      <c r="K18" s="327">
        <v>16.074833333333334</v>
      </c>
      <c r="L18" s="327">
        <v>21.743166666666667</v>
      </c>
      <c r="M18" s="327">
        <v>6.35725</v>
      </c>
      <c r="N18" s="327">
        <v>0.925</v>
      </c>
      <c r="O18" s="328">
        <v>1.7536666666666667</v>
      </c>
      <c r="P18" s="35"/>
    </row>
    <row r="19" spans="1:16" ht="13.5" thickBot="1">
      <c r="A19" s="433" t="s">
        <v>377</v>
      </c>
      <c r="B19" s="242">
        <v>2933.97125</v>
      </c>
      <c r="C19" s="242">
        <v>289.7654166666667</v>
      </c>
      <c r="D19" s="242">
        <v>3.27475</v>
      </c>
      <c r="E19" s="242">
        <v>2.761</v>
      </c>
      <c r="F19" s="242">
        <v>38.76166666666666</v>
      </c>
      <c r="G19" s="242">
        <v>3.3526666666666665</v>
      </c>
      <c r="H19" s="242">
        <v>0.04808333333333334</v>
      </c>
      <c r="I19" s="242">
        <v>21.18466666666667</v>
      </c>
      <c r="J19" s="242">
        <v>1.6998333333333333</v>
      </c>
      <c r="K19" s="242">
        <v>15.816833333333333</v>
      </c>
      <c r="L19" s="242">
        <v>20.27658333333333</v>
      </c>
      <c r="M19" s="242">
        <v>6.174166666666667</v>
      </c>
      <c r="N19" s="242">
        <v>1.1388333333333334</v>
      </c>
      <c r="O19" s="257">
        <v>1.6245833333333333</v>
      </c>
      <c r="P19" s="35"/>
    </row>
    <row r="20" spans="1:15" ht="12.75">
      <c r="A20" s="329" t="s">
        <v>194</v>
      </c>
      <c r="B20" s="332"/>
      <c r="C20" s="332"/>
      <c r="D20" s="332"/>
      <c r="E20" s="332"/>
      <c r="F20" s="332"/>
      <c r="G20" s="332"/>
      <c r="H20" s="332"/>
      <c r="I20" s="332"/>
      <c r="J20" s="332"/>
      <c r="K20" s="332"/>
      <c r="L20" s="332"/>
      <c r="M20" s="332"/>
      <c r="N20" s="332"/>
      <c r="O20" s="332"/>
    </row>
    <row r="21" spans="1:15" ht="27.75" customHeight="1">
      <c r="A21" s="657" t="s">
        <v>391</v>
      </c>
      <c r="B21" s="657"/>
      <c r="C21" s="657"/>
      <c r="D21" s="657"/>
      <c r="E21" s="657"/>
      <c r="F21" s="657"/>
      <c r="G21" s="657"/>
      <c r="H21" s="657"/>
      <c r="I21" s="657"/>
      <c r="J21" s="657"/>
      <c r="K21" s="657"/>
      <c r="L21" s="657"/>
      <c r="M21" s="657"/>
      <c r="N21" s="657"/>
      <c r="O21" s="657"/>
    </row>
    <row r="22" spans="1:17" ht="14.25">
      <c r="A22" s="431" t="s">
        <v>357</v>
      </c>
      <c r="B22" s="153"/>
      <c r="C22" s="153"/>
      <c r="D22" s="153"/>
      <c r="E22" s="153"/>
      <c r="F22" s="153"/>
      <c r="G22" s="153"/>
      <c r="H22" s="153"/>
      <c r="I22" s="153"/>
      <c r="N22" s="154"/>
      <c r="O22" s="154"/>
      <c r="P22" s="94"/>
      <c r="Q22" s="94"/>
    </row>
    <row r="23" spans="1:17" ht="12.75">
      <c r="A23" s="152" t="s">
        <v>280</v>
      </c>
      <c r="B23" s="153"/>
      <c r="C23" s="153"/>
      <c r="D23" s="153"/>
      <c r="E23" s="153"/>
      <c r="F23" s="153"/>
      <c r="G23" s="153"/>
      <c r="H23" s="153"/>
      <c r="I23" s="153"/>
      <c r="N23" s="154"/>
      <c r="O23" s="154"/>
      <c r="P23" s="94"/>
      <c r="Q23" s="94"/>
    </row>
    <row r="24" ht="12.75">
      <c r="A24" s="5" t="s">
        <v>318</v>
      </c>
    </row>
    <row r="25" spans="1:15" ht="12.75">
      <c r="A25" s="38"/>
      <c r="B25" s="38"/>
      <c r="C25" s="38"/>
      <c r="D25" s="38"/>
      <c r="E25" s="38"/>
      <c r="F25" s="38"/>
      <c r="G25" s="38"/>
      <c r="H25" s="38"/>
      <c r="I25" s="38"/>
      <c r="J25" s="38"/>
      <c r="K25" s="38"/>
      <c r="L25" s="38"/>
      <c r="M25" s="38"/>
      <c r="N25" s="38"/>
      <c r="O25" s="148"/>
    </row>
    <row r="26" spans="1:15" ht="12.75">
      <c r="A26" s="38"/>
      <c r="B26" s="38"/>
      <c r="C26" s="38"/>
      <c r="D26" s="38"/>
      <c r="E26" s="38"/>
      <c r="F26" s="38"/>
      <c r="G26" s="38"/>
      <c r="H26" s="38"/>
      <c r="I26" s="38"/>
      <c r="J26" s="38"/>
      <c r="K26" s="38"/>
      <c r="L26" s="38"/>
      <c r="M26" s="38"/>
      <c r="N26" s="38"/>
      <c r="O26" s="148"/>
    </row>
    <row r="27" spans="1:15" ht="12.75">
      <c r="A27" s="38"/>
      <c r="B27" s="38"/>
      <c r="C27" s="38"/>
      <c r="D27" s="38"/>
      <c r="E27" s="38"/>
      <c r="F27" s="38"/>
      <c r="G27" s="38"/>
      <c r="H27" s="38"/>
      <c r="I27" s="38"/>
      <c r="J27" s="38"/>
      <c r="K27" s="38"/>
      <c r="L27" s="38"/>
      <c r="M27" s="38"/>
      <c r="N27" s="38"/>
      <c r="O27" s="148"/>
    </row>
    <row r="28" spans="1:15" ht="12.75">
      <c r="A28" s="38"/>
      <c r="B28" s="38"/>
      <c r="C28" s="38"/>
      <c r="D28" s="38"/>
      <c r="E28" s="38"/>
      <c r="F28" s="38"/>
      <c r="G28" s="38"/>
      <c r="H28" s="38"/>
      <c r="I28" s="38"/>
      <c r="J28" s="38"/>
      <c r="K28" s="38"/>
      <c r="L28" s="38"/>
      <c r="M28" s="38"/>
      <c r="N28" s="38"/>
      <c r="O28" s="148"/>
    </row>
    <row r="29" spans="1:15" ht="12.75">
      <c r="A29" s="38"/>
      <c r="B29" s="38"/>
      <c r="C29" s="38"/>
      <c r="D29" s="38"/>
      <c r="E29" s="38"/>
      <c r="F29" s="38"/>
      <c r="G29" s="38"/>
      <c r="H29" s="38"/>
      <c r="I29" s="38"/>
      <c r="J29" s="38"/>
      <c r="K29" s="38"/>
      <c r="L29" s="38"/>
      <c r="M29" s="38"/>
      <c r="N29" s="38"/>
      <c r="O29" s="148"/>
    </row>
    <row r="30" spans="1:15" ht="12.75">
      <c r="A30" s="38"/>
      <c r="B30" s="38"/>
      <c r="C30" s="38"/>
      <c r="D30" s="38"/>
      <c r="E30" s="38"/>
      <c r="F30" s="38"/>
      <c r="G30" s="38"/>
      <c r="H30" s="38"/>
      <c r="I30" s="38"/>
      <c r="J30" s="38"/>
      <c r="K30" s="38"/>
      <c r="L30" s="38"/>
      <c r="M30" s="38"/>
      <c r="N30" s="38"/>
      <c r="O30" s="148"/>
    </row>
    <row r="31" spans="1:15" ht="12.75">
      <c r="A31" s="38"/>
      <c r="B31" s="38"/>
      <c r="C31" s="38"/>
      <c r="D31" s="38"/>
      <c r="E31" s="38"/>
      <c r="F31" s="38"/>
      <c r="G31" s="38"/>
      <c r="H31" s="38"/>
      <c r="I31" s="38"/>
      <c r="J31" s="38"/>
      <c r="K31" s="38"/>
      <c r="L31" s="38"/>
      <c r="M31" s="38"/>
      <c r="N31" s="38"/>
      <c r="O31" s="148"/>
    </row>
    <row r="32" spans="1:15" ht="12.75">
      <c r="A32" s="38"/>
      <c r="B32" s="38"/>
      <c r="C32" s="38"/>
      <c r="D32" s="38"/>
      <c r="E32" s="38"/>
      <c r="F32" s="38"/>
      <c r="G32" s="38"/>
      <c r="H32" s="38"/>
      <c r="I32" s="38"/>
      <c r="J32" s="38"/>
      <c r="K32" s="38"/>
      <c r="L32" s="38"/>
      <c r="M32" s="38"/>
      <c r="N32" s="38"/>
      <c r="O32" s="148"/>
    </row>
    <row r="33" spans="1:15" ht="12.75">
      <c r="A33" s="38"/>
      <c r="B33" s="38"/>
      <c r="C33" s="38"/>
      <c r="D33" s="38"/>
      <c r="E33" s="38"/>
      <c r="F33" s="38"/>
      <c r="G33" s="38"/>
      <c r="H33" s="38"/>
      <c r="I33" s="38"/>
      <c r="J33" s="38"/>
      <c r="K33" s="38"/>
      <c r="L33" s="38"/>
      <c r="M33" s="38"/>
      <c r="N33" s="38"/>
      <c r="O33" s="148"/>
    </row>
    <row r="34" spans="1:15" ht="12.75">
      <c r="A34" s="38"/>
      <c r="B34" s="38"/>
      <c r="C34" s="38"/>
      <c r="D34" s="38"/>
      <c r="E34" s="38"/>
      <c r="F34" s="38"/>
      <c r="G34" s="38"/>
      <c r="H34" s="38"/>
      <c r="I34" s="38"/>
      <c r="J34" s="38"/>
      <c r="K34" s="38"/>
      <c r="L34" s="38"/>
      <c r="M34" s="38"/>
      <c r="N34" s="38"/>
      <c r="O34" s="148"/>
    </row>
    <row r="35" spans="1:15" ht="12.75">
      <c r="A35" s="94"/>
      <c r="B35" s="94"/>
      <c r="C35" s="94"/>
      <c r="D35" s="131"/>
      <c r="E35" s="131"/>
      <c r="F35" s="131"/>
      <c r="G35" s="131"/>
      <c r="H35" s="131"/>
      <c r="I35" s="38"/>
      <c r="J35" s="148"/>
      <c r="K35" s="148"/>
      <c r="L35" s="148"/>
      <c r="M35" s="148"/>
      <c r="N35" s="148"/>
      <c r="O35" s="148"/>
    </row>
    <row r="36" spans="1:15" ht="12.75">
      <c r="A36" s="131"/>
      <c r="B36" s="131"/>
      <c r="C36" s="131"/>
      <c r="D36" s="131"/>
      <c r="E36" s="131"/>
      <c r="F36" s="131"/>
      <c r="G36" s="131"/>
      <c r="H36" s="131"/>
      <c r="I36" s="148"/>
      <c r="J36" s="148"/>
      <c r="K36" s="148"/>
      <c r="L36" s="148"/>
      <c r="M36" s="148"/>
      <c r="N36" s="148"/>
      <c r="O36" s="148"/>
    </row>
    <row r="37" spans="1:15" ht="12.75">
      <c r="A37" s="149"/>
      <c r="B37" s="149"/>
      <c r="C37" s="149"/>
      <c r="D37" s="149"/>
      <c r="E37" s="149"/>
      <c r="F37" s="149"/>
      <c r="G37" s="149"/>
      <c r="H37" s="149"/>
      <c r="I37" s="149"/>
      <c r="J37" s="149"/>
      <c r="K37" s="149"/>
      <c r="L37" s="149"/>
      <c r="M37" s="149"/>
      <c r="N37" s="149"/>
      <c r="O37" s="148"/>
    </row>
    <row r="38" spans="1:15" ht="12.75">
      <c r="A38" s="149"/>
      <c r="B38" s="149"/>
      <c r="C38" s="149"/>
      <c r="D38" s="149"/>
      <c r="E38" s="149"/>
      <c r="F38" s="149"/>
      <c r="G38" s="149"/>
      <c r="H38" s="149"/>
      <c r="I38" s="149"/>
      <c r="J38" s="149"/>
      <c r="K38" s="149"/>
      <c r="L38" s="149"/>
      <c r="M38" s="149"/>
      <c r="N38" s="149"/>
      <c r="O38" s="148"/>
    </row>
    <row r="39" spans="1:15" ht="12.75">
      <c r="A39" s="149"/>
      <c r="B39" s="149"/>
      <c r="C39" s="149"/>
      <c r="D39" s="149"/>
      <c r="E39" s="149"/>
      <c r="F39" s="149"/>
      <c r="G39" s="149"/>
      <c r="H39" s="149"/>
      <c r="I39" s="149"/>
      <c r="J39" s="149"/>
      <c r="K39" s="149"/>
      <c r="L39" s="149"/>
      <c r="M39" s="149"/>
      <c r="N39" s="149"/>
      <c r="O39" s="148"/>
    </row>
    <row r="40" spans="1:15" ht="12.75">
      <c r="A40" s="149"/>
      <c r="B40" s="149"/>
      <c r="C40" s="149"/>
      <c r="D40" s="149"/>
      <c r="E40" s="149"/>
      <c r="F40" s="149"/>
      <c r="G40" s="149"/>
      <c r="H40" s="149"/>
      <c r="I40" s="149"/>
      <c r="J40" s="149"/>
      <c r="K40" s="149"/>
      <c r="L40" s="149"/>
      <c r="M40" s="149"/>
      <c r="N40" s="149"/>
      <c r="O40" s="148"/>
    </row>
    <row r="41" spans="1:15" ht="12.75">
      <c r="A41" s="149"/>
      <c r="B41" s="149"/>
      <c r="C41" s="149"/>
      <c r="D41" s="149"/>
      <c r="E41" s="149"/>
      <c r="F41" s="149"/>
      <c r="G41" s="149"/>
      <c r="H41" s="149"/>
      <c r="I41" s="149"/>
      <c r="J41" s="149"/>
      <c r="K41" s="149"/>
      <c r="L41" s="149"/>
      <c r="M41" s="149"/>
      <c r="N41" s="149"/>
      <c r="O41" s="148"/>
    </row>
    <row r="42" spans="1:15" ht="12.75">
      <c r="A42" s="149"/>
      <c r="B42" s="149"/>
      <c r="C42" s="149"/>
      <c r="D42" s="149"/>
      <c r="E42" s="149"/>
      <c r="F42" s="149"/>
      <c r="G42" s="149"/>
      <c r="H42" s="149"/>
      <c r="I42" s="149"/>
      <c r="J42" s="149"/>
      <c r="K42" s="149"/>
      <c r="L42" s="149"/>
      <c r="M42" s="149"/>
      <c r="N42" s="149"/>
      <c r="O42" s="148"/>
    </row>
    <row r="43" spans="1:15" ht="12.75">
      <c r="A43" s="149"/>
      <c r="B43" s="149"/>
      <c r="C43" s="149"/>
      <c r="D43" s="149"/>
      <c r="E43" s="149"/>
      <c r="F43" s="149"/>
      <c r="G43" s="149"/>
      <c r="H43" s="149"/>
      <c r="I43" s="149"/>
      <c r="J43" s="149"/>
      <c r="K43" s="149"/>
      <c r="L43" s="149"/>
      <c r="M43" s="149"/>
      <c r="N43" s="149"/>
      <c r="O43" s="148"/>
    </row>
    <row r="44" spans="1:15" ht="12.75">
      <c r="A44" s="149"/>
      <c r="B44" s="149"/>
      <c r="C44" s="149"/>
      <c r="D44" s="149"/>
      <c r="E44" s="149"/>
      <c r="F44" s="94"/>
      <c r="G44" s="94"/>
      <c r="H44" s="94"/>
      <c r="I44" s="94"/>
      <c r="J44" s="94"/>
      <c r="K44" s="94"/>
      <c r="L44" s="94"/>
      <c r="M44" s="94"/>
      <c r="N44" s="94"/>
      <c r="O44" s="148"/>
    </row>
    <row r="45" spans="1:15" ht="12.75">
      <c r="A45" s="94"/>
      <c r="B45" s="149"/>
      <c r="C45" s="149"/>
      <c r="D45" s="149"/>
      <c r="E45" s="149"/>
      <c r="F45" s="38"/>
      <c r="G45" s="38"/>
      <c r="H45" s="38"/>
      <c r="I45" s="38"/>
      <c r="J45" s="38"/>
      <c r="K45" s="38"/>
      <c r="L45" s="38"/>
      <c r="M45" s="38"/>
      <c r="N45" s="38"/>
      <c r="O45" s="148"/>
    </row>
    <row r="46" spans="1:15" ht="12.75">
      <c r="A46" s="38"/>
      <c r="B46" s="94"/>
      <c r="C46" s="94"/>
      <c r="D46" s="94"/>
      <c r="E46" s="94"/>
      <c r="F46" s="38"/>
      <c r="G46" s="38"/>
      <c r="H46" s="38"/>
      <c r="I46" s="38"/>
      <c r="J46" s="38"/>
      <c r="K46" s="38"/>
      <c r="L46" s="38"/>
      <c r="M46" s="38"/>
      <c r="N46" s="38"/>
      <c r="O46" s="148"/>
    </row>
    <row r="47" spans="1:15" ht="12.75">
      <c r="A47" s="38"/>
      <c r="B47" s="38"/>
      <c r="C47" s="38"/>
      <c r="D47" s="38"/>
      <c r="E47" s="38"/>
      <c r="F47" s="38"/>
      <c r="G47" s="38"/>
      <c r="H47" s="38"/>
      <c r="I47" s="38"/>
      <c r="J47" s="38"/>
      <c r="K47" s="38"/>
      <c r="L47" s="38"/>
      <c r="M47" s="38"/>
      <c r="N47" s="38"/>
      <c r="O47" s="148"/>
    </row>
    <row r="48" spans="1:15" ht="12.75">
      <c r="A48" s="38"/>
      <c r="B48" s="38"/>
      <c r="C48" s="38"/>
      <c r="D48" s="38"/>
      <c r="E48" s="38"/>
      <c r="F48" s="38"/>
      <c r="G48" s="38"/>
      <c r="H48" s="38"/>
      <c r="I48" s="38"/>
      <c r="J48" s="38"/>
      <c r="K48" s="38"/>
      <c r="L48" s="38"/>
      <c r="M48" s="38"/>
      <c r="N48" s="38"/>
      <c r="O48" s="148"/>
    </row>
    <row r="49" spans="1:15" ht="12.75">
      <c r="A49" s="38"/>
      <c r="B49" s="38"/>
      <c r="C49" s="38"/>
      <c r="D49" s="38"/>
      <c r="E49" s="38"/>
      <c r="F49" s="38"/>
      <c r="G49" s="38"/>
      <c r="H49" s="38"/>
      <c r="I49" s="38"/>
      <c r="J49" s="38"/>
      <c r="K49" s="38"/>
      <c r="L49" s="38"/>
      <c r="M49" s="38"/>
      <c r="N49" s="38"/>
      <c r="O49" s="148"/>
    </row>
    <row r="50" spans="1:15" ht="12.75">
      <c r="A50" s="38"/>
      <c r="B50" s="38"/>
      <c r="C50" s="38"/>
      <c r="D50" s="38"/>
      <c r="E50" s="38"/>
      <c r="F50" s="38"/>
      <c r="G50" s="38"/>
      <c r="H50" s="38"/>
      <c r="I50" s="38"/>
      <c r="J50" s="38"/>
      <c r="K50" s="38"/>
      <c r="L50" s="38"/>
      <c r="M50" s="38"/>
      <c r="N50" s="38"/>
      <c r="O50" s="148"/>
    </row>
    <row r="51" spans="1:15" ht="12.75">
      <c r="A51" s="38"/>
      <c r="B51" s="38"/>
      <c r="C51" s="38"/>
      <c r="D51" s="38"/>
      <c r="E51" s="38"/>
      <c r="F51" s="38"/>
      <c r="G51" s="38"/>
      <c r="H51" s="38"/>
      <c r="I51" s="38"/>
      <c r="J51" s="38"/>
      <c r="K51" s="38"/>
      <c r="L51" s="38"/>
      <c r="M51" s="38"/>
      <c r="N51" s="38"/>
      <c r="O51" s="148"/>
    </row>
    <row r="52" spans="1:15" ht="12.75">
      <c r="A52" s="38"/>
      <c r="B52" s="38"/>
      <c r="C52" s="38"/>
      <c r="D52" s="38"/>
      <c r="E52" s="38"/>
      <c r="F52" s="38"/>
      <c r="G52" s="38"/>
      <c r="H52" s="38"/>
      <c r="I52" s="38"/>
      <c r="J52" s="38"/>
      <c r="K52" s="38"/>
      <c r="L52" s="38"/>
      <c r="M52" s="38"/>
      <c r="N52" s="38"/>
      <c r="O52" s="148"/>
    </row>
    <row r="53" spans="1:15" ht="12.75">
      <c r="A53" s="38"/>
      <c r="B53" s="38"/>
      <c r="C53" s="38"/>
      <c r="D53" s="38"/>
      <c r="E53" s="38"/>
      <c r="F53" s="38"/>
      <c r="G53" s="38"/>
      <c r="H53" s="38"/>
      <c r="I53" s="38"/>
      <c r="J53" s="38"/>
      <c r="K53" s="38"/>
      <c r="L53" s="38"/>
      <c r="M53" s="38"/>
      <c r="N53" s="38"/>
      <c r="O53" s="148"/>
    </row>
    <row r="54" spans="1:15" ht="12.75">
      <c r="A54" s="38"/>
      <c r="B54" s="38"/>
      <c r="C54" s="38"/>
      <c r="D54" s="38"/>
      <c r="E54" s="38"/>
      <c r="F54" s="38"/>
      <c r="G54" s="38"/>
      <c r="H54" s="38"/>
      <c r="I54" s="38"/>
      <c r="J54" s="38"/>
      <c r="K54" s="38"/>
      <c r="L54" s="38"/>
      <c r="M54" s="38"/>
      <c r="N54" s="38"/>
      <c r="O54" s="148"/>
    </row>
    <row r="55" spans="1:15" ht="12.75">
      <c r="A55" s="38"/>
      <c r="B55" s="38"/>
      <c r="C55" s="38"/>
      <c r="D55" s="38"/>
      <c r="E55" s="38"/>
      <c r="F55" s="148"/>
      <c r="G55" s="148"/>
      <c r="H55" s="148"/>
      <c r="I55" s="148"/>
      <c r="J55" s="148"/>
      <c r="K55" s="148"/>
      <c r="L55" s="148"/>
      <c r="M55" s="148"/>
      <c r="N55" s="148"/>
      <c r="O55" s="148"/>
    </row>
    <row r="56" spans="1:15" ht="12.75">
      <c r="A56" s="148"/>
      <c r="B56" s="38"/>
      <c r="C56" s="38"/>
      <c r="D56" s="38"/>
      <c r="E56" s="38"/>
      <c r="F56" s="148"/>
      <c r="G56" s="148"/>
      <c r="H56" s="148"/>
      <c r="I56" s="148"/>
      <c r="J56" s="148"/>
      <c r="K56" s="148"/>
      <c r="L56" s="148"/>
      <c r="M56" s="148"/>
      <c r="N56" s="148"/>
      <c r="O56" s="148"/>
    </row>
    <row r="57" spans="1:15" ht="12.75">
      <c r="A57" s="148"/>
      <c r="B57" s="148"/>
      <c r="C57" s="148"/>
      <c r="D57" s="148"/>
      <c r="E57" s="148"/>
      <c r="F57" s="148"/>
      <c r="G57" s="148"/>
      <c r="H57" s="148"/>
      <c r="I57" s="148"/>
      <c r="J57" s="148"/>
      <c r="K57" s="148"/>
      <c r="L57" s="148"/>
      <c r="M57" s="148"/>
      <c r="N57" s="148"/>
      <c r="O57" s="148"/>
    </row>
    <row r="58" spans="1:15" ht="12.75">
      <c r="A58" s="148"/>
      <c r="B58" s="148"/>
      <c r="C58" s="148"/>
      <c r="D58" s="148"/>
      <c r="E58" s="148"/>
      <c r="F58" s="148"/>
      <c r="G58" s="148"/>
      <c r="H58" s="148"/>
      <c r="I58" s="148"/>
      <c r="J58" s="148"/>
      <c r="K58" s="148"/>
      <c r="L58" s="148"/>
      <c r="M58" s="148"/>
      <c r="N58" s="148"/>
      <c r="O58" s="148"/>
    </row>
    <row r="59" spans="1:15" ht="12.75">
      <c r="A59" s="148"/>
      <c r="B59" s="148"/>
      <c r="C59" s="148"/>
      <c r="D59" s="148"/>
      <c r="E59" s="148"/>
      <c r="F59" s="148"/>
      <c r="G59" s="148"/>
      <c r="H59" s="148"/>
      <c r="I59" s="148"/>
      <c r="J59" s="148"/>
      <c r="K59" s="148"/>
      <c r="L59" s="148"/>
      <c r="M59" s="148"/>
      <c r="N59" s="148"/>
      <c r="O59" s="148"/>
    </row>
    <row r="60" spans="1:15" ht="12.75">
      <c r="A60" s="148"/>
      <c r="B60" s="148"/>
      <c r="C60" s="148"/>
      <c r="D60" s="148"/>
      <c r="E60" s="148"/>
      <c r="F60" s="148"/>
      <c r="G60" s="148"/>
      <c r="H60" s="148"/>
      <c r="I60" s="148"/>
      <c r="J60" s="148"/>
      <c r="K60" s="148"/>
      <c r="L60" s="148"/>
      <c r="M60" s="148"/>
      <c r="N60" s="148"/>
      <c r="O60" s="148"/>
    </row>
    <row r="61" spans="1:15" ht="12.75">
      <c r="A61" s="148"/>
      <c r="B61" s="148"/>
      <c r="C61" s="148"/>
      <c r="D61" s="148"/>
      <c r="E61" s="148"/>
      <c r="F61" s="148"/>
      <c r="G61" s="148"/>
      <c r="H61" s="148"/>
      <c r="I61" s="148"/>
      <c r="J61" s="148"/>
      <c r="K61" s="148"/>
      <c r="L61" s="148"/>
      <c r="M61" s="148"/>
      <c r="N61" s="148"/>
      <c r="O61" s="148"/>
    </row>
    <row r="62" spans="1:15" ht="12.75">
      <c r="A62" s="148"/>
      <c r="B62" s="148"/>
      <c r="C62" s="148"/>
      <c r="D62" s="148"/>
      <c r="E62" s="148"/>
      <c r="F62" s="148"/>
      <c r="G62" s="148"/>
      <c r="H62" s="148"/>
      <c r="I62" s="148"/>
      <c r="J62" s="148"/>
      <c r="K62" s="148"/>
      <c r="L62" s="148"/>
      <c r="M62" s="148"/>
      <c r="N62" s="148"/>
      <c r="O62" s="148"/>
    </row>
    <row r="63" spans="1:15" ht="12.75">
      <c r="A63" s="148"/>
      <c r="B63" s="148"/>
      <c r="C63" s="148"/>
      <c r="D63" s="148"/>
      <c r="E63" s="148"/>
      <c r="F63" s="148"/>
      <c r="G63" s="148"/>
      <c r="H63" s="148"/>
      <c r="I63" s="148"/>
      <c r="J63" s="148"/>
      <c r="K63" s="148"/>
      <c r="L63" s="148"/>
      <c r="M63" s="148"/>
      <c r="N63" s="148"/>
      <c r="O63" s="148"/>
    </row>
    <row r="64" spans="1:15" ht="12.75">
      <c r="A64" s="148"/>
      <c r="B64" s="148"/>
      <c r="C64" s="148"/>
      <c r="D64" s="148"/>
      <c r="E64" s="148"/>
      <c r="F64" s="148"/>
      <c r="G64" s="148"/>
      <c r="H64" s="148"/>
      <c r="I64" s="148"/>
      <c r="J64" s="148"/>
      <c r="K64" s="148"/>
      <c r="L64" s="148"/>
      <c r="M64" s="148"/>
      <c r="N64" s="148"/>
      <c r="O64" s="148"/>
    </row>
    <row r="65" spans="1:15" ht="12.75">
      <c r="A65" s="148"/>
      <c r="B65" s="148"/>
      <c r="C65" s="148"/>
      <c r="D65" s="148"/>
      <c r="E65" s="148"/>
      <c r="F65" s="148"/>
      <c r="G65" s="148"/>
      <c r="H65" s="148"/>
      <c r="I65" s="148"/>
      <c r="J65" s="148"/>
      <c r="K65" s="148"/>
      <c r="L65" s="148"/>
      <c r="M65" s="148"/>
      <c r="N65" s="148"/>
      <c r="O65" s="148"/>
    </row>
    <row r="66" spans="1:15" ht="12.75">
      <c r="A66" s="148"/>
      <c r="B66" s="148"/>
      <c r="C66" s="148"/>
      <c r="D66" s="148"/>
      <c r="E66" s="148"/>
      <c r="F66" s="148"/>
      <c r="G66" s="148"/>
      <c r="H66" s="148"/>
      <c r="I66" s="148"/>
      <c r="J66" s="148"/>
      <c r="K66" s="148"/>
      <c r="L66" s="148"/>
      <c r="M66" s="148"/>
      <c r="N66" s="148"/>
      <c r="O66" s="148"/>
    </row>
    <row r="67" spans="1:15" ht="12.75">
      <c r="A67" s="148"/>
      <c r="B67" s="148"/>
      <c r="C67" s="148"/>
      <c r="D67" s="148"/>
      <c r="E67" s="148"/>
      <c r="F67" s="148"/>
      <c r="G67" s="148"/>
      <c r="H67" s="148"/>
      <c r="I67" s="148"/>
      <c r="J67" s="148"/>
      <c r="K67" s="148"/>
      <c r="L67" s="148"/>
      <c r="M67" s="148"/>
      <c r="N67" s="148"/>
      <c r="O67" s="148"/>
    </row>
    <row r="68" spans="1:15" ht="12.75">
      <c r="A68" s="148"/>
      <c r="B68" s="148"/>
      <c r="C68" s="148"/>
      <c r="D68" s="148"/>
      <c r="E68" s="148"/>
      <c r="F68" s="148"/>
      <c r="G68" s="148"/>
      <c r="H68" s="148"/>
      <c r="I68" s="148"/>
      <c r="J68" s="148"/>
      <c r="K68" s="148"/>
      <c r="L68" s="148"/>
      <c r="M68" s="148"/>
      <c r="N68" s="148"/>
      <c r="O68" s="148"/>
    </row>
    <row r="69" spans="1:15" ht="12.75">
      <c r="A69" s="148"/>
      <c r="B69" s="148"/>
      <c r="C69" s="148"/>
      <c r="D69" s="148"/>
      <c r="E69" s="148"/>
      <c r="F69" s="148"/>
      <c r="G69" s="148"/>
      <c r="H69" s="148"/>
      <c r="I69" s="148"/>
      <c r="J69" s="148"/>
      <c r="K69" s="148"/>
      <c r="L69" s="148"/>
      <c r="M69" s="148"/>
      <c r="N69" s="148"/>
      <c r="O69" s="148"/>
    </row>
    <row r="70" spans="1:15" ht="12.75">
      <c r="A70" s="148"/>
      <c r="B70" s="148"/>
      <c r="C70" s="148"/>
      <c r="D70" s="148"/>
      <c r="E70" s="148"/>
      <c r="F70" s="148"/>
      <c r="G70" s="148"/>
      <c r="H70" s="148"/>
      <c r="I70" s="148"/>
      <c r="J70" s="148"/>
      <c r="K70" s="148"/>
      <c r="L70" s="148"/>
      <c r="M70" s="148"/>
      <c r="N70" s="148"/>
      <c r="O70" s="148"/>
    </row>
    <row r="71" spans="1:15" ht="12.75">
      <c r="A71" s="148"/>
      <c r="B71" s="148"/>
      <c r="C71" s="148"/>
      <c r="D71" s="148"/>
      <c r="E71" s="148"/>
      <c r="F71" s="148"/>
      <c r="G71" s="148"/>
      <c r="H71" s="148"/>
      <c r="I71" s="148"/>
      <c r="J71" s="148"/>
      <c r="K71" s="148"/>
      <c r="L71" s="148"/>
      <c r="M71" s="148"/>
      <c r="N71" s="148"/>
      <c r="O71" s="148"/>
    </row>
    <row r="72" spans="1:15" ht="12.75">
      <c r="A72" s="148"/>
      <c r="B72" s="148"/>
      <c r="C72" s="148"/>
      <c r="D72" s="148"/>
      <c r="E72" s="148"/>
      <c r="F72" s="148"/>
      <c r="G72" s="148"/>
      <c r="H72" s="148"/>
      <c r="I72" s="148"/>
      <c r="J72" s="148"/>
      <c r="K72" s="148"/>
      <c r="L72" s="148"/>
      <c r="M72" s="148"/>
      <c r="N72" s="148"/>
      <c r="O72" s="148"/>
    </row>
    <row r="73" spans="1:15" ht="12.75">
      <c r="A73" s="148"/>
      <c r="B73" s="148"/>
      <c r="C73" s="148"/>
      <c r="D73" s="148"/>
      <c r="E73" s="148"/>
      <c r="F73" s="148"/>
      <c r="G73" s="148"/>
      <c r="H73" s="148"/>
      <c r="I73" s="148"/>
      <c r="J73" s="148"/>
      <c r="K73" s="148"/>
      <c r="L73" s="148"/>
      <c r="M73" s="148"/>
      <c r="N73" s="148"/>
      <c r="O73" s="148"/>
    </row>
    <row r="74" spans="1:15" ht="12.75">
      <c r="A74" s="148"/>
      <c r="B74" s="148"/>
      <c r="C74" s="148"/>
      <c r="D74" s="148"/>
      <c r="E74" s="148"/>
      <c r="F74" s="148"/>
      <c r="G74" s="148"/>
      <c r="H74" s="148"/>
      <c r="I74" s="148"/>
      <c r="J74" s="148"/>
      <c r="K74" s="148"/>
      <c r="L74" s="148"/>
      <c r="M74" s="148"/>
      <c r="N74" s="148"/>
      <c r="O74" s="148"/>
    </row>
    <row r="75" spans="1:15" ht="12.75">
      <c r="A75" s="148"/>
      <c r="B75" s="148"/>
      <c r="C75" s="148"/>
      <c r="D75" s="148"/>
      <c r="E75" s="148"/>
      <c r="F75" s="148"/>
      <c r="G75" s="148"/>
      <c r="H75" s="148"/>
      <c r="I75" s="148"/>
      <c r="J75" s="148"/>
      <c r="K75" s="148"/>
      <c r="L75" s="148"/>
      <c r="M75" s="148"/>
      <c r="N75" s="148"/>
      <c r="O75" s="148"/>
    </row>
    <row r="76" spans="1:15" ht="12.75">
      <c r="A76" s="148"/>
      <c r="B76" s="148"/>
      <c r="C76" s="148"/>
      <c r="D76" s="148"/>
      <c r="E76" s="148"/>
      <c r="F76" s="148"/>
      <c r="G76" s="148"/>
      <c r="H76" s="148"/>
      <c r="I76" s="148"/>
      <c r="J76" s="148"/>
      <c r="K76" s="148"/>
      <c r="L76" s="148"/>
      <c r="M76" s="148"/>
      <c r="N76" s="148"/>
      <c r="O76" s="148"/>
    </row>
    <row r="77" spans="1:15" ht="12.75">
      <c r="A77" s="148"/>
      <c r="B77" s="148"/>
      <c r="C77" s="148"/>
      <c r="D77" s="148"/>
      <c r="E77" s="148"/>
      <c r="F77" s="148"/>
      <c r="G77" s="148"/>
      <c r="H77" s="148"/>
      <c r="I77" s="148"/>
      <c r="J77" s="148"/>
      <c r="K77" s="148"/>
      <c r="L77" s="148"/>
      <c r="M77" s="148"/>
      <c r="N77" s="148"/>
      <c r="O77" s="148"/>
    </row>
    <row r="78" spans="1:15" ht="12.75">
      <c r="A78" s="148"/>
      <c r="B78" s="148"/>
      <c r="C78" s="148"/>
      <c r="D78" s="148"/>
      <c r="E78" s="148"/>
      <c r="F78" s="148"/>
      <c r="G78" s="148"/>
      <c r="H78" s="148"/>
      <c r="I78" s="148"/>
      <c r="J78" s="148"/>
      <c r="K78" s="148"/>
      <c r="L78" s="148"/>
      <c r="M78" s="148"/>
      <c r="N78" s="148"/>
      <c r="O78" s="148"/>
    </row>
    <row r="79" spans="1:15" ht="12.75">
      <c r="A79" s="148"/>
      <c r="B79" s="148"/>
      <c r="C79" s="148"/>
      <c r="D79" s="148"/>
      <c r="E79" s="148"/>
      <c r="F79" s="148"/>
      <c r="G79" s="148"/>
      <c r="H79" s="148"/>
      <c r="I79" s="148"/>
      <c r="J79" s="148"/>
      <c r="K79" s="148"/>
      <c r="L79" s="148"/>
      <c r="M79" s="148"/>
      <c r="N79" s="148"/>
      <c r="O79" s="148"/>
    </row>
    <row r="80" spans="1:15" ht="12.75">
      <c r="A80" s="148"/>
      <c r="B80" s="148"/>
      <c r="C80" s="148"/>
      <c r="D80" s="148"/>
      <c r="E80" s="148"/>
      <c r="F80" s="148"/>
      <c r="G80" s="148"/>
      <c r="H80" s="148"/>
      <c r="I80" s="148"/>
      <c r="J80" s="148"/>
      <c r="K80" s="148"/>
      <c r="L80" s="148"/>
      <c r="M80" s="148"/>
      <c r="N80" s="148"/>
      <c r="O80" s="148"/>
    </row>
    <row r="81" spans="1:15" ht="12.75">
      <c r="A81" s="148"/>
      <c r="B81" s="148"/>
      <c r="C81" s="148"/>
      <c r="D81" s="148"/>
      <c r="E81" s="148"/>
      <c r="F81" s="148"/>
      <c r="G81" s="148"/>
      <c r="H81" s="148"/>
      <c r="I81" s="148"/>
      <c r="J81" s="148"/>
      <c r="K81" s="148"/>
      <c r="L81" s="148"/>
      <c r="M81" s="148"/>
      <c r="N81" s="148"/>
      <c r="O81" s="148"/>
    </row>
    <row r="82" spans="1:15" ht="12.75">
      <c r="A82" s="148"/>
      <c r="B82" s="148"/>
      <c r="C82" s="148"/>
      <c r="D82" s="148"/>
      <c r="E82" s="148"/>
      <c r="F82" s="148"/>
      <c r="G82" s="148"/>
      <c r="H82" s="148"/>
      <c r="I82" s="148"/>
      <c r="J82" s="148"/>
      <c r="K82" s="148"/>
      <c r="L82" s="148"/>
      <c r="M82" s="148"/>
      <c r="N82" s="148"/>
      <c r="O82" s="148"/>
    </row>
    <row r="83" spans="1:15" ht="12.75">
      <c r="A83" s="148"/>
      <c r="B83" s="148"/>
      <c r="C83" s="148"/>
      <c r="D83" s="148"/>
      <c r="E83" s="148"/>
      <c r="F83" s="148"/>
      <c r="G83" s="148"/>
      <c r="H83" s="148"/>
      <c r="I83" s="148"/>
      <c r="J83" s="148"/>
      <c r="K83" s="148"/>
      <c r="L83" s="148"/>
      <c r="M83" s="148"/>
      <c r="N83" s="148"/>
      <c r="O83" s="148"/>
    </row>
    <row r="84" spans="1:15" ht="12.75">
      <c r="A84" s="148"/>
      <c r="B84" s="148"/>
      <c r="C84" s="148"/>
      <c r="D84" s="148"/>
      <c r="E84" s="148"/>
      <c r="F84" s="148"/>
      <c r="G84" s="148"/>
      <c r="H84" s="148"/>
      <c r="I84" s="148"/>
      <c r="J84" s="148"/>
      <c r="K84" s="148"/>
      <c r="L84" s="148"/>
      <c r="M84" s="148"/>
      <c r="N84" s="148"/>
      <c r="O84" s="148"/>
    </row>
    <row r="85" spans="1:15" ht="12.75">
      <c r="A85" s="148"/>
      <c r="B85" s="148"/>
      <c r="C85" s="148"/>
      <c r="D85" s="148"/>
      <c r="E85" s="148"/>
      <c r="F85" s="148"/>
      <c r="G85" s="148"/>
      <c r="H85" s="148"/>
      <c r="I85" s="148"/>
      <c r="J85" s="148"/>
      <c r="K85" s="148"/>
      <c r="L85" s="148"/>
      <c r="M85" s="148"/>
      <c r="N85" s="148"/>
      <c r="O85" s="148"/>
    </row>
  </sheetData>
  <mergeCells count="21">
    <mergeCell ref="A21:O21"/>
    <mergeCell ref="K8:K10"/>
    <mergeCell ref="B8:B10"/>
    <mergeCell ref="E8:E10"/>
    <mergeCell ref="H8:H10"/>
    <mergeCell ref="I8:I10"/>
    <mergeCell ref="F8:F10"/>
    <mergeCell ref="A1:O1"/>
    <mergeCell ref="A3:O3"/>
    <mergeCell ref="A4:O4"/>
    <mergeCell ref="A8:A10"/>
    <mergeCell ref="A5:O5"/>
    <mergeCell ref="M8:M10"/>
    <mergeCell ref="N8:N10"/>
    <mergeCell ref="C8:C10"/>
    <mergeCell ref="J8:J10"/>
    <mergeCell ref="L8:L10"/>
    <mergeCell ref="G8:G10"/>
    <mergeCell ref="D8:D10"/>
    <mergeCell ref="B7:O7"/>
    <mergeCell ref="O8:O10"/>
  </mergeCells>
  <printOptions horizontalCentered="1"/>
  <pageMargins left="0.7874015748031497" right="0.7874015748031497" top="0.5905511811023623" bottom="0.984251968503937" header="0" footer="0"/>
  <pageSetup fitToHeight="1" fitToWidth="1" horizontalDpi="600" verticalDpi="600" orientation="portrait" paperSize="9" scale="42"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N79"/>
  <sheetViews>
    <sheetView showGridLines="0" zoomScale="75" zoomScaleNormal="75" workbookViewId="0" topLeftCell="A1">
      <selection activeCell="B18" sqref="B18"/>
    </sheetView>
  </sheetViews>
  <sheetFormatPr defaultColWidth="12.57421875" defaultRowHeight="12.75"/>
  <cols>
    <col min="1" max="13" width="12.57421875" style="13" customWidth="1"/>
    <col min="14" max="16384" width="19.140625" style="13" customWidth="1"/>
  </cols>
  <sheetData>
    <row r="1" spans="1:14" ht="18">
      <c r="A1" s="592" t="s">
        <v>236</v>
      </c>
      <c r="B1" s="592"/>
      <c r="C1" s="592"/>
      <c r="D1" s="592"/>
      <c r="E1" s="592"/>
      <c r="F1" s="592"/>
      <c r="G1" s="592"/>
      <c r="H1" s="592"/>
      <c r="I1" s="592"/>
      <c r="J1" s="592"/>
      <c r="K1" s="592"/>
      <c r="L1" s="592"/>
      <c r="M1" s="592"/>
      <c r="N1"/>
    </row>
    <row r="2" spans="1:14" ht="12.75" customHeight="1">
      <c r="A2" s="20"/>
      <c r="B2" s="20"/>
      <c r="C2" s="20"/>
      <c r="D2" s="20"/>
      <c r="E2" s="20"/>
      <c r="F2" s="20"/>
      <c r="G2" s="20"/>
      <c r="H2" s="20"/>
      <c r="I2" s="20"/>
      <c r="J2" s="20"/>
      <c r="K2" s="20"/>
      <c r="L2" s="20"/>
      <c r="M2" s="20"/>
      <c r="N2"/>
    </row>
    <row r="3" spans="1:13" ht="15">
      <c r="A3" s="614" t="s">
        <v>358</v>
      </c>
      <c r="B3" s="614"/>
      <c r="C3" s="614"/>
      <c r="D3" s="614"/>
      <c r="E3" s="614"/>
      <c r="F3" s="614"/>
      <c r="G3" s="614"/>
      <c r="H3" s="614"/>
      <c r="I3" s="614"/>
      <c r="J3" s="614"/>
      <c r="K3" s="614"/>
      <c r="L3" s="614"/>
      <c r="M3" s="614"/>
    </row>
    <row r="4" spans="1:13" ht="15" customHeight="1">
      <c r="A4" s="650" t="s">
        <v>440</v>
      </c>
      <c r="B4" s="650"/>
      <c r="C4" s="650"/>
      <c r="D4" s="650"/>
      <c r="E4" s="650"/>
      <c r="F4" s="650"/>
      <c r="G4" s="650"/>
      <c r="H4" s="650"/>
      <c r="I4" s="650"/>
      <c r="J4" s="650"/>
      <c r="K4" s="650"/>
      <c r="L4" s="650"/>
      <c r="M4" s="650"/>
    </row>
    <row r="5" spans="1:13" ht="15" customHeight="1" thickBot="1">
      <c r="A5" s="653" t="s">
        <v>172</v>
      </c>
      <c r="B5" s="653"/>
      <c r="C5" s="653"/>
      <c r="D5" s="653"/>
      <c r="E5" s="653"/>
      <c r="F5" s="653"/>
      <c r="G5" s="653"/>
      <c r="H5" s="653"/>
      <c r="I5" s="653"/>
      <c r="J5" s="653"/>
      <c r="K5" s="653"/>
      <c r="L5" s="653"/>
      <c r="M5" s="653"/>
    </row>
    <row r="6" spans="1:13" s="5" customFormat="1" ht="12.75">
      <c r="A6" s="412"/>
      <c r="B6" s="663" t="s">
        <v>404</v>
      </c>
      <c r="C6" s="663"/>
      <c r="D6" s="663"/>
      <c r="E6" s="663"/>
      <c r="F6" s="663"/>
      <c r="G6" s="663"/>
      <c r="H6" s="663"/>
      <c r="I6" s="663"/>
      <c r="J6" s="663"/>
      <c r="K6" s="663"/>
      <c r="L6" s="663"/>
      <c r="M6" s="663"/>
    </row>
    <row r="7" spans="1:13" s="5" customFormat="1" ht="12.75" customHeight="1">
      <c r="A7" s="664" t="s">
        <v>1</v>
      </c>
      <c r="B7" s="666" t="s">
        <v>3</v>
      </c>
      <c r="C7" s="668" t="s">
        <v>333</v>
      </c>
      <c r="D7" s="668" t="s">
        <v>306</v>
      </c>
      <c r="E7" s="661" t="s">
        <v>307</v>
      </c>
      <c r="F7" s="661" t="s">
        <v>308</v>
      </c>
      <c r="G7" s="661" t="s">
        <v>309</v>
      </c>
      <c r="H7" s="661" t="s">
        <v>310</v>
      </c>
      <c r="I7" s="661" t="s">
        <v>311</v>
      </c>
      <c r="J7" s="661" t="s">
        <v>312</v>
      </c>
      <c r="K7" s="661" t="s">
        <v>334</v>
      </c>
      <c r="L7" s="661" t="s">
        <v>335</v>
      </c>
      <c r="M7" s="662" t="s">
        <v>314</v>
      </c>
    </row>
    <row r="8" spans="1:13" s="5" customFormat="1" ht="12.75">
      <c r="A8" s="664"/>
      <c r="B8" s="666"/>
      <c r="C8" s="668"/>
      <c r="D8" s="668"/>
      <c r="E8" s="477"/>
      <c r="F8" s="477"/>
      <c r="G8" s="477"/>
      <c r="H8" s="477"/>
      <c r="I8" s="477"/>
      <c r="J8" s="477"/>
      <c r="K8" s="477"/>
      <c r="L8" s="477"/>
      <c r="M8" s="508"/>
    </row>
    <row r="9" spans="1:13" s="5" customFormat="1" ht="12.75">
      <c r="A9" s="664"/>
      <c r="B9" s="666"/>
      <c r="C9" s="668"/>
      <c r="D9" s="668"/>
      <c r="E9" s="477"/>
      <c r="F9" s="477"/>
      <c r="G9" s="477"/>
      <c r="H9" s="477"/>
      <c r="I9" s="477"/>
      <c r="J9" s="477"/>
      <c r="K9" s="477"/>
      <c r="L9" s="477"/>
      <c r="M9" s="508"/>
    </row>
    <row r="10" spans="1:13" s="5" customFormat="1" ht="13.5" thickBot="1">
      <c r="A10" s="665"/>
      <c r="B10" s="667"/>
      <c r="C10" s="669"/>
      <c r="D10" s="669"/>
      <c r="E10" s="468"/>
      <c r="F10" s="468"/>
      <c r="G10" s="468"/>
      <c r="H10" s="468"/>
      <c r="I10" s="468"/>
      <c r="J10" s="468"/>
      <c r="K10" s="468"/>
      <c r="L10" s="468"/>
      <c r="M10" s="509"/>
    </row>
    <row r="11" spans="1:13" s="5" customFormat="1" ht="12.75">
      <c r="A11" s="343">
        <v>2002</v>
      </c>
      <c r="B11" s="294">
        <f>SUM(C11:M11)</f>
        <v>1832.561</v>
      </c>
      <c r="C11" s="294">
        <v>6.554</v>
      </c>
      <c r="D11" s="294">
        <v>67.196</v>
      </c>
      <c r="E11" s="294">
        <v>165.898</v>
      </c>
      <c r="F11" s="294">
        <v>234.626</v>
      </c>
      <c r="G11" s="294">
        <v>276.813</v>
      </c>
      <c r="H11" s="294">
        <v>279.939</v>
      </c>
      <c r="I11" s="294">
        <v>248.954</v>
      </c>
      <c r="J11" s="294">
        <v>229.626</v>
      </c>
      <c r="K11" s="294">
        <v>189.186</v>
      </c>
      <c r="L11" s="294">
        <v>108.862</v>
      </c>
      <c r="M11" s="318">
        <v>24.907</v>
      </c>
    </row>
    <row r="12" spans="1:13" s="5" customFormat="1" ht="12.75">
      <c r="A12" s="398">
        <v>2003</v>
      </c>
      <c r="B12" s="294">
        <f aca="true" t="shared" si="0" ref="B12:B18">SUM(C12:M12)</f>
        <v>1883.636</v>
      </c>
      <c r="C12" s="294">
        <v>6.404</v>
      </c>
      <c r="D12" s="294">
        <v>65.835</v>
      </c>
      <c r="E12" s="294">
        <v>168.13</v>
      </c>
      <c r="F12" s="294">
        <v>239.177</v>
      </c>
      <c r="G12" s="294">
        <v>282.199</v>
      </c>
      <c r="H12" s="294">
        <v>286.929</v>
      </c>
      <c r="I12" s="294">
        <v>257.454</v>
      </c>
      <c r="J12" s="294">
        <v>232.368</v>
      </c>
      <c r="K12" s="294">
        <v>200.521</v>
      </c>
      <c r="L12" s="294">
        <v>118.659</v>
      </c>
      <c r="M12" s="318">
        <v>25.96</v>
      </c>
    </row>
    <row r="13" spans="1:13" s="5" customFormat="1" ht="12.75">
      <c r="A13" s="398">
        <v>2004</v>
      </c>
      <c r="B13" s="294">
        <f t="shared" si="0"/>
        <v>1948.2600000000002</v>
      </c>
      <c r="C13" s="294">
        <v>6.557</v>
      </c>
      <c r="D13" s="294">
        <v>66.045</v>
      </c>
      <c r="E13" s="294">
        <v>172.515</v>
      </c>
      <c r="F13" s="294">
        <v>248.909</v>
      </c>
      <c r="G13" s="294">
        <v>288.526</v>
      </c>
      <c r="H13" s="294">
        <v>296.841</v>
      </c>
      <c r="I13" s="294">
        <v>269.88</v>
      </c>
      <c r="J13" s="294">
        <v>234.732</v>
      </c>
      <c r="K13" s="294">
        <v>206.747</v>
      </c>
      <c r="L13" s="294">
        <v>131.372</v>
      </c>
      <c r="M13" s="318">
        <v>26.136</v>
      </c>
    </row>
    <row r="14" spans="1:13" s="5" customFormat="1" ht="12.75">
      <c r="A14" s="398">
        <v>2005</v>
      </c>
      <c r="B14" s="294">
        <f t="shared" si="0"/>
        <v>2007.5460000000003</v>
      </c>
      <c r="C14" s="294">
        <v>6.526</v>
      </c>
      <c r="D14" s="294">
        <v>65.273</v>
      </c>
      <c r="E14" s="294">
        <v>175.209</v>
      </c>
      <c r="F14" s="294">
        <v>258.556</v>
      </c>
      <c r="G14" s="294">
        <v>296.235</v>
      </c>
      <c r="H14" s="294">
        <v>306.017</v>
      </c>
      <c r="I14" s="294">
        <v>283.17</v>
      </c>
      <c r="J14" s="294">
        <v>239.323</v>
      </c>
      <c r="K14" s="294">
        <v>210.016</v>
      </c>
      <c r="L14" s="294">
        <v>139.68</v>
      </c>
      <c r="M14" s="318">
        <v>27.541</v>
      </c>
    </row>
    <row r="15" spans="1:13" s="5" customFormat="1" ht="12.75">
      <c r="A15" s="398">
        <v>2006</v>
      </c>
      <c r="B15" s="294">
        <f t="shared" si="0"/>
        <v>2058.7880000000005</v>
      </c>
      <c r="C15" s="294">
        <v>6.517</v>
      </c>
      <c r="D15" s="294">
        <v>63.759</v>
      </c>
      <c r="E15" s="294">
        <v>174.923</v>
      </c>
      <c r="F15" s="294">
        <v>267.49</v>
      </c>
      <c r="G15" s="294">
        <v>304.362</v>
      </c>
      <c r="H15" s="294">
        <v>315.575</v>
      </c>
      <c r="I15" s="294">
        <v>293.743</v>
      </c>
      <c r="J15" s="294">
        <v>245.391</v>
      </c>
      <c r="K15" s="294">
        <v>211.662</v>
      </c>
      <c r="L15" s="294">
        <v>145.577</v>
      </c>
      <c r="M15" s="318">
        <v>29.789</v>
      </c>
    </row>
    <row r="16" spans="1:13" s="5" customFormat="1" ht="12.75">
      <c r="A16" s="398">
        <v>2007</v>
      </c>
      <c r="B16" s="294">
        <f t="shared" si="0"/>
        <v>2124.389</v>
      </c>
      <c r="C16" s="294">
        <v>12.016</v>
      </c>
      <c r="D16" s="294">
        <v>74.284</v>
      </c>
      <c r="E16" s="294">
        <v>185.037</v>
      </c>
      <c r="F16" s="294">
        <v>282.08</v>
      </c>
      <c r="G16" s="294">
        <v>316.888</v>
      </c>
      <c r="H16" s="294">
        <v>324.404</v>
      </c>
      <c r="I16" s="294">
        <v>299.151</v>
      </c>
      <c r="J16" s="294">
        <v>249.569</v>
      </c>
      <c r="K16" s="294">
        <v>210.23</v>
      </c>
      <c r="L16" s="294">
        <v>141.734</v>
      </c>
      <c r="M16" s="318">
        <v>28.996</v>
      </c>
    </row>
    <row r="17" spans="1:13" s="5" customFormat="1" ht="12.75">
      <c r="A17" s="398" t="s">
        <v>407</v>
      </c>
      <c r="B17" s="294">
        <f t="shared" si="0"/>
        <v>2279.2877500000004</v>
      </c>
      <c r="C17" s="294">
        <v>6.97375</v>
      </c>
      <c r="D17" s="294">
        <v>63.62875</v>
      </c>
      <c r="E17" s="294">
        <v>171.47191666666666</v>
      </c>
      <c r="F17" s="294">
        <v>286.4000833333333</v>
      </c>
      <c r="G17" s="294">
        <v>332.2151666666667</v>
      </c>
      <c r="H17" s="294">
        <v>349.0466666666667</v>
      </c>
      <c r="I17" s="294">
        <v>329.6006666666667</v>
      </c>
      <c r="J17" s="294">
        <v>280.3963333333333</v>
      </c>
      <c r="K17" s="294">
        <v>238.955</v>
      </c>
      <c r="L17" s="294">
        <v>184.68783333333334</v>
      </c>
      <c r="M17" s="318">
        <v>35.91158333333333</v>
      </c>
    </row>
    <row r="18" spans="1:13" s="5" customFormat="1" ht="13.5" thickBot="1">
      <c r="A18" s="433" t="s">
        <v>377</v>
      </c>
      <c r="B18" s="435">
        <f t="shared" si="0"/>
        <v>2146.05475</v>
      </c>
      <c r="C18" s="435">
        <v>4.765833333333333</v>
      </c>
      <c r="D18" s="435">
        <v>48.719833333333334</v>
      </c>
      <c r="E18" s="435">
        <v>138.59891666666667</v>
      </c>
      <c r="F18" s="435">
        <v>254.87358333333333</v>
      </c>
      <c r="G18" s="435">
        <v>312.09291666666667</v>
      </c>
      <c r="H18" s="435">
        <v>330.81891666666667</v>
      </c>
      <c r="I18" s="437">
        <v>321.8661666666667</v>
      </c>
      <c r="J18" s="437">
        <v>280.5389166666667</v>
      </c>
      <c r="K18" s="437">
        <v>233.08466666666666</v>
      </c>
      <c r="L18" s="437">
        <v>184.13766666666666</v>
      </c>
      <c r="M18" s="437">
        <v>36.55733333333333</v>
      </c>
    </row>
    <row r="19" spans="1:13" ht="12.75">
      <c r="A19" s="329" t="s">
        <v>194</v>
      </c>
      <c r="B19" s="332"/>
      <c r="C19" s="332"/>
      <c r="D19" s="332"/>
      <c r="E19" s="332"/>
      <c r="F19" s="332"/>
      <c r="G19" s="332"/>
      <c r="H19" s="332"/>
      <c r="I19" s="332"/>
      <c r="J19" s="332"/>
      <c r="K19" s="332"/>
      <c r="L19" s="332"/>
      <c r="M19" s="332"/>
    </row>
    <row r="20" spans="1:11" ht="12.75">
      <c r="A20" s="152" t="s">
        <v>356</v>
      </c>
      <c r="B20" s="153"/>
      <c r="C20" s="153"/>
      <c r="D20" s="153"/>
      <c r="E20" s="153"/>
      <c r="F20" s="153"/>
      <c r="G20" s="153"/>
      <c r="H20" s="153"/>
      <c r="I20" s="153"/>
      <c r="J20" s="153"/>
      <c r="K20" s="153"/>
    </row>
    <row r="21" spans="1:11" ht="12.75">
      <c r="A21" s="152" t="s">
        <v>280</v>
      </c>
      <c r="B21" s="153"/>
      <c r="C21" s="153"/>
      <c r="D21" s="153"/>
      <c r="E21" s="153"/>
      <c r="F21" s="153"/>
      <c r="G21" s="153"/>
      <c r="H21" s="153"/>
      <c r="I21" s="153"/>
      <c r="J21" s="153"/>
      <c r="K21" s="153"/>
    </row>
    <row r="22" spans="1:13" ht="13.5" thickBot="1">
      <c r="A22" s="5" t="s">
        <v>318</v>
      </c>
      <c r="B22" s="154"/>
      <c r="C22" s="154"/>
      <c r="D22" s="154"/>
      <c r="E22" s="154"/>
      <c r="F22" s="154"/>
      <c r="G22" s="154"/>
      <c r="H22" s="154"/>
      <c r="I22" s="154"/>
      <c r="J22" s="154"/>
      <c r="K22" s="154"/>
      <c r="L22" s="154"/>
      <c r="M22" s="154"/>
    </row>
    <row r="23" spans="1:13" s="5" customFormat="1" ht="12.75">
      <c r="A23" s="412"/>
      <c r="B23" s="663" t="s">
        <v>405</v>
      </c>
      <c r="C23" s="663"/>
      <c r="D23" s="663"/>
      <c r="E23" s="663"/>
      <c r="F23" s="663"/>
      <c r="G23" s="663"/>
      <c r="H23" s="663"/>
      <c r="I23" s="663"/>
      <c r="J23" s="663"/>
      <c r="K23" s="663"/>
      <c r="L23" s="663"/>
      <c r="M23" s="663"/>
    </row>
    <row r="24" spans="1:13" s="5" customFormat="1" ht="12.75" customHeight="1">
      <c r="A24" s="664" t="s">
        <v>1</v>
      </c>
      <c r="B24" s="666" t="s">
        <v>3</v>
      </c>
      <c r="C24" s="668" t="s">
        <v>333</v>
      </c>
      <c r="D24" s="668" t="s">
        <v>306</v>
      </c>
      <c r="E24" s="661" t="s">
        <v>307</v>
      </c>
      <c r="F24" s="661" t="s">
        <v>308</v>
      </c>
      <c r="G24" s="661" t="s">
        <v>309</v>
      </c>
      <c r="H24" s="661" t="s">
        <v>310</v>
      </c>
      <c r="I24" s="661" t="s">
        <v>311</v>
      </c>
      <c r="J24" s="661" t="s">
        <v>312</v>
      </c>
      <c r="K24" s="661" t="s">
        <v>334</v>
      </c>
      <c r="L24" s="661" t="s">
        <v>335</v>
      </c>
      <c r="M24" s="662" t="s">
        <v>314</v>
      </c>
    </row>
    <row r="25" spans="1:13" s="5" customFormat="1" ht="12.75">
      <c r="A25" s="664"/>
      <c r="B25" s="666"/>
      <c r="C25" s="668"/>
      <c r="D25" s="668"/>
      <c r="E25" s="477"/>
      <c r="F25" s="477"/>
      <c r="G25" s="477"/>
      <c r="H25" s="477"/>
      <c r="I25" s="477"/>
      <c r="J25" s="477"/>
      <c r="K25" s="477"/>
      <c r="L25" s="477"/>
      <c r="M25" s="508"/>
    </row>
    <row r="26" spans="1:13" s="5" customFormat="1" ht="12.75">
      <c r="A26" s="664"/>
      <c r="B26" s="666"/>
      <c r="C26" s="668"/>
      <c r="D26" s="668"/>
      <c r="E26" s="477"/>
      <c r="F26" s="477"/>
      <c r="G26" s="477"/>
      <c r="H26" s="477"/>
      <c r="I26" s="477"/>
      <c r="J26" s="477"/>
      <c r="K26" s="477"/>
      <c r="L26" s="477"/>
      <c r="M26" s="508"/>
    </row>
    <row r="27" spans="1:13" s="5" customFormat="1" ht="13.5" thickBot="1">
      <c r="A27" s="665"/>
      <c r="B27" s="667"/>
      <c r="C27" s="669"/>
      <c r="D27" s="669"/>
      <c r="E27" s="468"/>
      <c r="F27" s="468"/>
      <c r="G27" s="468"/>
      <c r="H27" s="468"/>
      <c r="I27" s="468"/>
      <c r="J27" s="468"/>
      <c r="K27" s="468"/>
      <c r="L27" s="468"/>
      <c r="M27" s="509"/>
    </row>
    <row r="28" spans="1:13" s="5" customFormat="1" ht="12.75">
      <c r="A28" s="343">
        <v>2002</v>
      </c>
      <c r="B28" s="294">
        <f aca="true" t="shared" si="1" ref="B28:B35">SUM(C28:M28)</f>
        <v>807.8369999999999</v>
      </c>
      <c r="C28" s="294">
        <v>2.452</v>
      </c>
      <c r="D28" s="294">
        <v>29.778</v>
      </c>
      <c r="E28" s="294">
        <v>75.434</v>
      </c>
      <c r="F28" s="294">
        <v>101.802</v>
      </c>
      <c r="G28" s="294">
        <v>116.214</v>
      </c>
      <c r="H28" s="294">
        <v>118.842</v>
      </c>
      <c r="I28" s="294">
        <v>107.922</v>
      </c>
      <c r="J28" s="294">
        <v>103.118</v>
      </c>
      <c r="K28" s="294">
        <v>84.245</v>
      </c>
      <c r="L28" s="294">
        <v>48.607</v>
      </c>
      <c r="M28" s="318">
        <v>19.423</v>
      </c>
    </row>
    <row r="29" spans="1:13" s="5" customFormat="1" ht="12.75">
      <c r="A29" s="398">
        <v>2003</v>
      </c>
      <c r="B29" s="294">
        <f t="shared" si="1"/>
        <v>847.9889999999999</v>
      </c>
      <c r="C29" s="294">
        <v>2.391</v>
      </c>
      <c r="D29" s="294">
        <v>29.321</v>
      </c>
      <c r="E29" s="294">
        <v>78.1</v>
      </c>
      <c r="F29" s="294">
        <v>106.182</v>
      </c>
      <c r="G29" s="294">
        <v>122.516</v>
      </c>
      <c r="H29" s="294">
        <v>124.28</v>
      </c>
      <c r="I29" s="294">
        <v>114.377</v>
      </c>
      <c r="J29" s="294">
        <v>106.302</v>
      </c>
      <c r="K29" s="294">
        <v>91.081</v>
      </c>
      <c r="L29" s="294">
        <v>53.353</v>
      </c>
      <c r="M29" s="318">
        <v>20.086</v>
      </c>
    </row>
    <row r="30" spans="1:13" s="5" customFormat="1" ht="12.75">
      <c r="A30" s="398">
        <v>2004</v>
      </c>
      <c r="B30" s="294">
        <f t="shared" si="1"/>
        <v>891.1160000000001</v>
      </c>
      <c r="C30" s="294">
        <v>2.369</v>
      </c>
      <c r="D30" s="294">
        <v>29.369</v>
      </c>
      <c r="E30" s="294">
        <v>81.125</v>
      </c>
      <c r="F30" s="294">
        <v>112.663</v>
      </c>
      <c r="G30" s="294">
        <v>128.538</v>
      </c>
      <c r="H30" s="294">
        <v>131.602</v>
      </c>
      <c r="I30" s="294">
        <v>121.797</v>
      </c>
      <c r="J30" s="294">
        <v>109.123</v>
      </c>
      <c r="K30" s="294">
        <v>95.491</v>
      </c>
      <c r="L30" s="294">
        <v>59.168</v>
      </c>
      <c r="M30" s="318">
        <v>19.871</v>
      </c>
    </row>
    <row r="31" spans="1:13" s="5" customFormat="1" ht="12.75">
      <c r="A31" s="398">
        <v>2005</v>
      </c>
      <c r="B31" s="294">
        <f t="shared" si="1"/>
        <v>926.942</v>
      </c>
      <c r="C31" s="294">
        <v>2.378</v>
      </c>
      <c r="D31" s="294">
        <v>28.806</v>
      </c>
      <c r="E31" s="294">
        <v>82.626</v>
      </c>
      <c r="F31" s="294">
        <v>117.831</v>
      </c>
      <c r="G31" s="294">
        <v>133.601</v>
      </c>
      <c r="H31" s="294">
        <v>137.942</v>
      </c>
      <c r="I31" s="294">
        <v>129.377</v>
      </c>
      <c r="J31" s="294">
        <v>112.554</v>
      </c>
      <c r="K31" s="294">
        <v>98.264</v>
      </c>
      <c r="L31" s="294">
        <v>63.343</v>
      </c>
      <c r="M31" s="318">
        <v>20.22</v>
      </c>
    </row>
    <row r="32" spans="1:13" s="5" customFormat="1" ht="12.75">
      <c r="A32" s="398">
        <v>2006</v>
      </c>
      <c r="B32" s="294">
        <f t="shared" si="1"/>
        <v>959.5959999999999</v>
      </c>
      <c r="C32" s="294">
        <v>2.337</v>
      </c>
      <c r="D32" s="294">
        <v>28.148</v>
      </c>
      <c r="E32" s="294">
        <v>82.917</v>
      </c>
      <c r="F32" s="294">
        <v>122.986</v>
      </c>
      <c r="G32" s="294">
        <v>138.668</v>
      </c>
      <c r="H32" s="294">
        <v>144.227</v>
      </c>
      <c r="I32" s="294">
        <v>135.834</v>
      </c>
      <c r="J32" s="294">
        <v>116.249</v>
      </c>
      <c r="K32" s="294">
        <v>99.92</v>
      </c>
      <c r="L32" s="294">
        <v>66.928</v>
      </c>
      <c r="M32" s="318">
        <v>21.382</v>
      </c>
    </row>
    <row r="33" spans="1:13" s="5" customFormat="1" ht="12.75">
      <c r="A33" s="398">
        <v>2007</v>
      </c>
      <c r="B33" s="294">
        <f t="shared" si="1"/>
        <v>996.31</v>
      </c>
      <c r="C33" s="294">
        <v>4.559</v>
      </c>
      <c r="D33" s="294">
        <v>32.767</v>
      </c>
      <c r="E33" s="294">
        <v>86.998</v>
      </c>
      <c r="F33" s="294">
        <v>129.849</v>
      </c>
      <c r="G33" s="294">
        <v>145.519</v>
      </c>
      <c r="H33" s="294">
        <v>150.274</v>
      </c>
      <c r="I33" s="294">
        <v>140.166</v>
      </c>
      <c r="J33" s="294">
        <v>119.41</v>
      </c>
      <c r="K33" s="294">
        <v>99.65</v>
      </c>
      <c r="L33" s="294">
        <v>66.925</v>
      </c>
      <c r="M33" s="318">
        <v>20.193</v>
      </c>
    </row>
    <row r="34" spans="1:13" s="5" customFormat="1" ht="12.75">
      <c r="A34" s="398" t="s">
        <v>407</v>
      </c>
      <c r="B34" s="294">
        <f t="shared" si="1"/>
        <v>1098.5181666666667</v>
      </c>
      <c r="C34" s="294">
        <v>2.369</v>
      </c>
      <c r="D34" s="294">
        <v>27.732</v>
      </c>
      <c r="E34" s="294">
        <v>81.35616666666667</v>
      </c>
      <c r="F34" s="294">
        <v>132.6</v>
      </c>
      <c r="G34" s="294">
        <v>153.34183333333334</v>
      </c>
      <c r="H34" s="294">
        <v>164.32558333333336</v>
      </c>
      <c r="I34" s="294">
        <v>157.57825</v>
      </c>
      <c r="J34" s="294">
        <v>139.73025</v>
      </c>
      <c r="K34" s="294">
        <v>120.62233333333333</v>
      </c>
      <c r="L34" s="294">
        <v>94.153</v>
      </c>
      <c r="M34" s="318">
        <v>24.70975</v>
      </c>
    </row>
    <row r="35" spans="1:13" s="5" customFormat="1" ht="13.5" thickBot="1">
      <c r="A35" s="433" t="s">
        <v>377</v>
      </c>
      <c r="B35" s="435">
        <f t="shared" si="1"/>
        <v>1067.7189166666667</v>
      </c>
      <c r="C35" s="435">
        <v>1.9995</v>
      </c>
      <c r="D35" s="435">
        <v>23.338</v>
      </c>
      <c r="E35" s="435">
        <v>72.1255</v>
      </c>
      <c r="F35" s="435">
        <v>124.98708333333333</v>
      </c>
      <c r="G35" s="435">
        <v>148.2375</v>
      </c>
      <c r="H35" s="435">
        <v>159.67308333333335</v>
      </c>
      <c r="I35" s="437">
        <v>156.24575</v>
      </c>
      <c r="J35" s="437">
        <v>141.029</v>
      </c>
      <c r="K35" s="437">
        <v>118.92566666666667</v>
      </c>
      <c r="L35" s="437">
        <v>95.39558333333333</v>
      </c>
      <c r="M35" s="437">
        <v>25.76225</v>
      </c>
    </row>
    <row r="36" spans="1:13" ht="12.75">
      <c r="A36" s="329" t="s">
        <v>194</v>
      </c>
      <c r="B36" s="332"/>
      <c r="C36" s="332"/>
      <c r="D36" s="332"/>
      <c r="E36" s="332"/>
      <c r="F36" s="332"/>
      <c r="G36" s="332"/>
      <c r="H36" s="332"/>
      <c r="I36" s="332"/>
      <c r="J36" s="332"/>
      <c r="K36" s="332"/>
      <c r="L36" s="332"/>
      <c r="M36" s="332"/>
    </row>
    <row r="37" spans="1:11" ht="12.75">
      <c r="A37" s="152" t="s">
        <v>356</v>
      </c>
      <c r="B37" s="153"/>
      <c r="C37" s="153"/>
      <c r="D37" s="153"/>
      <c r="E37" s="153"/>
      <c r="F37" s="153"/>
      <c r="G37" s="153"/>
      <c r="H37" s="153"/>
      <c r="I37" s="153"/>
      <c r="J37" s="153"/>
      <c r="K37" s="153"/>
    </row>
    <row r="38" spans="1:11" ht="12.75">
      <c r="A38" s="152" t="s">
        <v>280</v>
      </c>
      <c r="B38" s="153"/>
      <c r="C38" s="153"/>
      <c r="D38" s="153"/>
      <c r="E38" s="153"/>
      <c r="F38" s="153"/>
      <c r="G38" s="153"/>
      <c r="H38" s="153"/>
      <c r="I38" s="153"/>
      <c r="J38" s="153"/>
      <c r="K38" s="153"/>
    </row>
    <row r="39" spans="1:13" ht="13.5" thickBot="1">
      <c r="A39" s="5" t="s">
        <v>318</v>
      </c>
      <c r="B39" s="149"/>
      <c r="C39" s="149"/>
      <c r="D39" s="149"/>
      <c r="E39" s="149"/>
      <c r="F39" s="149"/>
      <c r="G39" s="149"/>
      <c r="H39" s="149"/>
      <c r="I39" s="149"/>
      <c r="J39" s="149"/>
      <c r="K39" s="149"/>
      <c r="L39" s="149"/>
      <c r="M39" s="149"/>
    </row>
    <row r="40" spans="1:13" s="5" customFormat="1" ht="12.75">
      <c r="A40" s="412"/>
      <c r="B40" s="663" t="s">
        <v>406</v>
      </c>
      <c r="C40" s="663"/>
      <c r="D40" s="663"/>
      <c r="E40" s="663"/>
      <c r="F40" s="663"/>
      <c r="G40" s="663"/>
      <c r="H40" s="663"/>
      <c r="I40" s="663"/>
      <c r="J40" s="663"/>
      <c r="K40" s="663"/>
      <c r="L40" s="663"/>
      <c r="M40" s="663"/>
    </row>
    <row r="41" spans="1:13" s="5" customFormat="1" ht="12.75" customHeight="1">
      <c r="A41" s="664" t="s">
        <v>1</v>
      </c>
      <c r="B41" s="666" t="s">
        <v>3</v>
      </c>
      <c r="C41" s="668" t="s">
        <v>333</v>
      </c>
      <c r="D41" s="668" t="s">
        <v>306</v>
      </c>
      <c r="E41" s="661" t="s">
        <v>307</v>
      </c>
      <c r="F41" s="661" t="s">
        <v>308</v>
      </c>
      <c r="G41" s="661" t="s">
        <v>309</v>
      </c>
      <c r="H41" s="661" t="s">
        <v>310</v>
      </c>
      <c r="I41" s="661" t="s">
        <v>311</v>
      </c>
      <c r="J41" s="661" t="s">
        <v>312</v>
      </c>
      <c r="K41" s="661" t="s">
        <v>334</v>
      </c>
      <c r="L41" s="661" t="s">
        <v>335</v>
      </c>
      <c r="M41" s="662" t="s">
        <v>314</v>
      </c>
    </row>
    <row r="42" spans="1:13" s="5" customFormat="1" ht="12.75">
      <c r="A42" s="664"/>
      <c r="B42" s="666"/>
      <c r="C42" s="668"/>
      <c r="D42" s="668"/>
      <c r="E42" s="477"/>
      <c r="F42" s="477"/>
      <c r="G42" s="477"/>
      <c r="H42" s="477"/>
      <c r="I42" s="477"/>
      <c r="J42" s="477"/>
      <c r="K42" s="477"/>
      <c r="L42" s="477"/>
      <c r="M42" s="508"/>
    </row>
    <row r="43" spans="1:13" s="5" customFormat="1" ht="12.75">
      <c r="A43" s="664"/>
      <c r="B43" s="666"/>
      <c r="C43" s="668"/>
      <c r="D43" s="668"/>
      <c r="E43" s="477"/>
      <c r="F43" s="477"/>
      <c r="G43" s="477"/>
      <c r="H43" s="477"/>
      <c r="I43" s="477"/>
      <c r="J43" s="477"/>
      <c r="K43" s="477"/>
      <c r="L43" s="477"/>
      <c r="M43" s="508"/>
    </row>
    <row r="44" spans="1:13" s="5" customFormat="1" ht="13.5" thickBot="1">
      <c r="A44" s="665"/>
      <c r="B44" s="667"/>
      <c r="C44" s="669"/>
      <c r="D44" s="669"/>
      <c r="E44" s="468"/>
      <c r="F44" s="468"/>
      <c r="G44" s="468"/>
      <c r="H44" s="468"/>
      <c r="I44" s="468"/>
      <c r="J44" s="468"/>
      <c r="K44" s="468"/>
      <c r="L44" s="468"/>
      <c r="M44" s="509"/>
    </row>
    <row r="45" spans="1:13" s="5" customFormat="1" ht="12.75">
      <c r="A45" s="343">
        <v>2002</v>
      </c>
      <c r="B45" s="294">
        <f aca="true" t="shared" si="2" ref="B45:B51">SUM(C45:M45)</f>
        <v>2655.307</v>
      </c>
      <c r="C45" s="294">
        <v>9.006</v>
      </c>
      <c r="D45" s="294">
        <v>96.975</v>
      </c>
      <c r="E45" s="294">
        <v>241.34</v>
      </c>
      <c r="F45" s="294">
        <v>336.48</v>
      </c>
      <c r="G45" s="294">
        <v>393.464</v>
      </c>
      <c r="H45" s="294">
        <v>399.965</v>
      </c>
      <c r="I45" s="294">
        <v>358.894</v>
      </c>
      <c r="J45" s="294">
        <v>335.87</v>
      </c>
      <c r="K45" s="294">
        <v>277.357</v>
      </c>
      <c r="L45" s="294">
        <v>160.385</v>
      </c>
      <c r="M45" s="318">
        <v>45.571</v>
      </c>
    </row>
    <row r="46" spans="1:13" s="5" customFormat="1" ht="12.75">
      <c r="A46" s="398">
        <v>2003</v>
      </c>
      <c r="B46" s="294">
        <f t="shared" si="2"/>
        <v>2732.1619999999994</v>
      </c>
      <c r="C46" s="294">
        <v>8.796</v>
      </c>
      <c r="D46" s="294">
        <v>95.156</v>
      </c>
      <c r="E46" s="294">
        <v>246.23</v>
      </c>
      <c r="F46" s="294">
        <v>345.361</v>
      </c>
      <c r="G46" s="294">
        <v>404.729</v>
      </c>
      <c r="H46" s="294">
        <v>411.242</v>
      </c>
      <c r="I46" s="294">
        <v>371.892</v>
      </c>
      <c r="J46" s="294">
        <v>338.78</v>
      </c>
      <c r="K46" s="294">
        <v>291.754</v>
      </c>
      <c r="L46" s="294">
        <v>172.127</v>
      </c>
      <c r="M46" s="318">
        <v>46.095</v>
      </c>
    </row>
    <row r="47" spans="1:13" s="5" customFormat="1" ht="12.75">
      <c r="A47" s="398">
        <v>2004</v>
      </c>
      <c r="B47" s="294">
        <f t="shared" si="2"/>
        <v>2839.836</v>
      </c>
      <c r="C47" s="294">
        <v>8.927</v>
      </c>
      <c r="D47" s="294">
        <v>95.414</v>
      </c>
      <c r="E47" s="294">
        <v>253.64</v>
      </c>
      <c r="F47" s="294">
        <v>361.573</v>
      </c>
      <c r="G47" s="294">
        <v>417.069</v>
      </c>
      <c r="H47" s="294">
        <v>428.471</v>
      </c>
      <c r="I47" s="294">
        <v>391.728</v>
      </c>
      <c r="J47" s="294">
        <v>343.949</v>
      </c>
      <c r="K47" s="294">
        <v>302.368</v>
      </c>
      <c r="L47" s="294">
        <v>190.651</v>
      </c>
      <c r="M47" s="318">
        <v>46.046</v>
      </c>
    </row>
    <row r="48" spans="1:13" s="5" customFormat="1" ht="12.75">
      <c r="A48" s="398">
        <v>2005</v>
      </c>
      <c r="B48" s="294">
        <f t="shared" si="2"/>
        <v>2934.868</v>
      </c>
      <c r="C48" s="294">
        <v>8.904</v>
      </c>
      <c r="D48" s="294">
        <v>94.079</v>
      </c>
      <c r="E48" s="294">
        <v>257.835</v>
      </c>
      <c r="F48" s="294">
        <v>376.388</v>
      </c>
      <c r="G48" s="294">
        <v>429.838</v>
      </c>
      <c r="H48" s="294">
        <v>443.98</v>
      </c>
      <c r="I48" s="294">
        <v>412.586</v>
      </c>
      <c r="J48" s="294">
        <v>351.96</v>
      </c>
      <c r="K48" s="294">
        <v>308.38</v>
      </c>
      <c r="L48" s="294">
        <v>203.126</v>
      </c>
      <c r="M48" s="318">
        <v>47.792</v>
      </c>
    </row>
    <row r="49" spans="1:13" s="5" customFormat="1" ht="12.75">
      <c r="A49" s="398">
        <v>2006</v>
      </c>
      <c r="B49" s="294">
        <f t="shared" si="2"/>
        <v>3018.5619999999994</v>
      </c>
      <c r="C49" s="294">
        <v>8.854</v>
      </c>
      <c r="D49" s="294">
        <v>91.907</v>
      </c>
      <c r="E49" s="294">
        <v>257.84</v>
      </c>
      <c r="F49" s="294">
        <v>390.476</v>
      </c>
      <c r="G49" s="294">
        <v>443.03</v>
      </c>
      <c r="H49" s="294">
        <v>459.809</v>
      </c>
      <c r="I49" s="294">
        <v>429.594</v>
      </c>
      <c r="J49" s="294">
        <v>361.683</v>
      </c>
      <c r="K49" s="294">
        <v>311.626</v>
      </c>
      <c r="L49" s="294">
        <v>212.553</v>
      </c>
      <c r="M49" s="318">
        <v>51.19</v>
      </c>
    </row>
    <row r="50" spans="1:13" s="5" customFormat="1" ht="12.75">
      <c r="A50" s="398">
        <v>2007</v>
      </c>
      <c r="B50" s="294">
        <f t="shared" si="2"/>
        <v>3120.8050000000003</v>
      </c>
      <c r="C50" s="294">
        <v>16.575</v>
      </c>
      <c r="D50" s="294">
        <v>107.051</v>
      </c>
      <c r="E50" s="294">
        <v>272.035</v>
      </c>
      <c r="F50" s="294">
        <v>411.929</v>
      </c>
      <c r="G50" s="294">
        <v>462.407</v>
      </c>
      <c r="H50" s="294">
        <v>474.681</v>
      </c>
      <c r="I50" s="294">
        <v>439.326</v>
      </c>
      <c r="J50" s="294">
        <v>369.004</v>
      </c>
      <c r="K50" s="294">
        <v>309.909</v>
      </c>
      <c r="L50" s="294">
        <v>208.684</v>
      </c>
      <c r="M50" s="318">
        <v>49.204</v>
      </c>
    </row>
    <row r="51" spans="1:13" s="5" customFormat="1" ht="12.75">
      <c r="A51" s="398" t="s">
        <v>407</v>
      </c>
      <c r="B51" s="294">
        <f t="shared" si="2"/>
        <v>3377.882416666667</v>
      </c>
      <c r="C51" s="294">
        <v>9.34275</v>
      </c>
      <c r="D51" s="294">
        <v>91.36075</v>
      </c>
      <c r="E51" s="294">
        <v>252.82833333333335</v>
      </c>
      <c r="F51" s="294">
        <v>419.0000833333333</v>
      </c>
      <c r="G51" s="294">
        <v>485.5579166666667</v>
      </c>
      <c r="H51" s="294">
        <v>513.3751666666667</v>
      </c>
      <c r="I51" s="294">
        <v>487.18416666666667</v>
      </c>
      <c r="J51" s="294">
        <v>420.1390833333333</v>
      </c>
      <c r="K51" s="294">
        <v>359.6</v>
      </c>
      <c r="L51" s="294">
        <v>278.8618333333333</v>
      </c>
      <c r="M51" s="318">
        <v>60.632333333333335</v>
      </c>
    </row>
    <row r="52" spans="1:13" s="5" customFormat="1" ht="13.5" thickBot="1">
      <c r="A52" s="433" t="s">
        <v>377</v>
      </c>
      <c r="B52" s="435">
        <f>SUM(C52:M52)</f>
        <v>3213.7755</v>
      </c>
      <c r="C52" s="435">
        <v>6.765333333333333</v>
      </c>
      <c r="D52" s="435">
        <v>72.05783333333333</v>
      </c>
      <c r="E52" s="435">
        <v>210.72441666666666</v>
      </c>
      <c r="F52" s="435">
        <v>379.8606666666667</v>
      </c>
      <c r="G52" s="435">
        <v>460.3304166666667</v>
      </c>
      <c r="H52" s="435">
        <v>490.4934166666667</v>
      </c>
      <c r="I52" s="437">
        <v>478.1119166666667</v>
      </c>
      <c r="J52" s="437">
        <v>421.56808333333333</v>
      </c>
      <c r="K52" s="437">
        <v>352.01058333333333</v>
      </c>
      <c r="L52" s="437">
        <v>279.53325</v>
      </c>
      <c r="M52" s="437">
        <v>62.319583333333334</v>
      </c>
    </row>
    <row r="53" spans="1:13" ht="12.75">
      <c r="A53" s="329" t="s">
        <v>194</v>
      </c>
      <c r="B53" s="332"/>
      <c r="C53" s="332"/>
      <c r="D53" s="332"/>
      <c r="E53" s="332"/>
      <c r="F53" s="332"/>
      <c r="G53" s="332"/>
      <c r="H53" s="332"/>
      <c r="I53" s="332"/>
      <c r="J53" s="332"/>
      <c r="K53" s="332"/>
      <c r="L53" s="332"/>
      <c r="M53" s="332"/>
    </row>
    <row r="54" spans="1:11" ht="12.75">
      <c r="A54" s="152" t="s">
        <v>356</v>
      </c>
      <c r="B54" s="153"/>
      <c r="C54" s="153"/>
      <c r="D54" s="153"/>
      <c r="E54" s="153"/>
      <c r="F54" s="153"/>
      <c r="G54" s="153"/>
      <c r="H54" s="153"/>
      <c r="I54" s="153"/>
      <c r="J54" s="153"/>
      <c r="K54" s="153"/>
    </row>
    <row r="55" spans="1:11" ht="12.75">
      <c r="A55" s="152" t="s">
        <v>280</v>
      </c>
      <c r="B55" s="153"/>
      <c r="C55" s="153"/>
      <c r="D55" s="153"/>
      <c r="E55" s="153"/>
      <c r="F55" s="153"/>
      <c r="G55" s="153"/>
      <c r="H55" s="153"/>
      <c r="I55" s="153"/>
      <c r="J55" s="153"/>
      <c r="K55" s="153"/>
    </row>
    <row r="56" spans="1:13" ht="12.75">
      <c r="A56" s="5" t="s">
        <v>318</v>
      </c>
      <c r="B56" s="154"/>
      <c r="C56" s="154"/>
      <c r="D56" s="154"/>
      <c r="E56" s="154"/>
      <c r="F56" s="154"/>
      <c r="G56" s="154"/>
      <c r="H56" s="154"/>
      <c r="I56" s="154"/>
      <c r="J56" s="154"/>
      <c r="K56" s="154"/>
      <c r="L56" s="154"/>
      <c r="M56" s="154"/>
    </row>
    <row r="57" spans="1:13" ht="12.75">
      <c r="A57" s="148"/>
      <c r="B57" s="148"/>
      <c r="C57" s="148"/>
      <c r="D57" s="148"/>
      <c r="E57" s="148"/>
      <c r="F57" s="148"/>
      <c r="G57" s="148"/>
      <c r="H57" s="148"/>
      <c r="I57" s="148"/>
      <c r="J57" s="148"/>
      <c r="K57" s="148"/>
      <c r="L57" s="148"/>
      <c r="M57" s="148"/>
    </row>
    <row r="58" spans="1:13" ht="12.75">
      <c r="A58" s="148"/>
      <c r="B58" s="148"/>
      <c r="C58" s="148"/>
      <c r="D58" s="148"/>
      <c r="E58" s="148"/>
      <c r="F58" s="148"/>
      <c r="G58" s="148"/>
      <c r="H58" s="148"/>
      <c r="I58" s="148"/>
      <c r="J58" s="148"/>
      <c r="K58" s="148"/>
      <c r="L58" s="148"/>
      <c r="M58" s="148"/>
    </row>
    <row r="59" spans="1:13" ht="12.75">
      <c r="A59" s="148"/>
      <c r="B59" s="148"/>
      <c r="C59" s="148"/>
      <c r="D59" s="148"/>
      <c r="E59" s="148"/>
      <c r="F59" s="148"/>
      <c r="G59" s="148"/>
      <c r="H59" s="148"/>
      <c r="I59" s="148"/>
      <c r="J59" s="148"/>
      <c r="K59" s="148"/>
      <c r="L59" s="148"/>
      <c r="M59" s="148"/>
    </row>
    <row r="60" spans="1:13" ht="12.75">
      <c r="A60" s="148"/>
      <c r="B60" s="148"/>
      <c r="C60" s="148"/>
      <c r="D60" s="148"/>
      <c r="E60" s="148"/>
      <c r="F60" s="148"/>
      <c r="G60" s="148"/>
      <c r="H60" s="148"/>
      <c r="I60" s="148"/>
      <c r="J60" s="148"/>
      <c r="K60" s="148"/>
      <c r="L60" s="148"/>
      <c r="M60" s="148"/>
    </row>
    <row r="61" spans="1:13" ht="12.75">
      <c r="A61" s="148"/>
      <c r="B61" s="148"/>
      <c r="C61" s="148"/>
      <c r="D61" s="148"/>
      <c r="E61" s="148"/>
      <c r="F61" s="148"/>
      <c r="G61" s="148"/>
      <c r="H61" s="148"/>
      <c r="I61" s="148"/>
      <c r="J61" s="148"/>
      <c r="K61" s="148"/>
      <c r="L61" s="148"/>
      <c r="M61" s="148"/>
    </row>
    <row r="62" spans="1:13" ht="12.75">
      <c r="A62" s="148"/>
      <c r="B62" s="148"/>
      <c r="C62" s="148"/>
      <c r="D62" s="148"/>
      <c r="E62" s="148"/>
      <c r="F62" s="148"/>
      <c r="G62" s="148"/>
      <c r="H62" s="148"/>
      <c r="I62" s="148"/>
      <c r="J62" s="148"/>
      <c r="K62" s="148"/>
      <c r="L62" s="148"/>
      <c r="M62" s="148"/>
    </row>
    <row r="63" spans="1:13" ht="12.75">
      <c r="A63" s="148"/>
      <c r="B63" s="148"/>
      <c r="C63" s="148"/>
      <c r="D63" s="148"/>
      <c r="E63" s="148"/>
      <c r="F63" s="148"/>
      <c r="G63" s="148"/>
      <c r="H63" s="148"/>
      <c r="I63" s="148"/>
      <c r="J63" s="148"/>
      <c r="K63" s="148"/>
      <c r="L63" s="148"/>
      <c r="M63" s="148"/>
    </row>
    <row r="64" spans="1:13" ht="12.75">
      <c r="A64" s="148"/>
      <c r="B64" s="148"/>
      <c r="C64" s="148"/>
      <c r="D64" s="148"/>
      <c r="E64" s="148"/>
      <c r="F64" s="148"/>
      <c r="G64" s="148"/>
      <c r="H64" s="148"/>
      <c r="I64" s="148"/>
      <c r="J64" s="148"/>
      <c r="K64" s="148"/>
      <c r="L64" s="148"/>
      <c r="M64" s="148"/>
    </row>
    <row r="65" spans="1:13" ht="12.75">
      <c r="A65" s="148"/>
      <c r="B65" s="148"/>
      <c r="C65" s="148"/>
      <c r="D65" s="148"/>
      <c r="E65" s="148"/>
      <c r="F65" s="148"/>
      <c r="G65" s="148"/>
      <c r="H65" s="148"/>
      <c r="I65" s="148"/>
      <c r="J65" s="148"/>
      <c r="K65" s="148"/>
      <c r="L65" s="148"/>
      <c r="M65" s="148"/>
    </row>
    <row r="66" spans="1:13" ht="12.75">
      <c r="A66" s="148"/>
      <c r="B66" s="148"/>
      <c r="C66" s="148"/>
      <c r="D66" s="148"/>
      <c r="E66" s="148"/>
      <c r="F66" s="148"/>
      <c r="G66" s="148"/>
      <c r="H66" s="148"/>
      <c r="I66" s="148"/>
      <c r="J66" s="148"/>
      <c r="K66" s="148"/>
      <c r="L66" s="148"/>
      <c r="M66" s="148"/>
    </row>
    <row r="67" spans="1:13" ht="12.75">
      <c r="A67" s="148"/>
      <c r="B67" s="148"/>
      <c r="C67" s="148"/>
      <c r="D67" s="148"/>
      <c r="E67" s="148"/>
      <c r="F67" s="148"/>
      <c r="G67" s="148"/>
      <c r="H67" s="148"/>
      <c r="I67" s="148"/>
      <c r="J67" s="148"/>
      <c r="K67" s="148"/>
      <c r="L67" s="148"/>
      <c r="M67" s="148"/>
    </row>
    <row r="68" spans="1:13" ht="12.75">
      <c r="A68" s="148"/>
      <c r="B68" s="148"/>
      <c r="C68" s="148"/>
      <c r="D68" s="148"/>
      <c r="E68" s="148"/>
      <c r="F68" s="148"/>
      <c r="G68" s="148"/>
      <c r="H68" s="148"/>
      <c r="I68" s="148"/>
      <c r="J68" s="148"/>
      <c r="K68" s="148"/>
      <c r="L68" s="148"/>
      <c r="M68" s="148"/>
    </row>
    <row r="69" spans="1:13" ht="12.75">
      <c r="A69" s="148"/>
      <c r="B69" s="148"/>
      <c r="C69" s="148"/>
      <c r="D69" s="148"/>
      <c r="E69" s="148"/>
      <c r="F69" s="148"/>
      <c r="G69" s="148"/>
      <c r="H69" s="148"/>
      <c r="I69" s="148"/>
      <c r="J69" s="148"/>
      <c r="K69" s="148"/>
      <c r="L69" s="148"/>
      <c r="M69" s="148"/>
    </row>
    <row r="70" spans="1:13" ht="12.75">
      <c r="A70" s="148"/>
      <c r="B70" s="148"/>
      <c r="C70" s="148"/>
      <c r="D70" s="148"/>
      <c r="E70" s="148"/>
      <c r="F70" s="148"/>
      <c r="G70" s="148"/>
      <c r="H70" s="148"/>
      <c r="I70" s="148"/>
      <c r="J70" s="148"/>
      <c r="K70" s="148"/>
      <c r="L70" s="148"/>
      <c r="M70" s="148"/>
    </row>
    <row r="71" spans="1:13" ht="12.75">
      <c r="A71" s="148"/>
      <c r="B71" s="148"/>
      <c r="C71" s="148"/>
      <c r="D71" s="148"/>
      <c r="E71" s="148"/>
      <c r="F71" s="148"/>
      <c r="G71" s="148"/>
      <c r="H71" s="148"/>
      <c r="I71" s="148"/>
      <c r="J71" s="148"/>
      <c r="K71" s="148"/>
      <c r="L71" s="148"/>
      <c r="M71" s="148"/>
    </row>
    <row r="72" spans="1:13" ht="12.75">
      <c r="A72" s="148"/>
      <c r="B72" s="148"/>
      <c r="C72" s="148"/>
      <c r="D72" s="148"/>
      <c r="E72" s="148"/>
      <c r="F72" s="148"/>
      <c r="G72" s="148"/>
      <c r="H72" s="148"/>
      <c r="I72" s="148"/>
      <c r="J72" s="148"/>
      <c r="K72" s="148"/>
      <c r="L72" s="148"/>
      <c r="M72" s="148"/>
    </row>
    <row r="73" spans="1:13" ht="12.75">
      <c r="A73" s="148"/>
      <c r="B73" s="148"/>
      <c r="C73" s="148"/>
      <c r="D73" s="148"/>
      <c r="E73" s="148"/>
      <c r="F73" s="148"/>
      <c r="G73" s="148"/>
      <c r="H73" s="148"/>
      <c r="I73" s="148"/>
      <c r="J73" s="148"/>
      <c r="K73" s="148"/>
      <c r="L73" s="148"/>
      <c r="M73" s="148"/>
    </row>
    <row r="74" spans="1:13" ht="12.75">
      <c r="A74" s="148"/>
      <c r="B74" s="148"/>
      <c r="C74" s="148"/>
      <c r="D74" s="148"/>
      <c r="E74" s="148"/>
      <c r="F74" s="148"/>
      <c r="G74" s="148"/>
      <c r="H74" s="148"/>
      <c r="I74" s="148"/>
      <c r="J74" s="148"/>
      <c r="K74" s="148"/>
      <c r="L74" s="148"/>
      <c r="M74" s="148"/>
    </row>
    <row r="75" spans="1:13" ht="12.75">
      <c r="A75" s="148"/>
      <c r="B75" s="148"/>
      <c r="C75" s="148"/>
      <c r="D75" s="148"/>
      <c r="E75" s="148"/>
      <c r="F75" s="148"/>
      <c r="G75" s="148"/>
      <c r="H75" s="148"/>
      <c r="I75" s="148"/>
      <c r="J75" s="148"/>
      <c r="K75" s="148"/>
      <c r="L75" s="148"/>
      <c r="M75" s="148"/>
    </row>
    <row r="76" spans="1:13" ht="12.75">
      <c r="A76" s="148"/>
      <c r="B76" s="148"/>
      <c r="C76" s="148"/>
      <c r="D76" s="148"/>
      <c r="E76" s="148"/>
      <c r="F76" s="148"/>
      <c r="G76" s="148"/>
      <c r="H76" s="148"/>
      <c r="I76" s="148"/>
      <c r="J76" s="148"/>
      <c r="K76" s="148"/>
      <c r="L76" s="148"/>
      <c r="M76" s="148"/>
    </row>
    <row r="77" spans="1:13" ht="12.75">
      <c r="A77" s="148"/>
      <c r="B77" s="148"/>
      <c r="C77" s="148"/>
      <c r="D77" s="148"/>
      <c r="E77" s="148"/>
      <c r="F77" s="148"/>
      <c r="G77" s="148"/>
      <c r="H77" s="148"/>
      <c r="I77" s="148"/>
      <c r="J77" s="148"/>
      <c r="K77" s="148"/>
      <c r="L77" s="148"/>
      <c r="M77" s="148"/>
    </row>
    <row r="78" spans="1:13" ht="12.75">
      <c r="A78" s="148"/>
      <c r="B78" s="148"/>
      <c r="C78" s="148"/>
      <c r="D78" s="148"/>
      <c r="E78" s="148"/>
      <c r="F78" s="148"/>
      <c r="G78" s="148"/>
      <c r="H78" s="148"/>
      <c r="I78" s="148"/>
      <c r="J78" s="148"/>
      <c r="K78" s="148"/>
      <c r="L78" s="148"/>
      <c r="M78" s="148"/>
    </row>
    <row r="79" spans="1:13" ht="12.75">
      <c r="A79" s="148"/>
      <c r="B79" s="148"/>
      <c r="C79" s="148"/>
      <c r="D79" s="148"/>
      <c r="E79" s="148"/>
      <c r="F79" s="148"/>
      <c r="G79" s="148"/>
      <c r="H79" s="148"/>
      <c r="I79" s="148"/>
      <c r="J79" s="148"/>
      <c r="K79" s="148"/>
      <c r="L79" s="148"/>
      <c r="M79" s="148"/>
    </row>
  </sheetData>
  <mergeCells count="46">
    <mergeCell ref="J41:J44"/>
    <mergeCell ref="K41:K44"/>
    <mergeCell ref="L41:L44"/>
    <mergeCell ref="M41:M44"/>
    <mergeCell ref="B40:M40"/>
    <mergeCell ref="A41:A44"/>
    <mergeCell ref="B41:B44"/>
    <mergeCell ref="C41:C44"/>
    <mergeCell ref="D41:D44"/>
    <mergeCell ref="E41:E44"/>
    <mergeCell ref="F41:F44"/>
    <mergeCell ref="G41:G44"/>
    <mergeCell ref="H41:H44"/>
    <mergeCell ref="I41:I44"/>
    <mergeCell ref="J24:J27"/>
    <mergeCell ref="K24:K27"/>
    <mergeCell ref="L24:L27"/>
    <mergeCell ref="M24:M27"/>
    <mergeCell ref="B23:M23"/>
    <mergeCell ref="A24:A27"/>
    <mergeCell ref="B24:B27"/>
    <mergeCell ref="C24:C27"/>
    <mergeCell ref="D24:D27"/>
    <mergeCell ref="E24:E27"/>
    <mergeCell ref="F24:F27"/>
    <mergeCell ref="G24:G27"/>
    <mergeCell ref="H24:H27"/>
    <mergeCell ref="I24:I27"/>
    <mergeCell ref="A1:M1"/>
    <mergeCell ref="A3:M3"/>
    <mergeCell ref="A4:M4"/>
    <mergeCell ref="A5:M5"/>
    <mergeCell ref="B6:M6"/>
    <mergeCell ref="A7:A10"/>
    <mergeCell ref="B7:B10"/>
    <mergeCell ref="D7:D10"/>
    <mergeCell ref="E7:E10"/>
    <mergeCell ref="F7:F10"/>
    <mergeCell ref="G7:G10"/>
    <mergeCell ref="H7:H10"/>
    <mergeCell ref="I7:I10"/>
    <mergeCell ref="C7:C10"/>
    <mergeCell ref="J7:J10"/>
    <mergeCell ref="K7:K10"/>
    <mergeCell ref="L7:L10"/>
    <mergeCell ref="M7:M10"/>
  </mergeCells>
  <printOptions horizontalCentered="1"/>
  <pageMargins left="0.7874015748031497" right="0.7874015748031497" top="0.5905511811023623" bottom="0.984251968503937" header="0" footer="0"/>
  <pageSetup fitToHeight="1" fitToWidth="1" horizontalDpi="600" verticalDpi="600" orientation="portrait" paperSize="9" scale="53"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sheetPr codeName="Hoja17" transitionEvaluation="1"/>
  <dimension ref="A1:N23"/>
  <sheetViews>
    <sheetView showGridLines="0" zoomScale="75" zoomScaleNormal="75" workbookViewId="0" topLeftCell="A1">
      <selection activeCell="G46" sqref="G46"/>
    </sheetView>
  </sheetViews>
  <sheetFormatPr defaultColWidth="12.57421875" defaultRowHeight="12.75"/>
  <cols>
    <col min="1" max="1" width="10.7109375" style="12" customWidth="1"/>
    <col min="2" max="2" width="12.421875" style="12" customWidth="1"/>
    <col min="3" max="13" width="10.7109375" style="12" customWidth="1"/>
    <col min="14" max="16384" width="19.140625" style="12" customWidth="1"/>
  </cols>
  <sheetData>
    <row r="1" spans="1:13" ht="18">
      <c r="A1" s="592" t="s">
        <v>236</v>
      </c>
      <c r="B1" s="592"/>
      <c r="C1" s="592"/>
      <c r="D1" s="592"/>
      <c r="E1" s="592"/>
      <c r="F1" s="592"/>
      <c r="G1" s="592"/>
      <c r="H1" s="592"/>
      <c r="I1" s="592"/>
      <c r="J1" s="592"/>
      <c r="K1" s="592"/>
      <c r="L1" s="592"/>
      <c r="M1" s="592"/>
    </row>
    <row r="3" spans="1:13" s="29" customFormat="1" ht="15">
      <c r="A3" s="670" t="s">
        <v>359</v>
      </c>
      <c r="B3" s="670"/>
      <c r="C3" s="670"/>
      <c r="D3" s="670"/>
      <c r="E3" s="670"/>
      <c r="F3" s="670"/>
      <c r="G3" s="670"/>
      <c r="H3" s="670"/>
      <c r="I3" s="670"/>
      <c r="J3" s="670"/>
      <c r="K3" s="670"/>
      <c r="L3" s="670"/>
      <c r="M3" s="670"/>
    </row>
    <row r="4" spans="1:13" ht="15">
      <c r="A4" s="671" t="s">
        <v>300</v>
      </c>
      <c r="B4" s="671"/>
      <c r="C4" s="671"/>
      <c r="D4" s="671"/>
      <c r="E4" s="671"/>
      <c r="F4" s="671"/>
      <c r="G4" s="671"/>
      <c r="H4" s="671"/>
      <c r="I4" s="671"/>
      <c r="J4" s="671"/>
      <c r="K4" s="671"/>
      <c r="L4" s="671"/>
      <c r="M4" s="671"/>
    </row>
    <row r="5" spans="1:3" ht="14.25" customHeight="1" thickBot="1">
      <c r="A5" s="342"/>
      <c r="B5" s="342"/>
      <c r="C5" s="342"/>
    </row>
    <row r="6" spans="1:13" ht="12.75" customHeight="1">
      <c r="A6" s="679" t="s">
        <v>1</v>
      </c>
      <c r="B6" s="672" t="s">
        <v>336</v>
      </c>
      <c r="C6" s="673"/>
      <c r="D6" s="673"/>
      <c r="E6" s="673"/>
      <c r="F6" s="673"/>
      <c r="G6" s="684"/>
      <c r="H6" s="672" t="s">
        <v>337</v>
      </c>
      <c r="I6" s="673"/>
      <c r="J6" s="673"/>
      <c r="K6" s="673"/>
      <c r="L6" s="673"/>
      <c r="M6" s="673"/>
    </row>
    <row r="7" spans="1:13" ht="12.75">
      <c r="A7" s="680"/>
      <c r="B7" s="674"/>
      <c r="C7" s="675"/>
      <c r="D7" s="675"/>
      <c r="E7" s="675"/>
      <c r="F7" s="675"/>
      <c r="G7" s="685"/>
      <c r="H7" s="674"/>
      <c r="I7" s="675"/>
      <c r="J7" s="675"/>
      <c r="K7" s="675"/>
      <c r="L7" s="675"/>
      <c r="M7" s="675"/>
    </row>
    <row r="8" spans="1:13" ht="15" customHeight="1">
      <c r="A8" s="680"/>
      <c r="B8" s="676" t="s">
        <v>3</v>
      </c>
      <c r="C8" s="677"/>
      <c r="D8" s="676" t="s">
        <v>295</v>
      </c>
      <c r="E8" s="677"/>
      <c r="F8" s="676" t="s">
        <v>329</v>
      </c>
      <c r="G8" s="677"/>
      <c r="H8" s="682" t="s">
        <v>3</v>
      </c>
      <c r="I8" s="683"/>
      <c r="J8" s="676" t="s">
        <v>295</v>
      </c>
      <c r="K8" s="677"/>
      <c r="L8" s="676" t="s">
        <v>329</v>
      </c>
      <c r="M8" s="678"/>
    </row>
    <row r="9" spans="1:13" ht="13.5" thickBot="1">
      <c r="A9" s="681"/>
      <c r="B9" s="422" t="s">
        <v>4</v>
      </c>
      <c r="C9" s="422" t="s">
        <v>5</v>
      </c>
      <c r="D9" s="422" t="s">
        <v>4</v>
      </c>
      <c r="E9" s="422" t="s">
        <v>5</v>
      </c>
      <c r="F9" s="422" t="s">
        <v>4</v>
      </c>
      <c r="G9" s="422" t="s">
        <v>5</v>
      </c>
      <c r="H9" s="422" t="s">
        <v>4</v>
      </c>
      <c r="I9" s="422" t="s">
        <v>5</v>
      </c>
      <c r="J9" s="422" t="s">
        <v>4</v>
      </c>
      <c r="K9" s="422" t="s">
        <v>5</v>
      </c>
      <c r="L9" s="422" t="s">
        <v>4</v>
      </c>
      <c r="M9" s="423" t="s">
        <v>5</v>
      </c>
    </row>
    <row r="10" spans="1:14" ht="12.75">
      <c r="A10" s="343">
        <v>2001</v>
      </c>
      <c r="B10" s="327">
        <f>(D10+F10)</f>
        <v>171.281</v>
      </c>
      <c r="C10" s="327">
        <f>(E10+G10)</f>
        <v>114.295</v>
      </c>
      <c r="D10" s="327">
        <v>161.524</v>
      </c>
      <c r="E10" s="327">
        <v>106.233</v>
      </c>
      <c r="F10" s="327">
        <v>9.757</v>
      </c>
      <c r="G10" s="327">
        <v>8.062</v>
      </c>
      <c r="H10" s="327" t="s">
        <v>290</v>
      </c>
      <c r="I10" s="327" t="s">
        <v>290</v>
      </c>
      <c r="J10" s="327" t="s">
        <v>290</v>
      </c>
      <c r="K10" s="327" t="s">
        <v>290</v>
      </c>
      <c r="L10" s="327" t="s">
        <v>290</v>
      </c>
      <c r="M10" s="325" t="s">
        <v>290</v>
      </c>
      <c r="N10"/>
    </row>
    <row r="11" spans="1:14" ht="12.75">
      <c r="A11" s="343">
        <v>2002</v>
      </c>
      <c r="B11" s="327">
        <f aca="true" t="shared" si="0" ref="B11:B17">(D11+F11)</f>
        <v>209.909</v>
      </c>
      <c r="C11" s="327">
        <f aca="true" t="shared" si="1" ref="C11:C17">(E11+G11)</f>
        <v>130.316</v>
      </c>
      <c r="D11" s="327">
        <v>199.075</v>
      </c>
      <c r="E11" s="327">
        <v>121.94</v>
      </c>
      <c r="F11" s="327">
        <v>10.834</v>
      </c>
      <c r="G11" s="327">
        <v>8.376</v>
      </c>
      <c r="H11" s="327" t="s">
        <v>290</v>
      </c>
      <c r="I11" s="327" t="s">
        <v>290</v>
      </c>
      <c r="J11" s="327" t="s">
        <v>290</v>
      </c>
      <c r="K11" s="327" t="s">
        <v>290</v>
      </c>
      <c r="L11" s="327" t="s">
        <v>290</v>
      </c>
      <c r="M11" s="328" t="s">
        <v>290</v>
      </c>
      <c r="N11"/>
    </row>
    <row r="12" spans="1:14" ht="12.75">
      <c r="A12" s="343">
        <v>2003</v>
      </c>
      <c r="B12" s="327">
        <f t="shared" si="0"/>
        <v>196.309</v>
      </c>
      <c r="C12" s="327">
        <f t="shared" si="1"/>
        <v>128.655</v>
      </c>
      <c r="D12" s="327">
        <v>186.744</v>
      </c>
      <c r="E12" s="327">
        <v>120.646</v>
      </c>
      <c r="F12" s="327">
        <v>9.565</v>
      </c>
      <c r="G12" s="327">
        <v>8.009</v>
      </c>
      <c r="H12" s="327" t="s">
        <v>290</v>
      </c>
      <c r="I12" s="327" t="s">
        <v>290</v>
      </c>
      <c r="J12" s="327" t="s">
        <v>290</v>
      </c>
      <c r="K12" s="327" t="s">
        <v>290</v>
      </c>
      <c r="L12" s="327" t="s">
        <v>290</v>
      </c>
      <c r="M12" s="328" t="s">
        <v>290</v>
      </c>
      <c r="N12"/>
    </row>
    <row r="13" spans="1:14" ht="12.75">
      <c r="A13" s="343">
        <v>2004</v>
      </c>
      <c r="B13" s="327">
        <f t="shared" si="0"/>
        <v>182.552</v>
      </c>
      <c r="C13" s="327">
        <f t="shared" si="1"/>
        <v>131.731</v>
      </c>
      <c r="D13" s="327">
        <v>175.755</v>
      </c>
      <c r="E13" s="327">
        <v>126.204</v>
      </c>
      <c r="F13" s="327">
        <v>6.797</v>
      </c>
      <c r="G13" s="327">
        <v>5.527</v>
      </c>
      <c r="H13" s="327" t="s">
        <v>290</v>
      </c>
      <c r="I13" s="327" t="s">
        <v>290</v>
      </c>
      <c r="J13" s="327" t="s">
        <v>290</v>
      </c>
      <c r="K13" s="327" t="s">
        <v>290</v>
      </c>
      <c r="L13" s="327" t="s">
        <v>290</v>
      </c>
      <c r="M13" s="328" t="s">
        <v>290</v>
      </c>
      <c r="N13"/>
    </row>
    <row r="14" spans="1:14" ht="12.75">
      <c r="A14" s="343">
        <v>2005</v>
      </c>
      <c r="B14" s="327">
        <f t="shared" si="0"/>
        <v>234.553</v>
      </c>
      <c r="C14" s="327">
        <f t="shared" si="1"/>
        <v>136.33700000000002</v>
      </c>
      <c r="D14" s="327">
        <v>227.204</v>
      </c>
      <c r="E14" s="327">
        <v>130.473</v>
      </c>
      <c r="F14" s="327">
        <v>7.349</v>
      </c>
      <c r="G14" s="327">
        <v>5.864</v>
      </c>
      <c r="H14" s="327">
        <f aca="true" t="shared" si="2" ref="H14:I17">(J14+L14)</f>
        <v>327.216</v>
      </c>
      <c r="I14" s="327">
        <f t="shared" si="2"/>
        <v>21.991</v>
      </c>
      <c r="J14" s="327">
        <v>322.586</v>
      </c>
      <c r="K14" s="327">
        <v>21.248</v>
      </c>
      <c r="L14" s="327">
        <v>4.63</v>
      </c>
      <c r="M14" s="328">
        <v>0.743</v>
      </c>
      <c r="N14"/>
    </row>
    <row r="15" spans="1:14" ht="12.75">
      <c r="A15" s="343">
        <v>2006</v>
      </c>
      <c r="B15" s="327">
        <f t="shared" si="0"/>
        <v>185.451</v>
      </c>
      <c r="C15" s="327">
        <f t="shared" si="1"/>
        <v>120.497</v>
      </c>
      <c r="D15" s="327">
        <v>179.751</v>
      </c>
      <c r="E15" s="327">
        <v>114.503</v>
      </c>
      <c r="F15" s="327">
        <v>5.7</v>
      </c>
      <c r="G15" s="327">
        <v>5.994</v>
      </c>
      <c r="H15" s="327">
        <f t="shared" si="2"/>
        <v>338.692</v>
      </c>
      <c r="I15" s="327">
        <f t="shared" si="2"/>
        <v>25.067</v>
      </c>
      <c r="J15" s="327">
        <v>334.371</v>
      </c>
      <c r="K15" s="327">
        <v>24.394</v>
      </c>
      <c r="L15" s="327">
        <v>4.321</v>
      </c>
      <c r="M15" s="328">
        <v>0.673</v>
      </c>
      <c r="N15"/>
    </row>
    <row r="16" spans="1:14" ht="12.75">
      <c r="A16" s="343">
        <v>2007</v>
      </c>
      <c r="B16" s="327">
        <f t="shared" si="0"/>
        <v>184.617</v>
      </c>
      <c r="C16" s="327">
        <f t="shared" si="1"/>
        <v>126.44</v>
      </c>
      <c r="D16" s="327">
        <v>177.09</v>
      </c>
      <c r="E16" s="327">
        <v>121.298</v>
      </c>
      <c r="F16" s="327">
        <v>7.527</v>
      </c>
      <c r="G16" s="327">
        <v>5.142</v>
      </c>
      <c r="H16" s="327">
        <f t="shared" si="2"/>
        <v>357.52500000000003</v>
      </c>
      <c r="I16" s="327">
        <f t="shared" si="2"/>
        <v>34.471000000000004</v>
      </c>
      <c r="J16" s="327">
        <v>353.43</v>
      </c>
      <c r="K16" s="327">
        <v>33.688</v>
      </c>
      <c r="L16" s="327">
        <v>4.095</v>
      </c>
      <c r="M16" s="328">
        <v>0.783</v>
      </c>
      <c r="N16"/>
    </row>
    <row r="17" spans="1:14" ht="12.75">
      <c r="A17" s="343" t="s">
        <v>408</v>
      </c>
      <c r="B17" s="327">
        <f t="shared" si="0"/>
        <v>254.083</v>
      </c>
      <c r="C17" s="327">
        <f t="shared" si="1"/>
        <v>121.85</v>
      </c>
      <c r="D17" s="327">
        <v>254.083</v>
      </c>
      <c r="E17" s="327">
        <v>121.85</v>
      </c>
      <c r="F17" s="327">
        <v>0</v>
      </c>
      <c r="G17" s="327">
        <v>0</v>
      </c>
      <c r="H17" s="327">
        <f t="shared" si="2"/>
        <v>308.73</v>
      </c>
      <c r="I17" s="327">
        <f t="shared" si="2"/>
        <v>28.215</v>
      </c>
      <c r="J17" s="327">
        <v>304.485</v>
      </c>
      <c r="K17" s="327">
        <v>27.534</v>
      </c>
      <c r="L17" s="327">
        <v>4.245</v>
      </c>
      <c r="M17" s="328">
        <v>0.681</v>
      </c>
      <c r="N17"/>
    </row>
    <row r="18" spans="1:14" ht="13.5" thickBot="1">
      <c r="A18" s="441" t="s">
        <v>377</v>
      </c>
      <c r="B18" s="631">
        <v>547.649</v>
      </c>
      <c r="C18" s="632"/>
      <c r="D18" s="631">
        <v>547.649</v>
      </c>
      <c r="E18" s="632"/>
      <c r="F18" s="631">
        <v>0</v>
      </c>
      <c r="G18" s="632"/>
      <c r="H18" s="631">
        <f>J18+L18</f>
        <v>198.489</v>
      </c>
      <c r="I18" s="632"/>
      <c r="J18" s="631">
        <v>194.077</v>
      </c>
      <c r="K18" s="632"/>
      <c r="L18" s="631">
        <v>4.412</v>
      </c>
      <c r="M18" s="633"/>
      <c r="N18"/>
    </row>
    <row r="19" spans="1:13" ht="12.75">
      <c r="A19" s="332" t="s">
        <v>194</v>
      </c>
      <c r="B19" s="347"/>
      <c r="C19" s="347"/>
      <c r="D19" s="347"/>
      <c r="E19" s="347"/>
      <c r="F19" s="347"/>
      <c r="G19" s="347"/>
      <c r="H19" s="345"/>
      <c r="I19" s="345"/>
      <c r="J19" s="345"/>
      <c r="K19" s="345"/>
      <c r="L19" s="345"/>
      <c r="M19" s="345"/>
    </row>
    <row r="20" spans="1:7" ht="12.75">
      <c r="A20" s="152" t="s">
        <v>220</v>
      </c>
      <c r="B20" s="95"/>
      <c r="C20" s="95"/>
      <c r="D20" s="95"/>
      <c r="E20" s="95"/>
      <c r="F20" s="95"/>
      <c r="G20" s="95"/>
    </row>
    <row r="21" spans="1:13" ht="12.75">
      <c r="A21" s="152" t="s">
        <v>193</v>
      </c>
      <c r="B21" s="95"/>
      <c r="C21" s="95"/>
      <c r="D21" s="95"/>
      <c r="E21" s="95"/>
      <c r="F21" s="95"/>
      <c r="G21" s="95"/>
      <c r="H21"/>
      <c r="I21"/>
      <c r="J21"/>
      <c r="K21"/>
      <c r="L21"/>
      <c r="M21"/>
    </row>
    <row r="22" spans="1:14" ht="12.75">
      <c r="A22" s="6" t="s">
        <v>291</v>
      </c>
      <c r="B22"/>
      <c r="C22"/>
      <c r="D22"/>
      <c r="E22"/>
      <c r="F22"/>
      <c r="G22"/>
      <c r="H22"/>
      <c r="I22"/>
      <c r="J22"/>
      <c r="K22"/>
      <c r="L22"/>
      <c r="M22"/>
      <c r="N22" s="101"/>
    </row>
    <row r="23" ht="12.75">
      <c r="A23" s="5" t="s">
        <v>318</v>
      </c>
    </row>
  </sheetData>
  <mergeCells count="18">
    <mergeCell ref="D18:E18"/>
    <mergeCell ref="B18:C18"/>
    <mergeCell ref="J18:K18"/>
    <mergeCell ref="L18:M18"/>
    <mergeCell ref="H18:I18"/>
    <mergeCell ref="F18:G18"/>
    <mergeCell ref="J8:K8"/>
    <mergeCell ref="L8:M8"/>
    <mergeCell ref="A6:A9"/>
    <mergeCell ref="B8:C8"/>
    <mergeCell ref="D8:E8"/>
    <mergeCell ref="F8:G8"/>
    <mergeCell ref="H8:I8"/>
    <mergeCell ref="B6:G7"/>
    <mergeCell ref="A3:M3"/>
    <mergeCell ref="A4:M4"/>
    <mergeCell ref="A1:M1"/>
    <mergeCell ref="H6:M7"/>
  </mergeCells>
  <printOptions horizontalCentered="1"/>
  <pageMargins left="0.7874015748031497" right="0.7874015748031497" top="0.5905511811023623" bottom="0.984251968503937" header="0" footer="0"/>
  <pageSetup horizontalDpi="600" verticalDpi="600" orientation="portrait" paperSize="9" scale="50"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Hoja2">
    <pageSetUpPr fitToPage="1"/>
  </sheetPr>
  <dimension ref="A1:H29"/>
  <sheetViews>
    <sheetView showGridLines="0" zoomScale="75" zoomScaleNormal="75" workbookViewId="0" topLeftCell="A1">
      <selection activeCell="B39" sqref="B39"/>
    </sheetView>
  </sheetViews>
  <sheetFormatPr defaultColWidth="11.421875" defaultRowHeight="12.75"/>
  <cols>
    <col min="1" max="1" width="28.7109375" style="33" customWidth="1"/>
    <col min="2" max="7" width="14.7109375" style="33" customWidth="1"/>
    <col min="8" max="16384" width="11.421875" style="33" customWidth="1"/>
  </cols>
  <sheetData>
    <row r="1" spans="1:8" s="50" customFormat="1" ht="18">
      <c r="A1" s="489" t="s">
        <v>236</v>
      </c>
      <c r="B1" s="489"/>
      <c r="C1" s="489"/>
      <c r="D1" s="489"/>
      <c r="E1" s="489"/>
      <c r="F1" s="489"/>
      <c r="G1" s="489"/>
      <c r="H1" s="49"/>
    </row>
    <row r="3" spans="1:7" ht="15">
      <c r="A3" s="492" t="s">
        <v>369</v>
      </c>
      <c r="B3" s="492"/>
      <c r="C3" s="492"/>
      <c r="D3" s="492"/>
      <c r="E3" s="492"/>
      <c r="F3" s="492"/>
      <c r="G3" s="492"/>
    </row>
    <row r="4" spans="1:7" ht="14.25" customHeight="1" thickBot="1">
      <c r="A4" s="187"/>
      <c r="B4" s="187"/>
      <c r="C4" s="187"/>
      <c r="D4" s="187"/>
      <c r="E4" s="187"/>
      <c r="F4" s="187"/>
      <c r="G4" s="187"/>
    </row>
    <row r="5" spans="1:7" ht="12.75">
      <c r="A5" s="495" t="s">
        <v>150</v>
      </c>
      <c r="B5" s="493" t="s">
        <v>3</v>
      </c>
      <c r="C5" s="494"/>
      <c r="D5" s="493" t="s">
        <v>4</v>
      </c>
      <c r="E5" s="494"/>
      <c r="F5" s="490" t="s">
        <v>5</v>
      </c>
      <c r="G5" s="491"/>
    </row>
    <row r="6" spans="1:7" ht="13.5" thickBot="1">
      <c r="A6" s="496"/>
      <c r="B6" s="194">
        <v>2008</v>
      </c>
      <c r="C6" s="194">
        <v>2009</v>
      </c>
      <c r="D6" s="194">
        <v>2008</v>
      </c>
      <c r="E6" s="194">
        <v>2009</v>
      </c>
      <c r="F6" s="195">
        <v>2008</v>
      </c>
      <c r="G6" s="195">
        <v>2009</v>
      </c>
    </row>
    <row r="7" spans="1:7" ht="12.75">
      <c r="A7" s="188" t="s">
        <v>166</v>
      </c>
      <c r="B7" s="164">
        <v>8202220</v>
      </c>
      <c r="C7" s="164">
        <v>8302923</v>
      </c>
      <c r="D7" s="164">
        <v>4071500</v>
      </c>
      <c r="E7" s="164">
        <v>4113383</v>
      </c>
      <c r="F7" s="168">
        <v>4130720</v>
      </c>
      <c r="G7" s="168">
        <v>4189540</v>
      </c>
    </row>
    <row r="8" spans="1:7" ht="12.75">
      <c r="A8" s="189" t="s">
        <v>6</v>
      </c>
      <c r="B8" s="170">
        <v>1326918</v>
      </c>
      <c r="C8" s="170">
        <v>1345473</v>
      </c>
      <c r="D8" s="170">
        <v>664403</v>
      </c>
      <c r="E8" s="170">
        <v>673819</v>
      </c>
      <c r="F8" s="174">
        <v>662515</v>
      </c>
      <c r="G8" s="174">
        <v>671654</v>
      </c>
    </row>
    <row r="9" spans="1:7" ht="12.75">
      <c r="A9" s="189" t="s">
        <v>7</v>
      </c>
      <c r="B9" s="170">
        <v>1080138</v>
      </c>
      <c r="C9" s="170">
        <v>1085289</v>
      </c>
      <c r="D9" s="170">
        <v>518291</v>
      </c>
      <c r="E9" s="170">
        <v>520916</v>
      </c>
      <c r="F9" s="174">
        <v>561847</v>
      </c>
      <c r="G9" s="174">
        <v>564373</v>
      </c>
    </row>
    <row r="10" spans="1:7" ht="12.75">
      <c r="A10" s="189" t="s">
        <v>8</v>
      </c>
      <c r="B10" s="170">
        <v>1072844</v>
      </c>
      <c r="C10" s="170">
        <v>1095426</v>
      </c>
      <c r="D10" s="170">
        <v>540395</v>
      </c>
      <c r="E10" s="170">
        <v>551079</v>
      </c>
      <c r="F10" s="174">
        <v>532449</v>
      </c>
      <c r="G10" s="174">
        <v>544347</v>
      </c>
    </row>
    <row r="11" spans="1:7" ht="12.75">
      <c r="A11" s="189" t="s">
        <v>9</v>
      </c>
      <c r="B11" s="170">
        <v>2075968</v>
      </c>
      <c r="C11" s="170">
        <v>2103992</v>
      </c>
      <c r="D11" s="170">
        <v>1040137</v>
      </c>
      <c r="E11" s="170">
        <v>1052636</v>
      </c>
      <c r="F11" s="174">
        <v>1035831</v>
      </c>
      <c r="G11" s="174">
        <v>1051356</v>
      </c>
    </row>
    <row r="12" spans="1:7" ht="12.75">
      <c r="A12" s="189" t="s">
        <v>10</v>
      </c>
      <c r="B12" s="170">
        <v>582138</v>
      </c>
      <c r="C12" s="170">
        <v>589235</v>
      </c>
      <c r="D12" s="170">
        <v>285469</v>
      </c>
      <c r="E12" s="170">
        <v>288735</v>
      </c>
      <c r="F12" s="174">
        <v>296669</v>
      </c>
      <c r="G12" s="174">
        <v>300500</v>
      </c>
    </row>
    <row r="13" spans="1:7" ht="12.75">
      <c r="A13" s="189" t="s">
        <v>11</v>
      </c>
      <c r="B13" s="170">
        <v>2557330</v>
      </c>
      <c r="C13" s="170">
        <v>2563521</v>
      </c>
      <c r="D13" s="170">
        <v>1269338</v>
      </c>
      <c r="E13" s="170">
        <v>1272020</v>
      </c>
      <c r="F13" s="174">
        <v>1287992</v>
      </c>
      <c r="G13" s="174">
        <v>1291501</v>
      </c>
    </row>
    <row r="14" spans="1:7" ht="12.75">
      <c r="A14" s="189" t="s">
        <v>160</v>
      </c>
      <c r="B14" s="170">
        <v>2043100</v>
      </c>
      <c r="C14" s="170">
        <v>2081313</v>
      </c>
      <c r="D14" s="170">
        <v>1033131</v>
      </c>
      <c r="E14" s="170">
        <v>1051668</v>
      </c>
      <c r="F14" s="174">
        <v>1009969</v>
      </c>
      <c r="G14" s="174">
        <v>1029645</v>
      </c>
    </row>
    <row r="15" spans="1:7" ht="12.75">
      <c r="A15" s="189" t="s">
        <v>12</v>
      </c>
      <c r="B15" s="170">
        <v>7364078</v>
      </c>
      <c r="C15" s="170">
        <v>7475420</v>
      </c>
      <c r="D15" s="170">
        <v>3661028</v>
      </c>
      <c r="E15" s="170">
        <v>3713765</v>
      </c>
      <c r="F15" s="174">
        <v>3703050</v>
      </c>
      <c r="G15" s="174">
        <v>3761655</v>
      </c>
    </row>
    <row r="16" spans="1:7" ht="12.75">
      <c r="A16" s="189" t="s">
        <v>187</v>
      </c>
      <c r="B16" s="170">
        <v>5029601</v>
      </c>
      <c r="C16" s="170">
        <v>5094675</v>
      </c>
      <c r="D16" s="170">
        <v>2508433</v>
      </c>
      <c r="E16" s="170">
        <v>2537898</v>
      </c>
      <c r="F16" s="174">
        <v>2521168</v>
      </c>
      <c r="G16" s="174">
        <v>2556777</v>
      </c>
    </row>
    <row r="17" spans="1:7" ht="12.75">
      <c r="A17" s="189" t="s">
        <v>30</v>
      </c>
      <c r="B17" s="170">
        <v>1097744</v>
      </c>
      <c r="C17" s="170">
        <v>1102410</v>
      </c>
      <c r="D17" s="170">
        <v>546192</v>
      </c>
      <c r="E17" s="170">
        <v>547550</v>
      </c>
      <c r="F17" s="174">
        <v>551552</v>
      </c>
      <c r="G17" s="174">
        <v>554860</v>
      </c>
    </row>
    <row r="18" spans="1:7" ht="12.75">
      <c r="A18" s="189" t="s">
        <v>14</v>
      </c>
      <c r="B18" s="170">
        <v>2784169</v>
      </c>
      <c r="C18" s="170">
        <v>2796089</v>
      </c>
      <c r="D18" s="170">
        <v>1344268</v>
      </c>
      <c r="E18" s="170">
        <v>1349603</v>
      </c>
      <c r="F18" s="174">
        <v>1439901</v>
      </c>
      <c r="G18" s="174">
        <v>1446486</v>
      </c>
    </row>
    <row r="19" spans="1:7" ht="12.75">
      <c r="A19" s="189" t="s">
        <v>15</v>
      </c>
      <c r="B19" s="170">
        <v>6271638</v>
      </c>
      <c r="C19" s="170">
        <v>6386932</v>
      </c>
      <c r="D19" s="170">
        <v>3040658</v>
      </c>
      <c r="E19" s="170">
        <v>3094874</v>
      </c>
      <c r="F19" s="174">
        <v>3230980</v>
      </c>
      <c r="G19" s="174">
        <v>3292058</v>
      </c>
    </row>
    <row r="20" spans="1:7" ht="12.75">
      <c r="A20" s="189" t="s">
        <v>31</v>
      </c>
      <c r="B20" s="170">
        <v>1426109</v>
      </c>
      <c r="C20" s="170">
        <v>1446520</v>
      </c>
      <c r="D20" s="170">
        <v>722999</v>
      </c>
      <c r="E20" s="170">
        <v>731609</v>
      </c>
      <c r="F20" s="174">
        <v>703110</v>
      </c>
      <c r="G20" s="174">
        <v>714911</v>
      </c>
    </row>
    <row r="21" spans="1:7" ht="12.75">
      <c r="A21" s="189" t="s">
        <v>102</v>
      </c>
      <c r="B21" s="170">
        <v>620377</v>
      </c>
      <c r="C21" s="170">
        <v>630578</v>
      </c>
      <c r="D21" s="170">
        <v>310282</v>
      </c>
      <c r="E21" s="170">
        <v>315486</v>
      </c>
      <c r="F21" s="174">
        <v>310095</v>
      </c>
      <c r="G21" s="174">
        <v>315092</v>
      </c>
    </row>
    <row r="22" spans="1:7" ht="12.75">
      <c r="A22" s="189" t="s">
        <v>149</v>
      </c>
      <c r="B22" s="170">
        <v>2157112</v>
      </c>
      <c r="C22" s="170">
        <v>2172175</v>
      </c>
      <c r="D22" s="170">
        <v>1055150</v>
      </c>
      <c r="E22" s="170">
        <v>1062412</v>
      </c>
      <c r="F22" s="174">
        <v>1101962</v>
      </c>
      <c r="G22" s="174">
        <v>1109763</v>
      </c>
    </row>
    <row r="23" spans="1:7" ht="12.75">
      <c r="A23" s="189" t="s">
        <v>16</v>
      </c>
      <c r="B23" s="170">
        <v>317501</v>
      </c>
      <c r="C23" s="170">
        <v>321702</v>
      </c>
      <c r="D23" s="170">
        <v>160342</v>
      </c>
      <c r="E23" s="170">
        <v>162173</v>
      </c>
      <c r="F23" s="174">
        <v>157159</v>
      </c>
      <c r="G23" s="174">
        <v>159529</v>
      </c>
    </row>
    <row r="24" spans="1:7" ht="12.75">
      <c r="A24" s="189" t="s">
        <v>237</v>
      </c>
      <c r="B24" s="170">
        <v>77389</v>
      </c>
      <c r="C24" s="170">
        <v>78674</v>
      </c>
      <c r="D24" s="170">
        <v>39385</v>
      </c>
      <c r="E24" s="170">
        <v>40118</v>
      </c>
      <c r="F24" s="174">
        <v>38004</v>
      </c>
      <c r="G24" s="174">
        <v>38556</v>
      </c>
    </row>
    <row r="25" spans="1:7" ht="12.75">
      <c r="A25" s="189" t="s">
        <v>238</v>
      </c>
      <c r="B25" s="170">
        <v>71448</v>
      </c>
      <c r="C25" s="170">
        <v>73460</v>
      </c>
      <c r="D25" s="170">
        <v>36336</v>
      </c>
      <c r="E25" s="170">
        <v>37244</v>
      </c>
      <c r="F25" s="174">
        <v>35112</v>
      </c>
      <c r="G25" s="174">
        <v>36216</v>
      </c>
    </row>
    <row r="26" spans="1:7" ht="12.75">
      <c r="A26" s="189"/>
      <c r="B26" s="170"/>
      <c r="C26" s="170"/>
      <c r="D26" s="170"/>
      <c r="E26" s="170"/>
      <c r="F26" s="170"/>
      <c r="G26" s="174"/>
    </row>
    <row r="27" spans="1:7" s="51" customFormat="1" ht="13.5" thickBot="1">
      <c r="A27" s="190" t="s">
        <v>32</v>
      </c>
      <c r="B27" s="191">
        <v>45200737</v>
      </c>
      <c r="C27" s="191">
        <f>SUM(C7:C25)</f>
        <v>46745807</v>
      </c>
      <c r="D27" s="191">
        <v>22339962</v>
      </c>
      <c r="E27" s="191">
        <f>SUM(E7:E25)</f>
        <v>23116988</v>
      </c>
      <c r="F27" s="191">
        <v>22860775</v>
      </c>
      <c r="G27" s="192">
        <f>SUM(G7:H25)</f>
        <v>23628819</v>
      </c>
    </row>
    <row r="28" spans="1:7" ht="12.75">
      <c r="A28" s="193" t="s">
        <v>100</v>
      </c>
      <c r="B28" s="193"/>
      <c r="C28" s="193"/>
      <c r="D28" s="193"/>
      <c r="E28" s="193"/>
      <c r="F28" s="193"/>
      <c r="G28" s="193"/>
    </row>
    <row r="29" spans="2:7" ht="12.75">
      <c r="B29" s="93"/>
      <c r="C29" s="93"/>
      <c r="D29" s="93"/>
      <c r="E29" s="93"/>
      <c r="F29" s="93"/>
      <c r="G29" s="93"/>
    </row>
  </sheetData>
  <mergeCells count="6">
    <mergeCell ref="A1:G1"/>
    <mergeCell ref="F5:G5"/>
    <mergeCell ref="A3:G3"/>
    <mergeCell ref="B5:C5"/>
    <mergeCell ref="D5:E5"/>
    <mergeCell ref="A5:A6"/>
  </mergeCells>
  <printOptions horizontalCentered="1"/>
  <pageMargins left="0.7874015748031497" right="0.7874015748031497" top="0.5905511811023623" bottom="0.984251968503937" header="0" footer="0"/>
  <pageSetup fitToHeight="1" fitToWidth="1" horizontalDpi="2400" verticalDpi="2400" orientation="portrait" paperSize="9" scale="74" r:id="rId1"/>
  <headerFooter alignWithMargins="0">
    <oddFooter>&amp;C&amp;A</oddFooter>
  </headerFooter>
  <ignoredErrors>
    <ignoredError sqref="C27 E27" formulaRange="1"/>
  </ignoredErrors>
</worksheet>
</file>

<file path=xl/worksheets/sheet20.xml><?xml version="1.0" encoding="utf-8"?>
<worksheet xmlns="http://schemas.openxmlformats.org/spreadsheetml/2006/main" xmlns:r="http://schemas.openxmlformats.org/officeDocument/2006/relationships">
  <sheetPr transitionEvaluation="1"/>
  <dimension ref="A1:O36"/>
  <sheetViews>
    <sheetView showGridLines="0" zoomScale="75" zoomScaleNormal="75" workbookViewId="0" topLeftCell="A1">
      <selection activeCell="O6" sqref="O6:P6"/>
    </sheetView>
  </sheetViews>
  <sheetFormatPr defaultColWidth="12.57421875" defaultRowHeight="12.75"/>
  <cols>
    <col min="1" max="1" width="10.7109375" style="12" customWidth="1"/>
    <col min="2" max="3" width="12.57421875" style="12" customWidth="1"/>
    <col min="4" max="15" width="10.7109375" style="12" customWidth="1"/>
    <col min="16" max="16384" width="19.140625" style="12" customWidth="1"/>
  </cols>
  <sheetData>
    <row r="1" spans="1:15" ht="18">
      <c r="A1" s="592" t="s">
        <v>236</v>
      </c>
      <c r="B1" s="592"/>
      <c r="C1" s="592"/>
      <c r="D1" s="592"/>
      <c r="E1" s="592"/>
      <c r="F1" s="592"/>
      <c r="G1" s="592"/>
      <c r="H1" s="592"/>
      <c r="I1" s="592"/>
      <c r="J1" s="592"/>
      <c r="K1" s="592"/>
      <c r="L1" s="592"/>
      <c r="M1" s="592"/>
      <c r="N1" s="147"/>
      <c r="O1" s="147"/>
    </row>
    <row r="3" spans="1:15" s="29" customFormat="1" ht="15">
      <c r="A3" s="670" t="s">
        <v>362</v>
      </c>
      <c r="B3" s="670"/>
      <c r="C3" s="670"/>
      <c r="D3" s="670"/>
      <c r="E3" s="670"/>
      <c r="F3" s="670"/>
      <c r="G3" s="670"/>
      <c r="H3" s="670"/>
      <c r="I3" s="670"/>
      <c r="J3" s="670"/>
      <c r="K3" s="670"/>
      <c r="L3" s="670"/>
      <c r="M3" s="670"/>
      <c r="N3" s="425"/>
      <c r="O3" s="425"/>
    </row>
    <row r="4" spans="1:15" ht="15">
      <c r="A4" s="671" t="s">
        <v>300</v>
      </c>
      <c r="B4" s="671"/>
      <c r="C4" s="671"/>
      <c r="D4" s="671"/>
      <c r="E4" s="671"/>
      <c r="F4" s="671"/>
      <c r="G4" s="671"/>
      <c r="H4" s="671"/>
      <c r="I4" s="671"/>
      <c r="J4" s="671"/>
      <c r="K4" s="671"/>
      <c r="L4" s="671"/>
      <c r="M4" s="671"/>
      <c r="N4" s="426"/>
      <c r="O4" s="426"/>
    </row>
    <row r="5" spans="1:5" ht="14.25" customHeight="1" thickBot="1">
      <c r="A5" s="342"/>
      <c r="B5" s="342"/>
      <c r="C5" s="342"/>
      <c r="D5" s="342"/>
      <c r="E5" s="342"/>
    </row>
    <row r="6" spans="1:15" s="5" customFormat="1" ht="12.75">
      <c r="A6" s="412"/>
      <c r="B6" s="828" t="s">
        <v>336</v>
      </c>
      <c r="C6" s="663"/>
      <c r="D6" s="663"/>
      <c r="E6" s="663"/>
      <c r="F6" s="663"/>
      <c r="G6" s="663"/>
      <c r="H6" s="663"/>
      <c r="I6" s="663"/>
      <c r="J6" s="663"/>
      <c r="K6" s="663"/>
      <c r="L6" s="663"/>
      <c r="M6" s="663"/>
      <c r="N6" s="110"/>
      <c r="O6" s="110"/>
    </row>
    <row r="7" spans="1:13" s="5" customFormat="1" ht="12.75" customHeight="1">
      <c r="A7" s="664" t="s">
        <v>1</v>
      </c>
      <c r="B7" s="709" t="s">
        <v>3</v>
      </c>
      <c r="C7" s="827" t="s">
        <v>333</v>
      </c>
      <c r="D7" s="827" t="s">
        <v>306</v>
      </c>
      <c r="E7" s="704" t="s">
        <v>307</v>
      </c>
      <c r="F7" s="704" t="s">
        <v>308</v>
      </c>
      <c r="G7" s="704" t="s">
        <v>309</v>
      </c>
      <c r="H7" s="704" t="s">
        <v>310</v>
      </c>
      <c r="I7" s="704" t="s">
        <v>311</v>
      </c>
      <c r="J7" s="704" t="s">
        <v>312</v>
      </c>
      <c r="K7" s="704" t="s">
        <v>334</v>
      </c>
      <c r="L7" s="704" t="s">
        <v>335</v>
      </c>
      <c r="M7" s="702" t="s">
        <v>314</v>
      </c>
    </row>
    <row r="8" spans="1:13" s="5" customFormat="1" ht="12.75">
      <c r="A8" s="664"/>
      <c r="B8" s="666"/>
      <c r="C8" s="668"/>
      <c r="D8" s="668"/>
      <c r="E8" s="661"/>
      <c r="F8" s="661"/>
      <c r="G8" s="661"/>
      <c r="H8" s="661"/>
      <c r="I8" s="661"/>
      <c r="J8" s="661"/>
      <c r="K8" s="661"/>
      <c r="L8" s="661"/>
      <c r="M8" s="662"/>
    </row>
    <row r="9" spans="1:13" s="5" customFormat="1" ht="12.75">
      <c r="A9" s="664"/>
      <c r="B9" s="666"/>
      <c r="C9" s="668"/>
      <c r="D9" s="668"/>
      <c r="E9" s="661"/>
      <c r="F9" s="661"/>
      <c r="G9" s="661"/>
      <c r="H9" s="661"/>
      <c r="I9" s="661"/>
      <c r="J9" s="661"/>
      <c r="K9" s="661"/>
      <c r="L9" s="661"/>
      <c r="M9" s="662"/>
    </row>
    <row r="10" spans="1:13" s="5" customFormat="1" ht="13.5" thickBot="1">
      <c r="A10" s="665"/>
      <c r="B10" s="667"/>
      <c r="C10" s="669"/>
      <c r="D10" s="669"/>
      <c r="E10" s="705"/>
      <c r="F10" s="705"/>
      <c r="G10" s="705"/>
      <c r="H10" s="705"/>
      <c r="I10" s="705"/>
      <c r="J10" s="705"/>
      <c r="K10" s="705"/>
      <c r="L10" s="705"/>
      <c r="M10" s="703"/>
    </row>
    <row r="11" spans="1:13" s="5" customFormat="1" ht="12.75">
      <c r="A11" s="343">
        <v>2001</v>
      </c>
      <c r="B11" s="327">
        <v>285.776</v>
      </c>
      <c r="C11" s="327">
        <v>29.623</v>
      </c>
      <c r="D11" s="327">
        <v>49.171</v>
      </c>
      <c r="E11" s="327">
        <v>46.865</v>
      </c>
      <c r="F11" s="327">
        <v>40.942</v>
      </c>
      <c r="G11" s="327">
        <v>34.702</v>
      </c>
      <c r="H11" s="327">
        <v>27.076</v>
      </c>
      <c r="I11" s="327">
        <v>20.385</v>
      </c>
      <c r="J11" s="327">
        <v>15.926</v>
      </c>
      <c r="K11" s="327">
        <v>12.308</v>
      </c>
      <c r="L11" s="327">
        <v>7.813</v>
      </c>
      <c r="M11" s="325">
        <v>0.784</v>
      </c>
    </row>
    <row r="12" spans="1:13" s="5" customFormat="1" ht="12.75">
      <c r="A12" s="343">
        <v>2002</v>
      </c>
      <c r="B12" s="327">
        <v>340.398</v>
      </c>
      <c r="C12" s="327">
        <v>33.774</v>
      </c>
      <c r="D12" s="327">
        <v>58.227</v>
      </c>
      <c r="E12" s="327">
        <v>57.699</v>
      </c>
      <c r="F12" s="327">
        <v>49.877</v>
      </c>
      <c r="G12" s="327">
        <v>42.106</v>
      </c>
      <c r="H12" s="327">
        <v>34.244</v>
      </c>
      <c r="I12" s="327">
        <v>23.801</v>
      </c>
      <c r="J12" s="327">
        <v>17.202</v>
      </c>
      <c r="K12" s="327">
        <v>13.552</v>
      </c>
      <c r="L12" s="327">
        <v>8.271</v>
      </c>
      <c r="M12" s="328">
        <v>1.395</v>
      </c>
    </row>
    <row r="13" spans="1:13" s="5" customFormat="1" ht="12.75">
      <c r="A13" s="398">
        <v>2003</v>
      </c>
      <c r="B13" s="327">
        <v>324.967</v>
      </c>
      <c r="C13" s="327">
        <v>42.139</v>
      </c>
      <c r="D13" s="327">
        <v>60.158</v>
      </c>
      <c r="E13" s="327">
        <v>57.038</v>
      </c>
      <c r="F13" s="327">
        <v>48.325</v>
      </c>
      <c r="G13" s="327">
        <v>39.29</v>
      </c>
      <c r="H13" s="327">
        <v>30.256</v>
      </c>
      <c r="I13" s="327">
        <v>20.502</v>
      </c>
      <c r="J13" s="327">
        <v>12.974</v>
      </c>
      <c r="K13" s="327">
        <v>8.658</v>
      </c>
      <c r="L13" s="327">
        <v>4.633</v>
      </c>
      <c r="M13" s="328">
        <v>0.841</v>
      </c>
    </row>
    <row r="14" spans="1:13" s="5" customFormat="1" ht="12.75">
      <c r="A14" s="398">
        <v>2004</v>
      </c>
      <c r="B14" s="327">
        <v>314.286</v>
      </c>
      <c r="C14" s="327">
        <v>35.4</v>
      </c>
      <c r="D14" s="327">
        <v>52.302</v>
      </c>
      <c r="E14" s="327">
        <v>55.701</v>
      </c>
      <c r="F14" s="327">
        <v>53.97</v>
      </c>
      <c r="G14" s="327">
        <v>40.233</v>
      </c>
      <c r="H14" s="327">
        <v>30.7</v>
      </c>
      <c r="I14" s="327">
        <v>20.601</v>
      </c>
      <c r="J14" s="327">
        <v>12.628</v>
      </c>
      <c r="K14" s="327">
        <v>7.796</v>
      </c>
      <c r="L14" s="327">
        <v>4.176</v>
      </c>
      <c r="M14" s="328">
        <v>0.671</v>
      </c>
    </row>
    <row r="15" spans="1:13" s="5" customFormat="1" ht="12.75">
      <c r="A15" s="398">
        <v>2005</v>
      </c>
      <c r="B15" s="327">
        <v>370.893</v>
      </c>
      <c r="C15" s="327">
        <v>34.253</v>
      </c>
      <c r="D15" s="327">
        <v>61.968</v>
      </c>
      <c r="E15" s="327">
        <v>74.011</v>
      </c>
      <c r="F15" s="327">
        <v>62.08</v>
      </c>
      <c r="G15" s="327">
        <v>49.204</v>
      </c>
      <c r="H15" s="327">
        <v>35.074</v>
      </c>
      <c r="I15" s="327">
        <v>24.805</v>
      </c>
      <c r="J15" s="327">
        <v>14.655</v>
      </c>
      <c r="K15" s="327">
        <v>9.299</v>
      </c>
      <c r="L15" s="327">
        <v>4.744</v>
      </c>
      <c r="M15" s="328">
        <v>0.714</v>
      </c>
    </row>
    <row r="16" spans="1:13" s="5" customFormat="1" ht="12.75">
      <c r="A16" s="398">
        <v>2006</v>
      </c>
      <c r="B16" s="327">
        <v>305.949</v>
      </c>
      <c r="C16" s="327">
        <v>31.753</v>
      </c>
      <c r="D16" s="327">
        <v>49.179</v>
      </c>
      <c r="E16" s="327">
        <v>54.908</v>
      </c>
      <c r="F16" s="327">
        <v>48.981</v>
      </c>
      <c r="G16" s="327">
        <v>40.322</v>
      </c>
      <c r="H16" s="327">
        <v>30.953</v>
      </c>
      <c r="I16" s="327">
        <v>23.024</v>
      </c>
      <c r="J16" s="327">
        <v>13.653</v>
      </c>
      <c r="K16" s="327">
        <v>8.225</v>
      </c>
      <c r="L16" s="327">
        <v>4.295</v>
      </c>
      <c r="M16" s="328">
        <v>0.605</v>
      </c>
    </row>
    <row r="17" spans="1:13" s="5" customFormat="1" ht="12.75">
      <c r="A17" s="398">
        <v>2007</v>
      </c>
      <c r="B17" s="327">
        <v>311.058</v>
      </c>
      <c r="C17" s="327">
        <v>32.126</v>
      </c>
      <c r="D17" s="327">
        <v>48.945</v>
      </c>
      <c r="E17" s="327">
        <v>53.544</v>
      </c>
      <c r="F17" s="327">
        <v>49.154</v>
      </c>
      <c r="G17" s="327">
        <v>41.715</v>
      </c>
      <c r="H17" s="327">
        <v>32.946</v>
      </c>
      <c r="I17" s="327">
        <v>24.548</v>
      </c>
      <c r="J17" s="327">
        <v>14.78</v>
      </c>
      <c r="K17" s="327">
        <v>8.648</v>
      </c>
      <c r="L17" s="327">
        <v>3.998</v>
      </c>
      <c r="M17" s="328">
        <v>0.61</v>
      </c>
    </row>
    <row r="18" spans="1:13" s="5" customFormat="1" ht="12.75">
      <c r="A18" s="398" t="s">
        <v>407</v>
      </c>
      <c r="B18" s="327">
        <v>375.94</v>
      </c>
      <c r="C18" s="327">
        <v>35.239</v>
      </c>
      <c r="D18" s="327">
        <v>58.735</v>
      </c>
      <c r="E18" s="327">
        <v>65.726</v>
      </c>
      <c r="F18" s="327">
        <v>63.363</v>
      </c>
      <c r="G18" s="327">
        <v>52.744</v>
      </c>
      <c r="H18" s="327">
        <v>41.359</v>
      </c>
      <c r="I18" s="327">
        <v>29.11</v>
      </c>
      <c r="J18" s="327">
        <v>17.052</v>
      </c>
      <c r="K18" s="327">
        <v>8.569</v>
      </c>
      <c r="L18" s="327">
        <v>3.4</v>
      </c>
      <c r="M18" s="328">
        <v>0.606</v>
      </c>
    </row>
    <row r="19" spans="1:13" s="5" customFormat="1" ht="13.5" thickBot="1">
      <c r="A19" s="485" t="s">
        <v>377</v>
      </c>
      <c r="B19" s="432">
        <v>559.43</v>
      </c>
      <c r="C19" s="432">
        <v>44.323</v>
      </c>
      <c r="D19" s="432">
        <v>89.535</v>
      </c>
      <c r="E19" s="432">
        <v>95.454</v>
      </c>
      <c r="F19" s="432">
        <v>98.035</v>
      </c>
      <c r="G19" s="432">
        <v>83.193</v>
      </c>
      <c r="H19" s="432">
        <v>65.221</v>
      </c>
      <c r="I19" s="432">
        <v>42.551</v>
      </c>
      <c r="J19" s="432">
        <v>24.642</v>
      </c>
      <c r="K19" s="432">
        <v>11.455</v>
      </c>
      <c r="L19" s="432">
        <v>4.325</v>
      </c>
      <c r="M19" s="486">
        <v>0.669</v>
      </c>
    </row>
    <row r="20" spans="1:9" ht="12.75">
      <c r="A20" s="148"/>
      <c r="B20"/>
      <c r="C20"/>
      <c r="D20"/>
      <c r="E20"/>
      <c r="F20"/>
      <c r="G20"/>
      <c r="H20"/>
      <c r="I20"/>
    </row>
    <row r="21" spans="1:9" ht="12.75">
      <c r="A21" s="152"/>
      <c r="B21"/>
      <c r="C21"/>
      <c r="D21"/>
      <c r="E21"/>
      <c r="F21"/>
      <c r="G21"/>
      <c r="H21"/>
      <c r="I21"/>
    </row>
    <row r="22" spans="1:9" ht="13.5" thickBot="1">
      <c r="A22" s="6"/>
      <c r="B22"/>
      <c r="C22"/>
      <c r="D22"/>
      <c r="E22"/>
      <c r="F22"/>
      <c r="G22"/>
      <c r="H22"/>
      <c r="I22"/>
    </row>
    <row r="23" spans="1:13" s="5" customFormat="1" ht="12.75">
      <c r="A23" s="412"/>
      <c r="B23" s="828" t="s">
        <v>337</v>
      </c>
      <c r="C23" s="663"/>
      <c r="D23" s="663"/>
      <c r="E23" s="663"/>
      <c r="F23" s="663"/>
      <c r="G23" s="663"/>
      <c r="H23" s="663"/>
      <c r="I23" s="663"/>
      <c r="J23" s="663"/>
      <c r="K23" s="663"/>
      <c r="L23" s="663"/>
      <c r="M23" s="663"/>
    </row>
    <row r="24" spans="1:13" s="5" customFormat="1" ht="12.75" customHeight="1">
      <c r="A24" s="664" t="s">
        <v>1</v>
      </c>
      <c r="B24" s="709" t="s">
        <v>3</v>
      </c>
      <c r="C24" s="827" t="s">
        <v>333</v>
      </c>
      <c r="D24" s="827" t="s">
        <v>306</v>
      </c>
      <c r="E24" s="704" t="s">
        <v>307</v>
      </c>
      <c r="F24" s="704" t="s">
        <v>308</v>
      </c>
      <c r="G24" s="704" t="s">
        <v>309</v>
      </c>
      <c r="H24" s="704" t="s">
        <v>310</v>
      </c>
      <c r="I24" s="704" t="s">
        <v>311</v>
      </c>
      <c r="J24" s="704" t="s">
        <v>312</v>
      </c>
      <c r="K24" s="704" t="s">
        <v>334</v>
      </c>
      <c r="L24" s="704" t="s">
        <v>335</v>
      </c>
      <c r="M24" s="702" t="s">
        <v>314</v>
      </c>
    </row>
    <row r="25" spans="1:13" s="5" customFormat="1" ht="12.75">
      <c r="A25" s="664"/>
      <c r="B25" s="666"/>
      <c r="C25" s="668"/>
      <c r="D25" s="668"/>
      <c r="E25" s="661"/>
      <c r="F25" s="661"/>
      <c r="G25" s="661"/>
      <c r="H25" s="661"/>
      <c r="I25" s="661"/>
      <c r="J25" s="661"/>
      <c r="K25" s="661"/>
      <c r="L25" s="661"/>
      <c r="M25" s="662"/>
    </row>
    <row r="26" spans="1:13" s="5" customFormat="1" ht="12.75">
      <c r="A26" s="664"/>
      <c r="B26" s="666"/>
      <c r="C26" s="668"/>
      <c r="D26" s="668"/>
      <c r="E26" s="661"/>
      <c r="F26" s="661"/>
      <c r="G26" s="661"/>
      <c r="H26" s="661"/>
      <c r="I26" s="661"/>
      <c r="J26" s="661"/>
      <c r="K26" s="661"/>
      <c r="L26" s="661"/>
      <c r="M26" s="662"/>
    </row>
    <row r="27" spans="1:13" s="5" customFormat="1" ht="13.5" thickBot="1">
      <c r="A27" s="665"/>
      <c r="B27" s="667"/>
      <c r="C27" s="669"/>
      <c r="D27" s="669"/>
      <c r="E27" s="705"/>
      <c r="F27" s="705"/>
      <c r="G27" s="705"/>
      <c r="H27" s="705"/>
      <c r="I27" s="705"/>
      <c r="J27" s="705"/>
      <c r="K27" s="705"/>
      <c r="L27" s="705"/>
      <c r="M27" s="703"/>
    </row>
    <row r="28" spans="1:13" s="5" customFormat="1" ht="12.75">
      <c r="A28" s="398">
        <v>2005</v>
      </c>
      <c r="B28" s="327">
        <v>349.207</v>
      </c>
      <c r="C28" s="327">
        <v>13.055</v>
      </c>
      <c r="D28" s="327">
        <v>72.967</v>
      </c>
      <c r="E28" s="327">
        <v>70.907</v>
      </c>
      <c r="F28" s="327">
        <v>55.558</v>
      </c>
      <c r="G28" s="327">
        <v>42.96</v>
      </c>
      <c r="H28" s="327">
        <v>36.463</v>
      </c>
      <c r="I28" s="327">
        <v>27.075</v>
      </c>
      <c r="J28" s="327">
        <v>18.109</v>
      </c>
      <c r="K28" s="327">
        <v>9.421</v>
      </c>
      <c r="L28" s="327">
        <v>2.456</v>
      </c>
      <c r="M28" s="328">
        <v>0.226</v>
      </c>
    </row>
    <row r="29" spans="1:13" s="5" customFormat="1" ht="12.75">
      <c r="A29" s="398">
        <v>2006</v>
      </c>
      <c r="B29" s="327">
        <v>363.759</v>
      </c>
      <c r="C29" s="327">
        <v>17.86</v>
      </c>
      <c r="D29" s="327">
        <v>64.701</v>
      </c>
      <c r="E29" s="327">
        <v>73.37</v>
      </c>
      <c r="F29" s="327">
        <v>60.834</v>
      </c>
      <c r="G29" s="327">
        <v>46.722</v>
      </c>
      <c r="H29" s="327">
        <v>36.981</v>
      </c>
      <c r="I29" s="327">
        <v>32.034</v>
      </c>
      <c r="J29" s="327">
        <v>18.987</v>
      </c>
      <c r="K29" s="327">
        <v>8.944</v>
      </c>
      <c r="L29" s="327">
        <v>2.883</v>
      </c>
      <c r="M29" s="328">
        <v>0.437</v>
      </c>
    </row>
    <row r="30" spans="1:13" s="5" customFormat="1" ht="12.75">
      <c r="A30" s="398">
        <v>2007</v>
      </c>
      <c r="B30" s="327">
        <v>391.996</v>
      </c>
      <c r="C30" s="327">
        <v>14.173</v>
      </c>
      <c r="D30" s="327">
        <v>74.074</v>
      </c>
      <c r="E30" s="327">
        <v>73.606</v>
      </c>
      <c r="F30" s="327">
        <v>71.49</v>
      </c>
      <c r="G30" s="327">
        <v>55.285</v>
      </c>
      <c r="H30" s="327">
        <v>41.078</v>
      </c>
      <c r="I30" s="327">
        <v>30.006</v>
      </c>
      <c r="J30" s="327">
        <v>19.304</v>
      </c>
      <c r="K30" s="327">
        <v>9.252</v>
      </c>
      <c r="L30" s="327">
        <v>3.255</v>
      </c>
      <c r="M30" s="328">
        <v>0.435</v>
      </c>
    </row>
    <row r="31" spans="1:13" s="5" customFormat="1" ht="12.75">
      <c r="A31" s="398">
        <v>2008</v>
      </c>
      <c r="B31" s="327">
        <v>336.945</v>
      </c>
      <c r="C31" s="327">
        <v>7.274</v>
      </c>
      <c r="D31" s="327">
        <v>61.659</v>
      </c>
      <c r="E31" s="327">
        <v>61.4</v>
      </c>
      <c r="F31" s="327">
        <v>62.147</v>
      </c>
      <c r="G31" s="327">
        <v>49.866</v>
      </c>
      <c r="H31" s="327">
        <v>36.531</v>
      </c>
      <c r="I31" s="327">
        <v>27.157</v>
      </c>
      <c r="J31" s="327">
        <v>18.909</v>
      </c>
      <c r="K31" s="327">
        <v>8.889</v>
      </c>
      <c r="L31" s="327">
        <v>2.76</v>
      </c>
      <c r="M31" s="328">
        <v>0.351</v>
      </c>
    </row>
    <row r="32" spans="1:13" s="5" customFormat="1" ht="13.5" thickBot="1">
      <c r="A32" s="485" t="s">
        <v>377</v>
      </c>
      <c r="B32" s="432">
        <v>559.43</v>
      </c>
      <c r="C32" s="432">
        <v>44.323</v>
      </c>
      <c r="D32" s="432">
        <v>89.535</v>
      </c>
      <c r="E32" s="432">
        <v>95.454</v>
      </c>
      <c r="F32" s="432">
        <v>98.035</v>
      </c>
      <c r="G32" s="432">
        <v>83.193</v>
      </c>
      <c r="H32" s="432">
        <v>65.221</v>
      </c>
      <c r="I32" s="432">
        <v>42.551</v>
      </c>
      <c r="J32" s="432">
        <v>24.642</v>
      </c>
      <c r="K32" s="432">
        <v>11.455</v>
      </c>
      <c r="L32" s="432">
        <v>4.325</v>
      </c>
      <c r="M32" s="486">
        <v>0.669</v>
      </c>
    </row>
    <row r="33" spans="1:9" ht="12.75">
      <c r="A33" s="332" t="s">
        <v>194</v>
      </c>
      <c r="B33"/>
      <c r="C33"/>
      <c r="D33"/>
      <c r="E33"/>
      <c r="F33"/>
      <c r="G33"/>
      <c r="H33"/>
      <c r="I33"/>
    </row>
    <row r="34" spans="1:9" ht="12.75">
      <c r="A34" s="152" t="s">
        <v>220</v>
      </c>
      <c r="B34"/>
      <c r="C34"/>
      <c r="D34"/>
      <c r="E34"/>
      <c r="F34"/>
      <c r="G34"/>
      <c r="H34"/>
      <c r="I34"/>
    </row>
    <row r="35" spans="1:9" ht="12.75">
      <c r="A35" s="152" t="s">
        <v>193</v>
      </c>
      <c r="B35"/>
      <c r="C35"/>
      <c r="D35"/>
      <c r="E35"/>
      <c r="F35"/>
      <c r="G35"/>
      <c r="H35"/>
      <c r="I35"/>
    </row>
    <row r="36" ht="12.75">
      <c r="A36" s="5" t="s">
        <v>318</v>
      </c>
    </row>
  </sheetData>
  <mergeCells count="31">
    <mergeCell ref="A3:M3"/>
    <mergeCell ref="A1:M1"/>
    <mergeCell ref="A4:M4"/>
    <mergeCell ref="M24:M27"/>
    <mergeCell ref="I24:I27"/>
    <mergeCell ref="J24:J27"/>
    <mergeCell ref="K24:K27"/>
    <mergeCell ref="L24:L27"/>
    <mergeCell ref="E24:E27"/>
    <mergeCell ref="F24:F27"/>
    <mergeCell ref="G24:G27"/>
    <mergeCell ref="H24:H27"/>
    <mergeCell ref="A24:A27"/>
    <mergeCell ref="B24:B27"/>
    <mergeCell ref="C24:C27"/>
    <mergeCell ref="D24:D27"/>
    <mergeCell ref="B23:M23"/>
    <mergeCell ref="G7:G10"/>
    <mergeCell ref="H7:H10"/>
    <mergeCell ref="I7:I10"/>
    <mergeCell ref="J7:J10"/>
    <mergeCell ref="B6:M6"/>
    <mergeCell ref="A7:A10"/>
    <mergeCell ref="B7:B10"/>
    <mergeCell ref="C7:C10"/>
    <mergeCell ref="D7:D10"/>
    <mergeCell ref="E7:E10"/>
    <mergeCell ref="F7:F10"/>
    <mergeCell ref="K7:K10"/>
    <mergeCell ref="L7:L10"/>
    <mergeCell ref="M7:M10"/>
  </mergeCells>
  <printOptions horizontalCentered="1"/>
  <pageMargins left="0.7874015748031497" right="0.7874015748031497" top="0.5905511811023623" bottom="0.984251968503937" header="0" footer="0"/>
  <pageSetup horizontalDpi="600" verticalDpi="600" orientation="portrait" paperSize="9" scale="60"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sheetPr codeName="Hoja18" transitionEvaluation="1">
    <pageSetUpPr fitToPage="1"/>
  </sheetPr>
  <dimension ref="A1:R42"/>
  <sheetViews>
    <sheetView showGridLines="0" zoomScale="75" zoomScaleNormal="75" workbookViewId="0" topLeftCell="A1">
      <selection activeCell="D29" sqref="D29"/>
    </sheetView>
  </sheetViews>
  <sheetFormatPr defaultColWidth="12.57421875" defaultRowHeight="12.75"/>
  <cols>
    <col min="1" max="13" width="10.7109375" style="12" customWidth="1"/>
    <col min="14" max="16384" width="19.140625" style="12" customWidth="1"/>
  </cols>
  <sheetData>
    <row r="1" spans="1:18" ht="18">
      <c r="A1" s="592" t="s">
        <v>236</v>
      </c>
      <c r="B1" s="592"/>
      <c r="C1" s="592"/>
      <c r="D1" s="592"/>
      <c r="E1" s="592"/>
      <c r="F1" s="592"/>
      <c r="G1" s="592"/>
      <c r="H1" s="592"/>
      <c r="I1" s="592"/>
      <c r="J1" s="592"/>
      <c r="K1" s="592"/>
      <c r="L1" s="592"/>
      <c r="M1" s="592"/>
      <c r="N1"/>
      <c r="O1"/>
      <c r="P1"/>
      <c r="Q1"/>
      <c r="R1"/>
    </row>
    <row r="3" spans="1:13" s="29" customFormat="1" ht="15">
      <c r="A3" s="670" t="s">
        <v>360</v>
      </c>
      <c r="B3" s="670"/>
      <c r="C3" s="670"/>
      <c r="D3" s="670"/>
      <c r="E3" s="670"/>
      <c r="F3" s="670"/>
      <c r="G3" s="670"/>
      <c r="H3" s="670"/>
      <c r="I3" s="670"/>
      <c r="J3" s="670"/>
      <c r="K3" s="670"/>
      <c r="L3" s="670"/>
      <c r="M3" s="670"/>
    </row>
    <row r="4" spans="1:13" ht="15">
      <c r="A4" s="671" t="s">
        <v>301</v>
      </c>
      <c r="B4" s="671"/>
      <c r="C4" s="671"/>
      <c r="D4" s="671"/>
      <c r="E4" s="671"/>
      <c r="F4" s="671"/>
      <c r="G4" s="671"/>
      <c r="H4" s="671"/>
      <c r="I4" s="671"/>
      <c r="J4" s="671"/>
      <c r="K4" s="671"/>
      <c r="L4" s="671"/>
      <c r="M4" s="671"/>
    </row>
    <row r="5" spans="1:13" ht="13.5" thickBot="1">
      <c r="A5" s="346"/>
      <c r="B5" s="346"/>
      <c r="C5" s="346"/>
      <c r="D5" s="346"/>
      <c r="E5" s="346"/>
      <c r="F5" s="346"/>
      <c r="G5" s="346"/>
      <c r="H5" s="346"/>
      <c r="I5" s="346"/>
      <c r="J5" s="346"/>
      <c r="K5" s="346"/>
      <c r="L5" s="346"/>
      <c r="M5" s="346"/>
    </row>
    <row r="6" spans="1:13" ht="12.75" customHeight="1">
      <c r="A6" s="679" t="s">
        <v>1</v>
      </c>
      <c r="B6" s="672" t="s">
        <v>330</v>
      </c>
      <c r="C6" s="673"/>
      <c r="D6" s="673"/>
      <c r="E6" s="673"/>
      <c r="F6" s="673"/>
      <c r="G6" s="684"/>
      <c r="H6" s="672" t="s">
        <v>331</v>
      </c>
      <c r="I6" s="673"/>
      <c r="J6" s="673"/>
      <c r="K6" s="673"/>
      <c r="L6" s="673"/>
      <c r="M6" s="673"/>
    </row>
    <row r="7" spans="1:13" ht="12.75">
      <c r="A7" s="680"/>
      <c r="B7" s="674"/>
      <c r="C7" s="675"/>
      <c r="D7" s="675"/>
      <c r="E7" s="675"/>
      <c r="F7" s="675"/>
      <c r="G7" s="685"/>
      <c r="H7" s="674"/>
      <c r="I7" s="675"/>
      <c r="J7" s="675"/>
      <c r="K7" s="675"/>
      <c r="L7" s="675"/>
      <c r="M7" s="675"/>
    </row>
    <row r="8" spans="1:13" ht="15" customHeight="1">
      <c r="A8" s="680"/>
      <c r="B8" s="676" t="s">
        <v>3</v>
      </c>
      <c r="C8" s="677"/>
      <c r="D8" s="676" t="s">
        <v>295</v>
      </c>
      <c r="E8" s="677"/>
      <c r="F8" s="676" t="s">
        <v>329</v>
      </c>
      <c r="G8" s="677"/>
      <c r="H8" s="682" t="s">
        <v>3</v>
      </c>
      <c r="I8" s="683"/>
      <c r="J8" s="676" t="s">
        <v>295</v>
      </c>
      <c r="K8" s="677"/>
      <c r="L8" s="676" t="s">
        <v>329</v>
      </c>
      <c r="M8" s="678"/>
    </row>
    <row r="9" spans="1:13" ht="13.5" thickBot="1">
      <c r="A9" s="681"/>
      <c r="B9" s="422" t="s">
        <v>4</v>
      </c>
      <c r="C9" s="422" t="s">
        <v>5</v>
      </c>
      <c r="D9" s="422" t="s">
        <v>4</v>
      </c>
      <c r="E9" s="422" t="s">
        <v>5</v>
      </c>
      <c r="F9" s="422" t="s">
        <v>4</v>
      </c>
      <c r="G9" s="422" t="s">
        <v>5</v>
      </c>
      <c r="H9" s="422" t="s">
        <v>4</v>
      </c>
      <c r="I9" s="422" t="s">
        <v>5</v>
      </c>
      <c r="J9" s="422" t="s">
        <v>4</v>
      </c>
      <c r="K9" s="422" t="s">
        <v>5</v>
      </c>
      <c r="L9" s="422" t="s">
        <v>4</v>
      </c>
      <c r="M9" s="423" t="s">
        <v>5</v>
      </c>
    </row>
    <row r="10" spans="1:14" ht="12.75">
      <c r="A10" s="343">
        <v>2001</v>
      </c>
      <c r="B10" s="327">
        <f>(D10+F10)</f>
        <v>171.281</v>
      </c>
      <c r="C10" s="327">
        <f>(E10+G10)</f>
        <v>114.295</v>
      </c>
      <c r="D10" s="327">
        <v>161.524</v>
      </c>
      <c r="E10" s="327">
        <v>106.233</v>
      </c>
      <c r="F10" s="327">
        <v>9.757</v>
      </c>
      <c r="G10" s="327">
        <v>8.062</v>
      </c>
      <c r="H10" s="327" t="s">
        <v>290</v>
      </c>
      <c r="I10" s="327" t="s">
        <v>290</v>
      </c>
      <c r="J10" s="327" t="s">
        <v>290</v>
      </c>
      <c r="K10" s="327" t="s">
        <v>290</v>
      </c>
      <c r="L10" s="327" t="s">
        <v>290</v>
      </c>
      <c r="M10" s="328" t="s">
        <v>290</v>
      </c>
      <c r="N10"/>
    </row>
    <row r="11" spans="1:14" ht="12.75">
      <c r="A11" s="343">
        <v>2002</v>
      </c>
      <c r="B11" s="327">
        <f aca="true" t="shared" si="0" ref="B11:B17">(D11+F11)</f>
        <v>209.909</v>
      </c>
      <c r="C11" s="327">
        <f aca="true" t="shared" si="1" ref="C11:C17">(E11+G11)</f>
        <v>130.316</v>
      </c>
      <c r="D11" s="327">
        <v>199.075</v>
      </c>
      <c r="E11" s="327">
        <v>121.94</v>
      </c>
      <c r="F11" s="327">
        <v>10.834</v>
      </c>
      <c r="G11" s="327">
        <v>8.376</v>
      </c>
      <c r="H11" s="327" t="s">
        <v>290</v>
      </c>
      <c r="I11" s="327" t="s">
        <v>290</v>
      </c>
      <c r="J11" s="327" t="s">
        <v>290</v>
      </c>
      <c r="K11" s="327" t="s">
        <v>290</v>
      </c>
      <c r="L11" s="327" t="s">
        <v>290</v>
      </c>
      <c r="M11" s="328" t="s">
        <v>290</v>
      </c>
      <c r="N11"/>
    </row>
    <row r="12" spans="1:14" ht="12.75">
      <c r="A12" s="343">
        <v>2003</v>
      </c>
      <c r="B12" s="327">
        <f t="shared" si="0"/>
        <v>206.962</v>
      </c>
      <c r="C12" s="327">
        <f t="shared" si="1"/>
        <v>131.339</v>
      </c>
      <c r="D12" s="327">
        <v>191.357</v>
      </c>
      <c r="E12" s="327">
        <v>122.038</v>
      </c>
      <c r="F12" s="327">
        <v>15.605</v>
      </c>
      <c r="G12" s="327">
        <v>9.301</v>
      </c>
      <c r="H12" s="327" t="s">
        <v>290</v>
      </c>
      <c r="I12" s="327" t="s">
        <v>290</v>
      </c>
      <c r="J12" s="327" t="s">
        <v>290</v>
      </c>
      <c r="K12" s="327" t="s">
        <v>290</v>
      </c>
      <c r="L12" s="327" t="s">
        <v>290</v>
      </c>
      <c r="M12" s="328" t="s">
        <v>290</v>
      </c>
      <c r="N12"/>
    </row>
    <row r="13" spans="1:14" ht="12.75">
      <c r="A13" s="343">
        <v>2004</v>
      </c>
      <c r="B13" s="327">
        <f t="shared" si="0"/>
        <v>198.655</v>
      </c>
      <c r="C13" s="327">
        <f t="shared" si="1"/>
        <v>133.623</v>
      </c>
      <c r="D13" s="327">
        <v>184.883</v>
      </c>
      <c r="E13" s="327">
        <v>125.513</v>
      </c>
      <c r="F13" s="327">
        <v>13.772</v>
      </c>
      <c r="G13" s="327">
        <v>8.11</v>
      </c>
      <c r="H13" s="327" t="s">
        <v>290</v>
      </c>
      <c r="I13" s="327" t="s">
        <v>290</v>
      </c>
      <c r="J13" s="327" t="s">
        <v>290</v>
      </c>
      <c r="K13" s="327" t="s">
        <v>290</v>
      </c>
      <c r="L13" s="327" t="s">
        <v>290</v>
      </c>
      <c r="M13" s="328" t="s">
        <v>290</v>
      </c>
      <c r="N13"/>
    </row>
    <row r="14" spans="1:14" ht="12.75">
      <c r="A14" s="343">
        <v>2005</v>
      </c>
      <c r="B14" s="327">
        <f t="shared" si="0"/>
        <v>203.22</v>
      </c>
      <c r="C14" s="327">
        <f t="shared" si="1"/>
        <v>128.84199999999998</v>
      </c>
      <c r="D14" s="327">
        <v>187.702</v>
      </c>
      <c r="E14" s="327">
        <v>119.588</v>
      </c>
      <c r="F14" s="327">
        <v>15.518</v>
      </c>
      <c r="G14" s="327">
        <v>9.254</v>
      </c>
      <c r="H14" s="327">
        <f aca="true" t="shared" si="2" ref="H14:I17">(J14+L14)</f>
        <v>328.621</v>
      </c>
      <c r="I14" s="327">
        <f t="shared" si="2"/>
        <v>22.18</v>
      </c>
      <c r="J14" s="327">
        <v>323.558</v>
      </c>
      <c r="K14" s="327">
        <v>21.189</v>
      </c>
      <c r="L14" s="327">
        <v>5.063</v>
      </c>
      <c r="M14" s="328">
        <v>0.991</v>
      </c>
      <c r="N14"/>
    </row>
    <row r="15" spans="1:14" ht="12.75">
      <c r="A15" s="343">
        <v>2006</v>
      </c>
      <c r="B15" s="327">
        <f t="shared" si="0"/>
        <v>201.881</v>
      </c>
      <c r="C15" s="327">
        <f t="shared" si="1"/>
        <v>111.957</v>
      </c>
      <c r="D15" s="327">
        <v>188.179</v>
      </c>
      <c r="E15" s="327">
        <v>102.886</v>
      </c>
      <c r="F15" s="327">
        <v>13.702</v>
      </c>
      <c r="G15" s="327">
        <v>9.071</v>
      </c>
      <c r="H15" s="327">
        <f t="shared" si="2"/>
        <v>339.78200000000004</v>
      </c>
      <c r="I15" s="327">
        <f t="shared" si="2"/>
        <v>25.053</v>
      </c>
      <c r="J15" s="327">
        <v>335.189</v>
      </c>
      <c r="K15" s="327">
        <v>24.119</v>
      </c>
      <c r="L15" s="327">
        <v>4.593</v>
      </c>
      <c r="M15" s="328">
        <v>0.934</v>
      </c>
      <c r="N15"/>
    </row>
    <row r="16" spans="1:14" ht="12.75">
      <c r="A16" s="343">
        <v>2007</v>
      </c>
      <c r="B16" s="327">
        <f t="shared" si="0"/>
        <v>341.663</v>
      </c>
      <c r="C16" s="327">
        <f t="shared" si="1"/>
        <v>208.71800000000002</v>
      </c>
      <c r="D16" s="327">
        <v>171.551</v>
      </c>
      <c r="E16" s="327">
        <v>113.531</v>
      </c>
      <c r="F16" s="327">
        <v>170.112</v>
      </c>
      <c r="G16" s="327">
        <v>95.187</v>
      </c>
      <c r="H16" s="327">
        <f t="shared" si="2"/>
        <v>358.91999999999996</v>
      </c>
      <c r="I16" s="327">
        <f t="shared" si="2"/>
        <v>34.59</v>
      </c>
      <c r="J16" s="327">
        <v>354.681</v>
      </c>
      <c r="K16" s="327">
        <v>33.683</v>
      </c>
      <c r="L16" s="327">
        <v>4.239</v>
      </c>
      <c r="M16" s="328">
        <v>0.907</v>
      </c>
      <c r="N16"/>
    </row>
    <row r="17" spans="1:14" ht="12.75">
      <c r="A17" s="343" t="s">
        <v>408</v>
      </c>
      <c r="B17" s="327">
        <f t="shared" si="0"/>
        <v>191.57</v>
      </c>
      <c r="C17" s="327">
        <f t="shared" si="1"/>
        <v>114.319</v>
      </c>
      <c r="D17" s="327">
        <v>191.57</v>
      </c>
      <c r="E17" s="327">
        <v>114.319</v>
      </c>
      <c r="F17" s="327">
        <v>0</v>
      </c>
      <c r="G17" s="327">
        <v>0</v>
      </c>
      <c r="H17" s="327">
        <f t="shared" si="2"/>
        <v>311.06100000000004</v>
      </c>
      <c r="I17" s="327">
        <f t="shared" si="2"/>
        <v>28.558</v>
      </c>
      <c r="J17" s="327">
        <v>306.514</v>
      </c>
      <c r="K17" s="327">
        <v>27.688</v>
      </c>
      <c r="L17" s="327">
        <v>4.547</v>
      </c>
      <c r="M17" s="328">
        <v>0.87</v>
      </c>
      <c r="N17"/>
    </row>
    <row r="18" spans="1:14" ht="13.5" thickBot="1">
      <c r="A18" s="441" t="s">
        <v>377</v>
      </c>
      <c r="B18" s="631">
        <v>348.994</v>
      </c>
      <c r="C18" s="632"/>
      <c r="D18" s="631">
        <v>348.994</v>
      </c>
      <c r="E18" s="632"/>
      <c r="F18" s="631">
        <v>0</v>
      </c>
      <c r="G18" s="632"/>
      <c r="H18" s="631">
        <v>200.042</v>
      </c>
      <c r="I18" s="632"/>
      <c r="J18" s="631">
        <v>195.437</v>
      </c>
      <c r="K18" s="632"/>
      <c r="L18" s="631">
        <v>4.605</v>
      </c>
      <c r="M18" s="633"/>
      <c r="N18"/>
    </row>
    <row r="19" spans="1:13" ht="12.75">
      <c r="A19" s="332" t="s">
        <v>194</v>
      </c>
      <c r="B19" s="347"/>
      <c r="C19" s="347"/>
      <c r="D19" s="347"/>
      <c r="E19" s="347"/>
      <c r="F19" s="347"/>
      <c r="G19" s="347"/>
      <c r="H19" s="345"/>
      <c r="I19" s="345"/>
      <c r="J19" s="345"/>
      <c r="K19" s="345"/>
      <c r="L19" s="345"/>
      <c r="M19" s="345"/>
    </row>
    <row r="20" spans="1:7" ht="12.75">
      <c r="A20" s="152" t="s">
        <v>220</v>
      </c>
      <c r="B20" s="95"/>
      <c r="C20" s="95"/>
      <c r="D20" s="95"/>
      <c r="E20" s="95"/>
      <c r="F20" s="95"/>
      <c r="G20" s="95"/>
    </row>
    <row r="21" spans="1:13" ht="12.75">
      <c r="A21" s="152" t="s">
        <v>193</v>
      </c>
      <c r="B21" s="95"/>
      <c r="C21" s="95"/>
      <c r="D21" s="95"/>
      <c r="E21" s="95"/>
      <c r="F21" s="95"/>
      <c r="G21" s="95"/>
      <c r="H21"/>
      <c r="I21"/>
      <c r="J21"/>
      <c r="K21"/>
      <c r="L21"/>
      <c r="M21"/>
    </row>
    <row r="22" spans="1:14" ht="12.75">
      <c r="A22" s="6" t="s">
        <v>291</v>
      </c>
      <c r="B22"/>
      <c r="C22"/>
      <c r="D22"/>
      <c r="E22"/>
      <c r="F22"/>
      <c r="G22"/>
      <c r="H22"/>
      <c r="I22"/>
      <c r="J22"/>
      <c r="K22"/>
      <c r="L22"/>
      <c r="M22"/>
      <c r="N22" s="101"/>
    </row>
    <row r="23" spans="1:13" ht="12.75">
      <c r="A23" s="5" t="s">
        <v>318</v>
      </c>
      <c r="B23"/>
      <c r="C23"/>
      <c r="D23"/>
      <c r="E23"/>
      <c r="F23"/>
      <c r="G23"/>
      <c r="H23"/>
      <c r="I23"/>
      <c r="J23"/>
      <c r="K23"/>
      <c r="L23"/>
      <c r="M23"/>
    </row>
    <row r="24" spans="1:13" ht="12.75">
      <c r="A24"/>
      <c r="B24"/>
      <c r="C24"/>
      <c r="D24"/>
      <c r="E24"/>
      <c r="F24"/>
      <c r="G24"/>
      <c r="H24"/>
      <c r="I24"/>
      <c r="J24"/>
      <c r="K24"/>
      <c r="L24"/>
      <c r="M24"/>
    </row>
    <row r="25" spans="1:13" ht="12.75">
      <c r="A25"/>
      <c r="B25"/>
      <c r="C25"/>
      <c r="D25"/>
      <c r="E25"/>
      <c r="F25"/>
      <c r="G25"/>
      <c r="H25"/>
      <c r="I25"/>
      <c r="J25"/>
      <c r="K25"/>
      <c r="L25"/>
      <c r="M25"/>
    </row>
    <row r="26" spans="1:13" ht="12.75">
      <c r="A26"/>
      <c r="B26"/>
      <c r="C26"/>
      <c r="D26"/>
      <c r="E26"/>
      <c r="F26"/>
      <c r="G26"/>
      <c r="H26"/>
      <c r="I26"/>
      <c r="J26"/>
      <c r="K26"/>
      <c r="L26"/>
      <c r="M26"/>
    </row>
    <row r="27" spans="1:13" ht="12.75">
      <c r="A27"/>
      <c r="B27"/>
      <c r="C27"/>
      <c r="D27"/>
      <c r="E27"/>
      <c r="F27"/>
      <c r="G27"/>
      <c r="H27"/>
      <c r="I27"/>
      <c r="J27"/>
      <c r="K27"/>
      <c r="L27"/>
      <c r="M27"/>
    </row>
    <row r="28" spans="1:13" ht="12.75">
      <c r="A28"/>
      <c r="B28"/>
      <c r="C28"/>
      <c r="D28"/>
      <c r="E28"/>
      <c r="F28"/>
      <c r="G28"/>
      <c r="H28"/>
      <c r="I28"/>
      <c r="J28"/>
      <c r="K28"/>
      <c r="L28"/>
      <c r="M28"/>
    </row>
    <row r="29" spans="1:13" ht="12.75">
      <c r="A29"/>
      <c r="B29"/>
      <c r="C29"/>
      <c r="D29"/>
      <c r="E29"/>
      <c r="F29"/>
      <c r="G29"/>
      <c r="H29"/>
      <c r="I29"/>
      <c r="J29"/>
      <c r="K29"/>
      <c r="L29"/>
      <c r="M29"/>
    </row>
    <row r="30" spans="1:13" ht="12.75">
      <c r="A30"/>
      <c r="B30"/>
      <c r="C30"/>
      <c r="D30"/>
      <c r="E30"/>
      <c r="F30"/>
      <c r="G30"/>
      <c r="H30"/>
      <c r="I30"/>
      <c r="J30"/>
      <c r="K30"/>
      <c r="L30"/>
      <c r="M30"/>
    </row>
    <row r="31" spans="1:13" ht="12.75">
      <c r="A31"/>
      <c r="B31"/>
      <c r="C31"/>
      <c r="D31"/>
      <c r="E31"/>
      <c r="F31"/>
      <c r="G31"/>
      <c r="H31"/>
      <c r="I31"/>
      <c r="J31"/>
      <c r="K31"/>
      <c r="L31"/>
      <c r="M31"/>
    </row>
    <row r="32" spans="1:13" ht="12.75">
      <c r="A32"/>
      <c r="B32"/>
      <c r="C32"/>
      <c r="D32"/>
      <c r="E32"/>
      <c r="F32"/>
      <c r="G32"/>
      <c r="H32"/>
      <c r="I32"/>
      <c r="J32"/>
      <c r="K32"/>
      <c r="L32"/>
      <c r="M32"/>
    </row>
    <row r="33" spans="1:7" ht="12.75">
      <c r="A33"/>
      <c r="B33"/>
      <c r="C33"/>
      <c r="D33"/>
      <c r="E33"/>
      <c r="F33"/>
      <c r="G33"/>
    </row>
    <row r="34" spans="1:7" ht="12.75">
      <c r="A34"/>
      <c r="B34"/>
      <c r="C34"/>
      <c r="D34"/>
      <c r="E34"/>
      <c r="F34"/>
      <c r="G34"/>
    </row>
    <row r="35" spans="1:7" ht="12.75">
      <c r="A35"/>
      <c r="B35"/>
      <c r="C35"/>
      <c r="D35"/>
      <c r="E35"/>
      <c r="F35"/>
      <c r="G35"/>
    </row>
    <row r="36" spans="1:7" ht="12.75">
      <c r="A36"/>
      <c r="B36"/>
      <c r="C36"/>
      <c r="D36"/>
      <c r="E36"/>
      <c r="F36"/>
      <c r="G36"/>
    </row>
    <row r="37" spans="1:7" ht="12.75">
      <c r="A37"/>
      <c r="B37"/>
      <c r="C37"/>
      <c r="D37"/>
      <c r="E37"/>
      <c r="F37"/>
      <c r="G37"/>
    </row>
    <row r="38" spans="1:7" ht="12.75">
      <c r="A38"/>
      <c r="B38"/>
      <c r="C38"/>
      <c r="D38"/>
      <c r="E38"/>
      <c r="F38"/>
      <c r="G38"/>
    </row>
    <row r="39" spans="1:7" ht="12.75">
      <c r="A39"/>
      <c r="B39"/>
      <c r="C39"/>
      <c r="D39"/>
      <c r="E39"/>
      <c r="F39"/>
      <c r="G39"/>
    </row>
    <row r="40" spans="1:7" ht="12.75">
      <c r="A40"/>
      <c r="B40"/>
      <c r="C40"/>
      <c r="D40"/>
      <c r="E40"/>
      <c r="F40"/>
      <c r="G40"/>
    </row>
    <row r="41" spans="1:7" ht="12.75">
      <c r="A41"/>
      <c r="B41"/>
      <c r="C41"/>
      <c r="D41"/>
      <c r="E41"/>
      <c r="F41"/>
      <c r="G41"/>
    </row>
    <row r="42" spans="1:7" ht="12.75">
      <c r="A42"/>
      <c r="B42"/>
      <c r="C42"/>
      <c r="D42"/>
      <c r="E42"/>
      <c r="F42"/>
      <c r="G42"/>
    </row>
  </sheetData>
  <mergeCells count="18">
    <mergeCell ref="J18:K18"/>
    <mergeCell ref="L18:M18"/>
    <mergeCell ref="H8:I8"/>
    <mergeCell ref="B8:C8"/>
    <mergeCell ref="D8:E8"/>
    <mergeCell ref="B18:C18"/>
    <mergeCell ref="D18:E18"/>
    <mergeCell ref="F18:G18"/>
    <mergeCell ref="H18:I18"/>
    <mergeCell ref="A1:M1"/>
    <mergeCell ref="A6:A9"/>
    <mergeCell ref="A3:M3"/>
    <mergeCell ref="A4:M4"/>
    <mergeCell ref="J8:K8"/>
    <mergeCell ref="L8:M8"/>
    <mergeCell ref="H6:M7"/>
    <mergeCell ref="F8:G8"/>
    <mergeCell ref="B6:G7"/>
  </mergeCells>
  <printOptions horizontalCentered="1"/>
  <pageMargins left="0.7874015748031497" right="0.7874015748031497" top="0.5905511811023623" bottom="0.984251968503937" header="0" footer="0"/>
  <pageSetup fitToHeight="1" fitToWidth="1" horizontalDpi="600" verticalDpi="600" orientation="portrait" paperSize="9" scale="61"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T36"/>
  <sheetViews>
    <sheetView showGridLines="0" zoomScale="75" zoomScaleNormal="75" workbookViewId="0" topLeftCell="A1">
      <selection activeCell="I21" sqref="I21"/>
    </sheetView>
  </sheetViews>
  <sheetFormatPr defaultColWidth="12.57421875" defaultRowHeight="12.75"/>
  <cols>
    <col min="1" max="1" width="10.7109375" style="12" customWidth="1"/>
    <col min="2" max="3" width="12.57421875" style="12" customWidth="1"/>
    <col min="4" max="15" width="10.7109375" style="12" customWidth="1"/>
    <col min="16" max="16384" width="19.140625" style="12" customWidth="1"/>
  </cols>
  <sheetData>
    <row r="1" spans="1:20" ht="18">
      <c r="A1" s="592" t="s">
        <v>236</v>
      </c>
      <c r="B1" s="592"/>
      <c r="C1" s="592"/>
      <c r="D1" s="592"/>
      <c r="E1" s="592"/>
      <c r="F1" s="592"/>
      <c r="G1" s="592"/>
      <c r="H1" s="592"/>
      <c r="I1" s="592"/>
      <c r="J1" s="592"/>
      <c r="K1" s="592"/>
      <c r="L1" s="592"/>
      <c r="M1" s="592"/>
      <c r="N1" s="147"/>
      <c r="O1" s="147"/>
      <c r="P1"/>
      <c r="Q1"/>
      <c r="R1"/>
      <c r="S1"/>
      <c r="T1"/>
    </row>
    <row r="3" spans="1:15" s="29" customFormat="1" ht="15">
      <c r="A3" s="670" t="s">
        <v>361</v>
      </c>
      <c r="B3" s="670"/>
      <c r="C3" s="670"/>
      <c r="D3" s="670"/>
      <c r="E3" s="670"/>
      <c r="F3" s="670"/>
      <c r="G3" s="670"/>
      <c r="H3" s="670"/>
      <c r="I3" s="670"/>
      <c r="J3" s="670"/>
      <c r="K3" s="670"/>
      <c r="L3" s="670"/>
      <c r="M3" s="670"/>
      <c r="N3" s="425"/>
      <c r="O3" s="425"/>
    </row>
    <row r="4" spans="1:15" ht="15">
      <c r="A4" s="671" t="s">
        <v>301</v>
      </c>
      <c r="B4" s="671"/>
      <c r="C4" s="671"/>
      <c r="D4" s="671"/>
      <c r="E4" s="671"/>
      <c r="F4" s="671"/>
      <c r="G4" s="671"/>
      <c r="H4" s="671"/>
      <c r="I4" s="671"/>
      <c r="J4" s="671"/>
      <c r="K4" s="671"/>
      <c r="L4" s="671"/>
      <c r="M4" s="671"/>
      <c r="N4" s="426"/>
      <c r="O4" s="426"/>
    </row>
    <row r="5" spans="1:15" ht="13.5" thickBot="1">
      <c r="A5" s="346"/>
      <c r="B5" s="346"/>
      <c r="C5" s="346"/>
      <c r="D5" s="346"/>
      <c r="E5" s="346"/>
      <c r="F5" s="346"/>
      <c r="G5" s="346"/>
      <c r="H5" s="346"/>
      <c r="I5" s="346"/>
      <c r="J5" s="346"/>
      <c r="K5" s="346"/>
      <c r="L5" s="346"/>
      <c r="M5" s="346"/>
      <c r="N5" s="424"/>
      <c r="O5" s="424"/>
    </row>
    <row r="6" spans="1:15" s="5" customFormat="1" ht="12.75">
      <c r="A6" s="412"/>
      <c r="B6" s="663" t="s">
        <v>330</v>
      </c>
      <c r="C6" s="663"/>
      <c r="D6" s="663"/>
      <c r="E6" s="663"/>
      <c r="F6" s="663"/>
      <c r="G6" s="663"/>
      <c r="H6" s="663"/>
      <c r="I6" s="663"/>
      <c r="J6" s="663"/>
      <c r="K6" s="663"/>
      <c r="L6" s="663"/>
      <c r="M6" s="663"/>
      <c r="N6" s="110"/>
      <c r="O6" s="110"/>
    </row>
    <row r="7" spans="1:13" s="5" customFormat="1" ht="12.75" customHeight="1">
      <c r="A7" s="664" t="s">
        <v>1</v>
      </c>
      <c r="B7" s="666" t="s">
        <v>3</v>
      </c>
      <c r="C7" s="668" t="s">
        <v>333</v>
      </c>
      <c r="D7" s="668" t="s">
        <v>306</v>
      </c>
      <c r="E7" s="661" t="s">
        <v>307</v>
      </c>
      <c r="F7" s="661" t="s">
        <v>308</v>
      </c>
      <c r="G7" s="661" t="s">
        <v>309</v>
      </c>
      <c r="H7" s="661" t="s">
        <v>310</v>
      </c>
      <c r="I7" s="661" t="s">
        <v>311</v>
      </c>
      <c r="J7" s="661" t="s">
        <v>312</v>
      </c>
      <c r="K7" s="661" t="s">
        <v>334</v>
      </c>
      <c r="L7" s="661" t="s">
        <v>335</v>
      </c>
      <c r="M7" s="662" t="s">
        <v>314</v>
      </c>
    </row>
    <row r="8" spans="1:13" s="5" customFormat="1" ht="12.75">
      <c r="A8" s="664"/>
      <c r="B8" s="666"/>
      <c r="C8" s="668"/>
      <c r="D8" s="668"/>
      <c r="E8" s="477"/>
      <c r="F8" s="477"/>
      <c r="G8" s="477"/>
      <c r="H8" s="477"/>
      <c r="I8" s="477"/>
      <c r="J8" s="477"/>
      <c r="K8" s="477"/>
      <c r="L8" s="477"/>
      <c r="M8" s="508"/>
    </row>
    <row r="9" spans="1:13" s="5" customFormat="1" ht="12.75">
      <c r="A9" s="664"/>
      <c r="B9" s="666"/>
      <c r="C9" s="668"/>
      <c r="D9" s="668"/>
      <c r="E9" s="477"/>
      <c r="F9" s="477"/>
      <c r="G9" s="477"/>
      <c r="H9" s="477"/>
      <c r="I9" s="477"/>
      <c r="J9" s="477"/>
      <c r="K9" s="477"/>
      <c r="L9" s="477"/>
      <c r="M9" s="508"/>
    </row>
    <row r="10" spans="1:13" s="5" customFormat="1" ht="13.5" thickBot="1">
      <c r="A10" s="665"/>
      <c r="B10" s="667"/>
      <c r="C10" s="669"/>
      <c r="D10" s="669"/>
      <c r="E10" s="468"/>
      <c r="F10" s="468"/>
      <c r="G10" s="468"/>
      <c r="H10" s="468"/>
      <c r="I10" s="468"/>
      <c r="J10" s="468"/>
      <c r="K10" s="468"/>
      <c r="L10" s="468"/>
      <c r="M10" s="509"/>
    </row>
    <row r="11" spans="1:13" s="5" customFormat="1" ht="12.75">
      <c r="A11" s="343">
        <v>2001</v>
      </c>
      <c r="B11" s="327">
        <v>273.475</v>
      </c>
      <c r="C11" s="327">
        <v>18.471</v>
      </c>
      <c r="D11" s="327">
        <v>39.35</v>
      </c>
      <c r="E11" s="327">
        <v>40.64</v>
      </c>
      <c r="F11" s="327">
        <v>36.312</v>
      </c>
      <c r="G11" s="327">
        <v>31.253</v>
      </c>
      <c r="H11" s="327">
        <v>23.984</v>
      </c>
      <c r="I11" s="327">
        <v>17.253</v>
      </c>
      <c r="J11" s="327">
        <v>14.083</v>
      </c>
      <c r="K11" s="327">
        <v>14.597</v>
      </c>
      <c r="L11" s="327">
        <v>12.671</v>
      </c>
      <c r="M11" s="325">
        <v>24.683</v>
      </c>
    </row>
    <row r="12" spans="1:13" s="5" customFormat="1" ht="12.75">
      <c r="A12" s="343">
        <v>2002</v>
      </c>
      <c r="B12" s="327">
        <v>309.854</v>
      </c>
      <c r="C12" s="327">
        <v>20.429</v>
      </c>
      <c r="D12" s="327">
        <v>45.742</v>
      </c>
      <c r="E12" s="327">
        <v>48.299</v>
      </c>
      <c r="F12" s="327">
        <v>43.009</v>
      </c>
      <c r="G12" s="327">
        <v>36.364</v>
      </c>
      <c r="H12" s="327">
        <v>28.683</v>
      </c>
      <c r="I12" s="327">
        <v>20.103</v>
      </c>
      <c r="J12" s="327">
        <v>16.071</v>
      </c>
      <c r="K12" s="327">
        <v>14.978</v>
      </c>
      <c r="L12" s="327">
        <v>13.853</v>
      </c>
      <c r="M12" s="328">
        <v>22.094</v>
      </c>
    </row>
    <row r="13" spans="1:13" s="5" customFormat="1" ht="12.75">
      <c r="A13" s="398">
        <v>2003</v>
      </c>
      <c r="B13" s="327">
        <v>338.303</v>
      </c>
      <c r="C13" s="327">
        <v>31.168</v>
      </c>
      <c r="D13" s="327">
        <v>56.079</v>
      </c>
      <c r="E13" s="327">
        <v>56.657</v>
      </c>
      <c r="F13" s="327">
        <v>48.257</v>
      </c>
      <c r="G13" s="327">
        <v>39.279</v>
      </c>
      <c r="H13" s="327">
        <v>30.137</v>
      </c>
      <c r="I13" s="327">
        <v>20.134</v>
      </c>
      <c r="J13" s="327">
        <v>13.771</v>
      </c>
      <c r="K13" s="327">
        <v>11.954</v>
      </c>
      <c r="L13" s="327">
        <v>9.878</v>
      </c>
      <c r="M13" s="328">
        <v>20.833</v>
      </c>
    </row>
    <row r="14" spans="1:13" s="5" customFormat="1" ht="12.75">
      <c r="A14" s="398">
        <v>2004</v>
      </c>
      <c r="B14" s="327">
        <v>332.281</v>
      </c>
      <c r="C14" s="327">
        <v>27.923</v>
      </c>
      <c r="D14" s="327">
        <v>50.468</v>
      </c>
      <c r="E14" s="327">
        <v>56.507</v>
      </c>
      <c r="F14" s="327">
        <v>53.853</v>
      </c>
      <c r="G14" s="327">
        <v>41.209</v>
      </c>
      <c r="H14" s="327">
        <v>31.595</v>
      </c>
      <c r="I14" s="327">
        <v>20.877</v>
      </c>
      <c r="J14" s="327">
        <v>13.513</v>
      </c>
      <c r="K14" s="327">
        <v>10.572</v>
      </c>
      <c r="L14" s="327">
        <v>8.779</v>
      </c>
      <c r="M14" s="328">
        <v>16.876</v>
      </c>
    </row>
    <row r="15" spans="1:13" s="5" customFormat="1" ht="12.75">
      <c r="A15" s="398">
        <v>2005</v>
      </c>
      <c r="B15" s="327">
        <v>332.063</v>
      </c>
      <c r="C15" s="327">
        <v>25.971</v>
      </c>
      <c r="D15" s="327">
        <v>46.751</v>
      </c>
      <c r="E15" s="327">
        <v>56.521</v>
      </c>
      <c r="F15" s="327">
        <v>50.945</v>
      </c>
      <c r="G15" s="327">
        <v>43.287</v>
      </c>
      <c r="H15" s="327">
        <v>31.245</v>
      </c>
      <c r="I15" s="327">
        <v>21.632</v>
      </c>
      <c r="J15" s="327">
        <v>13.296</v>
      </c>
      <c r="K15" s="327">
        <v>10.179</v>
      </c>
      <c r="L15" s="327">
        <v>8.402</v>
      </c>
      <c r="M15" s="328">
        <v>23.775</v>
      </c>
    </row>
    <row r="16" spans="1:13" s="5" customFormat="1" ht="12.75">
      <c r="A16" s="398">
        <v>2006</v>
      </c>
      <c r="B16" s="327">
        <v>313.838</v>
      </c>
      <c r="C16" s="327">
        <v>23.233</v>
      </c>
      <c r="D16" s="327">
        <v>44.429</v>
      </c>
      <c r="E16" s="327">
        <v>55.992</v>
      </c>
      <c r="F16" s="327">
        <v>49.729</v>
      </c>
      <c r="G16" s="327">
        <v>39.688</v>
      </c>
      <c r="H16" s="327">
        <v>29.247</v>
      </c>
      <c r="I16" s="327">
        <v>21.143</v>
      </c>
      <c r="J16" s="327">
        <v>13.147</v>
      </c>
      <c r="K16" s="327">
        <v>9.901</v>
      </c>
      <c r="L16" s="327">
        <v>8.261</v>
      </c>
      <c r="M16" s="328">
        <v>19.026</v>
      </c>
    </row>
    <row r="17" spans="1:13" s="5" customFormat="1" ht="12.75">
      <c r="A17" s="398">
        <v>2007</v>
      </c>
      <c r="B17" s="327">
        <v>550.381</v>
      </c>
      <c r="C17" s="327">
        <v>22.934</v>
      </c>
      <c r="D17" s="327">
        <v>44.3</v>
      </c>
      <c r="E17" s="327">
        <v>58.488</v>
      </c>
      <c r="F17" s="327">
        <v>61.376</v>
      </c>
      <c r="G17" s="327">
        <v>61.665</v>
      </c>
      <c r="H17" s="327">
        <v>61.825</v>
      </c>
      <c r="I17" s="327">
        <v>58.566</v>
      </c>
      <c r="J17" s="327">
        <v>51.206</v>
      </c>
      <c r="K17" s="327">
        <v>53.129</v>
      </c>
      <c r="L17" s="327">
        <v>54.809</v>
      </c>
      <c r="M17" s="328">
        <v>22.008</v>
      </c>
    </row>
    <row r="18" spans="1:13" s="5" customFormat="1" ht="12.75">
      <c r="A18" s="398" t="s">
        <v>407</v>
      </c>
      <c r="B18" s="327">
        <v>305.891</v>
      </c>
      <c r="C18" s="327">
        <v>24.059</v>
      </c>
      <c r="D18" s="327">
        <v>43.247</v>
      </c>
      <c r="E18" s="327">
        <v>49.478</v>
      </c>
      <c r="F18" s="327">
        <v>49.409</v>
      </c>
      <c r="G18" s="327">
        <v>41.602</v>
      </c>
      <c r="H18" s="327">
        <v>32.98</v>
      </c>
      <c r="I18" s="327">
        <v>24.117</v>
      </c>
      <c r="J18" s="327">
        <v>14.821</v>
      </c>
      <c r="K18" s="327">
        <v>8.775</v>
      </c>
      <c r="L18" s="327">
        <v>5.595</v>
      </c>
      <c r="M18" s="328">
        <v>11.789</v>
      </c>
    </row>
    <row r="19" spans="1:13" s="5" customFormat="1" ht="13.5" thickBot="1">
      <c r="A19" s="485" t="s">
        <v>377</v>
      </c>
      <c r="B19" s="432">
        <v>446.754</v>
      </c>
      <c r="C19" s="432">
        <v>28.942</v>
      </c>
      <c r="D19" s="432">
        <v>63.636</v>
      </c>
      <c r="E19" s="432">
        <v>73.234</v>
      </c>
      <c r="F19" s="432">
        <v>77.646</v>
      </c>
      <c r="G19" s="432">
        <v>66.96</v>
      </c>
      <c r="H19" s="432">
        <v>52.583</v>
      </c>
      <c r="I19" s="432">
        <v>34.821</v>
      </c>
      <c r="J19" s="432">
        <v>20.794</v>
      </c>
      <c r="K19" s="432">
        <v>10.958</v>
      </c>
      <c r="L19" s="432">
        <v>6.167</v>
      </c>
      <c r="M19" s="486">
        <v>10.996</v>
      </c>
    </row>
    <row r="20" spans="1:9" ht="12.75">
      <c r="A20" s="148"/>
      <c r="B20"/>
      <c r="C20"/>
      <c r="D20"/>
      <c r="E20"/>
      <c r="F20"/>
      <c r="G20"/>
      <c r="H20"/>
      <c r="I20"/>
    </row>
    <row r="21" spans="1:9" ht="12.75">
      <c r="A21" s="152"/>
      <c r="B21"/>
      <c r="C21"/>
      <c r="D21"/>
      <c r="E21"/>
      <c r="F21"/>
      <c r="G21"/>
      <c r="H21"/>
      <c r="I21"/>
    </row>
    <row r="22" spans="1:9" ht="13.5" thickBot="1">
      <c r="A22" s="6"/>
      <c r="B22"/>
      <c r="C22"/>
      <c r="D22"/>
      <c r="E22"/>
      <c r="F22"/>
      <c r="G22"/>
      <c r="H22"/>
      <c r="I22"/>
    </row>
    <row r="23" spans="1:13" s="5" customFormat="1" ht="12.75">
      <c r="A23" s="412"/>
      <c r="B23" s="663" t="s">
        <v>331</v>
      </c>
      <c r="C23" s="663"/>
      <c r="D23" s="663"/>
      <c r="E23" s="663"/>
      <c r="F23" s="663"/>
      <c r="G23" s="663"/>
      <c r="H23" s="663"/>
      <c r="I23" s="663"/>
      <c r="J23" s="663"/>
      <c r="K23" s="663"/>
      <c r="L23" s="663"/>
      <c r="M23" s="663"/>
    </row>
    <row r="24" spans="1:13" s="5" customFormat="1" ht="12.75" customHeight="1">
      <c r="A24" s="664" t="s">
        <v>1</v>
      </c>
      <c r="B24" s="666" t="s">
        <v>3</v>
      </c>
      <c r="C24" s="668" t="s">
        <v>333</v>
      </c>
      <c r="D24" s="668" t="s">
        <v>306</v>
      </c>
      <c r="E24" s="661" t="s">
        <v>307</v>
      </c>
      <c r="F24" s="661" t="s">
        <v>308</v>
      </c>
      <c r="G24" s="661" t="s">
        <v>309</v>
      </c>
      <c r="H24" s="661" t="s">
        <v>310</v>
      </c>
      <c r="I24" s="661" t="s">
        <v>311</v>
      </c>
      <c r="J24" s="661" t="s">
        <v>312</v>
      </c>
      <c r="K24" s="661" t="s">
        <v>334</v>
      </c>
      <c r="L24" s="661" t="s">
        <v>335</v>
      </c>
      <c r="M24" s="662" t="s">
        <v>314</v>
      </c>
    </row>
    <row r="25" spans="1:13" s="5" customFormat="1" ht="12.75">
      <c r="A25" s="664"/>
      <c r="B25" s="666"/>
      <c r="C25" s="668"/>
      <c r="D25" s="668"/>
      <c r="E25" s="477"/>
      <c r="F25" s="477"/>
      <c r="G25" s="477"/>
      <c r="H25" s="477"/>
      <c r="I25" s="477"/>
      <c r="J25" s="477"/>
      <c r="K25" s="477"/>
      <c r="L25" s="477"/>
      <c r="M25" s="508"/>
    </row>
    <row r="26" spans="1:13" s="5" customFormat="1" ht="12.75">
      <c r="A26" s="664"/>
      <c r="B26" s="666"/>
      <c r="C26" s="668"/>
      <c r="D26" s="668"/>
      <c r="E26" s="477"/>
      <c r="F26" s="477"/>
      <c r="G26" s="477"/>
      <c r="H26" s="477"/>
      <c r="I26" s="477"/>
      <c r="J26" s="477"/>
      <c r="K26" s="477"/>
      <c r="L26" s="477"/>
      <c r="M26" s="508"/>
    </row>
    <row r="27" spans="1:13" s="5" customFormat="1" ht="13.5" thickBot="1">
      <c r="A27" s="665"/>
      <c r="B27" s="667"/>
      <c r="C27" s="669"/>
      <c r="D27" s="669"/>
      <c r="E27" s="468"/>
      <c r="F27" s="468"/>
      <c r="G27" s="468"/>
      <c r="H27" s="468"/>
      <c r="I27" s="468"/>
      <c r="J27" s="468"/>
      <c r="K27" s="468"/>
      <c r="L27" s="468"/>
      <c r="M27" s="509"/>
    </row>
    <row r="28" spans="1:13" s="5" customFormat="1" ht="12.75">
      <c r="A28" s="398">
        <v>2005</v>
      </c>
      <c r="B28" s="327">
        <v>350.801</v>
      </c>
      <c r="C28" s="327">
        <v>12.788</v>
      </c>
      <c r="D28" s="327">
        <v>72.481</v>
      </c>
      <c r="E28" s="327">
        <v>70.517</v>
      </c>
      <c r="F28" s="327">
        <v>55.427</v>
      </c>
      <c r="G28" s="327">
        <v>42.898</v>
      </c>
      <c r="H28" s="327">
        <v>36.448</v>
      </c>
      <c r="I28" s="327">
        <v>27.137</v>
      </c>
      <c r="J28" s="327">
        <v>18.454</v>
      </c>
      <c r="K28" s="327">
        <v>10.906</v>
      </c>
      <c r="L28" s="327">
        <v>3.196</v>
      </c>
      <c r="M28" s="328">
        <v>0.536</v>
      </c>
    </row>
    <row r="29" spans="1:13" s="5" customFormat="1" ht="12.75">
      <c r="A29" s="398">
        <v>2006</v>
      </c>
      <c r="B29" s="327">
        <v>364.835</v>
      </c>
      <c r="C29" s="327">
        <v>17.583</v>
      </c>
      <c r="D29" s="327">
        <v>64.301</v>
      </c>
      <c r="E29" s="327">
        <v>72.883</v>
      </c>
      <c r="F29" s="327">
        <v>60.631</v>
      </c>
      <c r="G29" s="327">
        <v>46.747</v>
      </c>
      <c r="H29" s="327">
        <v>36.89</v>
      </c>
      <c r="I29" s="327">
        <v>32.091</v>
      </c>
      <c r="J29" s="327">
        <v>19.361</v>
      </c>
      <c r="K29" s="327">
        <v>10.203</v>
      </c>
      <c r="L29" s="327">
        <v>3.452</v>
      </c>
      <c r="M29" s="328">
        <v>0.687</v>
      </c>
    </row>
    <row r="30" spans="1:13" s="5" customFormat="1" ht="12.75">
      <c r="A30" s="398">
        <v>2007</v>
      </c>
      <c r="B30" s="327">
        <v>393.51</v>
      </c>
      <c r="C30" s="327">
        <v>13.934</v>
      </c>
      <c r="D30" s="327">
        <v>73.675</v>
      </c>
      <c r="E30" s="327">
        <v>73.02</v>
      </c>
      <c r="F30" s="327">
        <v>71.132</v>
      </c>
      <c r="G30" s="327">
        <v>55.172</v>
      </c>
      <c r="H30" s="327">
        <v>41.302</v>
      </c>
      <c r="I30" s="327">
        <v>30.25</v>
      </c>
      <c r="J30" s="327">
        <v>19.725</v>
      </c>
      <c r="K30" s="327">
        <v>10.694</v>
      </c>
      <c r="L30" s="327">
        <v>3.845</v>
      </c>
      <c r="M30" s="328">
        <v>0.723</v>
      </c>
    </row>
    <row r="31" spans="1:13" s="5" customFormat="1" ht="12.75">
      <c r="A31" s="398">
        <v>2008</v>
      </c>
      <c r="B31" s="327">
        <v>339.619</v>
      </c>
      <c r="C31" s="327">
        <v>7.039</v>
      </c>
      <c r="D31" s="327">
        <v>61.345</v>
      </c>
      <c r="E31" s="327">
        <v>61.042</v>
      </c>
      <c r="F31" s="327">
        <v>62.121</v>
      </c>
      <c r="G31" s="327">
        <v>49.933</v>
      </c>
      <c r="H31" s="327">
        <v>36.735</v>
      </c>
      <c r="I31" s="327">
        <v>27.46</v>
      </c>
      <c r="J31" s="327">
        <v>19.581</v>
      </c>
      <c r="K31" s="327">
        <v>10.349</v>
      </c>
      <c r="L31" s="327">
        <v>3.338</v>
      </c>
      <c r="M31" s="328">
        <v>0.676</v>
      </c>
    </row>
    <row r="32" spans="1:13" s="5" customFormat="1" ht="13.5" thickBot="1">
      <c r="A32" s="485" t="s">
        <v>377</v>
      </c>
      <c r="B32" s="432">
        <v>200.752</v>
      </c>
      <c r="C32" s="432">
        <v>3.086</v>
      </c>
      <c r="D32" s="432">
        <v>30.252</v>
      </c>
      <c r="E32" s="432">
        <v>33.181</v>
      </c>
      <c r="F32" s="432">
        <v>35.537</v>
      </c>
      <c r="G32" s="432">
        <v>29.475</v>
      </c>
      <c r="H32" s="432">
        <v>22.836</v>
      </c>
      <c r="I32" s="432">
        <v>19.905</v>
      </c>
      <c r="J32" s="432">
        <v>15.671</v>
      </c>
      <c r="K32" s="432">
        <v>7.778</v>
      </c>
      <c r="L32" s="432">
        <v>2.531</v>
      </c>
      <c r="M32" s="486">
        <v>0.5</v>
      </c>
    </row>
    <row r="33" spans="1:9" ht="12.75">
      <c r="A33" s="332" t="s">
        <v>194</v>
      </c>
      <c r="B33"/>
      <c r="C33"/>
      <c r="D33"/>
      <c r="E33"/>
      <c r="F33"/>
      <c r="G33"/>
      <c r="H33"/>
      <c r="I33"/>
    </row>
    <row r="34" spans="1:9" ht="12.75">
      <c r="A34" s="152" t="s">
        <v>220</v>
      </c>
      <c r="B34"/>
      <c r="C34"/>
      <c r="D34"/>
      <c r="E34"/>
      <c r="F34"/>
      <c r="G34"/>
      <c r="H34"/>
      <c r="I34"/>
    </row>
    <row r="35" spans="1:9" ht="12.75">
      <c r="A35" s="152" t="s">
        <v>193</v>
      </c>
      <c r="B35"/>
      <c r="C35"/>
      <c r="D35"/>
      <c r="E35"/>
      <c r="F35"/>
      <c r="G35"/>
      <c r="H35"/>
      <c r="I35"/>
    </row>
    <row r="36" spans="1:9" ht="12.75">
      <c r="A36" s="5" t="s">
        <v>318</v>
      </c>
      <c r="B36"/>
      <c r="C36"/>
      <c r="D36"/>
      <c r="E36"/>
      <c r="F36"/>
      <c r="G36"/>
      <c r="H36"/>
      <c r="I36"/>
    </row>
  </sheetData>
  <mergeCells count="31">
    <mergeCell ref="A24:A27"/>
    <mergeCell ref="G24:G27"/>
    <mergeCell ref="M24:M27"/>
    <mergeCell ref="A3:M3"/>
    <mergeCell ref="A4:M4"/>
    <mergeCell ref="I24:I27"/>
    <mergeCell ref="J24:J27"/>
    <mergeCell ref="K24:K27"/>
    <mergeCell ref="L24:L27"/>
    <mergeCell ref="M7:M10"/>
    <mergeCell ref="E24:E27"/>
    <mergeCell ref="F7:F10"/>
    <mergeCell ref="G7:G10"/>
    <mergeCell ref="H7:H10"/>
    <mergeCell ref="F24:F27"/>
    <mergeCell ref="E7:E10"/>
    <mergeCell ref="H24:H27"/>
    <mergeCell ref="B6:M6"/>
    <mergeCell ref="B23:M23"/>
    <mergeCell ref="L7:L10"/>
    <mergeCell ref="I7:I10"/>
    <mergeCell ref="B24:B27"/>
    <mergeCell ref="C24:C27"/>
    <mergeCell ref="D24:D27"/>
    <mergeCell ref="A1:M1"/>
    <mergeCell ref="A7:A10"/>
    <mergeCell ref="B7:B10"/>
    <mergeCell ref="C7:C10"/>
    <mergeCell ref="D7:D10"/>
    <mergeCell ref="J7:J10"/>
    <mergeCell ref="K7:K10"/>
  </mergeCells>
  <printOptions horizontalCentered="1"/>
  <pageMargins left="0.7874015748031497" right="0.7874015748031497" top="0.5905511811023623" bottom="0.984251968503937" header="0" footer="0"/>
  <pageSetup fitToHeight="1" fitToWidth="1" horizontalDpi="600" verticalDpi="600" orientation="portrait" paperSize="9" scale="61"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codeName="Hoja19">
    <pageSetUpPr fitToPage="1"/>
  </sheetPr>
  <dimension ref="A1:N29"/>
  <sheetViews>
    <sheetView showGridLines="0" zoomScale="75" zoomScaleNormal="75" workbookViewId="0" topLeftCell="A1">
      <selection activeCell="F29" sqref="F29"/>
    </sheetView>
  </sheetViews>
  <sheetFormatPr defaultColWidth="11.421875" defaultRowHeight="12.75"/>
  <cols>
    <col min="1" max="1" width="10.28125" style="0" customWidth="1"/>
    <col min="2" max="13" width="12.7109375" style="0" customWidth="1"/>
  </cols>
  <sheetData>
    <row r="1" spans="1:11" ht="18">
      <c r="A1" s="592" t="s">
        <v>236</v>
      </c>
      <c r="B1" s="592"/>
      <c r="C1" s="592"/>
      <c r="D1" s="592"/>
      <c r="E1" s="592"/>
      <c r="F1" s="592"/>
      <c r="G1" s="592"/>
      <c r="H1" s="592"/>
      <c r="I1" s="592"/>
      <c r="J1" s="592"/>
      <c r="K1" s="592"/>
    </row>
    <row r="2" spans="1:13" ht="12.75" customHeight="1">
      <c r="A2" s="20"/>
      <c r="B2" s="20"/>
      <c r="C2" s="20"/>
      <c r="D2" s="20"/>
      <c r="E2" s="20"/>
      <c r="F2" s="20"/>
      <c r="G2" s="20"/>
      <c r="H2" s="20"/>
      <c r="I2" s="20"/>
      <c r="J2" s="20"/>
      <c r="K2" s="20"/>
      <c r="L2" s="20"/>
      <c r="M2" s="20"/>
    </row>
    <row r="3" spans="1:11" ht="17.25">
      <c r="A3" s="701" t="s">
        <v>411</v>
      </c>
      <c r="B3" s="701"/>
      <c r="C3" s="701"/>
      <c r="D3" s="701"/>
      <c r="E3" s="701"/>
      <c r="F3" s="701"/>
      <c r="G3" s="701"/>
      <c r="H3" s="701"/>
      <c r="I3" s="701"/>
      <c r="J3" s="701"/>
      <c r="K3" s="701"/>
    </row>
    <row r="4" spans="1:13" ht="13.5" thickBot="1">
      <c r="A4" s="348"/>
      <c r="B4" s="348"/>
      <c r="C4" s="348"/>
      <c r="D4" s="348"/>
      <c r="E4" s="348"/>
      <c r="F4" s="348"/>
      <c r="G4" s="348"/>
      <c r="H4" s="348"/>
      <c r="I4" s="348"/>
      <c r="J4" s="348"/>
      <c r="K4" s="348"/>
      <c r="L4" s="348"/>
      <c r="M4" s="348"/>
    </row>
    <row r="5" spans="1:13" ht="12.75">
      <c r="A5" s="697" t="s">
        <v>1</v>
      </c>
      <c r="B5" s="687" t="s">
        <v>147</v>
      </c>
      <c r="C5" s="688"/>
      <c r="D5" s="688"/>
      <c r="E5" s="688"/>
      <c r="F5" s="688"/>
      <c r="G5" s="700"/>
      <c r="H5" s="687" t="s">
        <v>148</v>
      </c>
      <c r="I5" s="688"/>
      <c r="J5" s="688"/>
      <c r="K5" s="688"/>
      <c r="L5" s="688"/>
      <c r="M5" s="689"/>
    </row>
    <row r="6" spans="1:13" ht="12.75">
      <c r="A6" s="698"/>
      <c r="B6" s="350"/>
      <c r="C6" s="692" t="s">
        <v>75</v>
      </c>
      <c r="D6" s="690" t="s">
        <v>282</v>
      </c>
      <c r="E6" s="691"/>
      <c r="F6" s="691"/>
      <c r="G6" s="695"/>
      <c r="H6" s="350"/>
      <c r="I6" s="692" t="s">
        <v>75</v>
      </c>
      <c r="J6" s="690" t="s">
        <v>282</v>
      </c>
      <c r="K6" s="691"/>
      <c r="L6" s="691"/>
      <c r="M6" s="691"/>
    </row>
    <row r="7" spans="1:13" ht="14.25">
      <c r="A7" s="698"/>
      <c r="B7" s="351" t="s">
        <v>3</v>
      </c>
      <c r="C7" s="696"/>
      <c r="D7" s="692" t="s">
        <v>3</v>
      </c>
      <c r="E7" s="692" t="s">
        <v>90</v>
      </c>
      <c r="F7" s="692" t="s">
        <v>34</v>
      </c>
      <c r="G7" s="692" t="s">
        <v>35</v>
      </c>
      <c r="H7" s="351" t="s">
        <v>319</v>
      </c>
      <c r="I7" s="696"/>
      <c r="J7" s="692" t="s">
        <v>3</v>
      </c>
      <c r="K7" s="692" t="s">
        <v>90</v>
      </c>
      <c r="L7" s="692" t="s">
        <v>34</v>
      </c>
      <c r="M7" s="690" t="s">
        <v>35</v>
      </c>
    </row>
    <row r="8" spans="1:13" ht="13.5" thickBot="1">
      <c r="A8" s="699"/>
      <c r="B8" s="352"/>
      <c r="C8" s="693"/>
      <c r="D8" s="693"/>
      <c r="E8" s="693"/>
      <c r="F8" s="693"/>
      <c r="G8" s="693"/>
      <c r="H8" s="352"/>
      <c r="I8" s="693"/>
      <c r="J8" s="693"/>
      <c r="K8" s="693"/>
      <c r="L8" s="693"/>
      <c r="M8" s="694"/>
    </row>
    <row r="9" spans="1:14" ht="12.75">
      <c r="A9" s="349">
        <v>2000</v>
      </c>
      <c r="B9" s="294">
        <v>1114378</v>
      </c>
      <c r="C9" s="294">
        <v>5101</v>
      </c>
      <c r="D9" s="294">
        <v>1107194</v>
      </c>
      <c r="E9" s="294">
        <v>146418</v>
      </c>
      <c r="F9" s="294">
        <v>165471</v>
      </c>
      <c r="G9" s="294">
        <v>795305</v>
      </c>
      <c r="H9" s="294">
        <v>11280.8</v>
      </c>
      <c r="I9" s="294">
        <v>24.2</v>
      </c>
      <c r="J9" s="294">
        <v>11249.5</v>
      </c>
      <c r="K9" s="294">
        <v>2390.4</v>
      </c>
      <c r="L9" s="294">
        <v>1320.5</v>
      </c>
      <c r="M9" s="318">
        <v>7538.6</v>
      </c>
      <c r="N9" s="24"/>
    </row>
    <row r="10" spans="1:14" ht="12.75">
      <c r="A10" s="349">
        <v>2001</v>
      </c>
      <c r="B10" s="294">
        <v>1152678</v>
      </c>
      <c r="C10" s="294">
        <v>5472</v>
      </c>
      <c r="D10" s="294">
        <v>1145422</v>
      </c>
      <c r="E10" s="294">
        <v>146910</v>
      </c>
      <c r="F10" s="294">
        <v>174822</v>
      </c>
      <c r="G10" s="294">
        <v>823690</v>
      </c>
      <c r="H10" s="294">
        <v>11762.7</v>
      </c>
      <c r="I10" s="294">
        <v>27</v>
      </c>
      <c r="J10" s="294">
        <v>11728.9</v>
      </c>
      <c r="K10" s="294">
        <v>2390.4</v>
      </c>
      <c r="L10" s="294">
        <v>1391.6</v>
      </c>
      <c r="M10" s="318">
        <v>7946.9</v>
      </c>
      <c r="N10" s="24"/>
    </row>
    <row r="11" spans="1:14" ht="12.75">
      <c r="A11" s="349">
        <v>2002</v>
      </c>
      <c r="B11" s="294">
        <v>1190467</v>
      </c>
      <c r="C11" s="294">
        <v>6026</v>
      </c>
      <c r="D11" s="294">
        <v>1182846</v>
      </c>
      <c r="E11" s="294">
        <v>146510</v>
      </c>
      <c r="F11" s="294">
        <v>183237</v>
      </c>
      <c r="G11" s="294">
        <v>853099</v>
      </c>
      <c r="H11" s="294">
        <v>12101.7</v>
      </c>
      <c r="I11" s="294">
        <v>29.4</v>
      </c>
      <c r="J11" s="294">
        <v>12065.8</v>
      </c>
      <c r="K11" s="294">
        <v>2397.6</v>
      </c>
      <c r="L11" s="294">
        <v>1434</v>
      </c>
      <c r="M11" s="318">
        <v>8234.2</v>
      </c>
      <c r="N11" s="24"/>
    </row>
    <row r="12" spans="1:14" ht="12.75">
      <c r="A12" s="349">
        <v>2003</v>
      </c>
      <c r="B12" s="294">
        <v>1227989</v>
      </c>
      <c r="C12" s="294">
        <v>6265</v>
      </c>
      <c r="D12" s="294">
        <v>1219670</v>
      </c>
      <c r="E12" s="294">
        <v>145345</v>
      </c>
      <c r="F12" s="294">
        <v>191209</v>
      </c>
      <c r="G12" s="294">
        <v>883116</v>
      </c>
      <c r="H12" s="294">
        <v>12433.6</v>
      </c>
      <c r="I12" s="294">
        <v>30.5</v>
      </c>
      <c r="J12" s="294">
        <v>12394.8</v>
      </c>
      <c r="K12" s="294">
        <v>2377.3</v>
      </c>
      <c r="L12" s="294">
        <v>1456.4</v>
      </c>
      <c r="M12" s="318">
        <v>8561.1</v>
      </c>
      <c r="N12" s="24"/>
    </row>
    <row r="13" spans="1:14" ht="12.75">
      <c r="A13" s="349">
        <v>2004</v>
      </c>
      <c r="B13" s="294">
        <v>1272595</v>
      </c>
      <c r="C13" s="294">
        <v>6660</v>
      </c>
      <c r="D13" s="294">
        <v>1265004</v>
      </c>
      <c r="E13" s="294">
        <v>144715</v>
      </c>
      <c r="F13" s="294">
        <v>205525</v>
      </c>
      <c r="G13" s="294">
        <v>914764</v>
      </c>
      <c r="H13" s="294">
        <v>12958.4</v>
      </c>
      <c r="I13" s="294">
        <v>32.6</v>
      </c>
      <c r="J13" s="294">
        <v>12923.1</v>
      </c>
      <c r="K13" s="294">
        <v>2382.1</v>
      </c>
      <c r="L13" s="294">
        <v>1608.5</v>
      </c>
      <c r="M13" s="318">
        <v>8932.5</v>
      </c>
      <c r="N13" s="24"/>
    </row>
    <row r="14" spans="1:14" ht="12.75">
      <c r="A14" s="349">
        <v>2005</v>
      </c>
      <c r="B14" s="294">
        <v>1347758</v>
      </c>
      <c r="C14" s="294">
        <v>7706</v>
      </c>
      <c r="D14" s="294">
        <v>1339630</v>
      </c>
      <c r="E14" s="294">
        <v>145561</v>
      </c>
      <c r="F14" s="294">
        <v>229461</v>
      </c>
      <c r="G14" s="294">
        <v>964608</v>
      </c>
      <c r="H14" s="294">
        <v>13716.3</v>
      </c>
      <c r="I14" s="294">
        <v>36.4</v>
      </c>
      <c r="J14" s="294">
        <v>13679.1</v>
      </c>
      <c r="K14" s="294">
        <v>2387.1</v>
      </c>
      <c r="L14" s="294">
        <v>1804.2</v>
      </c>
      <c r="M14" s="318">
        <v>9487.8</v>
      </c>
      <c r="N14" s="24"/>
    </row>
    <row r="15" spans="1:14" ht="12.75">
      <c r="A15" s="349">
        <v>2006</v>
      </c>
      <c r="B15" s="294">
        <v>1386157</v>
      </c>
      <c r="C15" s="294">
        <v>7860</v>
      </c>
      <c r="D15" s="294">
        <v>1378283</v>
      </c>
      <c r="E15" s="294">
        <v>144624</v>
      </c>
      <c r="F15" s="294">
        <v>241477</v>
      </c>
      <c r="G15" s="294">
        <v>992182</v>
      </c>
      <c r="H15" s="294">
        <v>14347.8</v>
      </c>
      <c r="I15" s="294">
        <v>38.3</v>
      </c>
      <c r="J15" s="294">
        <v>14309.5</v>
      </c>
      <c r="K15" s="294">
        <v>2405.3</v>
      </c>
      <c r="L15" s="294">
        <v>1928.2</v>
      </c>
      <c r="M15" s="318">
        <v>9976</v>
      </c>
      <c r="N15" s="24"/>
    </row>
    <row r="16" spans="1:14" ht="12.75">
      <c r="A16" s="349">
        <v>2007</v>
      </c>
      <c r="B16" s="294">
        <v>1405938</v>
      </c>
      <c r="C16" s="294">
        <v>8410</v>
      </c>
      <c r="D16" s="294">
        <v>1397513</v>
      </c>
      <c r="E16" s="294">
        <v>145564</v>
      </c>
      <c r="F16" s="294">
        <v>246271</v>
      </c>
      <c r="G16" s="294">
        <v>1005678</v>
      </c>
      <c r="H16" s="294">
        <v>14728</v>
      </c>
      <c r="I16" s="294">
        <v>43.4</v>
      </c>
      <c r="J16" s="294">
        <v>14684.6</v>
      </c>
      <c r="K16" s="294">
        <v>2461</v>
      </c>
      <c r="L16" s="294">
        <v>1874.3</v>
      </c>
      <c r="M16" s="318">
        <v>10349.3</v>
      </c>
      <c r="N16" s="24"/>
    </row>
    <row r="17" spans="1:14" ht="12.75">
      <c r="A17" s="349">
        <v>2008</v>
      </c>
      <c r="B17" s="294">
        <v>1332090</v>
      </c>
      <c r="C17" s="294">
        <v>8407</v>
      </c>
      <c r="D17" s="294">
        <v>1323669</v>
      </c>
      <c r="E17" s="294">
        <v>138180</v>
      </c>
      <c r="F17" s="294">
        <v>202313</v>
      </c>
      <c r="G17" s="294">
        <v>983176</v>
      </c>
      <c r="H17" s="294">
        <v>13827.2</v>
      </c>
      <c r="I17" s="294">
        <v>43.5</v>
      </c>
      <c r="J17" s="294">
        <v>13783.7</v>
      </c>
      <c r="K17" s="294">
        <v>2274.9</v>
      </c>
      <c r="L17" s="294">
        <v>1362.1</v>
      </c>
      <c r="M17" s="318">
        <v>10146.7</v>
      </c>
      <c r="N17" s="24"/>
    </row>
    <row r="18" spans="1:14" s="158" customFormat="1" ht="13.5" thickBot="1">
      <c r="A18" s="434" t="s">
        <v>376</v>
      </c>
      <c r="B18" s="435">
        <v>1264689</v>
      </c>
      <c r="C18" s="435">
        <v>8901</v>
      </c>
      <c r="D18" s="435">
        <v>1255788</v>
      </c>
      <c r="E18" s="435">
        <v>128082</v>
      </c>
      <c r="F18" s="435">
        <v>167605</v>
      </c>
      <c r="G18" s="435">
        <v>960101</v>
      </c>
      <c r="H18" s="435">
        <v>13196.9</v>
      </c>
      <c r="I18" s="435">
        <v>47.5</v>
      </c>
      <c r="J18" s="435">
        <v>13149.4</v>
      </c>
      <c r="K18" s="435">
        <v>2084.2</v>
      </c>
      <c r="L18" s="435">
        <v>1113</v>
      </c>
      <c r="M18" s="437">
        <v>9952.2</v>
      </c>
      <c r="N18" s="436"/>
    </row>
    <row r="19" spans="1:13" ht="12.75">
      <c r="A19" s="329" t="s">
        <v>194</v>
      </c>
      <c r="B19" s="329"/>
      <c r="C19" s="329"/>
      <c r="D19" s="329"/>
      <c r="E19" s="329"/>
      <c r="F19" s="329"/>
      <c r="G19" s="329"/>
      <c r="H19" s="329"/>
      <c r="I19" s="329"/>
      <c r="J19" s="329"/>
      <c r="K19" s="329"/>
      <c r="L19" s="329"/>
      <c r="M19" s="329"/>
    </row>
    <row r="20" spans="1:13" ht="27.75" customHeight="1">
      <c r="A20" s="657" t="s">
        <v>392</v>
      </c>
      <c r="B20" s="657"/>
      <c r="C20" s="657"/>
      <c r="D20" s="657"/>
      <c r="E20" s="657"/>
      <c r="F20" s="657"/>
      <c r="G20" s="657"/>
      <c r="H20" s="657"/>
      <c r="I20" s="657"/>
      <c r="J20" s="657"/>
      <c r="K20" s="657"/>
      <c r="L20" s="657"/>
      <c r="M20" s="657"/>
    </row>
    <row r="21" spans="1:13" ht="14.25" customHeight="1">
      <c r="A21" s="686" t="s">
        <v>412</v>
      </c>
      <c r="B21" s="657"/>
      <c r="C21" s="657"/>
      <c r="D21" s="657"/>
      <c r="E21" s="657"/>
      <c r="F21" s="657"/>
      <c r="G21" s="657"/>
      <c r="H21" s="657"/>
      <c r="I21" s="657"/>
      <c r="J21" s="657"/>
      <c r="K21" s="657"/>
      <c r="L21" s="657"/>
      <c r="M21" s="657"/>
    </row>
    <row r="22" spans="1:13" ht="12.75">
      <c r="A22" s="11" t="s">
        <v>318</v>
      </c>
      <c r="B22" s="21"/>
      <c r="D22" s="36"/>
      <c r="E22" s="36"/>
      <c r="F22" s="36"/>
      <c r="G22" s="36"/>
      <c r="H22" s="21"/>
      <c r="J22" s="36"/>
      <c r="K22" s="36"/>
      <c r="L22" s="36"/>
      <c r="M22" s="36"/>
    </row>
    <row r="23" spans="2:13" ht="12.75">
      <c r="B23" s="21"/>
      <c r="C23" s="25"/>
      <c r="D23" s="21"/>
      <c r="E23" s="21"/>
      <c r="F23" s="21"/>
      <c r="G23" s="21"/>
      <c r="H23" s="21"/>
      <c r="I23" s="25"/>
      <c r="J23" s="21"/>
      <c r="K23" s="21"/>
      <c r="L23" s="21"/>
      <c r="M23" s="21"/>
    </row>
    <row r="24" spans="2:13" ht="12.75">
      <c r="B24" s="21"/>
      <c r="C24" s="25"/>
      <c r="D24" s="21"/>
      <c r="E24" s="21"/>
      <c r="F24" s="21"/>
      <c r="G24" s="21"/>
      <c r="H24" s="21"/>
      <c r="I24" s="25"/>
      <c r="J24" s="21"/>
      <c r="K24" s="21"/>
      <c r="L24" s="21"/>
      <c r="M24" s="21"/>
    </row>
    <row r="25" spans="2:13" ht="12.75">
      <c r="B25" s="21"/>
      <c r="D25" s="21"/>
      <c r="E25" s="21"/>
      <c r="F25" s="21"/>
      <c r="G25" s="21"/>
      <c r="H25" s="21"/>
      <c r="J25" s="21"/>
      <c r="K25" s="21"/>
      <c r="L25" s="21"/>
      <c r="M25" s="21"/>
    </row>
    <row r="26" spans="2:13" ht="12.75">
      <c r="B26" s="21"/>
      <c r="D26" s="21"/>
      <c r="E26" s="21"/>
      <c r="F26" s="21"/>
      <c r="G26" s="21"/>
      <c r="H26" s="21"/>
      <c r="J26" s="21"/>
      <c r="K26" s="21"/>
      <c r="L26" s="21"/>
      <c r="M26" s="21"/>
    </row>
    <row r="27" spans="2:13" ht="12.75">
      <c r="B27" s="21"/>
      <c r="D27" s="21"/>
      <c r="E27" s="21"/>
      <c r="F27" s="21"/>
      <c r="G27" s="21"/>
      <c r="H27" s="21"/>
      <c r="J27" s="21"/>
      <c r="K27" s="21"/>
      <c r="L27" s="21"/>
      <c r="M27" s="21"/>
    </row>
    <row r="28" spans="2:13" ht="12.75">
      <c r="B28" s="21"/>
      <c r="D28" s="21"/>
      <c r="E28" s="21"/>
      <c r="F28" s="21"/>
      <c r="G28" s="21"/>
      <c r="H28" s="21"/>
      <c r="J28" s="21"/>
      <c r="K28" s="21"/>
      <c r="L28" s="21"/>
      <c r="M28" s="21"/>
    </row>
    <row r="29" spans="2:13" ht="12.75">
      <c r="B29" s="21"/>
      <c r="D29" s="21"/>
      <c r="E29" s="21"/>
      <c r="F29" s="21"/>
      <c r="G29" s="21"/>
      <c r="H29" s="21"/>
      <c r="J29" s="21"/>
      <c r="K29" s="21"/>
      <c r="L29" s="21"/>
      <c r="M29" s="21"/>
    </row>
  </sheetData>
  <mergeCells count="19">
    <mergeCell ref="A1:K1"/>
    <mergeCell ref="C6:C8"/>
    <mergeCell ref="A5:A8"/>
    <mergeCell ref="I6:I8"/>
    <mergeCell ref="B5:G5"/>
    <mergeCell ref="E7:E8"/>
    <mergeCell ref="G7:G8"/>
    <mergeCell ref="F7:F8"/>
    <mergeCell ref="A3:K3"/>
    <mergeCell ref="A21:M21"/>
    <mergeCell ref="A20:M20"/>
    <mergeCell ref="H5:M5"/>
    <mergeCell ref="J6:M6"/>
    <mergeCell ref="J7:J8"/>
    <mergeCell ref="K7:K8"/>
    <mergeCell ref="L7:L8"/>
    <mergeCell ref="M7:M8"/>
    <mergeCell ref="D6:G6"/>
    <mergeCell ref="D7:D8"/>
  </mergeCells>
  <printOptions horizontalCentered="1"/>
  <pageMargins left="0.7874015748031497" right="0.7874015748031497" top="0.5905511811023623" bottom="0.984251968503937" header="0" footer="0"/>
  <pageSetup fitToHeight="1" fitToWidth="1" horizontalDpi="2400" verticalDpi="2400" orientation="portrait" paperSize="9" scale="53"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codeName="Hoja21" transitionEvaluation="1">
    <pageSetUpPr fitToPage="1"/>
  </sheetPr>
  <dimension ref="A1:W58"/>
  <sheetViews>
    <sheetView showGridLines="0" tabSelected="1" zoomScale="75" zoomScaleNormal="75" workbookViewId="0" topLeftCell="A1">
      <selection activeCell="I15" sqref="I15"/>
    </sheetView>
  </sheetViews>
  <sheetFormatPr defaultColWidth="12.57421875" defaultRowHeight="12.75"/>
  <cols>
    <col min="1" max="16" width="11.7109375" style="11" customWidth="1"/>
    <col min="17" max="17" width="12.8515625" style="11" customWidth="1"/>
    <col min="18" max="20" width="11.7109375" style="11" customWidth="1"/>
    <col min="21" max="16384" width="19.140625" style="11" customWidth="1"/>
  </cols>
  <sheetData>
    <row r="1" spans="1:23" ht="18">
      <c r="A1" s="592" t="s">
        <v>236</v>
      </c>
      <c r="B1" s="592"/>
      <c r="C1" s="592"/>
      <c r="D1" s="592"/>
      <c r="E1" s="592"/>
      <c r="F1" s="592"/>
      <c r="G1" s="592"/>
      <c r="H1" s="592"/>
      <c r="I1" s="592"/>
      <c r="J1" s="592"/>
      <c r="K1" s="592"/>
      <c r="L1" s="592"/>
      <c r="M1" s="592"/>
      <c r="N1" s="592"/>
      <c r="O1" s="592"/>
      <c r="P1" s="592"/>
      <c r="Q1" s="592"/>
      <c r="R1" s="592"/>
      <c r="S1" s="592"/>
      <c r="T1" s="592"/>
      <c r="U1"/>
      <c r="V1"/>
      <c r="W1"/>
    </row>
    <row r="3" spans="1:21" ht="15">
      <c r="A3" s="706" t="s">
        <v>363</v>
      </c>
      <c r="B3" s="706"/>
      <c r="C3" s="706"/>
      <c r="D3" s="706"/>
      <c r="E3" s="706"/>
      <c r="F3" s="706"/>
      <c r="G3" s="706"/>
      <c r="H3" s="706"/>
      <c r="I3" s="706"/>
      <c r="J3" s="706"/>
      <c r="K3" s="706"/>
      <c r="L3" s="706"/>
      <c r="M3" s="706"/>
      <c r="N3" s="706"/>
      <c r="O3" s="706"/>
      <c r="P3" s="706"/>
      <c r="Q3" s="706"/>
      <c r="R3" s="706"/>
      <c r="S3" s="706"/>
      <c r="T3" s="706"/>
      <c r="U3" s="160"/>
    </row>
    <row r="4" spans="1:20" ht="13.5" thickBot="1">
      <c r="A4" s="353"/>
      <c r="B4" s="353"/>
      <c r="C4" s="353"/>
      <c r="D4" s="353"/>
      <c r="E4" s="353"/>
      <c r="F4" s="353"/>
      <c r="G4" s="353"/>
      <c r="H4" s="353"/>
      <c r="I4" s="353"/>
      <c r="J4" s="353"/>
      <c r="K4" s="353"/>
      <c r="L4" s="353"/>
      <c r="M4" s="353"/>
      <c r="N4" s="353"/>
      <c r="O4" s="353"/>
      <c r="P4" s="353"/>
      <c r="Q4" s="353"/>
      <c r="R4" s="353"/>
      <c r="S4" s="353"/>
      <c r="T4" s="353"/>
    </row>
    <row r="5" spans="1:20" ht="12.75" customHeight="1">
      <c r="A5" s="710" t="s">
        <v>296</v>
      </c>
      <c r="B5" s="627" t="s">
        <v>76</v>
      </c>
      <c r="C5" s="627" t="s">
        <v>75</v>
      </c>
      <c r="D5" s="627" t="s">
        <v>413</v>
      </c>
      <c r="E5" s="627" t="s">
        <v>414</v>
      </c>
      <c r="F5" s="627" t="s">
        <v>338</v>
      </c>
      <c r="G5" s="707" t="s">
        <v>282</v>
      </c>
      <c r="H5" s="708"/>
      <c r="I5" s="708"/>
      <c r="J5" s="708"/>
      <c r="K5" s="708"/>
      <c r="L5" s="708"/>
      <c r="M5" s="708"/>
      <c r="N5" s="708"/>
      <c r="O5" s="708"/>
      <c r="P5" s="708"/>
      <c r="Q5" s="708"/>
      <c r="R5" s="708"/>
      <c r="S5" s="708"/>
      <c r="T5" s="708"/>
    </row>
    <row r="6" spans="1:20" ht="12.75" customHeight="1">
      <c r="A6" s="711"/>
      <c r="B6" s="628"/>
      <c r="C6" s="628"/>
      <c r="D6" s="628"/>
      <c r="E6" s="628"/>
      <c r="F6" s="628"/>
      <c r="G6" s="709" t="s">
        <v>3</v>
      </c>
      <c r="H6" s="704" t="s">
        <v>90</v>
      </c>
      <c r="I6" s="704" t="s">
        <v>415</v>
      </c>
      <c r="J6" s="704" t="s">
        <v>379</v>
      </c>
      <c r="K6" s="704" t="s">
        <v>380</v>
      </c>
      <c r="L6" s="704" t="s">
        <v>416</v>
      </c>
      <c r="M6" s="704" t="s">
        <v>381</v>
      </c>
      <c r="N6" s="704" t="s">
        <v>417</v>
      </c>
      <c r="O6" s="704" t="s">
        <v>418</v>
      </c>
      <c r="P6" s="704" t="s">
        <v>389</v>
      </c>
      <c r="Q6" s="704" t="s">
        <v>384</v>
      </c>
      <c r="R6" s="704" t="s">
        <v>419</v>
      </c>
      <c r="S6" s="702" t="s">
        <v>34</v>
      </c>
      <c r="T6" s="702" t="s">
        <v>35</v>
      </c>
    </row>
    <row r="7" spans="1:20" ht="64.5" customHeight="1" thickBot="1">
      <c r="A7" s="712"/>
      <c r="B7" s="629"/>
      <c r="C7" s="629"/>
      <c r="D7" s="629"/>
      <c r="E7" s="629"/>
      <c r="F7" s="629"/>
      <c r="G7" s="667"/>
      <c r="H7" s="705"/>
      <c r="I7" s="705"/>
      <c r="J7" s="705"/>
      <c r="K7" s="705"/>
      <c r="L7" s="705"/>
      <c r="M7" s="705"/>
      <c r="N7" s="705"/>
      <c r="O7" s="705"/>
      <c r="P7" s="705"/>
      <c r="Q7" s="705"/>
      <c r="R7" s="705"/>
      <c r="S7" s="703"/>
      <c r="T7" s="703"/>
    </row>
    <row r="8" spans="1:20" ht="12.75">
      <c r="A8" s="354">
        <v>2005</v>
      </c>
      <c r="B8" s="294">
        <v>5775</v>
      </c>
      <c r="C8" s="294">
        <v>98</v>
      </c>
      <c r="D8" s="294">
        <v>73</v>
      </c>
      <c r="E8" s="294">
        <v>13</v>
      </c>
      <c r="F8" s="294">
        <v>12</v>
      </c>
      <c r="G8" s="294">
        <v>5677</v>
      </c>
      <c r="H8" s="294">
        <v>2215</v>
      </c>
      <c r="I8" s="294">
        <v>337</v>
      </c>
      <c r="J8" s="294">
        <v>129</v>
      </c>
      <c r="K8" s="294">
        <v>8</v>
      </c>
      <c r="L8" s="294">
        <v>87</v>
      </c>
      <c r="M8" s="294">
        <v>39</v>
      </c>
      <c r="N8" s="294">
        <v>31</v>
      </c>
      <c r="O8" s="294">
        <v>22</v>
      </c>
      <c r="P8" s="294">
        <v>25</v>
      </c>
      <c r="Q8" s="294">
        <v>44</v>
      </c>
      <c r="R8" s="294">
        <v>322</v>
      </c>
      <c r="S8" s="318">
        <v>118</v>
      </c>
      <c r="T8" s="318">
        <v>3344</v>
      </c>
    </row>
    <row r="9" spans="1:20" ht="12.75">
      <c r="A9" s="354">
        <v>2006</v>
      </c>
      <c r="B9" s="294">
        <v>5887</v>
      </c>
      <c r="C9" s="294">
        <v>102</v>
      </c>
      <c r="D9" s="294">
        <v>71</v>
      </c>
      <c r="E9" s="294">
        <v>14</v>
      </c>
      <c r="F9" s="294">
        <v>17</v>
      </c>
      <c r="G9" s="294">
        <v>5785</v>
      </c>
      <c r="H9" s="294">
        <v>2189</v>
      </c>
      <c r="I9" s="294">
        <v>326</v>
      </c>
      <c r="J9" s="294">
        <v>126</v>
      </c>
      <c r="K9" s="294">
        <v>9</v>
      </c>
      <c r="L9" s="294">
        <v>85</v>
      </c>
      <c r="M9" s="294">
        <v>39</v>
      </c>
      <c r="N9" s="294">
        <v>34</v>
      </c>
      <c r="O9" s="294">
        <v>23</v>
      </c>
      <c r="P9" s="294">
        <v>27</v>
      </c>
      <c r="Q9" s="294">
        <v>40</v>
      </c>
      <c r="R9" s="294">
        <v>338</v>
      </c>
      <c r="S9" s="318">
        <v>129</v>
      </c>
      <c r="T9" s="318">
        <v>3467</v>
      </c>
    </row>
    <row r="10" spans="1:20" ht="12.75">
      <c r="A10" s="354">
        <v>2007</v>
      </c>
      <c r="B10" s="294">
        <v>6016</v>
      </c>
      <c r="C10" s="294">
        <v>97</v>
      </c>
      <c r="D10" s="294">
        <v>70</v>
      </c>
      <c r="E10" s="294">
        <v>14</v>
      </c>
      <c r="F10" s="294">
        <v>13</v>
      </c>
      <c r="G10" s="294">
        <v>5919</v>
      </c>
      <c r="H10" s="294">
        <v>2160</v>
      </c>
      <c r="I10" s="294">
        <v>325</v>
      </c>
      <c r="J10" s="294">
        <v>126</v>
      </c>
      <c r="K10" s="294">
        <v>10</v>
      </c>
      <c r="L10" s="294">
        <v>78</v>
      </c>
      <c r="M10" s="294">
        <v>38</v>
      </c>
      <c r="N10" s="294">
        <v>27</v>
      </c>
      <c r="O10" s="294">
        <v>28</v>
      </c>
      <c r="P10" s="294">
        <v>26</v>
      </c>
      <c r="Q10" s="294">
        <v>29</v>
      </c>
      <c r="R10" s="294">
        <v>349</v>
      </c>
      <c r="S10" s="318">
        <v>144</v>
      </c>
      <c r="T10" s="318">
        <v>3615</v>
      </c>
    </row>
    <row r="11" spans="1:20" ht="12.75">
      <c r="A11" s="354">
        <v>2008</v>
      </c>
      <c r="B11" s="294">
        <v>5987</v>
      </c>
      <c r="C11" s="294">
        <v>100</v>
      </c>
      <c r="D11" s="294">
        <v>72</v>
      </c>
      <c r="E11" s="294">
        <v>13</v>
      </c>
      <c r="F11" s="294">
        <v>15</v>
      </c>
      <c r="G11" s="294">
        <v>5887</v>
      </c>
      <c r="H11" s="294">
        <v>2126</v>
      </c>
      <c r="I11" s="294">
        <v>317</v>
      </c>
      <c r="J11" s="294">
        <v>135</v>
      </c>
      <c r="K11" s="294">
        <v>7</v>
      </c>
      <c r="L11" s="294">
        <v>82</v>
      </c>
      <c r="M11" s="294">
        <v>36</v>
      </c>
      <c r="N11" s="294">
        <v>29</v>
      </c>
      <c r="O11" s="294">
        <v>27</v>
      </c>
      <c r="P11" s="294">
        <v>23</v>
      </c>
      <c r="Q11" s="294">
        <v>29</v>
      </c>
      <c r="R11" s="294">
        <v>325</v>
      </c>
      <c r="S11" s="318">
        <v>131</v>
      </c>
      <c r="T11" s="318">
        <v>3630</v>
      </c>
    </row>
    <row r="12" spans="1:20" ht="13.5" thickBot="1">
      <c r="A12" s="442" t="s">
        <v>377</v>
      </c>
      <c r="B12" s="435">
        <v>5002</v>
      </c>
      <c r="C12" s="435">
        <v>80</v>
      </c>
      <c r="D12" s="435">
        <v>64</v>
      </c>
      <c r="E12" s="435">
        <v>10</v>
      </c>
      <c r="F12" s="435">
        <v>6</v>
      </c>
      <c r="G12" s="435">
        <v>4922</v>
      </c>
      <c r="H12" s="435">
        <v>1722</v>
      </c>
      <c r="I12" s="435">
        <v>270</v>
      </c>
      <c r="J12" s="435">
        <v>107</v>
      </c>
      <c r="K12" s="435">
        <v>8</v>
      </c>
      <c r="L12" s="435">
        <v>62</v>
      </c>
      <c r="M12" s="435">
        <v>28</v>
      </c>
      <c r="N12" s="435">
        <v>23</v>
      </c>
      <c r="O12" s="435">
        <v>15</v>
      </c>
      <c r="P12" s="435">
        <v>15</v>
      </c>
      <c r="Q12" s="435">
        <v>22</v>
      </c>
      <c r="R12" s="435">
        <v>291</v>
      </c>
      <c r="S12" s="437">
        <v>110</v>
      </c>
      <c r="T12" s="437">
        <v>3090</v>
      </c>
    </row>
    <row r="13" ht="12.75">
      <c r="A13" s="362" t="s">
        <v>185</v>
      </c>
    </row>
    <row r="14" ht="12.75">
      <c r="A14" s="11" t="s">
        <v>318</v>
      </c>
    </row>
    <row r="15" spans="1:20" ht="12.75">
      <c r="A15" s="448" t="s">
        <v>397</v>
      </c>
      <c r="B15" s="156"/>
      <c r="C15" s="156"/>
      <c r="D15" s="156"/>
      <c r="E15" s="156"/>
      <c r="F15" s="156"/>
      <c r="G15" s="156"/>
      <c r="H15" s="156"/>
      <c r="I15" s="156"/>
      <c r="J15" s="156"/>
      <c r="K15" s="156"/>
      <c r="L15" s="156"/>
      <c r="M15" s="156"/>
      <c r="N15" s="156"/>
      <c r="O15" s="156"/>
      <c r="P15" s="156"/>
      <c r="Q15" s="156"/>
      <c r="R15" s="156"/>
      <c r="S15" s="156"/>
      <c r="T15" s="156"/>
    </row>
    <row r="16" spans="1:20" ht="12.75">
      <c r="A16" s="407"/>
      <c r="B16" s="407"/>
      <c r="C16" s="407"/>
      <c r="D16" s="407"/>
      <c r="E16" s="407"/>
      <c r="F16" s="407"/>
      <c r="G16" s="407"/>
      <c r="H16" s="447"/>
      <c r="I16" s="447"/>
      <c r="J16" s="447"/>
      <c r="K16" s="156"/>
      <c r="L16" s="156"/>
      <c r="M16" s="156"/>
      <c r="N16" s="156"/>
      <c r="O16" s="156"/>
      <c r="P16" s="156"/>
      <c r="Q16" s="156"/>
      <c r="R16" s="156"/>
      <c r="S16" s="131"/>
      <c r="T16" s="131"/>
    </row>
    <row r="17" spans="1:20" ht="15">
      <c r="A17" s="706" t="s">
        <v>327</v>
      </c>
      <c r="B17" s="706"/>
      <c r="C17" s="706"/>
      <c r="D17" s="706"/>
      <c r="E17" s="706"/>
      <c r="F17" s="706"/>
      <c r="G17" s="706"/>
      <c r="H17" s="706"/>
      <c r="I17" s="706"/>
      <c r="J17" s="706"/>
      <c r="K17" s="706"/>
      <c r="L17" s="706"/>
      <c r="M17" s="706"/>
      <c r="N17" s="706"/>
      <c r="O17" s="706"/>
      <c r="P17" s="706"/>
      <c r="Q17" s="706"/>
      <c r="R17" s="706"/>
      <c r="S17" s="706"/>
      <c r="T17" s="706"/>
    </row>
    <row r="18" spans="1:20" ht="13.5" thickBot="1">
      <c r="A18" s="353"/>
      <c r="B18" s="353"/>
      <c r="C18" s="353"/>
      <c r="D18" s="353"/>
      <c r="E18" s="353"/>
      <c r="F18" s="353"/>
      <c r="G18" s="353"/>
      <c r="H18" s="353"/>
      <c r="I18" s="353"/>
      <c r="J18" s="353"/>
      <c r="K18" s="353"/>
      <c r="L18" s="353"/>
      <c r="M18" s="353"/>
      <c r="N18" s="353"/>
      <c r="O18" s="353"/>
      <c r="P18" s="353"/>
      <c r="Q18" s="353"/>
      <c r="R18" s="353"/>
      <c r="S18" s="353"/>
      <c r="T18" s="353"/>
    </row>
    <row r="19" spans="1:20" ht="12.75" customHeight="1">
      <c r="A19" s="710" t="s">
        <v>296</v>
      </c>
      <c r="B19" s="627" t="s">
        <v>76</v>
      </c>
      <c r="C19" s="627" t="s">
        <v>75</v>
      </c>
      <c r="D19" s="627" t="s">
        <v>413</v>
      </c>
      <c r="E19" s="627" t="s">
        <v>414</v>
      </c>
      <c r="F19" s="627" t="s">
        <v>338</v>
      </c>
      <c r="G19" s="707" t="s">
        <v>282</v>
      </c>
      <c r="H19" s="708"/>
      <c r="I19" s="708"/>
      <c r="J19" s="708"/>
      <c r="K19" s="708"/>
      <c r="L19" s="708"/>
      <c r="M19" s="708"/>
      <c r="N19" s="708"/>
      <c r="O19" s="708"/>
      <c r="P19" s="708"/>
      <c r="Q19" s="708"/>
      <c r="R19" s="708"/>
      <c r="S19" s="708"/>
      <c r="T19" s="708"/>
    </row>
    <row r="20" spans="1:20" ht="12.75" customHeight="1">
      <c r="A20" s="711"/>
      <c r="B20" s="628"/>
      <c r="C20" s="628"/>
      <c r="D20" s="628"/>
      <c r="E20" s="628"/>
      <c r="F20" s="628"/>
      <c r="G20" s="709" t="s">
        <v>3</v>
      </c>
      <c r="H20" s="704" t="s">
        <v>90</v>
      </c>
      <c r="I20" s="704" t="s">
        <v>415</v>
      </c>
      <c r="J20" s="704" t="s">
        <v>379</v>
      </c>
      <c r="K20" s="704" t="s">
        <v>380</v>
      </c>
      <c r="L20" s="704" t="s">
        <v>416</v>
      </c>
      <c r="M20" s="704" t="s">
        <v>381</v>
      </c>
      <c r="N20" s="704" t="s">
        <v>417</v>
      </c>
      <c r="O20" s="704" t="s">
        <v>418</v>
      </c>
      <c r="P20" s="704" t="s">
        <v>389</v>
      </c>
      <c r="Q20" s="704" t="s">
        <v>384</v>
      </c>
      <c r="R20" s="704" t="s">
        <v>419</v>
      </c>
      <c r="S20" s="702" t="s">
        <v>34</v>
      </c>
      <c r="T20" s="702" t="s">
        <v>35</v>
      </c>
    </row>
    <row r="21" spans="1:20" ht="64.5" customHeight="1" thickBot="1">
      <c r="A21" s="712"/>
      <c r="B21" s="629"/>
      <c r="C21" s="629"/>
      <c r="D21" s="629"/>
      <c r="E21" s="629"/>
      <c r="F21" s="629"/>
      <c r="G21" s="667"/>
      <c r="H21" s="705"/>
      <c r="I21" s="705"/>
      <c r="J21" s="705"/>
      <c r="K21" s="705"/>
      <c r="L21" s="705"/>
      <c r="M21" s="705"/>
      <c r="N21" s="705"/>
      <c r="O21" s="705"/>
      <c r="P21" s="705"/>
      <c r="Q21" s="705"/>
      <c r="R21" s="705"/>
      <c r="S21" s="703"/>
      <c r="T21" s="703"/>
    </row>
    <row r="22" spans="1:20" ht="12.75">
      <c r="A22" s="354">
        <v>2005</v>
      </c>
      <c r="B22" s="294">
        <v>10755601</v>
      </c>
      <c r="C22" s="294">
        <v>821347</v>
      </c>
      <c r="D22" s="294">
        <v>813167</v>
      </c>
      <c r="E22" s="294">
        <v>6018</v>
      </c>
      <c r="F22" s="294">
        <v>2162</v>
      </c>
      <c r="G22" s="294">
        <v>9934254</v>
      </c>
      <c r="H22" s="294">
        <v>2725785</v>
      </c>
      <c r="I22" s="294">
        <v>338665</v>
      </c>
      <c r="J22" s="294">
        <v>60145</v>
      </c>
      <c r="K22" s="294">
        <v>5861</v>
      </c>
      <c r="L22" s="294">
        <v>157857</v>
      </c>
      <c r="M22" s="294">
        <v>26403</v>
      </c>
      <c r="N22" s="294">
        <v>172649</v>
      </c>
      <c r="O22" s="294">
        <v>38067</v>
      </c>
      <c r="P22" s="294">
        <v>12823</v>
      </c>
      <c r="Q22" s="294">
        <v>23578</v>
      </c>
      <c r="R22" s="294">
        <v>35124</v>
      </c>
      <c r="S22" s="318">
        <v>1208149</v>
      </c>
      <c r="T22" s="318">
        <v>6000320</v>
      </c>
    </row>
    <row r="23" spans="1:20" ht="12.75">
      <c r="A23" s="354">
        <v>2006</v>
      </c>
      <c r="B23" s="294">
        <v>11119311</v>
      </c>
      <c r="C23" s="294">
        <v>808300</v>
      </c>
      <c r="D23" s="294">
        <v>798418</v>
      </c>
      <c r="E23" s="294">
        <v>6617</v>
      </c>
      <c r="F23" s="294">
        <v>3265</v>
      </c>
      <c r="G23" s="294">
        <v>10311011</v>
      </c>
      <c r="H23" s="294">
        <v>2769274</v>
      </c>
      <c r="I23" s="294">
        <v>351942</v>
      </c>
      <c r="J23" s="294">
        <v>59580</v>
      </c>
      <c r="K23" s="294">
        <v>5939</v>
      </c>
      <c r="L23" s="294">
        <v>154622</v>
      </c>
      <c r="M23" s="294">
        <v>26142</v>
      </c>
      <c r="N23" s="294">
        <v>172808</v>
      </c>
      <c r="O23" s="294">
        <v>38444</v>
      </c>
      <c r="P23" s="294">
        <v>12059</v>
      </c>
      <c r="Q23" s="294">
        <v>33573</v>
      </c>
      <c r="R23" s="294">
        <v>36102</v>
      </c>
      <c r="S23" s="318">
        <v>1238919</v>
      </c>
      <c r="T23" s="318">
        <v>6302818</v>
      </c>
    </row>
    <row r="24" spans="1:20" ht="12.75">
      <c r="A24" s="354">
        <v>2007</v>
      </c>
      <c r="B24" s="294">
        <v>11606469</v>
      </c>
      <c r="C24" s="294">
        <v>809048</v>
      </c>
      <c r="D24" s="294">
        <v>797824</v>
      </c>
      <c r="E24" s="294">
        <v>7098</v>
      </c>
      <c r="F24" s="294">
        <v>4126</v>
      </c>
      <c r="G24" s="294">
        <v>10797421</v>
      </c>
      <c r="H24" s="294">
        <v>2899791</v>
      </c>
      <c r="I24" s="294">
        <v>363600</v>
      </c>
      <c r="J24" s="294">
        <v>62944</v>
      </c>
      <c r="K24" s="294">
        <v>7747</v>
      </c>
      <c r="L24" s="294">
        <v>176301</v>
      </c>
      <c r="M24" s="294">
        <v>26114</v>
      </c>
      <c r="N24" s="294">
        <v>173119</v>
      </c>
      <c r="O24" s="294">
        <v>31278</v>
      </c>
      <c r="P24" s="294">
        <v>12057</v>
      </c>
      <c r="Q24" s="294">
        <v>30709</v>
      </c>
      <c r="R24" s="294">
        <v>38074</v>
      </c>
      <c r="S24" s="318">
        <v>1366993</v>
      </c>
      <c r="T24" s="318">
        <v>6530637</v>
      </c>
    </row>
    <row r="25" spans="1:20" ht="12.75">
      <c r="A25" s="354">
        <v>2008</v>
      </c>
      <c r="B25" s="294">
        <v>11968148</v>
      </c>
      <c r="C25" s="294">
        <v>745485</v>
      </c>
      <c r="D25" s="294">
        <v>733829</v>
      </c>
      <c r="E25" s="294">
        <v>7555</v>
      </c>
      <c r="F25" s="294">
        <v>4101</v>
      </c>
      <c r="G25" s="294">
        <v>11222663</v>
      </c>
      <c r="H25" s="294">
        <v>2804727</v>
      </c>
      <c r="I25" s="294">
        <v>342887</v>
      </c>
      <c r="J25" s="294">
        <v>64667</v>
      </c>
      <c r="K25" s="294">
        <v>4628</v>
      </c>
      <c r="L25" s="294">
        <v>149982</v>
      </c>
      <c r="M25" s="294">
        <v>26228</v>
      </c>
      <c r="N25" s="294">
        <v>173460</v>
      </c>
      <c r="O25" s="294">
        <v>40841</v>
      </c>
      <c r="P25" s="294">
        <v>13124</v>
      </c>
      <c r="Q25" s="294">
        <v>28504</v>
      </c>
      <c r="R25" s="294">
        <v>40325</v>
      </c>
      <c r="S25" s="318">
        <v>1365164</v>
      </c>
      <c r="T25" s="318">
        <v>7052772</v>
      </c>
    </row>
    <row r="26" spans="1:20" ht="13.5" thickBot="1">
      <c r="A26" s="442" t="s">
        <v>377</v>
      </c>
      <c r="B26" s="435">
        <v>10160170</v>
      </c>
      <c r="C26" s="435">
        <v>722738</v>
      </c>
      <c r="D26" s="435">
        <v>715379</v>
      </c>
      <c r="E26" s="435">
        <v>4884</v>
      </c>
      <c r="F26" s="435">
        <v>2475</v>
      </c>
      <c r="G26" s="435">
        <v>9437432</v>
      </c>
      <c r="H26" s="435">
        <v>2553062</v>
      </c>
      <c r="I26" s="435">
        <v>278134</v>
      </c>
      <c r="J26" s="435">
        <v>39703</v>
      </c>
      <c r="K26" s="435">
        <v>4552</v>
      </c>
      <c r="L26" s="435">
        <v>139704</v>
      </c>
      <c r="M26" s="435">
        <v>23147</v>
      </c>
      <c r="N26" s="435">
        <v>168124</v>
      </c>
      <c r="O26" s="435">
        <v>28532</v>
      </c>
      <c r="P26" s="435">
        <v>5971</v>
      </c>
      <c r="Q26" s="435">
        <v>25806</v>
      </c>
      <c r="R26" s="435">
        <v>46940</v>
      </c>
      <c r="S26" s="437">
        <v>1194571</v>
      </c>
      <c r="T26" s="437">
        <v>5389799</v>
      </c>
    </row>
    <row r="27" ht="12.75">
      <c r="A27" s="362" t="s">
        <v>185</v>
      </c>
    </row>
    <row r="28" ht="12.75">
      <c r="A28" s="11" t="s">
        <v>318</v>
      </c>
    </row>
    <row r="29" ht="12.75">
      <c r="A29" s="67" t="s">
        <v>397</v>
      </c>
    </row>
    <row r="31" spans="1:20" ht="17.25">
      <c r="A31" s="706" t="s">
        <v>409</v>
      </c>
      <c r="B31" s="706"/>
      <c r="C31" s="706"/>
      <c r="D31" s="706"/>
      <c r="E31" s="706"/>
      <c r="F31" s="706"/>
      <c r="G31" s="706"/>
      <c r="H31" s="706"/>
      <c r="I31" s="706"/>
      <c r="J31" s="706"/>
      <c r="K31" s="706"/>
      <c r="L31" s="706"/>
      <c r="M31" s="706"/>
      <c r="N31" s="706"/>
      <c r="O31" s="706"/>
      <c r="P31" s="706"/>
      <c r="Q31" s="706"/>
      <c r="R31" s="706"/>
      <c r="S31" s="706"/>
      <c r="T31" s="706"/>
    </row>
    <row r="32" spans="1:20" ht="13.5" thickBot="1">
      <c r="A32" s="353"/>
      <c r="B32" s="353"/>
      <c r="C32" s="353"/>
      <c r="D32" s="353"/>
      <c r="E32" s="353"/>
      <c r="F32" s="353"/>
      <c r="G32" s="353"/>
      <c r="H32" s="353"/>
      <c r="I32" s="353"/>
      <c r="J32" s="353"/>
      <c r="K32" s="353"/>
      <c r="L32" s="353"/>
      <c r="M32" s="353"/>
      <c r="N32" s="353"/>
      <c r="O32" s="353"/>
      <c r="P32" s="353"/>
      <c r="Q32" s="353"/>
      <c r="R32" s="353"/>
      <c r="S32" s="353"/>
      <c r="T32" s="353"/>
    </row>
    <row r="33" spans="1:20" ht="12.75" customHeight="1">
      <c r="A33" s="710" t="s">
        <v>296</v>
      </c>
      <c r="B33" s="627" t="s">
        <v>76</v>
      </c>
      <c r="C33" s="627" t="s">
        <v>75</v>
      </c>
      <c r="D33" s="627" t="s">
        <v>413</v>
      </c>
      <c r="E33" s="627" t="s">
        <v>414</v>
      </c>
      <c r="F33" s="627" t="s">
        <v>338</v>
      </c>
      <c r="G33" s="707" t="s">
        <v>282</v>
      </c>
      <c r="H33" s="708"/>
      <c r="I33" s="708"/>
      <c r="J33" s="708"/>
      <c r="K33" s="708"/>
      <c r="L33" s="708"/>
      <c r="M33" s="708"/>
      <c r="N33" s="708"/>
      <c r="O33" s="708"/>
      <c r="P33" s="708"/>
      <c r="Q33" s="708"/>
      <c r="R33" s="708"/>
      <c r="S33" s="708"/>
      <c r="T33" s="708"/>
    </row>
    <row r="34" spans="1:20" ht="12.75" customHeight="1">
      <c r="A34" s="711"/>
      <c r="B34" s="628"/>
      <c r="C34" s="628"/>
      <c r="D34" s="628"/>
      <c r="E34" s="628"/>
      <c r="F34" s="628"/>
      <c r="G34" s="709" t="s">
        <v>3</v>
      </c>
      <c r="H34" s="704" t="s">
        <v>90</v>
      </c>
      <c r="I34" s="704" t="s">
        <v>415</v>
      </c>
      <c r="J34" s="704" t="s">
        <v>379</v>
      </c>
      <c r="K34" s="704" t="s">
        <v>380</v>
      </c>
      <c r="L34" s="704" t="s">
        <v>416</v>
      </c>
      <c r="M34" s="704" t="s">
        <v>381</v>
      </c>
      <c r="N34" s="704" t="s">
        <v>417</v>
      </c>
      <c r="O34" s="704" t="s">
        <v>418</v>
      </c>
      <c r="P34" s="704" t="s">
        <v>389</v>
      </c>
      <c r="Q34" s="704" t="s">
        <v>384</v>
      </c>
      <c r="R34" s="704" t="s">
        <v>419</v>
      </c>
      <c r="S34" s="702" t="s">
        <v>34</v>
      </c>
      <c r="T34" s="702" t="s">
        <v>35</v>
      </c>
    </row>
    <row r="35" spans="1:20" ht="64.5" customHeight="1" thickBot="1">
      <c r="A35" s="712"/>
      <c r="B35" s="629"/>
      <c r="C35" s="629"/>
      <c r="D35" s="629"/>
      <c r="E35" s="629"/>
      <c r="F35" s="629"/>
      <c r="G35" s="667"/>
      <c r="H35" s="705"/>
      <c r="I35" s="705"/>
      <c r="J35" s="705"/>
      <c r="K35" s="705"/>
      <c r="L35" s="705"/>
      <c r="M35" s="705"/>
      <c r="N35" s="705"/>
      <c r="O35" s="705"/>
      <c r="P35" s="705"/>
      <c r="Q35" s="705"/>
      <c r="R35" s="705"/>
      <c r="S35" s="703"/>
      <c r="T35" s="703"/>
    </row>
    <row r="36" spans="1:20" ht="12.75">
      <c r="A36" s="354">
        <v>2005</v>
      </c>
      <c r="B36" s="357">
        <v>4.040955410116089</v>
      </c>
      <c r="C36" s="357">
        <v>4.259726790260389</v>
      </c>
      <c r="D36" s="357">
        <v>4.258383480884</v>
      </c>
      <c r="E36" s="357">
        <v>4.613326686606846</v>
      </c>
      <c r="F36" s="357">
        <v>3.7807123034227565</v>
      </c>
      <c r="G36" s="357">
        <v>4.0228677694369415</v>
      </c>
      <c r="H36" s="357">
        <v>4.1013473256327995</v>
      </c>
      <c r="I36" s="357">
        <v>4.1650041191147595</v>
      </c>
      <c r="J36" s="357">
        <v>4.159214731066589</v>
      </c>
      <c r="K36" s="357">
        <v>4.027691520218393</v>
      </c>
      <c r="L36" s="357">
        <v>4.6827397581355275</v>
      </c>
      <c r="M36" s="357">
        <v>4.306395106616672</v>
      </c>
      <c r="N36" s="357">
        <v>3.502158309633997</v>
      </c>
      <c r="O36" s="357">
        <v>4.7103916778311925</v>
      </c>
      <c r="P36" s="357">
        <v>3.7921578413787724</v>
      </c>
      <c r="Q36" s="357">
        <v>4.016789379930444</v>
      </c>
      <c r="R36" s="357">
        <v>4.247042478077668</v>
      </c>
      <c r="S36" s="371">
        <v>4.512033764047316</v>
      </c>
      <c r="T36" s="371">
        <v>3.888724289704551</v>
      </c>
    </row>
    <row r="37" spans="1:20" ht="12.75">
      <c r="A37" s="354">
        <v>2006</v>
      </c>
      <c r="B37" s="357">
        <v>3.591675171240375</v>
      </c>
      <c r="C37" s="357">
        <v>4.120370456513671</v>
      </c>
      <c r="D37" s="357">
        <v>4.123099604467835</v>
      </c>
      <c r="E37" s="357">
        <v>3.804715127701375</v>
      </c>
      <c r="F37" s="357">
        <v>4.0927105666156205</v>
      </c>
      <c r="G37" s="357">
        <v>3.5502297301399435</v>
      </c>
      <c r="H37" s="357">
        <v>3.663406791816194</v>
      </c>
      <c r="I37" s="357">
        <v>3.6400419955560857</v>
      </c>
      <c r="J37" s="357">
        <v>3.292178919100369</v>
      </c>
      <c r="K37" s="357">
        <v>3.1180333389459505</v>
      </c>
      <c r="L37" s="357">
        <v>3.9355916363777474</v>
      </c>
      <c r="M37" s="357">
        <v>3.418932751893505</v>
      </c>
      <c r="N37" s="357">
        <v>3.963243021156428</v>
      </c>
      <c r="O37" s="357">
        <v>3.7429156695453125</v>
      </c>
      <c r="P37" s="357">
        <v>4.3853263122978685</v>
      </c>
      <c r="Q37" s="357">
        <v>3.1338992642897563</v>
      </c>
      <c r="R37" s="357">
        <v>3.8812027034513323</v>
      </c>
      <c r="S37" s="371">
        <v>3.6170576768941305</v>
      </c>
      <c r="T37" s="371">
        <v>3.4873669428500063</v>
      </c>
    </row>
    <row r="38" spans="1:20" ht="12.75">
      <c r="A38" s="354">
        <v>2007</v>
      </c>
      <c r="B38" s="357">
        <v>4.206039432836981</v>
      </c>
      <c r="C38" s="357">
        <v>4.623884565563477</v>
      </c>
      <c r="D38" s="357">
        <v>4.625817724209851</v>
      </c>
      <c r="E38" s="357">
        <v>4.636596224288532</v>
      </c>
      <c r="F38" s="357">
        <v>4.228211342704799</v>
      </c>
      <c r="G38" s="357">
        <v>4.174730403676952</v>
      </c>
      <c r="H38" s="357">
        <v>4.277990834511866</v>
      </c>
      <c r="I38" s="357">
        <v>4.361738503850385</v>
      </c>
      <c r="J38" s="357">
        <v>4.530520780376207</v>
      </c>
      <c r="K38" s="357">
        <v>4.438001807151155</v>
      </c>
      <c r="L38" s="357">
        <v>5.182333339005451</v>
      </c>
      <c r="M38" s="357">
        <v>4.2570372214138015</v>
      </c>
      <c r="N38" s="357">
        <v>4.158819655843668</v>
      </c>
      <c r="O38" s="357">
        <v>5.34184410767952</v>
      </c>
      <c r="P38" s="357">
        <v>4.45457825329684</v>
      </c>
      <c r="Q38" s="357">
        <v>4.982016672636687</v>
      </c>
      <c r="R38" s="357">
        <v>4.569139832956873</v>
      </c>
      <c r="S38" s="371">
        <v>5.589832222988705</v>
      </c>
      <c r="T38" s="371">
        <v>3.8326706705639895</v>
      </c>
    </row>
    <row r="39" spans="1:20" ht="12.75">
      <c r="A39" s="354">
        <v>2008</v>
      </c>
      <c r="B39" s="357">
        <v>3.6</v>
      </c>
      <c r="C39" s="357">
        <v>3.96</v>
      </c>
      <c r="D39" s="357">
        <v>3.96</v>
      </c>
      <c r="E39" s="357">
        <v>3.99</v>
      </c>
      <c r="F39" s="357">
        <v>3.86</v>
      </c>
      <c r="G39" s="357">
        <v>3.57</v>
      </c>
      <c r="H39" s="357">
        <v>3.39</v>
      </c>
      <c r="I39" s="357">
        <v>3.25</v>
      </c>
      <c r="J39" s="357">
        <v>3.18</v>
      </c>
      <c r="K39" s="357">
        <v>2.66</v>
      </c>
      <c r="L39" s="357">
        <v>3.59</v>
      </c>
      <c r="M39" s="357">
        <v>2.94</v>
      </c>
      <c r="N39" s="357">
        <v>2.88</v>
      </c>
      <c r="O39" s="357">
        <v>3.41</v>
      </c>
      <c r="P39" s="357">
        <v>3.42</v>
      </c>
      <c r="Q39" s="357">
        <v>2.35</v>
      </c>
      <c r="R39" s="357">
        <v>3.52</v>
      </c>
      <c r="S39" s="371">
        <v>3.62</v>
      </c>
      <c r="T39" s="371">
        <v>3.64</v>
      </c>
    </row>
    <row r="40" spans="1:20" ht="13.5" thickBot="1">
      <c r="A40" s="442" t="s">
        <v>377</v>
      </c>
      <c r="B40" s="443">
        <v>2.38</v>
      </c>
      <c r="C40" s="443">
        <v>2.07</v>
      </c>
      <c r="D40" s="443">
        <v>2.07</v>
      </c>
      <c r="E40" s="443">
        <v>2.86</v>
      </c>
      <c r="F40" s="443">
        <v>1.19</v>
      </c>
      <c r="G40" s="443">
        <v>2.4</v>
      </c>
      <c r="H40" s="443">
        <v>2.3</v>
      </c>
      <c r="I40" s="443">
        <v>2.03</v>
      </c>
      <c r="J40" s="443">
        <v>2.59</v>
      </c>
      <c r="K40" s="443">
        <v>2.47</v>
      </c>
      <c r="L40" s="443">
        <v>3.15</v>
      </c>
      <c r="M40" s="443">
        <v>2.37</v>
      </c>
      <c r="N40" s="443">
        <v>1.67</v>
      </c>
      <c r="O40" s="443">
        <v>3.25</v>
      </c>
      <c r="P40" s="443">
        <v>2.57</v>
      </c>
      <c r="Q40" s="443">
        <v>2.31</v>
      </c>
      <c r="R40" s="443">
        <v>2.19</v>
      </c>
      <c r="S40" s="444">
        <v>3.53</v>
      </c>
      <c r="T40" s="444">
        <v>2.2</v>
      </c>
    </row>
    <row r="41" spans="1:20" ht="27" customHeight="1">
      <c r="A41" s="713" t="s">
        <v>410</v>
      </c>
      <c r="B41" s="714"/>
      <c r="C41" s="714"/>
      <c r="D41" s="714"/>
      <c r="E41" s="714"/>
      <c r="F41" s="714"/>
      <c r="G41" s="714"/>
      <c r="H41" s="714"/>
      <c r="I41" s="714"/>
      <c r="J41" s="714"/>
      <c r="K41" s="714"/>
      <c r="L41" s="714"/>
      <c r="M41" s="714"/>
      <c r="N41" s="714"/>
      <c r="O41" s="714"/>
      <c r="P41" s="714"/>
      <c r="Q41" s="714"/>
      <c r="R41" s="714"/>
      <c r="S41" s="714"/>
      <c r="T41" s="714"/>
    </row>
    <row r="42" ht="12.75">
      <c r="A42" s="421" t="s">
        <v>185</v>
      </c>
    </row>
    <row r="43" ht="12.75">
      <c r="A43" s="11" t="s">
        <v>318</v>
      </c>
    </row>
    <row r="44" ht="12.75">
      <c r="A44" s="67" t="s">
        <v>397</v>
      </c>
    </row>
    <row r="45" spans="1:20" ht="12" customHeight="1">
      <c r="A45" s="445"/>
      <c r="B45" s="446"/>
      <c r="C45" s="446"/>
      <c r="D45" s="446"/>
      <c r="E45" s="446"/>
      <c r="F45" s="446"/>
      <c r="G45" s="446"/>
      <c r="H45" s="446"/>
      <c r="I45" s="446"/>
      <c r="J45" s="446"/>
      <c r="K45" s="446"/>
      <c r="L45" s="446"/>
      <c r="M45" s="446"/>
      <c r="N45" s="446"/>
      <c r="O45" s="446"/>
      <c r="P45" s="446"/>
      <c r="Q45" s="446"/>
      <c r="R45" s="446"/>
      <c r="S45" s="446"/>
      <c r="T45" s="446"/>
    </row>
    <row r="46" spans="1:20" ht="15">
      <c r="A46" s="706" t="s">
        <v>328</v>
      </c>
      <c r="B46" s="706"/>
      <c r="C46" s="706"/>
      <c r="D46" s="706"/>
      <c r="E46" s="706"/>
      <c r="F46" s="706"/>
      <c r="G46" s="706"/>
      <c r="H46" s="706"/>
      <c r="I46" s="706"/>
      <c r="J46" s="706"/>
      <c r="K46" s="706"/>
      <c r="L46" s="706"/>
      <c r="M46" s="706"/>
      <c r="N46" s="706"/>
      <c r="O46" s="706"/>
      <c r="P46" s="706"/>
      <c r="Q46" s="706"/>
      <c r="R46" s="706"/>
      <c r="S46" s="706"/>
      <c r="T46" s="706"/>
    </row>
    <row r="47" spans="1:20" ht="13.5" thickBot="1">
      <c r="A47" s="353"/>
      <c r="B47" s="353"/>
      <c r="C47" s="353"/>
      <c r="D47" s="353"/>
      <c r="E47" s="353"/>
      <c r="F47" s="353"/>
      <c r="G47" s="353"/>
      <c r="H47" s="353"/>
      <c r="I47" s="353"/>
      <c r="J47" s="353"/>
      <c r="K47" s="353"/>
      <c r="L47" s="353"/>
      <c r="M47" s="353"/>
      <c r="N47" s="353"/>
      <c r="O47" s="353"/>
      <c r="P47" s="353"/>
      <c r="Q47" s="353"/>
      <c r="R47" s="353"/>
      <c r="S47" s="353"/>
      <c r="T47" s="353"/>
    </row>
    <row r="48" spans="1:20" ht="12.75" customHeight="1">
      <c r="A48" s="710" t="s">
        <v>296</v>
      </c>
      <c r="B48" s="627" t="s">
        <v>76</v>
      </c>
      <c r="C48" s="627" t="s">
        <v>75</v>
      </c>
      <c r="D48" s="627" t="s">
        <v>413</v>
      </c>
      <c r="E48" s="627" t="s">
        <v>414</v>
      </c>
      <c r="F48" s="627" t="s">
        <v>338</v>
      </c>
      <c r="G48" s="707" t="s">
        <v>282</v>
      </c>
      <c r="H48" s="708"/>
      <c r="I48" s="708"/>
      <c r="J48" s="708"/>
      <c r="K48" s="708"/>
      <c r="L48" s="708"/>
      <c r="M48" s="708"/>
      <c r="N48" s="708"/>
      <c r="O48" s="708"/>
      <c r="P48" s="708"/>
      <c r="Q48" s="708"/>
      <c r="R48" s="708"/>
      <c r="S48" s="708"/>
      <c r="T48" s="708"/>
    </row>
    <row r="49" spans="1:20" ht="12.75" customHeight="1">
      <c r="A49" s="711"/>
      <c r="B49" s="628"/>
      <c r="C49" s="628"/>
      <c r="D49" s="628"/>
      <c r="E49" s="628"/>
      <c r="F49" s="628"/>
      <c r="G49" s="709" t="s">
        <v>3</v>
      </c>
      <c r="H49" s="704" t="s">
        <v>90</v>
      </c>
      <c r="I49" s="704" t="s">
        <v>415</v>
      </c>
      <c r="J49" s="704" t="s">
        <v>379</v>
      </c>
      <c r="K49" s="704" t="s">
        <v>380</v>
      </c>
      <c r="L49" s="704" t="s">
        <v>416</v>
      </c>
      <c r="M49" s="704" t="s">
        <v>381</v>
      </c>
      <c r="N49" s="704" t="s">
        <v>417</v>
      </c>
      <c r="O49" s="704" t="s">
        <v>418</v>
      </c>
      <c r="P49" s="704" t="s">
        <v>389</v>
      </c>
      <c r="Q49" s="704" t="s">
        <v>384</v>
      </c>
      <c r="R49" s="704" t="s">
        <v>419</v>
      </c>
      <c r="S49" s="702" t="s">
        <v>34</v>
      </c>
      <c r="T49" s="702" t="s">
        <v>35</v>
      </c>
    </row>
    <row r="50" spans="1:20" ht="64.5" customHeight="1" thickBot="1">
      <c r="A50" s="712"/>
      <c r="B50" s="629"/>
      <c r="C50" s="629"/>
      <c r="D50" s="629"/>
      <c r="E50" s="629"/>
      <c r="F50" s="629"/>
      <c r="G50" s="667"/>
      <c r="H50" s="705"/>
      <c r="I50" s="705"/>
      <c r="J50" s="705"/>
      <c r="K50" s="705"/>
      <c r="L50" s="705"/>
      <c r="M50" s="705"/>
      <c r="N50" s="705"/>
      <c r="O50" s="705"/>
      <c r="P50" s="705"/>
      <c r="Q50" s="705"/>
      <c r="R50" s="705"/>
      <c r="S50" s="703"/>
      <c r="T50" s="703"/>
    </row>
    <row r="51" spans="1:20" ht="12.75">
      <c r="A51" s="354">
        <v>2005</v>
      </c>
      <c r="B51" s="327">
        <v>1751.8504176568097</v>
      </c>
      <c r="C51" s="327">
        <v>1770.7818059845595</v>
      </c>
      <c r="D51" s="242"/>
      <c r="E51" s="242"/>
      <c r="F51" s="242"/>
      <c r="G51" s="327">
        <v>1750.2852030962767</v>
      </c>
      <c r="H51" s="327">
        <v>1754.5273178185366</v>
      </c>
      <c r="I51" s="242"/>
      <c r="J51" s="242"/>
      <c r="K51" s="242"/>
      <c r="L51" s="242"/>
      <c r="M51" s="242"/>
      <c r="N51" s="242"/>
      <c r="O51" s="242"/>
      <c r="P51" s="242"/>
      <c r="Q51" s="242"/>
      <c r="R51" s="242"/>
      <c r="S51" s="328">
        <v>1747.0850333857827</v>
      </c>
      <c r="T51" s="328">
        <v>1749.0024697016158</v>
      </c>
    </row>
    <row r="52" spans="1:20" ht="12.75">
      <c r="A52" s="354">
        <v>2006</v>
      </c>
      <c r="B52" s="327">
        <v>1750.2289381059672</v>
      </c>
      <c r="C52" s="327">
        <v>1767.3540677966103</v>
      </c>
      <c r="D52" s="242"/>
      <c r="E52" s="242"/>
      <c r="F52" s="242"/>
      <c r="G52" s="327">
        <v>1748.8864662252809</v>
      </c>
      <c r="H52" s="327">
        <v>1753.243831415743</v>
      </c>
      <c r="I52" s="242"/>
      <c r="J52" s="242"/>
      <c r="K52" s="242"/>
      <c r="L52" s="242"/>
      <c r="M52" s="242"/>
      <c r="N52" s="242"/>
      <c r="O52" s="242"/>
      <c r="P52" s="242"/>
      <c r="Q52" s="242"/>
      <c r="R52" s="242"/>
      <c r="S52" s="328">
        <v>1745.216977865381</v>
      </c>
      <c r="T52" s="328">
        <v>1747.693263552906</v>
      </c>
    </row>
    <row r="53" spans="1:20" ht="12.75">
      <c r="A53" s="354">
        <v>2007</v>
      </c>
      <c r="B53" s="327">
        <v>1748.2544338851033</v>
      </c>
      <c r="C53" s="327">
        <v>1769.4143400638775</v>
      </c>
      <c r="D53" s="242"/>
      <c r="E53" s="242"/>
      <c r="F53" s="242"/>
      <c r="G53" s="327">
        <v>1746.668927515191</v>
      </c>
      <c r="H53" s="327">
        <v>1752.0353053030374</v>
      </c>
      <c r="I53" s="242"/>
      <c r="J53" s="242"/>
      <c r="K53" s="242"/>
      <c r="L53" s="242"/>
      <c r="M53" s="242"/>
      <c r="N53" s="242"/>
      <c r="O53" s="242"/>
      <c r="P53" s="242"/>
      <c r="Q53" s="242"/>
      <c r="R53" s="242"/>
      <c r="S53" s="328">
        <v>1745.6979370047982</v>
      </c>
      <c r="T53" s="328">
        <v>1744.4893488950618</v>
      </c>
    </row>
    <row r="54" spans="1:20" ht="12.75">
      <c r="A54" s="354">
        <v>2008</v>
      </c>
      <c r="B54" s="327">
        <v>1749</v>
      </c>
      <c r="C54" s="327">
        <v>1768.9</v>
      </c>
      <c r="D54" s="242">
        <v>1769.7</v>
      </c>
      <c r="E54" s="242">
        <v>1691.8</v>
      </c>
      <c r="F54" s="242">
        <v>1780</v>
      </c>
      <c r="G54" s="327">
        <v>1747.7</v>
      </c>
      <c r="H54" s="327">
        <v>1750.8</v>
      </c>
      <c r="I54" s="242">
        <v>1781</v>
      </c>
      <c r="J54" s="242">
        <v>1750.5</v>
      </c>
      <c r="K54" s="242">
        <v>1662.2</v>
      </c>
      <c r="L54" s="242">
        <v>1754.3</v>
      </c>
      <c r="M54" s="242">
        <v>1732.5</v>
      </c>
      <c r="N54" s="242">
        <v>1770.4</v>
      </c>
      <c r="O54" s="242">
        <v>1750.6</v>
      </c>
      <c r="P54" s="242">
        <v>1782.3</v>
      </c>
      <c r="Q54" s="242">
        <v>1689.7</v>
      </c>
      <c r="R54" s="242">
        <v>1688.6</v>
      </c>
      <c r="S54" s="328">
        <v>1745.4</v>
      </c>
      <c r="T54" s="328">
        <v>1747</v>
      </c>
    </row>
    <row r="55" spans="1:20" ht="13.5" thickBot="1">
      <c r="A55" s="442" t="s">
        <v>377</v>
      </c>
      <c r="B55" s="243">
        <v>1752.3</v>
      </c>
      <c r="C55" s="243">
        <v>1769.5</v>
      </c>
      <c r="D55" s="243">
        <v>1769.7</v>
      </c>
      <c r="E55" s="243">
        <v>1728</v>
      </c>
      <c r="F55" s="243">
        <v>1783.3</v>
      </c>
      <c r="G55" s="243">
        <v>1751</v>
      </c>
      <c r="H55" s="243">
        <v>1751.9</v>
      </c>
      <c r="I55" s="243">
        <v>1780.3</v>
      </c>
      <c r="J55" s="243">
        <v>1778.9</v>
      </c>
      <c r="K55" s="243">
        <v>1664.1</v>
      </c>
      <c r="L55" s="243">
        <v>1752.7</v>
      </c>
      <c r="M55" s="243">
        <v>1740.5</v>
      </c>
      <c r="N55" s="243">
        <v>1772.3</v>
      </c>
      <c r="O55" s="243">
        <v>1750</v>
      </c>
      <c r="P55" s="243">
        <v>1771.9</v>
      </c>
      <c r="Q55" s="243">
        <v>1688.7</v>
      </c>
      <c r="R55" s="243">
        <v>1710.6</v>
      </c>
      <c r="S55" s="257">
        <v>1738.1</v>
      </c>
      <c r="T55" s="257">
        <v>1753.4</v>
      </c>
    </row>
    <row r="56" ht="12.75">
      <c r="A56" s="362" t="s">
        <v>185</v>
      </c>
    </row>
    <row r="57" ht="12.75">
      <c r="A57" s="11" t="s">
        <v>318</v>
      </c>
    </row>
    <row r="58" ht="12.75">
      <c r="A58" s="67" t="s">
        <v>397</v>
      </c>
    </row>
  </sheetData>
  <mergeCells count="90">
    <mergeCell ref="R49:R50"/>
    <mergeCell ref="A46:T46"/>
    <mergeCell ref="A48:A50"/>
    <mergeCell ref="B48:B50"/>
    <mergeCell ref="F48:F50"/>
    <mergeCell ref="G48:T48"/>
    <mergeCell ref="G49:G50"/>
    <mergeCell ref="J49:J50"/>
    <mergeCell ref="B33:B35"/>
    <mergeCell ref="F33:F35"/>
    <mergeCell ref="C48:C50"/>
    <mergeCell ref="D48:D50"/>
    <mergeCell ref="A1:T1"/>
    <mergeCell ref="A3:T3"/>
    <mergeCell ref="B5:B7"/>
    <mergeCell ref="A5:A7"/>
    <mergeCell ref="F5:F7"/>
    <mergeCell ref="T6:T7"/>
    <mergeCell ref="G5:T5"/>
    <mergeCell ref="G6:G7"/>
    <mergeCell ref="C5:C7"/>
    <mergeCell ref="D5:D7"/>
    <mergeCell ref="E5:E7"/>
    <mergeCell ref="E19:E21"/>
    <mergeCell ref="E33:E35"/>
    <mergeCell ref="E48:E50"/>
    <mergeCell ref="A17:T17"/>
    <mergeCell ref="A19:A21"/>
    <mergeCell ref="B19:B21"/>
    <mergeCell ref="F19:F21"/>
    <mergeCell ref="C19:C21"/>
    <mergeCell ref="D19:D21"/>
    <mergeCell ref="H6:H7"/>
    <mergeCell ref="H20:H21"/>
    <mergeCell ref="H34:H35"/>
    <mergeCell ref="H49:H50"/>
    <mergeCell ref="G19:T19"/>
    <mergeCell ref="G20:G21"/>
    <mergeCell ref="R20:R21"/>
    <mergeCell ref="R6:R7"/>
    <mergeCell ref="K49:K50"/>
    <mergeCell ref="T49:T50"/>
    <mergeCell ref="I6:I7"/>
    <mergeCell ref="I20:I21"/>
    <mergeCell ref="I34:I35"/>
    <mergeCell ref="I49:I50"/>
    <mergeCell ref="A41:T41"/>
    <mergeCell ref="C33:C35"/>
    <mergeCell ref="D33:D35"/>
    <mergeCell ref="R34:R35"/>
    <mergeCell ref="T34:T35"/>
    <mergeCell ref="T20:T21"/>
    <mergeCell ref="J6:J7"/>
    <mergeCell ref="K6:K7"/>
    <mergeCell ref="K20:K21"/>
    <mergeCell ref="K34:K35"/>
    <mergeCell ref="J20:J21"/>
    <mergeCell ref="J34:J35"/>
    <mergeCell ref="A31:T31"/>
    <mergeCell ref="G33:T33"/>
    <mergeCell ref="G34:G35"/>
    <mergeCell ref="A33:A35"/>
    <mergeCell ref="L6:L7"/>
    <mergeCell ref="L20:L21"/>
    <mergeCell ref="L34:L35"/>
    <mergeCell ref="L49:L50"/>
    <mergeCell ref="M6:M7"/>
    <mergeCell ref="M20:M21"/>
    <mergeCell ref="M34:M35"/>
    <mergeCell ref="M49:M50"/>
    <mergeCell ref="N6:N7"/>
    <mergeCell ref="N20:N21"/>
    <mergeCell ref="N34:N35"/>
    <mergeCell ref="N49:N50"/>
    <mergeCell ref="O6:O7"/>
    <mergeCell ref="O20:O21"/>
    <mergeCell ref="O34:O35"/>
    <mergeCell ref="O49:O50"/>
    <mergeCell ref="P6:P7"/>
    <mergeCell ref="P20:P21"/>
    <mergeCell ref="P34:P35"/>
    <mergeCell ref="P49:P50"/>
    <mergeCell ref="Q6:Q7"/>
    <mergeCell ref="Q20:Q21"/>
    <mergeCell ref="Q34:Q35"/>
    <mergeCell ref="Q49:Q50"/>
    <mergeCell ref="S6:S7"/>
    <mergeCell ref="S20:S21"/>
    <mergeCell ref="S34:S35"/>
    <mergeCell ref="S49:S50"/>
  </mergeCells>
  <printOptions horizontalCentered="1"/>
  <pageMargins left="0.7874015748031497" right="0.7874015748031497" top="0.5905511811023623" bottom="0.984251968503937" header="0" footer="0"/>
  <pageSetup fitToHeight="1" fitToWidth="1" horizontalDpi="600" verticalDpi="600" orientation="portrait" paperSize="9" scale="37"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sheetPr codeName="Hoja23" transitionEvaluation="1">
    <pageSetUpPr fitToPage="1"/>
  </sheetPr>
  <dimension ref="A1:AE29"/>
  <sheetViews>
    <sheetView showGridLines="0" zoomScale="75" zoomScaleNormal="75" workbookViewId="0" topLeftCell="A1">
      <selection activeCell="L36" sqref="L36"/>
    </sheetView>
  </sheetViews>
  <sheetFormatPr defaultColWidth="12.57421875" defaultRowHeight="12.75"/>
  <cols>
    <col min="1" max="1" width="8.7109375" style="10" customWidth="1"/>
    <col min="2" max="2" width="9.28125" style="10" customWidth="1"/>
    <col min="3" max="3" width="10.421875" style="10" customWidth="1"/>
    <col min="4" max="4" width="10.140625" style="10" customWidth="1"/>
    <col min="5" max="7" width="8.28125" style="10" customWidth="1"/>
    <col min="8" max="8" width="8.8515625" style="10" customWidth="1"/>
    <col min="9" max="9" width="8.28125" style="10" customWidth="1"/>
    <col min="10" max="10" width="8.7109375" style="10" customWidth="1"/>
    <col min="11" max="11" width="12.28125" style="10" customWidth="1"/>
    <col min="12" max="12" width="8.28125" style="10" customWidth="1"/>
    <col min="13" max="13" width="8.8515625" style="10" customWidth="1"/>
    <col min="14" max="14" width="11.00390625" style="10" customWidth="1"/>
    <col min="15" max="15" width="10.7109375" style="10" customWidth="1"/>
    <col min="16" max="16" width="8.28125" style="10" customWidth="1"/>
    <col min="17" max="17" width="9.57421875" style="10" customWidth="1"/>
    <col min="18" max="18" width="10.57421875" style="10" customWidth="1"/>
    <col min="19" max="25" width="8.28125" style="10" customWidth="1"/>
    <col min="26" max="27" width="12.7109375" style="10" customWidth="1"/>
    <col min="28" max="28" width="13.8515625" style="10" customWidth="1"/>
    <col min="29" max="29" width="2.28125" style="10" customWidth="1"/>
    <col min="30" max="16384" width="19.140625" style="10" customWidth="1"/>
  </cols>
  <sheetData>
    <row r="1" spans="1:31" ht="18">
      <c r="A1" s="592" t="s">
        <v>236</v>
      </c>
      <c r="B1" s="592"/>
      <c r="C1" s="592"/>
      <c r="D1" s="592"/>
      <c r="E1" s="592"/>
      <c r="F1" s="592"/>
      <c r="G1" s="592"/>
      <c r="H1" s="592"/>
      <c r="I1" s="592"/>
      <c r="J1" s="592"/>
      <c r="K1" s="592"/>
      <c r="L1" s="592"/>
      <c r="M1" s="592"/>
      <c r="N1" s="592"/>
      <c r="O1" s="592"/>
      <c r="P1" s="592"/>
      <c r="Q1" s="592"/>
      <c r="R1" s="592"/>
      <c r="S1" s="592"/>
      <c r="T1" s="592"/>
      <c r="U1" s="592"/>
      <c r="V1" s="592"/>
      <c r="W1" s="592"/>
      <c r="X1" s="592"/>
      <c r="Y1" s="592"/>
      <c r="Z1" s="20"/>
      <c r="AA1" s="20"/>
      <c r="AB1"/>
      <c r="AC1"/>
      <c r="AD1"/>
      <c r="AE1"/>
    </row>
    <row r="3" spans="1:25" ht="15">
      <c r="A3" s="722" t="s">
        <v>364</v>
      </c>
      <c r="B3" s="722"/>
      <c r="C3" s="722"/>
      <c r="D3" s="722"/>
      <c r="E3" s="722"/>
      <c r="F3" s="722"/>
      <c r="G3" s="722"/>
      <c r="H3" s="722"/>
      <c r="I3" s="722"/>
      <c r="J3" s="722"/>
      <c r="K3" s="722"/>
      <c r="L3" s="722"/>
      <c r="M3" s="722"/>
      <c r="N3" s="722"/>
      <c r="O3" s="722"/>
      <c r="P3" s="722"/>
      <c r="Q3" s="722"/>
      <c r="R3" s="722"/>
      <c r="S3" s="722"/>
      <c r="T3" s="722"/>
      <c r="U3" s="722"/>
      <c r="V3" s="722"/>
      <c r="W3" s="722"/>
      <c r="X3" s="722"/>
      <c r="Y3" s="722"/>
    </row>
    <row r="4" spans="1:25" ht="13.5" thickBot="1">
      <c r="A4" s="359"/>
      <c r="B4" s="359"/>
      <c r="C4" s="359"/>
      <c r="D4" s="359"/>
      <c r="E4" s="359"/>
      <c r="F4" s="359"/>
      <c r="G4" s="359"/>
      <c r="H4" s="359"/>
      <c r="I4" s="359"/>
      <c r="J4" s="359"/>
      <c r="K4" s="359"/>
      <c r="L4" s="359"/>
      <c r="M4" s="359"/>
      <c r="N4" s="359"/>
      <c r="O4" s="359"/>
      <c r="P4" s="359"/>
      <c r="Q4" s="359"/>
      <c r="R4" s="359"/>
      <c r="S4" s="359"/>
      <c r="T4" s="359"/>
      <c r="U4" s="359"/>
      <c r="V4" s="359"/>
      <c r="W4" s="359"/>
      <c r="X4" s="359"/>
      <c r="Y4" s="359"/>
    </row>
    <row r="5" spans="1:25" ht="12.75">
      <c r="A5" s="723" t="s">
        <v>1</v>
      </c>
      <c r="B5" s="729" t="s">
        <v>3</v>
      </c>
      <c r="C5" s="723"/>
      <c r="D5" s="726" t="s">
        <v>183</v>
      </c>
      <c r="E5" s="727"/>
      <c r="F5" s="727"/>
      <c r="G5" s="727"/>
      <c r="H5" s="727"/>
      <c r="I5" s="728"/>
      <c r="J5" s="726" t="s">
        <v>77</v>
      </c>
      <c r="K5" s="727"/>
      <c r="L5" s="727"/>
      <c r="M5" s="727"/>
      <c r="N5" s="727"/>
      <c r="O5" s="727"/>
      <c r="P5" s="727"/>
      <c r="Q5" s="727"/>
      <c r="R5" s="727"/>
      <c r="S5" s="727"/>
      <c r="T5" s="727"/>
      <c r="U5" s="727"/>
      <c r="V5" s="727"/>
      <c r="W5" s="728"/>
      <c r="X5" s="717" t="s">
        <v>78</v>
      </c>
      <c r="Y5" s="718"/>
    </row>
    <row r="6" spans="1:25" ht="12.75" customHeight="1">
      <c r="A6" s="724"/>
      <c r="B6" s="730"/>
      <c r="C6" s="724"/>
      <c r="D6" s="702" t="s">
        <v>74</v>
      </c>
      <c r="E6" s="715"/>
      <c r="F6" s="702" t="s">
        <v>289</v>
      </c>
      <c r="G6" s="715"/>
      <c r="H6" s="702" t="s">
        <v>36</v>
      </c>
      <c r="I6" s="715"/>
      <c r="J6" s="702" t="s">
        <v>74</v>
      </c>
      <c r="K6" s="715"/>
      <c r="L6" s="702" t="s">
        <v>320</v>
      </c>
      <c r="M6" s="715"/>
      <c r="N6" s="702" t="s">
        <v>321</v>
      </c>
      <c r="O6" s="715"/>
      <c r="P6" s="702" t="s">
        <v>322</v>
      </c>
      <c r="Q6" s="715"/>
      <c r="R6" s="702" t="s">
        <v>323</v>
      </c>
      <c r="S6" s="715"/>
      <c r="T6" s="702" t="s">
        <v>324</v>
      </c>
      <c r="U6" s="715"/>
      <c r="V6" s="702" t="s">
        <v>251</v>
      </c>
      <c r="W6" s="715"/>
      <c r="X6" s="662"/>
      <c r="Y6" s="719"/>
    </row>
    <row r="7" spans="1:25" ht="12.75">
      <c r="A7" s="724"/>
      <c r="B7" s="730"/>
      <c r="C7" s="724"/>
      <c r="D7" s="662"/>
      <c r="E7" s="716"/>
      <c r="F7" s="662"/>
      <c r="G7" s="716"/>
      <c r="H7" s="662"/>
      <c r="I7" s="716"/>
      <c r="J7" s="662"/>
      <c r="K7" s="716"/>
      <c r="L7" s="662"/>
      <c r="M7" s="716"/>
      <c r="N7" s="662"/>
      <c r="O7" s="716"/>
      <c r="P7" s="662"/>
      <c r="Q7" s="716"/>
      <c r="R7" s="662"/>
      <c r="S7" s="716"/>
      <c r="T7" s="662"/>
      <c r="U7" s="716"/>
      <c r="V7" s="662"/>
      <c r="W7" s="716"/>
      <c r="X7" s="662"/>
      <c r="Y7" s="719"/>
    </row>
    <row r="8" spans="1:25" ht="12.75">
      <c r="A8" s="724"/>
      <c r="B8" s="730"/>
      <c r="C8" s="724"/>
      <c r="D8" s="662"/>
      <c r="E8" s="716"/>
      <c r="F8" s="662"/>
      <c r="G8" s="716"/>
      <c r="H8" s="662"/>
      <c r="I8" s="716"/>
      <c r="J8" s="662"/>
      <c r="K8" s="716"/>
      <c r="L8" s="662"/>
      <c r="M8" s="716"/>
      <c r="N8" s="662"/>
      <c r="O8" s="716"/>
      <c r="P8" s="662"/>
      <c r="Q8" s="716"/>
      <c r="R8" s="662"/>
      <c r="S8" s="716"/>
      <c r="T8" s="662"/>
      <c r="U8" s="716"/>
      <c r="V8" s="662"/>
      <c r="W8" s="716"/>
      <c r="X8" s="662"/>
      <c r="Y8" s="719"/>
    </row>
    <row r="9" spans="1:25" ht="12.75">
      <c r="A9" s="724"/>
      <c r="B9" s="730"/>
      <c r="C9" s="724"/>
      <c r="D9" s="662"/>
      <c r="E9" s="716"/>
      <c r="F9" s="662"/>
      <c r="G9" s="716"/>
      <c r="H9" s="662"/>
      <c r="I9" s="716"/>
      <c r="J9" s="662"/>
      <c r="K9" s="716"/>
      <c r="L9" s="662"/>
      <c r="M9" s="716"/>
      <c r="N9" s="662"/>
      <c r="O9" s="716"/>
      <c r="P9" s="662"/>
      <c r="Q9" s="716"/>
      <c r="R9" s="662"/>
      <c r="S9" s="716"/>
      <c r="T9" s="662"/>
      <c r="U9" s="716"/>
      <c r="V9" s="662"/>
      <c r="W9" s="716"/>
      <c r="X9" s="720"/>
      <c r="Y9" s="721"/>
    </row>
    <row r="10" spans="1:31" ht="13.5" thickBot="1">
      <c r="A10" s="725"/>
      <c r="B10" s="416" t="s">
        <v>4</v>
      </c>
      <c r="C10" s="416" t="s">
        <v>5</v>
      </c>
      <c r="D10" s="416" t="s">
        <v>4</v>
      </c>
      <c r="E10" s="416" t="s">
        <v>5</v>
      </c>
      <c r="F10" s="416" t="s">
        <v>4</v>
      </c>
      <c r="G10" s="416" t="s">
        <v>5</v>
      </c>
      <c r="H10" s="416" t="s">
        <v>4</v>
      </c>
      <c r="I10" s="416" t="s">
        <v>5</v>
      </c>
      <c r="J10" s="416" t="s">
        <v>4</v>
      </c>
      <c r="K10" s="416" t="s">
        <v>5</v>
      </c>
      <c r="L10" s="416" t="s">
        <v>4</v>
      </c>
      <c r="M10" s="416" t="s">
        <v>5</v>
      </c>
      <c r="N10" s="416" t="s">
        <v>4</v>
      </c>
      <c r="O10" s="416" t="s">
        <v>5</v>
      </c>
      <c r="P10" s="416" t="s">
        <v>4</v>
      </c>
      <c r="Q10" s="416" t="s">
        <v>5</v>
      </c>
      <c r="R10" s="416" t="s">
        <v>4</v>
      </c>
      <c r="S10" s="416" t="s">
        <v>5</v>
      </c>
      <c r="T10" s="416" t="s">
        <v>4</v>
      </c>
      <c r="U10" s="416" t="s">
        <v>5</v>
      </c>
      <c r="V10" s="416" t="s">
        <v>4</v>
      </c>
      <c r="W10" s="416" t="s">
        <v>5</v>
      </c>
      <c r="X10" s="416" t="s">
        <v>4</v>
      </c>
      <c r="Y10" s="417" t="s">
        <v>5</v>
      </c>
      <c r="AA10" s="44"/>
      <c r="AB10" s="44"/>
      <c r="AC10" s="44"/>
      <c r="AD10" s="44"/>
      <c r="AE10" s="44"/>
    </row>
    <row r="11" spans="1:31" ht="12.75">
      <c r="A11" s="360">
        <v>2000</v>
      </c>
      <c r="B11" s="294">
        <v>49062</v>
      </c>
      <c r="C11" s="294">
        <v>11263</v>
      </c>
      <c r="D11" s="294">
        <f aca="true" t="shared" si="0" ref="D11:D18">F11+H11</f>
        <v>6706</v>
      </c>
      <c r="E11" s="294">
        <f aca="true" t="shared" si="1" ref="E11:E18">G11+I11</f>
        <v>239</v>
      </c>
      <c r="F11" s="294">
        <v>303</v>
      </c>
      <c r="G11" s="294">
        <v>189</v>
      </c>
      <c r="H11" s="294">
        <v>6403</v>
      </c>
      <c r="I11" s="294">
        <v>50</v>
      </c>
      <c r="J11" s="294">
        <v>30405</v>
      </c>
      <c r="K11" s="294">
        <v>6511</v>
      </c>
      <c r="L11" s="294">
        <v>2184</v>
      </c>
      <c r="M11" s="294">
        <v>890</v>
      </c>
      <c r="N11" s="294">
        <v>228</v>
      </c>
      <c r="O11" s="294">
        <v>51</v>
      </c>
      <c r="P11" s="294">
        <v>561</v>
      </c>
      <c r="Q11" s="294">
        <v>239</v>
      </c>
      <c r="R11" s="294">
        <v>501</v>
      </c>
      <c r="S11" s="294">
        <v>116</v>
      </c>
      <c r="T11" s="294">
        <v>671</v>
      </c>
      <c r="U11" s="294">
        <v>43</v>
      </c>
      <c r="V11" s="294">
        <v>33</v>
      </c>
      <c r="W11" s="294">
        <v>10</v>
      </c>
      <c r="X11" s="294">
        <f aca="true" t="shared" si="2" ref="X11:X17">B11-D11-J11</f>
        <v>11951</v>
      </c>
      <c r="Y11" s="318">
        <f aca="true" t="shared" si="3" ref="Y11:Y18">C11-E11-K11</f>
        <v>4513</v>
      </c>
      <c r="Z11" s="39"/>
      <c r="AA11" s="149"/>
      <c r="AB11" s="149"/>
      <c r="AC11" s="155"/>
      <c r="AD11" s="149"/>
      <c r="AE11" s="155"/>
    </row>
    <row r="12" spans="1:31" ht="12.75">
      <c r="A12" s="360">
        <v>2001</v>
      </c>
      <c r="B12" s="294">
        <v>101090</v>
      </c>
      <c r="C12" s="294">
        <v>21254</v>
      </c>
      <c r="D12" s="294">
        <f t="shared" si="0"/>
        <v>6634</v>
      </c>
      <c r="E12" s="294">
        <f t="shared" si="1"/>
        <v>111</v>
      </c>
      <c r="F12" s="294">
        <v>103</v>
      </c>
      <c r="G12" s="294">
        <v>37</v>
      </c>
      <c r="H12" s="294">
        <v>6531</v>
      </c>
      <c r="I12" s="294">
        <v>74</v>
      </c>
      <c r="J12" s="294">
        <v>80488</v>
      </c>
      <c r="K12" s="294">
        <v>13547</v>
      </c>
      <c r="L12" s="294">
        <v>2459</v>
      </c>
      <c r="M12" s="294">
        <v>1140</v>
      </c>
      <c r="N12" s="294">
        <v>384</v>
      </c>
      <c r="O12" s="294">
        <v>135</v>
      </c>
      <c r="P12" s="294">
        <v>930</v>
      </c>
      <c r="Q12" s="294">
        <v>266</v>
      </c>
      <c r="R12" s="294">
        <v>753</v>
      </c>
      <c r="S12" s="294">
        <v>364</v>
      </c>
      <c r="T12" s="294">
        <v>1402</v>
      </c>
      <c r="U12" s="294">
        <v>231</v>
      </c>
      <c r="V12" s="294">
        <v>142</v>
      </c>
      <c r="W12" s="294">
        <v>1</v>
      </c>
      <c r="X12" s="294">
        <f t="shared" si="2"/>
        <v>13968</v>
      </c>
      <c r="Y12" s="318">
        <f t="shared" si="3"/>
        <v>7596</v>
      </c>
      <c r="Z12" s="39"/>
      <c r="AA12" s="149"/>
      <c r="AB12" s="149"/>
      <c r="AC12" s="155"/>
      <c r="AD12" s="149"/>
      <c r="AE12" s="155"/>
    </row>
    <row r="13" spans="1:31" ht="12.75">
      <c r="A13" s="360">
        <v>2002</v>
      </c>
      <c r="B13" s="294">
        <v>53845</v>
      </c>
      <c r="C13" s="294">
        <v>17798</v>
      </c>
      <c r="D13" s="294">
        <f t="shared" si="0"/>
        <v>3540</v>
      </c>
      <c r="E13" s="294">
        <f t="shared" si="1"/>
        <v>241</v>
      </c>
      <c r="F13" s="294">
        <v>197</v>
      </c>
      <c r="G13" s="294">
        <v>105</v>
      </c>
      <c r="H13" s="294">
        <v>3343</v>
      </c>
      <c r="I13" s="294">
        <v>136</v>
      </c>
      <c r="J13" s="294">
        <v>35322</v>
      </c>
      <c r="K13" s="294">
        <v>10657</v>
      </c>
      <c r="L13" s="294">
        <v>2376</v>
      </c>
      <c r="M13" s="294">
        <v>994</v>
      </c>
      <c r="N13" s="294">
        <v>307</v>
      </c>
      <c r="O13" s="294">
        <v>45</v>
      </c>
      <c r="P13" s="294">
        <v>858</v>
      </c>
      <c r="Q13" s="294">
        <v>293</v>
      </c>
      <c r="R13" s="294">
        <v>1145</v>
      </c>
      <c r="S13" s="294">
        <v>193</v>
      </c>
      <c r="T13" s="294">
        <v>874</v>
      </c>
      <c r="U13" s="294">
        <v>118</v>
      </c>
      <c r="V13" s="294">
        <v>7</v>
      </c>
      <c r="W13" s="294">
        <v>13</v>
      </c>
      <c r="X13" s="294">
        <f t="shared" si="2"/>
        <v>14983</v>
      </c>
      <c r="Y13" s="318">
        <f t="shared" si="3"/>
        <v>6900</v>
      </c>
      <c r="Z13" s="39"/>
      <c r="AA13" s="149"/>
      <c r="AB13" s="149"/>
      <c r="AC13" s="155"/>
      <c r="AD13" s="149"/>
      <c r="AE13" s="155"/>
    </row>
    <row r="14" spans="1:31" ht="12.75">
      <c r="A14" s="360">
        <v>2003</v>
      </c>
      <c r="B14" s="294">
        <v>63314</v>
      </c>
      <c r="C14" s="294">
        <v>20167</v>
      </c>
      <c r="D14" s="294">
        <f t="shared" si="0"/>
        <v>2402</v>
      </c>
      <c r="E14" s="294">
        <f t="shared" si="1"/>
        <v>118</v>
      </c>
      <c r="F14" s="294">
        <v>48</v>
      </c>
      <c r="G14" s="294">
        <v>26</v>
      </c>
      <c r="H14" s="294">
        <v>2354</v>
      </c>
      <c r="I14" s="294">
        <v>92</v>
      </c>
      <c r="J14" s="294">
        <v>44960</v>
      </c>
      <c r="K14" s="294">
        <v>10344</v>
      </c>
      <c r="L14" s="294">
        <v>1746</v>
      </c>
      <c r="M14" s="294">
        <v>883</v>
      </c>
      <c r="N14" s="294">
        <v>534</v>
      </c>
      <c r="O14" s="294">
        <v>82</v>
      </c>
      <c r="P14" s="294">
        <v>926</v>
      </c>
      <c r="Q14" s="294">
        <v>349</v>
      </c>
      <c r="R14" s="294">
        <v>1468</v>
      </c>
      <c r="S14" s="294">
        <v>639</v>
      </c>
      <c r="T14" s="294">
        <v>1151</v>
      </c>
      <c r="U14" s="294">
        <v>68</v>
      </c>
      <c r="V14" s="294">
        <v>31</v>
      </c>
      <c r="W14" s="294">
        <v>10</v>
      </c>
      <c r="X14" s="294">
        <f t="shared" si="2"/>
        <v>15952</v>
      </c>
      <c r="Y14" s="318">
        <f t="shared" si="3"/>
        <v>9705</v>
      </c>
      <c r="Z14" s="39"/>
      <c r="AA14" s="149"/>
      <c r="AB14" s="149"/>
      <c r="AC14" s="155"/>
      <c r="AD14" s="149"/>
      <c r="AE14" s="155"/>
    </row>
    <row r="15" spans="1:31" ht="12.75">
      <c r="A15" s="360">
        <v>2004</v>
      </c>
      <c r="B15" s="294">
        <v>42396</v>
      </c>
      <c r="C15" s="294">
        <v>17880</v>
      </c>
      <c r="D15" s="294">
        <f t="shared" si="0"/>
        <v>2803</v>
      </c>
      <c r="E15" s="294">
        <f t="shared" si="1"/>
        <v>320</v>
      </c>
      <c r="F15" s="294">
        <v>177</v>
      </c>
      <c r="G15" s="294">
        <v>280</v>
      </c>
      <c r="H15" s="294">
        <v>2626</v>
      </c>
      <c r="I15" s="294">
        <v>40</v>
      </c>
      <c r="J15" s="294">
        <v>27378</v>
      </c>
      <c r="K15" s="294">
        <v>10985</v>
      </c>
      <c r="L15" s="294">
        <v>1172</v>
      </c>
      <c r="M15" s="294">
        <v>509</v>
      </c>
      <c r="N15" s="294">
        <v>375</v>
      </c>
      <c r="O15" s="294">
        <v>81</v>
      </c>
      <c r="P15" s="294">
        <v>737</v>
      </c>
      <c r="Q15" s="294">
        <v>218</v>
      </c>
      <c r="R15" s="294">
        <v>1036</v>
      </c>
      <c r="S15" s="294">
        <v>223</v>
      </c>
      <c r="T15" s="294">
        <v>925</v>
      </c>
      <c r="U15" s="294">
        <v>67</v>
      </c>
      <c r="V15" s="294">
        <v>139</v>
      </c>
      <c r="W15" s="294">
        <v>26</v>
      </c>
      <c r="X15" s="294">
        <f t="shared" si="2"/>
        <v>12215</v>
      </c>
      <c r="Y15" s="318">
        <f t="shared" si="3"/>
        <v>6575</v>
      </c>
      <c r="Z15" s="39"/>
      <c r="AA15" s="38"/>
      <c r="AB15" s="38"/>
      <c r="AC15" s="155"/>
      <c r="AD15" s="149"/>
      <c r="AE15" s="155"/>
    </row>
    <row r="16" spans="1:31" ht="12.75">
      <c r="A16" s="360">
        <v>2005</v>
      </c>
      <c r="B16" s="294">
        <v>52343</v>
      </c>
      <c r="C16" s="294">
        <v>20220</v>
      </c>
      <c r="D16" s="294">
        <f t="shared" si="0"/>
        <v>7577</v>
      </c>
      <c r="E16" s="294">
        <f t="shared" si="1"/>
        <v>2166</v>
      </c>
      <c r="F16" s="294">
        <v>853</v>
      </c>
      <c r="G16" s="294">
        <v>2030</v>
      </c>
      <c r="H16" s="294">
        <v>6724</v>
      </c>
      <c r="I16" s="294">
        <v>136</v>
      </c>
      <c r="J16" s="294">
        <v>35108</v>
      </c>
      <c r="K16" s="294">
        <v>12650</v>
      </c>
      <c r="L16" s="294">
        <v>1507</v>
      </c>
      <c r="M16" s="294">
        <v>1733</v>
      </c>
      <c r="N16" s="294">
        <v>410</v>
      </c>
      <c r="O16" s="294">
        <v>58</v>
      </c>
      <c r="P16" s="294">
        <v>577</v>
      </c>
      <c r="Q16" s="294">
        <v>157</v>
      </c>
      <c r="R16" s="294">
        <v>959</v>
      </c>
      <c r="S16" s="294">
        <v>243</v>
      </c>
      <c r="T16" s="294">
        <v>645</v>
      </c>
      <c r="U16" s="294">
        <v>82</v>
      </c>
      <c r="V16" s="294">
        <v>33</v>
      </c>
      <c r="W16" s="294">
        <v>4</v>
      </c>
      <c r="X16" s="294">
        <f t="shared" si="2"/>
        <v>9658</v>
      </c>
      <c r="Y16" s="318">
        <f t="shared" si="3"/>
        <v>5404</v>
      </c>
      <c r="Z16" s="39"/>
      <c r="AA16" s="38"/>
      <c r="AB16" s="38"/>
      <c r="AC16" s="155"/>
      <c r="AD16" s="149"/>
      <c r="AE16" s="155"/>
    </row>
    <row r="17" spans="1:31" ht="12.75">
      <c r="A17" s="360">
        <v>2006</v>
      </c>
      <c r="B17" s="294">
        <v>38593</v>
      </c>
      <c r="C17" s="294">
        <v>13359</v>
      </c>
      <c r="D17" s="294">
        <f t="shared" si="0"/>
        <v>3031</v>
      </c>
      <c r="E17" s="294">
        <f t="shared" si="1"/>
        <v>367</v>
      </c>
      <c r="F17" s="294">
        <v>213</v>
      </c>
      <c r="G17" s="294">
        <v>302</v>
      </c>
      <c r="H17" s="294">
        <v>2818</v>
      </c>
      <c r="I17" s="294">
        <v>65</v>
      </c>
      <c r="J17" s="294">
        <v>27465</v>
      </c>
      <c r="K17" s="294">
        <v>7862</v>
      </c>
      <c r="L17" s="294">
        <v>1865</v>
      </c>
      <c r="M17" s="294">
        <v>556</v>
      </c>
      <c r="N17" s="294">
        <v>250</v>
      </c>
      <c r="O17" s="294">
        <v>64</v>
      </c>
      <c r="P17" s="294">
        <v>501</v>
      </c>
      <c r="Q17" s="294">
        <v>169</v>
      </c>
      <c r="R17" s="294">
        <v>890</v>
      </c>
      <c r="S17" s="294">
        <v>465</v>
      </c>
      <c r="T17" s="294">
        <v>657</v>
      </c>
      <c r="U17" s="294">
        <v>32</v>
      </c>
      <c r="V17" s="294">
        <v>1</v>
      </c>
      <c r="W17" s="294">
        <v>0</v>
      </c>
      <c r="X17" s="294">
        <f t="shared" si="2"/>
        <v>8097</v>
      </c>
      <c r="Y17" s="318">
        <f t="shared" si="3"/>
        <v>5130</v>
      </c>
      <c r="Z17" s="39"/>
      <c r="AA17" s="38"/>
      <c r="AB17" s="38"/>
      <c r="AC17" s="155"/>
      <c r="AD17" s="38"/>
      <c r="AE17" s="155"/>
    </row>
    <row r="18" spans="1:31" ht="12.75">
      <c r="A18" s="360">
        <v>2007</v>
      </c>
      <c r="B18" s="294">
        <v>44197</v>
      </c>
      <c r="C18" s="294">
        <v>14204</v>
      </c>
      <c r="D18" s="294">
        <f t="shared" si="0"/>
        <v>6301</v>
      </c>
      <c r="E18" s="294">
        <f t="shared" si="1"/>
        <v>218</v>
      </c>
      <c r="F18" s="294">
        <v>173</v>
      </c>
      <c r="G18" s="294">
        <v>172</v>
      </c>
      <c r="H18" s="294">
        <v>6128</v>
      </c>
      <c r="I18" s="294">
        <v>46</v>
      </c>
      <c r="J18" s="294">
        <v>27673</v>
      </c>
      <c r="K18" s="294">
        <v>8492</v>
      </c>
      <c r="L18" s="294">
        <v>1384</v>
      </c>
      <c r="M18" s="294">
        <v>920</v>
      </c>
      <c r="N18" s="294">
        <v>293</v>
      </c>
      <c r="O18" s="294">
        <v>40</v>
      </c>
      <c r="P18" s="294">
        <v>849</v>
      </c>
      <c r="Q18" s="294">
        <v>343</v>
      </c>
      <c r="R18" s="294">
        <v>825</v>
      </c>
      <c r="S18" s="294">
        <v>350</v>
      </c>
      <c r="T18" s="294">
        <v>550</v>
      </c>
      <c r="U18" s="294">
        <v>25</v>
      </c>
      <c r="V18" s="294">
        <v>25</v>
      </c>
      <c r="W18" s="294">
        <v>10</v>
      </c>
      <c r="X18" s="294">
        <f>B18-D18-J18</f>
        <v>10223</v>
      </c>
      <c r="Y18" s="318">
        <f t="shared" si="3"/>
        <v>5494</v>
      </c>
      <c r="Z18" s="39"/>
      <c r="AA18" s="38"/>
      <c r="AB18" s="38"/>
      <c r="AC18" s="155"/>
      <c r="AD18" s="38"/>
      <c r="AE18" s="155"/>
    </row>
    <row r="19" spans="1:31" s="11" customFormat="1" ht="13.5" thickBot="1">
      <c r="A19" s="360">
        <v>2008</v>
      </c>
      <c r="B19" s="294">
        <v>115808</v>
      </c>
      <c r="C19" s="294">
        <v>32280</v>
      </c>
      <c r="D19" s="294">
        <f>F19+H19</f>
        <v>3309</v>
      </c>
      <c r="E19" s="294">
        <f>G19+I19</f>
        <v>217</v>
      </c>
      <c r="F19" s="294">
        <v>90</v>
      </c>
      <c r="G19" s="294">
        <v>171</v>
      </c>
      <c r="H19" s="294">
        <v>3219</v>
      </c>
      <c r="I19" s="294">
        <v>46</v>
      </c>
      <c r="J19" s="294">
        <v>91094</v>
      </c>
      <c r="K19" s="294">
        <v>23365</v>
      </c>
      <c r="L19" s="294">
        <v>1625</v>
      </c>
      <c r="M19" s="294">
        <v>943</v>
      </c>
      <c r="N19" s="294">
        <v>1881</v>
      </c>
      <c r="O19" s="294">
        <v>372</v>
      </c>
      <c r="P19" s="294">
        <v>2064</v>
      </c>
      <c r="Q19" s="294">
        <v>513</v>
      </c>
      <c r="R19" s="294">
        <v>3035</v>
      </c>
      <c r="S19" s="294">
        <v>925</v>
      </c>
      <c r="T19" s="294">
        <v>413</v>
      </c>
      <c r="U19" s="294">
        <v>44</v>
      </c>
      <c r="V19" s="294">
        <v>17</v>
      </c>
      <c r="W19" s="294">
        <v>15</v>
      </c>
      <c r="X19" s="294">
        <f>B19-D19-J19</f>
        <v>21405</v>
      </c>
      <c r="Y19" s="318">
        <f>C19-E19-K19</f>
        <v>8698</v>
      </c>
      <c r="Z19" s="35"/>
      <c r="AA19" s="38"/>
      <c r="AB19" s="38"/>
      <c r="AC19" s="156"/>
      <c r="AD19" s="38"/>
      <c r="AE19" s="156"/>
    </row>
    <row r="20" spans="1:26" s="9" customFormat="1" ht="12.75">
      <c r="A20" s="362" t="s">
        <v>185</v>
      </c>
      <c r="B20" s="363"/>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104"/>
    </row>
    <row r="21" spans="1:31" ht="12.75">
      <c r="A21" s="7" t="s">
        <v>435</v>
      </c>
      <c r="D21" s="38"/>
      <c r="E21" s="38"/>
      <c r="F21" s="38"/>
      <c r="G21" s="38"/>
      <c r="H21" s="38"/>
      <c r="I21" s="38"/>
      <c r="J21" s="38"/>
      <c r="K21" s="38"/>
      <c r="L21" s="38"/>
      <c r="M21" s="38"/>
      <c r="N21" s="38"/>
      <c r="O21" s="38"/>
      <c r="P21" s="38"/>
      <c r="Q21" s="38"/>
      <c r="R21" s="38"/>
      <c r="S21" s="38"/>
      <c r="T21" s="38"/>
      <c r="U21" s="38"/>
      <c r="V21" s="38"/>
      <c r="W21" s="38"/>
      <c r="X21" s="38"/>
      <c r="Y21" s="38"/>
      <c r="AA21" s="38"/>
      <c r="AB21" s="38"/>
      <c r="AC21" s="44"/>
      <c r="AD21" s="38"/>
      <c r="AE21" s="44"/>
    </row>
    <row r="22" spans="1:31" ht="12.75">
      <c r="A22" s="67"/>
      <c r="D22" s="38"/>
      <c r="E22" s="38"/>
      <c r="F22" s="38"/>
      <c r="G22" s="38"/>
      <c r="H22" s="38"/>
      <c r="I22" s="38"/>
      <c r="J22" s="38"/>
      <c r="K22" s="38"/>
      <c r="L22" s="38"/>
      <c r="M22" s="38"/>
      <c r="N22" s="38"/>
      <c r="O22" s="38"/>
      <c r="P22" s="38"/>
      <c r="Q22" s="38"/>
      <c r="R22" s="38"/>
      <c r="S22" s="38"/>
      <c r="T22" s="38"/>
      <c r="U22" s="38"/>
      <c r="V22" s="38"/>
      <c r="W22" s="38"/>
      <c r="X22" s="38"/>
      <c r="Y22" s="38"/>
      <c r="AA22" s="38"/>
      <c r="AB22" s="38"/>
      <c r="AC22" s="44"/>
      <c r="AD22" s="38"/>
      <c r="AE22" s="44"/>
    </row>
    <row r="23" ht="13.5" thickBot="1"/>
    <row r="24" spans="1:15" s="11" customFormat="1" ht="12.75" customHeight="1">
      <c r="A24" s="710" t="s">
        <v>1</v>
      </c>
      <c r="B24" s="710" t="s">
        <v>76</v>
      </c>
      <c r="C24" s="710" t="s">
        <v>413</v>
      </c>
      <c r="D24" s="710" t="s">
        <v>414</v>
      </c>
      <c r="E24" s="710" t="s">
        <v>338</v>
      </c>
      <c r="F24" s="731" t="s">
        <v>378</v>
      </c>
      <c r="G24" s="731" t="s">
        <v>379</v>
      </c>
      <c r="H24" s="731" t="s">
        <v>380</v>
      </c>
      <c r="I24" s="731" t="s">
        <v>416</v>
      </c>
      <c r="J24" s="731" t="s">
        <v>381</v>
      </c>
      <c r="K24" s="731" t="s">
        <v>417</v>
      </c>
      <c r="L24" s="731" t="s">
        <v>418</v>
      </c>
      <c r="M24" s="731" t="s">
        <v>389</v>
      </c>
      <c r="N24" s="731" t="s">
        <v>384</v>
      </c>
      <c r="O24" s="717" t="s">
        <v>419</v>
      </c>
    </row>
    <row r="25" spans="1:15" s="11" customFormat="1" ht="96.75" customHeight="1" thickBot="1">
      <c r="A25" s="712"/>
      <c r="B25" s="712"/>
      <c r="C25" s="712"/>
      <c r="D25" s="712"/>
      <c r="E25" s="712"/>
      <c r="F25" s="705"/>
      <c r="G25" s="705"/>
      <c r="H25" s="705"/>
      <c r="I25" s="705"/>
      <c r="J25" s="705"/>
      <c r="K25" s="705"/>
      <c r="L25" s="705"/>
      <c r="M25" s="705"/>
      <c r="N25" s="705"/>
      <c r="O25" s="703"/>
    </row>
    <row r="26" spans="1:15" s="11" customFormat="1" ht="13.5" thickBot="1">
      <c r="A26" s="442" t="s">
        <v>377</v>
      </c>
      <c r="B26" s="458">
        <v>549282</v>
      </c>
      <c r="C26" s="435">
        <v>441</v>
      </c>
      <c r="D26" s="435">
        <v>131</v>
      </c>
      <c r="E26" s="435">
        <v>6804</v>
      </c>
      <c r="F26" s="435">
        <v>4765</v>
      </c>
      <c r="G26" s="435">
        <v>646</v>
      </c>
      <c r="H26" s="435">
        <v>626</v>
      </c>
      <c r="I26" s="435">
        <v>7254</v>
      </c>
      <c r="J26" s="435">
        <v>5562</v>
      </c>
      <c r="K26" s="435">
        <v>5785</v>
      </c>
      <c r="L26" s="435">
        <v>12605</v>
      </c>
      <c r="M26" s="435">
        <v>3815</v>
      </c>
      <c r="N26" s="435">
        <v>672</v>
      </c>
      <c r="O26" s="437">
        <v>414</v>
      </c>
    </row>
    <row r="27" s="11" customFormat="1" ht="12.75">
      <c r="A27" s="362" t="s">
        <v>185</v>
      </c>
    </row>
    <row r="28" s="11" customFormat="1" ht="12.75">
      <c r="A28" s="11" t="s">
        <v>318</v>
      </c>
    </row>
    <row r="29" s="11" customFormat="1" ht="12.75">
      <c r="A29" s="67" t="s">
        <v>397</v>
      </c>
    </row>
  </sheetData>
  <mergeCells count="32">
    <mergeCell ref="E24:E25"/>
    <mergeCell ref="F24:F25"/>
    <mergeCell ref="G24:G25"/>
    <mergeCell ref="H24:H25"/>
    <mergeCell ref="A24:A25"/>
    <mergeCell ref="B24:B25"/>
    <mergeCell ref="C24:C25"/>
    <mergeCell ref="D24:D25"/>
    <mergeCell ref="O24:O25"/>
    <mergeCell ref="I24:I25"/>
    <mergeCell ref="J24:J25"/>
    <mergeCell ref="J5:W5"/>
    <mergeCell ref="V6:W9"/>
    <mergeCell ref="K24:K25"/>
    <mergeCell ref="L24:L25"/>
    <mergeCell ref="M24:M25"/>
    <mergeCell ref="N24:N25"/>
    <mergeCell ref="X5:Y9"/>
    <mergeCell ref="A1:Y1"/>
    <mergeCell ref="A3:Y3"/>
    <mergeCell ref="A5:A10"/>
    <mergeCell ref="D6:E9"/>
    <mergeCell ref="D5:I5"/>
    <mergeCell ref="B5:C9"/>
    <mergeCell ref="P6:Q9"/>
    <mergeCell ref="R6:S9"/>
    <mergeCell ref="T6:U9"/>
    <mergeCell ref="F6:G9"/>
    <mergeCell ref="H6:I9"/>
    <mergeCell ref="L6:M9"/>
    <mergeCell ref="N6:O9"/>
    <mergeCell ref="J6:K9"/>
  </mergeCells>
  <printOptions horizontalCentered="1"/>
  <pageMargins left="0.7874015748031497" right="0.7874015748031497" top="0.5905511811023623" bottom="0.984251968503937" header="0" footer="0"/>
  <pageSetup fitToHeight="1" fitToWidth="1" horizontalDpi="600" verticalDpi="600" orientation="portrait" paperSize="9" scale="37"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codeName="Hoja24" transitionEvaluation="1">
    <pageSetUpPr fitToPage="1"/>
  </sheetPr>
  <dimension ref="A1:Y43"/>
  <sheetViews>
    <sheetView showGridLines="0" zoomScale="75" zoomScaleNormal="75" workbookViewId="0" topLeftCell="A1">
      <selection activeCell="P42" sqref="P42"/>
    </sheetView>
  </sheetViews>
  <sheetFormatPr defaultColWidth="12.57421875" defaultRowHeight="12.75"/>
  <cols>
    <col min="1" max="1" width="9.28125" style="9" customWidth="1"/>
    <col min="2" max="2" width="7.7109375" style="9" customWidth="1"/>
    <col min="3" max="3" width="8.28125" style="9" customWidth="1"/>
    <col min="4" max="11" width="7.7109375" style="9" customWidth="1"/>
    <col min="12" max="12" width="8.140625" style="9" customWidth="1"/>
    <col min="13" max="23" width="7.7109375" style="9" customWidth="1"/>
    <col min="24" max="25" width="8.28125" style="9" customWidth="1"/>
    <col min="26" max="16384" width="19.140625" style="9" customWidth="1"/>
  </cols>
  <sheetData>
    <row r="1" spans="1:25" ht="18">
      <c r="A1" s="592" t="s">
        <v>236</v>
      </c>
      <c r="B1" s="592"/>
      <c r="C1" s="592"/>
      <c r="D1" s="592"/>
      <c r="E1" s="592"/>
      <c r="F1" s="592"/>
      <c r="G1" s="592"/>
      <c r="H1" s="592"/>
      <c r="I1" s="592"/>
      <c r="J1" s="592"/>
      <c r="K1" s="592"/>
      <c r="L1" s="592"/>
      <c r="M1" s="592"/>
      <c r="N1" s="592"/>
      <c r="O1" s="592"/>
      <c r="P1" s="592"/>
      <c r="Q1" s="592"/>
      <c r="R1" s="592"/>
      <c r="S1" s="592"/>
      <c r="T1" s="592"/>
      <c r="U1" s="592"/>
      <c r="V1" s="592"/>
      <c r="W1" s="592"/>
      <c r="X1" s="592"/>
      <c r="Y1" s="592"/>
    </row>
    <row r="3" spans="1:25" s="40" customFormat="1" ht="15">
      <c r="A3" s="758" t="s">
        <v>365</v>
      </c>
      <c r="B3" s="758"/>
      <c r="C3" s="758"/>
      <c r="D3" s="758"/>
      <c r="E3" s="758"/>
      <c r="F3" s="758"/>
      <c r="G3" s="758"/>
      <c r="H3" s="758"/>
      <c r="I3" s="758"/>
      <c r="J3" s="758"/>
      <c r="K3" s="758"/>
      <c r="L3" s="758"/>
      <c r="M3" s="758"/>
      <c r="N3" s="758"/>
      <c r="O3" s="758"/>
      <c r="P3" s="758"/>
      <c r="Q3" s="758"/>
      <c r="R3" s="758"/>
      <c r="S3" s="758"/>
      <c r="T3" s="758"/>
      <c r="U3" s="758"/>
      <c r="V3" s="758"/>
      <c r="W3" s="758"/>
      <c r="X3" s="758"/>
      <c r="Y3" s="758"/>
    </row>
    <row r="4" spans="1:25" s="40" customFormat="1" ht="15">
      <c r="A4" s="758" t="s">
        <v>173</v>
      </c>
      <c r="B4" s="758"/>
      <c r="C4" s="758"/>
      <c r="D4" s="758"/>
      <c r="E4" s="758"/>
      <c r="F4" s="758"/>
      <c r="G4" s="758"/>
      <c r="H4" s="758"/>
      <c r="I4" s="758"/>
      <c r="J4" s="758"/>
      <c r="K4" s="758"/>
      <c r="L4" s="758"/>
      <c r="M4" s="758"/>
      <c r="N4" s="758"/>
      <c r="O4" s="758"/>
      <c r="P4" s="758"/>
      <c r="Q4" s="758"/>
      <c r="R4" s="758"/>
      <c r="S4" s="758"/>
      <c r="T4" s="758"/>
      <c r="U4" s="758"/>
      <c r="V4" s="758"/>
      <c r="W4" s="758"/>
      <c r="X4" s="758"/>
      <c r="Y4" s="758"/>
    </row>
    <row r="5" spans="1:15" s="40" customFormat="1" ht="13.5" thickBot="1">
      <c r="A5" s="364"/>
      <c r="B5" s="364"/>
      <c r="C5" s="364"/>
      <c r="D5" s="364"/>
      <c r="E5" s="364"/>
      <c r="F5" s="364"/>
      <c r="G5" s="364"/>
      <c r="H5" s="364"/>
      <c r="I5" s="364"/>
      <c r="J5" s="364"/>
      <c r="K5" s="364"/>
      <c r="L5" s="364"/>
      <c r="M5" s="364"/>
      <c r="N5" s="364"/>
      <c r="O5" s="364"/>
    </row>
    <row r="6" spans="1:25" ht="12.75">
      <c r="A6" s="367"/>
      <c r="B6" s="759" t="s">
        <v>3</v>
      </c>
      <c r="C6" s="760"/>
      <c r="D6" s="760"/>
      <c r="E6" s="761"/>
      <c r="F6" s="743" t="s">
        <v>326</v>
      </c>
      <c r="G6" s="744"/>
      <c r="H6" s="744"/>
      <c r="I6" s="745"/>
      <c r="J6" s="743" t="s">
        <v>285</v>
      </c>
      <c r="K6" s="744"/>
      <c r="L6" s="744"/>
      <c r="M6" s="745"/>
      <c r="N6" s="749" t="s">
        <v>286</v>
      </c>
      <c r="O6" s="750"/>
      <c r="P6" s="750"/>
      <c r="Q6" s="750"/>
      <c r="R6" s="750"/>
      <c r="S6" s="750"/>
      <c r="T6" s="750"/>
      <c r="U6" s="750"/>
      <c r="V6" s="750"/>
      <c r="W6" s="750"/>
      <c r="X6" s="750"/>
      <c r="Y6" s="750"/>
    </row>
    <row r="7" spans="1:25" ht="14.25">
      <c r="A7" s="373" t="s">
        <v>1</v>
      </c>
      <c r="B7" s="741"/>
      <c r="C7" s="756"/>
      <c r="D7" s="756"/>
      <c r="E7" s="742"/>
      <c r="F7" s="746"/>
      <c r="G7" s="747"/>
      <c r="H7" s="747"/>
      <c r="I7" s="748"/>
      <c r="J7" s="746"/>
      <c r="K7" s="747"/>
      <c r="L7" s="747"/>
      <c r="M7" s="748"/>
      <c r="N7" s="751" t="s">
        <v>287</v>
      </c>
      <c r="O7" s="752"/>
      <c r="P7" s="752"/>
      <c r="Q7" s="753"/>
      <c r="R7" s="751" t="s">
        <v>288</v>
      </c>
      <c r="S7" s="752"/>
      <c r="T7" s="752"/>
      <c r="U7" s="753"/>
      <c r="V7" s="751" t="s">
        <v>455</v>
      </c>
      <c r="W7" s="752"/>
      <c r="X7" s="752"/>
      <c r="Y7" s="752"/>
    </row>
    <row r="8" spans="1:25" ht="12.75" customHeight="1">
      <c r="A8" s="373"/>
      <c r="B8" s="737" t="s">
        <v>79</v>
      </c>
      <c r="C8" s="738"/>
      <c r="D8" s="762" t="s">
        <v>325</v>
      </c>
      <c r="E8" s="763"/>
      <c r="F8" s="737" t="s">
        <v>79</v>
      </c>
      <c r="G8" s="738"/>
      <c r="H8" s="737" t="s">
        <v>325</v>
      </c>
      <c r="I8" s="738"/>
      <c r="J8" s="737" t="s">
        <v>79</v>
      </c>
      <c r="K8" s="738"/>
      <c r="L8" s="737" t="s">
        <v>325</v>
      </c>
      <c r="M8" s="738"/>
      <c r="N8" s="737" t="s">
        <v>79</v>
      </c>
      <c r="O8" s="738"/>
      <c r="P8" s="737" t="s">
        <v>325</v>
      </c>
      <c r="Q8" s="738"/>
      <c r="R8" s="737" t="s">
        <v>79</v>
      </c>
      <c r="S8" s="738"/>
      <c r="T8" s="737" t="s">
        <v>325</v>
      </c>
      <c r="U8" s="738"/>
      <c r="V8" s="737" t="s">
        <v>79</v>
      </c>
      <c r="W8" s="738"/>
      <c r="X8" s="737" t="s">
        <v>325</v>
      </c>
      <c r="Y8" s="754"/>
    </row>
    <row r="9" spans="1:25" ht="12.75">
      <c r="A9" s="373"/>
      <c r="B9" s="739"/>
      <c r="C9" s="740"/>
      <c r="D9" s="764"/>
      <c r="E9" s="765"/>
      <c r="F9" s="739"/>
      <c r="G9" s="740"/>
      <c r="H9" s="739"/>
      <c r="I9" s="740"/>
      <c r="J9" s="739"/>
      <c r="K9" s="740"/>
      <c r="L9" s="739"/>
      <c r="M9" s="740"/>
      <c r="N9" s="741"/>
      <c r="O9" s="742"/>
      <c r="P9" s="741"/>
      <c r="Q9" s="742"/>
      <c r="R9" s="741"/>
      <c r="S9" s="742"/>
      <c r="T9" s="741"/>
      <c r="U9" s="742"/>
      <c r="V9" s="741"/>
      <c r="W9" s="742"/>
      <c r="X9" s="741"/>
      <c r="Y9" s="756"/>
    </row>
    <row r="10" spans="1:25" ht="13.5" thickBot="1">
      <c r="A10" s="369"/>
      <c r="B10" s="418" t="s">
        <v>4</v>
      </c>
      <c r="C10" s="418" t="s">
        <v>5</v>
      </c>
      <c r="D10" s="418" t="s">
        <v>4</v>
      </c>
      <c r="E10" s="418" t="s">
        <v>5</v>
      </c>
      <c r="F10" s="418" t="s">
        <v>4</v>
      </c>
      <c r="G10" s="418" t="s">
        <v>5</v>
      </c>
      <c r="H10" s="418" t="s">
        <v>4</v>
      </c>
      <c r="I10" s="418" t="s">
        <v>5</v>
      </c>
      <c r="J10" s="418" t="s">
        <v>4</v>
      </c>
      <c r="K10" s="418" t="s">
        <v>5</v>
      </c>
      <c r="L10" s="418" t="s">
        <v>4</v>
      </c>
      <c r="M10" s="418" t="s">
        <v>5</v>
      </c>
      <c r="N10" s="418" t="s">
        <v>4</v>
      </c>
      <c r="O10" s="418" t="s">
        <v>5</v>
      </c>
      <c r="P10" s="418" t="s">
        <v>4</v>
      </c>
      <c r="Q10" s="418" t="s">
        <v>5</v>
      </c>
      <c r="R10" s="418" t="s">
        <v>4</v>
      </c>
      <c r="S10" s="418" t="s">
        <v>5</v>
      </c>
      <c r="T10" s="418" t="s">
        <v>4</v>
      </c>
      <c r="U10" s="418" t="s">
        <v>5</v>
      </c>
      <c r="V10" s="418" t="s">
        <v>4</v>
      </c>
      <c r="W10" s="418" t="s">
        <v>5</v>
      </c>
      <c r="X10" s="418" t="s">
        <v>4</v>
      </c>
      <c r="Y10" s="419" t="s">
        <v>5</v>
      </c>
    </row>
    <row r="11" spans="1:25" ht="14.25">
      <c r="A11" s="326" t="s">
        <v>341</v>
      </c>
      <c r="B11" s="597">
        <v>900.9</v>
      </c>
      <c r="C11" s="601"/>
      <c r="D11" s="597">
        <v>327.53</v>
      </c>
      <c r="E11" s="601"/>
      <c r="F11" s="597">
        <v>46.9</v>
      </c>
      <c r="G11" s="601"/>
      <c r="H11" s="597">
        <v>298.8092688086738</v>
      </c>
      <c r="I11" s="601"/>
      <c r="J11" s="597">
        <v>617.2</v>
      </c>
      <c r="K11" s="601"/>
      <c r="L11" s="597">
        <v>361.67</v>
      </c>
      <c r="M11" s="601"/>
      <c r="N11" s="597">
        <v>214</v>
      </c>
      <c r="O11" s="601"/>
      <c r="P11" s="597">
        <v>248.000408688231</v>
      </c>
      <c r="Q11" s="601"/>
      <c r="R11" s="597">
        <v>22.8</v>
      </c>
      <c r="S11" s="601"/>
      <c r="T11" s="597">
        <v>209.18</v>
      </c>
      <c r="U11" s="601"/>
      <c r="V11" s="357" t="s">
        <v>456</v>
      </c>
      <c r="W11" s="357" t="s">
        <v>456</v>
      </c>
      <c r="X11" s="357" t="s">
        <v>456</v>
      </c>
      <c r="Y11" s="371" t="s">
        <v>456</v>
      </c>
    </row>
    <row r="12" spans="1:25" ht="14.25">
      <c r="A12" s="326" t="s">
        <v>342</v>
      </c>
      <c r="B12" s="599">
        <v>888.8</v>
      </c>
      <c r="C12" s="602"/>
      <c r="D12" s="599">
        <v>341.34</v>
      </c>
      <c r="E12" s="602"/>
      <c r="F12" s="599">
        <v>42.9</v>
      </c>
      <c r="G12" s="602"/>
      <c r="H12" s="599">
        <v>313.31</v>
      </c>
      <c r="I12" s="602"/>
      <c r="J12" s="599">
        <v>609.2</v>
      </c>
      <c r="K12" s="602"/>
      <c r="L12" s="599">
        <v>376.99</v>
      </c>
      <c r="M12" s="602"/>
      <c r="N12" s="599">
        <v>213.7</v>
      </c>
      <c r="O12" s="602"/>
      <c r="P12" s="599">
        <v>258.31</v>
      </c>
      <c r="Q12" s="602"/>
      <c r="R12" s="599">
        <v>23</v>
      </c>
      <c r="S12" s="602"/>
      <c r="T12" s="599">
        <v>220.72</v>
      </c>
      <c r="U12" s="602"/>
      <c r="V12" s="357" t="s">
        <v>456</v>
      </c>
      <c r="W12" s="357" t="s">
        <v>456</v>
      </c>
      <c r="X12" s="357" t="s">
        <v>456</v>
      </c>
      <c r="Y12" s="371" t="s">
        <v>456</v>
      </c>
    </row>
    <row r="13" spans="1:25" ht="14.25">
      <c r="A13" s="326" t="s">
        <v>343</v>
      </c>
      <c r="B13" s="599">
        <v>873.7</v>
      </c>
      <c r="C13" s="602"/>
      <c r="D13" s="599">
        <v>351.52</v>
      </c>
      <c r="E13" s="602"/>
      <c r="F13" s="599">
        <v>39.4</v>
      </c>
      <c r="G13" s="602"/>
      <c r="H13" s="599">
        <v>324.11</v>
      </c>
      <c r="I13" s="602"/>
      <c r="J13" s="599">
        <v>598</v>
      </c>
      <c r="K13" s="602"/>
      <c r="L13" s="599">
        <v>387.87</v>
      </c>
      <c r="M13" s="602"/>
      <c r="N13" s="599">
        <v>212.8</v>
      </c>
      <c r="O13" s="602"/>
      <c r="P13" s="599">
        <v>267.99</v>
      </c>
      <c r="Q13" s="602"/>
      <c r="R13" s="599">
        <v>23.6</v>
      </c>
      <c r="S13" s="602"/>
      <c r="T13" s="599">
        <v>229.13</v>
      </c>
      <c r="U13" s="602"/>
      <c r="V13" s="357" t="s">
        <v>456</v>
      </c>
      <c r="W13" s="357" t="s">
        <v>456</v>
      </c>
      <c r="X13" s="357" t="s">
        <v>456</v>
      </c>
      <c r="Y13" s="371" t="s">
        <v>456</v>
      </c>
    </row>
    <row r="14" spans="1:25" ht="14.25">
      <c r="A14" s="326" t="s">
        <v>344</v>
      </c>
      <c r="B14" s="599">
        <v>856.3</v>
      </c>
      <c r="C14" s="602"/>
      <c r="D14" s="599">
        <v>366.44</v>
      </c>
      <c r="E14" s="602"/>
      <c r="F14" s="599">
        <v>37.1</v>
      </c>
      <c r="G14" s="602"/>
      <c r="H14" s="599">
        <v>339.72</v>
      </c>
      <c r="I14" s="602"/>
      <c r="J14" s="599">
        <v>583.4</v>
      </c>
      <c r="K14" s="602"/>
      <c r="L14" s="599">
        <v>403.33</v>
      </c>
      <c r="M14" s="602"/>
      <c r="N14" s="599">
        <v>211.7</v>
      </c>
      <c r="O14" s="602"/>
      <c r="P14" s="599">
        <v>283.44</v>
      </c>
      <c r="Q14" s="602"/>
      <c r="R14" s="599">
        <v>24.1</v>
      </c>
      <c r="S14" s="602"/>
      <c r="T14" s="599">
        <v>243.4</v>
      </c>
      <c r="U14" s="602"/>
      <c r="V14" s="357" t="s">
        <v>456</v>
      </c>
      <c r="W14" s="357" t="s">
        <v>456</v>
      </c>
      <c r="X14" s="357" t="s">
        <v>456</v>
      </c>
      <c r="Y14" s="371" t="s">
        <v>456</v>
      </c>
    </row>
    <row r="15" spans="1:25" ht="14.25">
      <c r="A15" s="326" t="s">
        <v>347</v>
      </c>
      <c r="B15" s="599">
        <v>835.2</v>
      </c>
      <c r="C15" s="602"/>
      <c r="D15" s="599">
        <v>379.43</v>
      </c>
      <c r="E15" s="602"/>
      <c r="F15" s="599">
        <v>35.7</v>
      </c>
      <c r="G15" s="602"/>
      <c r="H15" s="599">
        <v>354.35</v>
      </c>
      <c r="I15" s="602"/>
      <c r="J15" s="599">
        <v>565.7</v>
      </c>
      <c r="K15" s="602"/>
      <c r="L15" s="599">
        <v>414.96</v>
      </c>
      <c r="M15" s="602"/>
      <c r="N15" s="599">
        <v>209.8</v>
      </c>
      <c r="O15" s="602"/>
      <c r="P15" s="599">
        <v>301.21</v>
      </c>
      <c r="Q15" s="602"/>
      <c r="R15" s="599">
        <v>24.1</v>
      </c>
      <c r="S15" s="602"/>
      <c r="T15" s="599">
        <v>263.28</v>
      </c>
      <c r="U15" s="602"/>
      <c r="V15" s="357" t="s">
        <v>456</v>
      </c>
      <c r="W15" s="357" t="s">
        <v>456</v>
      </c>
      <c r="X15" s="357" t="s">
        <v>456</v>
      </c>
      <c r="Y15" s="371" t="s">
        <v>456</v>
      </c>
    </row>
    <row r="16" spans="1:25" ht="14.25">
      <c r="A16" s="326" t="s">
        <v>348</v>
      </c>
      <c r="B16" s="603">
        <v>815.1</v>
      </c>
      <c r="C16" s="604"/>
      <c r="D16" s="603">
        <v>399.15</v>
      </c>
      <c r="E16" s="604"/>
      <c r="F16" s="603">
        <v>34.1</v>
      </c>
      <c r="G16" s="604"/>
      <c r="H16" s="603">
        <v>373.98</v>
      </c>
      <c r="I16" s="604"/>
      <c r="J16" s="603">
        <v>549</v>
      </c>
      <c r="K16" s="604"/>
      <c r="L16" s="603">
        <v>436.69</v>
      </c>
      <c r="M16" s="604"/>
      <c r="N16" s="603">
        <v>207.8</v>
      </c>
      <c r="O16" s="604"/>
      <c r="P16" s="603">
        <v>316.9</v>
      </c>
      <c r="Q16" s="604"/>
      <c r="R16" s="603">
        <v>24.2</v>
      </c>
      <c r="S16" s="604"/>
      <c r="T16" s="603">
        <v>289.47</v>
      </c>
      <c r="U16" s="604"/>
      <c r="V16" s="357" t="s">
        <v>456</v>
      </c>
      <c r="W16" s="357" t="s">
        <v>456</v>
      </c>
      <c r="X16" s="357" t="s">
        <v>456</v>
      </c>
      <c r="Y16" s="371" t="s">
        <v>456</v>
      </c>
    </row>
    <row r="17" spans="1:25" ht="12.75">
      <c r="A17" s="365">
        <v>2006</v>
      </c>
      <c r="B17" s="327">
        <v>334.1535</v>
      </c>
      <c r="C17" s="327">
        <v>464.1539166666667</v>
      </c>
      <c r="D17" s="327">
        <v>466.16795402162984</v>
      </c>
      <c r="E17" s="327">
        <v>386.0333013456204</v>
      </c>
      <c r="F17" s="327">
        <v>19.694333333333333</v>
      </c>
      <c r="G17" s="327">
        <v>12.369833333333334</v>
      </c>
      <c r="H17" s="327">
        <v>408.3500591963848</v>
      </c>
      <c r="I17" s="327">
        <v>373.70770591088535</v>
      </c>
      <c r="J17" s="327">
        <v>276.75166666666667</v>
      </c>
      <c r="K17" s="327">
        <v>259.27883333333335</v>
      </c>
      <c r="L17" s="327">
        <v>496.32998674202497</v>
      </c>
      <c r="M17" s="327">
        <v>420.0553074071478</v>
      </c>
      <c r="N17" s="327">
        <v>26.99533333333333</v>
      </c>
      <c r="O17" s="327">
        <v>178.80108333333334</v>
      </c>
      <c r="P17" s="327">
        <v>261.1470216765861</v>
      </c>
      <c r="Q17" s="327">
        <v>342.65636512269447</v>
      </c>
      <c r="R17" s="327">
        <v>10.712166666666668</v>
      </c>
      <c r="S17" s="327">
        <v>13.704166666666666</v>
      </c>
      <c r="T17" s="327">
        <v>303.8388035411447</v>
      </c>
      <c r="U17" s="327">
        <v>319.41107005168743</v>
      </c>
      <c r="V17" s="357" t="s">
        <v>456</v>
      </c>
      <c r="W17" s="357" t="s">
        <v>456</v>
      </c>
      <c r="X17" s="357" t="s">
        <v>456</v>
      </c>
      <c r="Y17" s="371" t="s">
        <v>456</v>
      </c>
    </row>
    <row r="18" spans="1:25" ht="13.5" thickBot="1">
      <c r="A18" s="366">
        <v>2007</v>
      </c>
      <c r="B18" s="432">
        <v>324.7</v>
      </c>
      <c r="C18" s="432">
        <v>454.6</v>
      </c>
      <c r="D18" s="432">
        <v>487.96</v>
      </c>
      <c r="E18" s="432">
        <v>402.59</v>
      </c>
      <c r="F18" s="432">
        <v>18.7</v>
      </c>
      <c r="G18" s="432">
        <v>12</v>
      </c>
      <c r="H18" s="432">
        <v>426.73</v>
      </c>
      <c r="I18" s="432">
        <v>391.25</v>
      </c>
      <c r="J18" s="432">
        <v>268.7</v>
      </c>
      <c r="K18" s="432">
        <v>252.3</v>
      </c>
      <c r="L18" s="432">
        <v>520.4</v>
      </c>
      <c r="M18" s="432">
        <v>437.19</v>
      </c>
      <c r="N18" s="432">
        <v>26.5</v>
      </c>
      <c r="O18" s="432">
        <v>176.6</v>
      </c>
      <c r="P18" s="432">
        <v>269.31</v>
      </c>
      <c r="Q18" s="432">
        <v>358.88</v>
      </c>
      <c r="R18" s="432">
        <v>10.8</v>
      </c>
      <c r="S18" s="432">
        <v>13.7</v>
      </c>
      <c r="T18" s="432">
        <v>322.25</v>
      </c>
      <c r="U18" s="432">
        <v>338.98</v>
      </c>
      <c r="V18" s="358" t="s">
        <v>456</v>
      </c>
      <c r="W18" s="358" t="s">
        <v>456</v>
      </c>
      <c r="X18" s="358" t="s">
        <v>456</v>
      </c>
      <c r="Y18" s="372" t="s">
        <v>456</v>
      </c>
    </row>
    <row r="19" spans="1:25" ht="12.75">
      <c r="A19" s="421"/>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row>
    <row r="20" spans="1:25" ht="12.75">
      <c r="A20" s="421"/>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row>
    <row r="21" spans="1:25" ht="15">
      <c r="A21" s="757" t="s">
        <v>222</v>
      </c>
      <c r="B21" s="757"/>
      <c r="C21" s="757"/>
      <c r="D21" s="757"/>
      <c r="E21" s="757"/>
      <c r="F21" s="757"/>
      <c r="G21" s="757"/>
      <c r="H21" s="757"/>
      <c r="I21" s="757"/>
      <c r="J21" s="757"/>
      <c r="K21" s="757"/>
      <c r="L21" s="757"/>
      <c r="M21" s="757"/>
      <c r="N21" s="757"/>
      <c r="O21" s="757"/>
      <c r="P21" s="757"/>
      <c r="Q21" s="757"/>
      <c r="R21" s="757"/>
      <c r="S21" s="757"/>
      <c r="T21" s="757"/>
      <c r="U21" s="757"/>
      <c r="V21" s="757"/>
      <c r="W21" s="757"/>
      <c r="X21" s="757"/>
      <c r="Y21" s="757"/>
    </row>
    <row r="22" spans="1:25" ht="15">
      <c r="A22" s="757" t="s">
        <v>173</v>
      </c>
      <c r="B22" s="757"/>
      <c r="C22" s="757"/>
      <c r="D22" s="757"/>
      <c r="E22" s="757"/>
      <c r="F22" s="757"/>
      <c r="G22" s="757"/>
      <c r="H22" s="757"/>
      <c r="I22" s="757"/>
      <c r="J22" s="757"/>
      <c r="K22" s="757"/>
      <c r="L22" s="757"/>
      <c r="M22" s="757"/>
      <c r="N22" s="757"/>
      <c r="O22" s="757"/>
      <c r="P22" s="757"/>
      <c r="Q22" s="757"/>
      <c r="R22" s="757"/>
      <c r="S22" s="757"/>
      <c r="T22" s="757"/>
      <c r="U22" s="757"/>
      <c r="V22" s="757"/>
      <c r="W22" s="757"/>
      <c r="X22" s="757"/>
      <c r="Y22" s="757"/>
    </row>
    <row r="23" spans="1:15" ht="13.5" thickBot="1">
      <c r="A23" s="364"/>
      <c r="B23" s="364"/>
      <c r="C23" s="364"/>
      <c r="D23" s="364"/>
      <c r="E23" s="364"/>
      <c r="F23" s="364"/>
      <c r="G23" s="364"/>
      <c r="H23" s="364"/>
      <c r="I23" s="364"/>
      <c r="J23" s="364"/>
      <c r="K23" s="364"/>
      <c r="L23" s="364"/>
      <c r="M23" s="364"/>
      <c r="N23" s="364"/>
      <c r="O23" s="364"/>
    </row>
    <row r="24" spans="1:25" ht="12.75">
      <c r="A24" s="367"/>
      <c r="B24" s="759" t="s">
        <v>3</v>
      </c>
      <c r="C24" s="760"/>
      <c r="D24" s="760"/>
      <c r="E24" s="761"/>
      <c r="F24" s="743" t="s">
        <v>326</v>
      </c>
      <c r="G24" s="744"/>
      <c r="H24" s="744"/>
      <c r="I24" s="745"/>
      <c r="J24" s="743" t="s">
        <v>285</v>
      </c>
      <c r="K24" s="744"/>
      <c r="L24" s="744"/>
      <c r="M24" s="745"/>
      <c r="N24" s="749" t="s">
        <v>286</v>
      </c>
      <c r="O24" s="750"/>
      <c r="P24" s="750"/>
      <c r="Q24" s="750"/>
      <c r="R24" s="750"/>
      <c r="S24" s="750"/>
      <c r="T24" s="750"/>
      <c r="U24" s="750"/>
      <c r="V24" s="750"/>
      <c r="W24" s="750"/>
      <c r="X24" s="750"/>
      <c r="Y24" s="750"/>
    </row>
    <row r="25" spans="1:25" ht="12.75">
      <c r="A25" s="373" t="s">
        <v>1</v>
      </c>
      <c r="B25" s="741"/>
      <c r="C25" s="756"/>
      <c r="D25" s="756"/>
      <c r="E25" s="742"/>
      <c r="F25" s="746"/>
      <c r="G25" s="747"/>
      <c r="H25" s="747"/>
      <c r="I25" s="748"/>
      <c r="J25" s="746"/>
      <c r="K25" s="747"/>
      <c r="L25" s="747"/>
      <c r="M25" s="748"/>
      <c r="N25" s="751" t="s">
        <v>287</v>
      </c>
      <c r="O25" s="752"/>
      <c r="P25" s="752"/>
      <c r="Q25" s="753"/>
      <c r="R25" s="751" t="s">
        <v>288</v>
      </c>
      <c r="S25" s="752"/>
      <c r="T25" s="752"/>
      <c r="U25" s="753"/>
      <c r="V25" s="751" t="s">
        <v>420</v>
      </c>
      <c r="W25" s="752"/>
      <c r="X25" s="752"/>
      <c r="Y25" s="752"/>
    </row>
    <row r="26" spans="1:25" ht="12.75" customHeight="1">
      <c r="A26" s="373"/>
      <c r="B26" s="737" t="s">
        <v>79</v>
      </c>
      <c r="C26" s="738"/>
      <c r="D26" s="762" t="s">
        <v>325</v>
      </c>
      <c r="E26" s="763"/>
      <c r="F26" s="737" t="s">
        <v>79</v>
      </c>
      <c r="G26" s="738"/>
      <c r="H26" s="737" t="s">
        <v>325</v>
      </c>
      <c r="I26" s="738"/>
      <c r="J26" s="737" t="s">
        <v>79</v>
      </c>
      <c r="K26" s="738"/>
      <c r="L26" s="737" t="s">
        <v>325</v>
      </c>
      <c r="M26" s="738"/>
      <c r="N26" s="737" t="s">
        <v>79</v>
      </c>
      <c r="O26" s="738"/>
      <c r="P26" s="737" t="s">
        <v>325</v>
      </c>
      <c r="Q26" s="738"/>
      <c r="R26" s="737" t="s">
        <v>79</v>
      </c>
      <c r="S26" s="738"/>
      <c r="T26" s="737" t="s">
        <v>325</v>
      </c>
      <c r="U26" s="738"/>
      <c r="V26" s="737" t="s">
        <v>79</v>
      </c>
      <c r="W26" s="738"/>
      <c r="X26" s="737" t="s">
        <v>325</v>
      </c>
      <c r="Y26" s="754"/>
    </row>
    <row r="27" spans="1:25" ht="12.75">
      <c r="A27" s="373"/>
      <c r="B27" s="739"/>
      <c r="C27" s="740"/>
      <c r="D27" s="764"/>
      <c r="E27" s="765"/>
      <c r="F27" s="739"/>
      <c r="G27" s="740"/>
      <c r="H27" s="739"/>
      <c r="I27" s="740"/>
      <c r="J27" s="739"/>
      <c r="K27" s="740"/>
      <c r="L27" s="739"/>
      <c r="M27" s="740"/>
      <c r="N27" s="741"/>
      <c r="O27" s="742"/>
      <c r="P27" s="741"/>
      <c r="Q27" s="742"/>
      <c r="R27" s="741"/>
      <c r="S27" s="742"/>
      <c r="T27" s="741"/>
      <c r="U27" s="742"/>
      <c r="V27" s="739"/>
      <c r="W27" s="740"/>
      <c r="X27" s="739"/>
      <c r="Y27" s="755"/>
    </row>
    <row r="28" spans="1:25" ht="13.5" thickBot="1">
      <c r="A28" s="369"/>
      <c r="B28" s="418" t="s">
        <v>4</v>
      </c>
      <c r="C28" s="418" t="s">
        <v>5</v>
      </c>
      <c r="D28" s="418" t="s">
        <v>4</v>
      </c>
      <c r="E28" s="418" t="s">
        <v>5</v>
      </c>
      <c r="F28" s="418" t="s">
        <v>4</v>
      </c>
      <c r="G28" s="418" t="s">
        <v>5</v>
      </c>
      <c r="H28" s="418" t="s">
        <v>4</v>
      </c>
      <c r="I28" s="418" t="s">
        <v>5</v>
      </c>
      <c r="J28" s="418" t="s">
        <v>4</v>
      </c>
      <c r="K28" s="418" t="s">
        <v>5</v>
      </c>
      <c r="L28" s="418" t="s">
        <v>4</v>
      </c>
      <c r="M28" s="418" t="s">
        <v>5</v>
      </c>
      <c r="N28" s="418" t="s">
        <v>4</v>
      </c>
      <c r="O28" s="418" t="s">
        <v>5</v>
      </c>
      <c r="P28" s="418" t="s">
        <v>4</v>
      </c>
      <c r="Q28" s="418" t="s">
        <v>5</v>
      </c>
      <c r="R28" s="418" t="s">
        <v>4</v>
      </c>
      <c r="S28" s="418" t="s">
        <v>5</v>
      </c>
      <c r="T28" s="418" t="s">
        <v>4</v>
      </c>
      <c r="U28" s="418" t="s">
        <v>5</v>
      </c>
      <c r="V28" s="449"/>
      <c r="W28" s="450"/>
      <c r="X28" s="449"/>
      <c r="Y28" s="451"/>
    </row>
    <row r="29" spans="1:25" ht="14.25">
      <c r="A29" s="365" t="s">
        <v>421</v>
      </c>
      <c r="B29" s="597">
        <v>857.5</v>
      </c>
      <c r="C29" s="601"/>
      <c r="D29" s="597">
        <v>346.13</v>
      </c>
      <c r="E29" s="601"/>
      <c r="F29" s="597">
        <v>76.2</v>
      </c>
      <c r="G29" s="601"/>
      <c r="H29" s="597">
        <v>378.1433654273797</v>
      </c>
      <c r="I29" s="601"/>
      <c r="J29" s="597">
        <v>520.3</v>
      </c>
      <c r="K29" s="601"/>
      <c r="L29" s="597">
        <v>387.64</v>
      </c>
      <c r="M29" s="601"/>
      <c r="N29" s="597">
        <v>229.4</v>
      </c>
      <c r="O29" s="601"/>
      <c r="P29" s="597">
        <v>268.9437753176349</v>
      </c>
      <c r="Q29" s="601"/>
      <c r="R29" s="597">
        <v>29.27</v>
      </c>
      <c r="S29" s="601"/>
      <c r="T29" s="597">
        <v>140.82</v>
      </c>
      <c r="U29" s="601"/>
      <c r="V29" s="597">
        <v>2.39</v>
      </c>
      <c r="W29" s="601"/>
      <c r="X29" s="597">
        <v>210.83</v>
      </c>
      <c r="Y29" s="598"/>
    </row>
    <row r="30" spans="1:25" ht="14.25">
      <c r="A30" s="365" t="s">
        <v>422</v>
      </c>
      <c r="B30" s="599">
        <v>881.1</v>
      </c>
      <c r="C30" s="602"/>
      <c r="D30" s="599">
        <v>364.37</v>
      </c>
      <c r="E30" s="602"/>
      <c r="F30" s="599">
        <v>77.7</v>
      </c>
      <c r="G30" s="602"/>
      <c r="H30" s="599">
        <v>402.04</v>
      </c>
      <c r="I30" s="602"/>
      <c r="J30" s="599">
        <v>535.1</v>
      </c>
      <c r="K30" s="602"/>
      <c r="L30" s="599">
        <v>408.32</v>
      </c>
      <c r="M30" s="602"/>
      <c r="N30" s="599">
        <v>236.2</v>
      </c>
      <c r="O30" s="602"/>
      <c r="P30" s="599">
        <v>281.02</v>
      </c>
      <c r="Q30" s="602"/>
      <c r="R30" s="599">
        <v>29.72</v>
      </c>
      <c r="S30" s="602"/>
      <c r="T30" s="599">
        <v>148.51</v>
      </c>
      <c r="U30" s="602">
        <v>148.51</v>
      </c>
      <c r="V30" s="599">
        <v>2.42</v>
      </c>
      <c r="W30" s="602"/>
      <c r="X30" s="599">
        <v>223.27</v>
      </c>
      <c r="Y30" s="600"/>
    </row>
    <row r="31" spans="1:25" ht="14.25">
      <c r="A31" s="365" t="s">
        <v>343</v>
      </c>
      <c r="B31" s="599">
        <v>904.5</v>
      </c>
      <c r="C31" s="602"/>
      <c r="D31" s="599">
        <v>379.37</v>
      </c>
      <c r="E31" s="602"/>
      <c r="F31" s="599">
        <v>79.2</v>
      </c>
      <c r="G31" s="602"/>
      <c r="H31" s="599">
        <v>420.81</v>
      </c>
      <c r="I31" s="602"/>
      <c r="J31" s="599">
        <v>548.7</v>
      </c>
      <c r="K31" s="602"/>
      <c r="L31" s="599">
        <v>425.12</v>
      </c>
      <c r="M31" s="602"/>
      <c r="N31" s="599">
        <v>242.7</v>
      </c>
      <c r="O31" s="602"/>
      <c r="P31" s="599">
        <v>293.09</v>
      </c>
      <c r="Q31" s="602"/>
      <c r="R31" s="599">
        <v>31.47</v>
      </c>
      <c r="S31" s="602"/>
      <c r="T31" s="599">
        <v>153.68</v>
      </c>
      <c r="U31" s="602">
        <v>153.68</v>
      </c>
      <c r="V31" s="599">
        <v>2.42</v>
      </c>
      <c r="W31" s="602"/>
      <c r="X31" s="599">
        <v>235.95</v>
      </c>
      <c r="Y31" s="600"/>
    </row>
    <row r="32" spans="1:25" ht="14.25">
      <c r="A32" s="365" t="s">
        <v>344</v>
      </c>
      <c r="B32" s="599">
        <v>926.6</v>
      </c>
      <c r="C32" s="602"/>
      <c r="D32" s="599">
        <v>399.53</v>
      </c>
      <c r="E32" s="602"/>
      <c r="F32" s="599">
        <v>81.8</v>
      </c>
      <c r="G32" s="602"/>
      <c r="H32" s="599">
        <v>445.19</v>
      </c>
      <c r="I32" s="602"/>
      <c r="J32" s="599">
        <v>560.6</v>
      </c>
      <c r="K32" s="602"/>
      <c r="L32" s="599">
        <v>446.85</v>
      </c>
      <c r="M32" s="602"/>
      <c r="N32" s="599">
        <v>249.2</v>
      </c>
      <c r="O32" s="602"/>
      <c r="P32" s="599">
        <v>310.52</v>
      </c>
      <c r="Q32" s="602"/>
      <c r="R32" s="599">
        <v>32.56</v>
      </c>
      <c r="S32" s="602"/>
      <c r="T32" s="599">
        <v>162.15</v>
      </c>
      <c r="U32" s="602">
        <v>162.15</v>
      </c>
      <c r="V32" s="599">
        <v>2.44</v>
      </c>
      <c r="W32" s="602"/>
      <c r="X32" s="599">
        <v>252.95</v>
      </c>
      <c r="Y32" s="600"/>
    </row>
    <row r="33" spans="1:25" ht="14.25">
      <c r="A33" s="365" t="s">
        <v>347</v>
      </c>
      <c r="B33" s="599">
        <v>946.3</v>
      </c>
      <c r="C33" s="602"/>
      <c r="D33" s="599">
        <v>419.86</v>
      </c>
      <c r="E33" s="602"/>
      <c r="F33" s="599">
        <v>85.6</v>
      </c>
      <c r="G33" s="602"/>
      <c r="H33" s="599">
        <v>469.51</v>
      </c>
      <c r="I33" s="602"/>
      <c r="J33" s="599">
        <v>570</v>
      </c>
      <c r="K33" s="602"/>
      <c r="L33" s="599">
        <v>466.02</v>
      </c>
      <c r="M33" s="602"/>
      <c r="N33" s="599">
        <v>255.7</v>
      </c>
      <c r="O33" s="602"/>
      <c r="P33" s="599">
        <v>432.18</v>
      </c>
      <c r="Q33" s="602"/>
      <c r="R33" s="599">
        <v>32.54</v>
      </c>
      <c r="S33" s="602"/>
      <c r="T33" s="599">
        <v>173.15</v>
      </c>
      <c r="U33" s="602">
        <v>173.15</v>
      </c>
      <c r="V33" s="599">
        <v>2.46</v>
      </c>
      <c r="W33" s="602"/>
      <c r="X33" s="599">
        <v>273.02</v>
      </c>
      <c r="Y33" s="600"/>
    </row>
    <row r="34" spans="1:25" ht="14.25">
      <c r="A34" s="365" t="s">
        <v>348</v>
      </c>
      <c r="B34" s="603">
        <v>968.3</v>
      </c>
      <c r="C34" s="604"/>
      <c r="D34" s="603">
        <v>445.57</v>
      </c>
      <c r="E34" s="604"/>
      <c r="F34" s="603">
        <v>89</v>
      </c>
      <c r="G34" s="604"/>
      <c r="H34" s="603">
        <v>498.61</v>
      </c>
      <c r="I34" s="604"/>
      <c r="J34" s="603">
        <v>582.6</v>
      </c>
      <c r="K34" s="604"/>
      <c r="L34" s="603">
        <v>495.28</v>
      </c>
      <c r="M34" s="604"/>
      <c r="N34" s="603">
        <v>261.7</v>
      </c>
      <c r="O34" s="604"/>
      <c r="P34" s="603">
        <v>454.44</v>
      </c>
      <c r="Q34" s="604"/>
      <c r="R34" s="603">
        <v>32.46</v>
      </c>
      <c r="S34" s="604"/>
      <c r="T34" s="603">
        <v>187.44</v>
      </c>
      <c r="U34" s="604">
        <v>187.44</v>
      </c>
      <c r="V34" s="599">
        <v>2.44</v>
      </c>
      <c r="W34" s="602"/>
      <c r="X34" s="599">
        <v>293.03</v>
      </c>
      <c r="Y34" s="600"/>
    </row>
    <row r="35" spans="1:25" ht="12.75">
      <c r="A35" s="365">
        <v>2006</v>
      </c>
      <c r="B35" s="327">
        <v>441.588</v>
      </c>
      <c r="C35" s="327">
        <v>554.7598333333334</v>
      </c>
      <c r="D35" s="327">
        <v>557.0175303714474</v>
      </c>
      <c r="E35" s="327">
        <v>403.43532460292874</v>
      </c>
      <c r="F35" s="327">
        <v>61.6755</v>
      </c>
      <c r="G35" s="327">
        <v>30.81833333333333</v>
      </c>
      <c r="H35" s="327">
        <v>554.2915038116163</v>
      </c>
      <c r="I35" s="327">
        <v>473.8734982423882</v>
      </c>
      <c r="J35" s="327">
        <v>340.1185</v>
      </c>
      <c r="K35" s="327">
        <v>260.63766666666663</v>
      </c>
      <c r="L35" s="327">
        <v>592.2686634903229</v>
      </c>
      <c r="M35" s="327">
        <v>439.75581232183123</v>
      </c>
      <c r="N35" s="327">
        <v>22.975</v>
      </c>
      <c r="O35" s="327">
        <v>245.13808333333336</v>
      </c>
      <c r="P35" s="327">
        <v>303.7371190424374</v>
      </c>
      <c r="Q35" s="327">
        <v>369.8417790313419</v>
      </c>
      <c r="R35" s="327">
        <f>16.819-1.2</f>
        <v>15.619</v>
      </c>
      <c r="S35" s="327">
        <f>18.16575-1.3</f>
        <v>16.86575</v>
      </c>
      <c r="T35" s="327">
        <v>200.12708633093527</v>
      </c>
      <c r="U35" s="327">
        <v>216.1377836496337</v>
      </c>
      <c r="V35" s="599">
        <v>2.48</v>
      </c>
      <c r="W35" s="602"/>
      <c r="X35" s="599">
        <v>312.42</v>
      </c>
      <c r="Y35" s="600"/>
    </row>
    <row r="36" spans="1:25" ht="12.75">
      <c r="A36" s="365">
        <v>2007</v>
      </c>
      <c r="B36" s="327">
        <v>455</v>
      </c>
      <c r="C36" s="327">
        <v>567.4</v>
      </c>
      <c r="D36" s="327">
        <v>586.99</v>
      </c>
      <c r="E36" s="327">
        <v>423.16</v>
      </c>
      <c r="F36" s="327">
        <v>64.6</v>
      </c>
      <c r="G36" s="327">
        <v>32.4</v>
      </c>
      <c r="H36" s="327">
        <v>581.16</v>
      </c>
      <c r="I36" s="327">
        <v>496.08</v>
      </c>
      <c r="J36" s="327">
        <v>349.8</v>
      </c>
      <c r="K36" s="327">
        <v>266.3</v>
      </c>
      <c r="L36" s="327">
        <v>624.53</v>
      </c>
      <c r="M36" s="327">
        <v>461.48</v>
      </c>
      <c r="N36" s="327">
        <v>23.6</v>
      </c>
      <c r="O36" s="327">
        <v>250.4</v>
      </c>
      <c r="P36" s="327">
        <v>314.8</v>
      </c>
      <c r="Q36" s="327">
        <v>387</v>
      </c>
      <c r="R36" s="327">
        <f>16.9-1.2</f>
        <v>15.7</v>
      </c>
      <c r="S36" s="327">
        <f>18.1-1.3</f>
        <v>16.8</v>
      </c>
      <c r="T36" s="327">
        <v>211.97</v>
      </c>
      <c r="U36" s="327">
        <v>229.07</v>
      </c>
      <c r="V36" s="599">
        <v>2.45</v>
      </c>
      <c r="W36" s="602"/>
      <c r="X36" s="599">
        <v>334.48</v>
      </c>
      <c r="Y36" s="600"/>
    </row>
    <row r="37" spans="1:25" ht="12.75">
      <c r="A37" s="365">
        <v>2008</v>
      </c>
      <c r="B37" s="327">
        <v>786.2726666666666</v>
      </c>
      <c r="C37" s="327">
        <v>1025.1810833333334</v>
      </c>
      <c r="D37" s="327">
        <v>584.1357426261796</v>
      </c>
      <c r="E37" s="327">
        <v>440.3241004820855</v>
      </c>
      <c r="F37" s="327">
        <v>84.21175</v>
      </c>
      <c r="G37" s="327">
        <v>45.00658333333334</v>
      </c>
      <c r="H37" s="327">
        <v>582.2735628242692</v>
      </c>
      <c r="I37" s="327">
        <v>497.50352120708266</v>
      </c>
      <c r="J37" s="327">
        <v>623.6196666666666</v>
      </c>
      <c r="K37" s="327">
        <v>518.7745</v>
      </c>
      <c r="L37" s="327">
        <v>620.5641427012939</v>
      </c>
      <c r="M37" s="327">
        <v>477.3987136302317</v>
      </c>
      <c r="N37" s="327">
        <v>50.3775</v>
      </c>
      <c r="O37" s="327">
        <v>429.3516666666667</v>
      </c>
      <c r="P37" s="327">
        <v>305.76548020776477</v>
      </c>
      <c r="Q37" s="327">
        <v>399.8599698615353</v>
      </c>
      <c r="R37" s="327">
        <v>26.146</v>
      </c>
      <c r="S37" s="327">
        <v>25.5705</v>
      </c>
      <c r="T37" s="327">
        <v>274.36622692444985</v>
      </c>
      <c r="U37" s="327">
        <v>283.63658884261156</v>
      </c>
      <c r="V37" s="599">
        <v>8.4</v>
      </c>
      <c r="W37" s="602">
        <v>6.477833333333333</v>
      </c>
      <c r="X37" s="599">
        <v>370.11</v>
      </c>
      <c r="Y37" s="600">
        <v>374.3134998842205</v>
      </c>
    </row>
    <row r="38" spans="1:25" ht="15" thickBot="1">
      <c r="A38" s="366" t="s">
        <v>423</v>
      </c>
      <c r="B38" s="631">
        <v>1826.9</v>
      </c>
      <c r="C38" s="632"/>
      <c r="D38" s="732">
        <v>528.1</v>
      </c>
      <c r="E38" s="733"/>
      <c r="F38" s="732">
        <v>129.64</v>
      </c>
      <c r="G38" s="733"/>
      <c r="H38" s="732">
        <v>585.54</v>
      </c>
      <c r="I38" s="733"/>
      <c r="J38" s="732">
        <v>1155.02</v>
      </c>
      <c r="K38" s="733"/>
      <c r="L38" s="732">
        <v>582.65</v>
      </c>
      <c r="M38" s="733"/>
      <c r="N38" s="732">
        <v>481.03</v>
      </c>
      <c r="O38" s="733"/>
      <c r="P38" s="732">
        <v>410.01</v>
      </c>
      <c r="Q38" s="733"/>
      <c r="R38" s="732">
        <v>52.67</v>
      </c>
      <c r="S38" s="733"/>
      <c r="T38" s="732">
        <v>292.36</v>
      </c>
      <c r="U38" s="733"/>
      <c r="V38" s="734">
        <v>8.53</v>
      </c>
      <c r="W38" s="735"/>
      <c r="X38" s="734">
        <v>383.7</v>
      </c>
      <c r="Y38" s="736"/>
    </row>
    <row r="39" spans="1:15" ht="12.75">
      <c r="A39" s="362" t="s">
        <v>185</v>
      </c>
      <c r="B39" s="157"/>
      <c r="C39" s="157"/>
      <c r="D39" s="157"/>
      <c r="E39" s="157"/>
      <c r="F39" s="157"/>
      <c r="G39" s="157"/>
      <c r="H39" s="157"/>
      <c r="I39" s="157"/>
      <c r="J39" s="157"/>
      <c r="K39" s="157"/>
      <c r="L39" s="157"/>
      <c r="M39" s="157"/>
      <c r="N39" s="157"/>
      <c r="O39" s="157"/>
    </row>
    <row r="40" spans="1:15" ht="14.25">
      <c r="A40" s="161" t="s">
        <v>294</v>
      </c>
      <c r="B40" s="158"/>
      <c r="C40" s="158"/>
      <c r="D40" s="158"/>
      <c r="E40" s="158"/>
      <c r="F40" s="158"/>
      <c r="G40" s="158"/>
      <c r="H40" s="158"/>
      <c r="I40" s="158"/>
      <c r="J40" s="158"/>
      <c r="K40" s="158"/>
      <c r="L40" s="158"/>
      <c r="M40" s="158"/>
      <c r="N40" s="158"/>
      <c r="O40" s="158"/>
    </row>
    <row r="41" spans="1:15" ht="12.75">
      <c r="A41" s="157" t="s">
        <v>284</v>
      </c>
      <c r="B41"/>
      <c r="C41"/>
      <c r="D41"/>
      <c r="E41"/>
      <c r="F41"/>
      <c r="G41"/>
      <c r="H41"/>
      <c r="I41"/>
      <c r="J41"/>
      <c r="K41"/>
      <c r="L41"/>
      <c r="M41"/>
      <c r="N41"/>
      <c r="O41"/>
    </row>
    <row r="42" spans="1:15" ht="14.25">
      <c r="A42" s="428" t="s">
        <v>346</v>
      </c>
      <c r="B42"/>
      <c r="C42"/>
      <c r="D42"/>
      <c r="E42"/>
      <c r="F42"/>
      <c r="G42"/>
      <c r="H42"/>
      <c r="I42"/>
      <c r="J42"/>
      <c r="K42"/>
      <c r="L42"/>
      <c r="M42"/>
      <c r="N42"/>
      <c r="O42"/>
    </row>
    <row r="43" spans="1:15" ht="12.75">
      <c r="A43" s="7" t="s">
        <v>318</v>
      </c>
      <c r="B43"/>
      <c r="C43"/>
      <c r="D43"/>
      <c r="E43"/>
      <c r="F43"/>
      <c r="G43"/>
      <c r="H43"/>
      <c r="I43"/>
      <c r="J43"/>
      <c r="K43"/>
      <c r="L43"/>
      <c r="M43"/>
      <c r="N43"/>
      <c r="O43"/>
    </row>
  </sheetData>
  <mergeCells count="193">
    <mergeCell ref="B34:C34"/>
    <mergeCell ref="D34:E34"/>
    <mergeCell ref="B32:C32"/>
    <mergeCell ref="D32:E32"/>
    <mergeCell ref="B33:C33"/>
    <mergeCell ref="D33:E33"/>
    <mergeCell ref="B30:C30"/>
    <mergeCell ref="D30:E30"/>
    <mergeCell ref="B31:C31"/>
    <mergeCell ref="D31:E31"/>
    <mergeCell ref="D15:E15"/>
    <mergeCell ref="D16:E16"/>
    <mergeCell ref="B29:C29"/>
    <mergeCell ref="D29:E29"/>
    <mergeCell ref="B15:C15"/>
    <mergeCell ref="B16:C16"/>
    <mergeCell ref="A21:Y21"/>
    <mergeCell ref="F26:G27"/>
    <mergeCell ref="H26:I27"/>
    <mergeCell ref="J26:K27"/>
    <mergeCell ref="B6:E7"/>
    <mergeCell ref="B8:C9"/>
    <mergeCell ref="D8:E9"/>
    <mergeCell ref="B26:C27"/>
    <mergeCell ref="D26:E27"/>
    <mergeCell ref="B24:E25"/>
    <mergeCell ref="B11:C11"/>
    <mergeCell ref="B12:C12"/>
    <mergeCell ref="B13:C13"/>
    <mergeCell ref="B14:C14"/>
    <mergeCell ref="T33:U33"/>
    <mergeCell ref="T34:U34"/>
    <mergeCell ref="R29:S29"/>
    <mergeCell ref="R30:S30"/>
    <mergeCell ref="T29:U29"/>
    <mergeCell ref="T30:U30"/>
    <mergeCell ref="T31:U31"/>
    <mergeCell ref="T32:U32"/>
    <mergeCell ref="R31:S31"/>
    <mergeCell ref="R32:S32"/>
    <mergeCell ref="R33:S33"/>
    <mergeCell ref="R34:S34"/>
    <mergeCell ref="N30:O30"/>
    <mergeCell ref="N31:O31"/>
    <mergeCell ref="N32:O32"/>
    <mergeCell ref="N33:O33"/>
    <mergeCell ref="N34:O34"/>
    <mergeCell ref="P33:Q33"/>
    <mergeCell ref="P34:Q34"/>
    <mergeCell ref="P29:Q29"/>
    <mergeCell ref="P30:Q30"/>
    <mergeCell ref="P31:Q31"/>
    <mergeCell ref="P32:Q32"/>
    <mergeCell ref="L31:M31"/>
    <mergeCell ref="L32:M32"/>
    <mergeCell ref="L33:M33"/>
    <mergeCell ref="L34:M34"/>
    <mergeCell ref="J31:K31"/>
    <mergeCell ref="J32:K32"/>
    <mergeCell ref="J33:K33"/>
    <mergeCell ref="J34:K34"/>
    <mergeCell ref="H31:I31"/>
    <mergeCell ref="H32:I32"/>
    <mergeCell ref="H33:I33"/>
    <mergeCell ref="H34:I34"/>
    <mergeCell ref="F31:G31"/>
    <mergeCell ref="F32:G32"/>
    <mergeCell ref="F33:G33"/>
    <mergeCell ref="F34:G34"/>
    <mergeCell ref="T16:U16"/>
    <mergeCell ref="F29:G29"/>
    <mergeCell ref="F30:G30"/>
    <mergeCell ref="H29:I29"/>
    <mergeCell ref="H30:I30"/>
    <mergeCell ref="J29:K29"/>
    <mergeCell ref="J30:K30"/>
    <mergeCell ref="L29:M29"/>
    <mergeCell ref="L30:M30"/>
    <mergeCell ref="N29:O29"/>
    <mergeCell ref="T12:U12"/>
    <mergeCell ref="T13:U13"/>
    <mergeCell ref="T14:U14"/>
    <mergeCell ref="T15:U15"/>
    <mergeCell ref="P16:Q16"/>
    <mergeCell ref="R11:S11"/>
    <mergeCell ref="R12:S12"/>
    <mergeCell ref="R13:S13"/>
    <mergeCell ref="R14:S14"/>
    <mergeCell ref="R15:S15"/>
    <mergeCell ref="R16:S16"/>
    <mergeCell ref="P11:Q11"/>
    <mergeCell ref="P12:Q12"/>
    <mergeCell ref="P13:Q13"/>
    <mergeCell ref="P14:Q14"/>
    <mergeCell ref="L14:M14"/>
    <mergeCell ref="L15:M15"/>
    <mergeCell ref="P15:Q15"/>
    <mergeCell ref="L16:M16"/>
    <mergeCell ref="N11:O11"/>
    <mergeCell ref="N12:O12"/>
    <mergeCell ref="N13:O13"/>
    <mergeCell ref="N14:O14"/>
    <mergeCell ref="N15:O15"/>
    <mergeCell ref="N16:O16"/>
    <mergeCell ref="L12:M12"/>
    <mergeCell ref="L13:M13"/>
    <mergeCell ref="F15:G15"/>
    <mergeCell ref="F16:G16"/>
    <mergeCell ref="H15:I15"/>
    <mergeCell ref="H16:I16"/>
    <mergeCell ref="H14:I14"/>
    <mergeCell ref="J14:K14"/>
    <mergeCell ref="J15:K15"/>
    <mergeCell ref="J16:K16"/>
    <mergeCell ref="H11:I11"/>
    <mergeCell ref="H12:I12"/>
    <mergeCell ref="H13:I13"/>
    <mergeCell ref="F12:G12"/>
    <mergeCell ref="F13:G13"/>
    <mergeCell ref="J11:K11"/>
    <mergeCell ref="J12:K12"/>
    <mergeCell ref="J13:K13"/>
    <mergeCell ref="N8:O9"/>
    <mergeCell ref="P8:Q9"/>
    <mergeCell ref="A1:Y1"/>
    <mergeCell ref="F11:G11"/>
    <mergeCell ref="L11:M11"/>
    <mergeCell ref="T11:U11"/>
    <mergeCell ref="F6:I7"/>
    <mergeCell ref="J6:M7"/>
    <mergeCell ref="N6:Y6"/>
    <mergeCell ref="N7:Q7"/>
    <mergeCell ref="R7:U7"/>
    <mergeCell ref="A3:Y3"/>
    <mergeCell ref="A4:Y4"/>
    <mergeCell ref="F14:G14"/>
    <mergeCell ref="V7:Y7"/>
    <mergeCell ref="F8:G9"/>
    <mergeCell ref="H8:I9"/>
    <mergeCell ref="J8:K9"/>
    <mergeCell ref="D11:E11"/>
    <mergeCell ref="D12:E12"/>
    <mergeCell ref="D13:E13"/>
    <mergeCell ref="T26:U27"/>
    <mergeCell ref="V26:W27"/>
    <mergeCell ref="X26:Y27"/>
    <mergeCell ref="R8:S9"/>
    <mergeCell ref="T8:U9"/>
    <mergeCell ref="V8:W9"/>
    <mergeCell ref="X8:Y9"/>
    <mergeCell ref="A22:Y22"/>
    <mergeCell ref="L8:M9"/>
    <mergeCell ref="D14:E14"/>
    <mergeCell ref="F24:I25"/>
    <mergeCell ref="J24:M25"/>
    <mergeCell ref="N24:Y24"/>
    <mergeCell ref="N25:Q25"/>
    <mergeCell ref="R25:U25"/>
    <mergeCell ref="V25:Y25"/>
    <mergeCell ref="L26:M27"/>
    <mergeCell ref="N26:O27"/>
    <mergeCell ref="P26:Q27"/>
    <mergeCell ref="R26:S27"/>
    <mergeCell ref="B38:C38"/>
    <mergeCell ref="D38:E38"/>
    <mergeCell ref="F38:G38"/>
    <mergeCell ref="H38:I38"/>
    <mergeCell ref="J38:K38"/>
    <mergeCell ref="L38:M38"/>
    <mergeCell ref="N38:O38"/>
    <mergeCell ref="P38:Q38"/>
    <mergeCell ref="R38:S38"/>
    <mergeCell ref="T38:U38"/>
    <mergeCell ref="V38:W38"/>
    <mergeCell ref="X38:Y38"/>
    <mergeCell ref="V29:W29"/>
    <mergeCell ref="X29:Y29"/>
    <mergeCell ref="V30:W30"/>
    <mergeCell ref="X30:Y30"/>
    <mergeCell ref="V31:W31"/>
    <mergeCell ref="X31:Y31"/>
    <mergeCell ref="V32:W32"/>
    <mergeCell ref="X32:Y32"/>
    <mergeCell ref="V33:W33"/>
    <mergeCell ref="X33:Y33"/>
    <mergeCell ref="V34:W34"/>
    <mergeCell ref="X34:Y34"/>
    <mergeCell ref="V37:W37"/>
    <mergeCell ref="X37:Y37"/>
    <mergeCell ref="V35:W35"/>
    <mergeCell ref="X35:Y35"/>
    <mergeCell ref="V36:W36"/>
    <mergeCell ref="X36:Y36"/>
  </mergeCells>
  <printOptions horizontalCentered="1"/>
  <pageMargins left="0.5905511811023623" right="0.5905511811023623" top="0.5905511811023623" bottom="0.984251968503937" header="0" footer="0"/>
  <pageSetup fitToHeight="1" fitToWidth="1" horizontalDpi="300" verticalDpi="300" orientation="portrait" paperSize="9" scale="46"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codeName="Hoja25" transitionEvaluation="1">
    <pageSetUpPr fitToPage="1"/>
  </sheetPr>
  <dimension ref="A1:Z44"/>
  <sheetViews>
    <sheetView showGridLines="0" zoomScale="75" zoomScaleNormal="75" workbookViewId="0" topLeftCell="A1">
      <selection activeCell="V44" sqref="V44"/>
    </sheetView>
  </sheetViews>
  <sheetFormatPr defaultColWidth="12.57421875" defaultRowHeight="12.75"/>
  <cols>
    <col min="1" max="1" width="9.8515625" style="9" customWidth="1"/>
    <col min="2" max="11" width="7.7109375" style="9" customWidth="1"/>
    <col min="12" max="12" width="8.140625" style="9" customWidth="1"/>
    <col min="13" max="25" width="7.7109375" style="9" customWidth="1"/>
    <col min="26" max="16384" width="19.140625" style="9" customWidth="1"/>
  </cols>
  <sheetData>
    <row r="1" spans="1:25" ht="18">
      <c r="A1" s="592" t="s">
        <v>236</v>
      </c>
      <c r="B1" s="592"/>
      <c r="C1" s="592"/>
      <c r="D1" s="592"/>
      <c r="E1" s="592"/>
      <c r="F1" s="592"/>
      <c r="G1" s="592"/>
      <c r="H1" s="592"/>
      <c r="I1" s="592"/>
      <c r="J1" s="592"/>
      <c r="K1" s="592"/>
      <c r="L1" s="592"/>
      <c r="M1" s="592"/>
      <c r="N1" s="592"/>
      <c r="O1" s="592"/>
      <c r="P1" s="592"/>
      <c r="Q1" s="592"/>
      <c r="R1" s="592"/>
      <c r="S1" s="592"/>
      <c r="T1" s="592"/>
      <c r="U1" s="592"/>
      <c r="V1" s="592"/>
      <c r="W1" s="592"/>
      <c r="X1" s="592"/>
      <c r="Y1" s="592"/>
    </row>
    <row r="3" spans="1:25" s="40" customFormat="1" ht="15">
      <c r="A3" s="758" t="s">
        <v>366</v>
      </c>
      <c r="B3" s="758"/>
      <c r="C3" s="758"/>
      <c r="D3" s="758"/>
      <c r="E3" s="758"/>
      <c r="F3" s="758"/>
      <c r="G3" s="758"/>
      <c r="H3" s="758"/>
      <c r="I3" s="758"/>
      <c r="J3" s="758"/>
      <c r="K3" s="758"/>
      <c r="L3" s="758"/>
      <c r="M3" s="758"/>
      <c r="N3" s="758"/>
      <c r="O3" s="758"/>
      <c r="P3" s="758"/>
      <c r="Q3" s="758"/>
      <c r="R3" s="758"/>
      <c r="S3" s="758"/>
      <c r="T3" s="758"/>
      <c r="U3" s="758"/>
      <c r="V3" s="758"/>
      <c r="W3" s="758"/>
      <c r="X3" s="758"/>
      <c r="Y3" s="758"/>
    </row>
    <row r="4" spans="1:25" s="40" customFormat="1" ht="15">
      <c r="A4" s="758" t="s">
        <v>173</v>
      </c>
      <c r="B4" s="758"/>
      <c r="C4" s="758"/>
      <c r="D4" s="758"/>
      <c r="E4" s="758"/>
      <c r="F4" s="758"/>
      <c r="G4" s="758"/>
      <c r="H4" s="758"/>
      <c r="I4" s="758"/>
      <c r="J4" s="758"/>
      <c r="K4" s="758"/>
      <c r="L4" s="758"/>
      <c r="M4" s="758"/>
      <c r="N4" s="758"/>
      <c r="O4" s="758"/>
      <c r="P4" s="758"/>
      <c r="Q4" s="758"/>
      <c r="R4" s="758"/>
      <c r="S4" s="758"/>
      <c r="T4" s="758"/>
      <c r="U4" s="758"/>
      <c r="V4" s="758"/>
      <c r="W4" s="758"/>
      <c r="X4" s="758"/>
      <c r="Y4" s="758"/>
    </row>
    <row r="5" spans="1:25" ht="13.5" thickBot="1">
      <c r="A5" s="370"/>
      <c r="B5" s="370"/>
      <c r="C5" s="370"/>
      <c r="D5" s="370"/>
      <c r="E5" s="370"/>
      <c r="F5" s="370"/>
      <c r="G5" s="370"/>
      <c r="H5" s="370"/>
      <c r="I5" s="370"/>
      <c r="J5" s="370"/>
      <c r="K5" s="370"/>
      <c r="L5" s="370"/>
      <c r="M5" s="370"/>
      <c r="N5" s="370"/>
      <c r="O5" s="370"/>
      <c r="P5" s="370"/>
      <c r="Q5" s="370"/>
      <c r="R5" s="370"/>
      <c r="S5" s="370"/>
      <c r="T5" s="370"/>
      <c r="U5" s="370"/>
      <c r="V5" s="370"/>
      <c r="W5" s="370"/>
      <c r="X5" s="370"/>
      <c r="Y5" s="370"/>
    </row>
    <row r="6" spans="1:26" ht="12.75">
      <c r="A6" s="367"/>
      <c r="B6" s="759" t="s">
        <v>3</v>
      </c>
      <c r="C6" s="760"/>
      <c r="D6" s="760"/>
      <c r="E6" s="761"/>
      <c r="F6" s="743" t="s">
        <v>326</v>
      </c>
      <c r="G6" s="744"/>
      <c r="H6" s="744"/>
      <c r="I6" s="745"/>
      <c r="J6" s="743" t="s">
        <v>285</v>
      </c>
      <c r="K6" s="744"/>
      <c r="L6" s="744"/>
      <c r="M6" s="745"/>
      <c r="N6" s="749" t="s">
        <v>286</v>
      </c>
      <c r="O6" s="750"/>
      <c r="P6" s="750"/>
      <c r="Q6" s="750"/>
      <c r="R6" s="750"/>
      <c r="S6" s="750"/>
      <c r="T6" s="750"/>
      <c r="U6" s="750"/>
      <c r="V6" s="750"/>
      <c r="W6" s="750"/>
      <c r="X6" s="750"/>
      <c r="Y6" s="750"/>
      <c r="Z6" s="405"/>
    </row>
    <row r="7" spans="1:26" ht="12.75">
      <c r="A7" s="368" t="s">
        <v>1</v>
      </c>
      <c r="B7" s="741"/>
      <c r="C7" s="756"/>
      <c r="D7" s="756"/>
      <c r="E7" s="742"/>
      <c r="F7" s="746"/>
      <c r="G7" s="747"/>
      <c r="H7" s="747"/>
      <c r="I7" s="748"/>
      <c r="J7" s="746"/>
      <c r="K7" s="747"/>
      <c r="L7" s="747"/>
      <c r="M7" s="748"/>
      <c r="N7" s="751" t="s">
        <v>287</v>
      </c>
      <c r="O7" s="752"/>
      <c r="P7" s="752"/>
      <c r="Q7" s="753"/>
      <c r="R7" s="751" t="s">
        <v>288</v>
      </c>
      <c r="S7" s="752"/>
      <c r="T7" s="752"/>
      <c r="U7" s="753"/>
      <c r="V7" s="751" t="s">
        <v>420</v>
      </c>
      <c r="W7" s="752"/>
      <c r="X7" s="752"/>
      <c r="Y7" s="752"/>
      <c r="Z7" s="405"/>
    </row>
    <row r="8" spans="1:26" ht="12.75" customHeight="1">
      <c r="A8" s="373"/>
      <c r="B8" s="737" t="s">
        <v>79</v>
      </c>
      <c r="C8" s="738"/>
      <c r="D8" s="762" t="s">
        <v>325</v>
      </c>
      <c r="E8" s="763"/>
      <c r="F8" s="737" t="s">
        <v>79</v>
      </c>
      <c r="G8" s="738"/>
      <c r="H8" s="737" t="s">
        <v>325</v>
      </c>
      <c r="I8" s="738"/>
      <c r="J8" s="737" t="s">
        <v>79</v>
      </c>
      <c r="K8" s="738"/>
      <c r="L8" s="737" t="s">
        <v>325</v>
      </c>
      <c r="M8" s="738"/>
      <c r="N8" s="737" t="s">
        <v>79</v>
      </c>
      <c r="O8" s="738"/>
      <c r="P8" s="737" t="s">
        <v>325</v>
      </c>
      <c r="Q8" s="738"/>
      <c r="R8" s="737" t="s">
        <v>79</v>
      </c>
      <c r="S8" s="738"/>
      <c r="T8" s="737" t="s">
        <v>325</v>
      </c>
      <c r="U8" s="738"/>
      <c r="V8" s="737" t="s">
        <v>79</v>
      </c>
      <c r="W8" s="738"/>
      <c r="X8" s="737" t="s">
        <v>325</v>
      </c>
      <c r="Y8" s="754"/>
      <c r="Z8" s="406"/>
    </row>
    <row r="9" spans="1:26" ht="12.75" customHeight="1">
      <c r="A9" s="373"/>
      <c r="B9" s="739"/>
      <c r="C9" s="740"/>
      <c r="D9" s="764"/>
      <c r="E9" s="765"/>
      <c r="F9" s="739"/>
      <c r="G9" s="740"/>
      <c r="H9" s="739"/>
      <c r="I9" s="740"/>
      <c r="J9" s="739"/>
      <c r="K9" s="740"/>
      <c r="L9" s="739"/>
      <c r="M9" s="740"/>
      <c r="N9" s="741"/>
      <c r="O9" s="742"/>
      <c r="P9" s="741"/>
      <c r="Q9" s="742"/>
      <c r="R9" s="741"/>
      <c r="S9" s="742"/>
      <c r="T9" s="741"/>
      <c r="U9" s="742"/>
      <c r="V9" s="741"/>
      <c r="W9" s="742"/>
      <c r="X9" s="741"/>
      <c r="Y9" s="756"/>
      <c r="Z9" s="406"/>
    </row>
    <row r="10" spans="1:26" ht="13.5" thickBot="1">
      <c r="A10" s="369"/>
      <c r="B10" s="418" t="s">
        <v>4</v>
      </c>
      <c r="C10" s="418" t="s">
        <v>5</v>
      </c>
      <c r="D10" s="418" t="s">
        <v>4</v>
      </c>
      <c r="E10" s="418" t="s">
        <v>5</v>
      </c>
      <c r="F10" s="418" t="s">
        <v>4</v>
      </c>
      <c r="G10" s="418" t="s">
        <v>5</v>
      </c>
      <c r="H10" s="418" t="s">
        <v>4</v>
      </c>
      <c r="I10" s="418" t="s">
        <v>5</v>
      </c>
      <c r="J10" s="418" t="s">
        <v>4</v>
      </c>
      <c r="K10" s="418" t="s">
        <v>5</v>
      </c>
      <c r="L10" s="418" t="s">
        <v>4</v>
      </c>
      <c r="M10" s="418" t="s">
        <v>5</v>
      </c>
      <c r="N10" s="418" t="s">
        <v>4</v>
      </c>
      <c r="O10" s="418" t="s">
        <v>5</v>
      </c>
      <c r="P10" s="418" t="s">
        <v>4</v>
      </c>
      <c r="Q10" s="418" t="s">
        <v>5</v>
      </c>
      <c r="R10" s="418" t="s">
        <v>4</v>
      </c>
      <c r="S10" s="418" t="s">
        <v>5</v>
      </c>
      <c r="T10" s="418" t="s">
        <v>4</v>
      </c>
      <c r="U10" s="418" t="s">
        <v>5</v>
      </c>
      <c r="V10" s="418" t="s">
        <v>4</v>
      </c>
      <c r="W10" s="418" t="s">
        <v>5</v>
      </c>
      <c r="X10" s="418" t="s">
        <v>4</v>
      </c>
      <c r="Y10" s="419" t="s">
        <v>5</v>
      </c>
      <c r="Z10" s="406"/>
    </row>
    <row r="11" spans="1:25" ht="14.25">
      <c r="A11" s="365" t="s">
        <v>421</v>
      </c>
      <c r="B11" s="597">
        <v>676.7</v>
      </c>
      <c r="C11" s="601"/>
      <c r="D11" s="597">
        <v>342.54</v>
      </c>
      <c r="E11" s="601"/>
      <c r="F11" s="597">
        <v>72</v>
      </c>
      <c r="G11" s="601"/>
      <c r="H11" s="597">
        <v>336.2325556236703</v>
      </c>
      <c r="I11" s="601"/>
      <c r="J11" s="597">
        <v>365.7</v>
      </c>
      <c r="K11" s="601"/>
      <c r="L11" s="597">
        <v>385.06</v>
      </c>
      <c r="M11" s="601"/>
      <c r="N11" s="597">
        <v>211.3</v>
      </c>
      <c r="O11" s="601"/>
      <c r="P11" s="597">
        <v>292.8773935307057</v>
      </c>
      <c r="Q11" s="768"/>
      <c r="R11" s="597">
        <v>24.42</v>
      </c>
      <c r="S11" s="601"/>
      <c r="T11" s="597">
        <v>170.4</v>
      </c>
      <c r="U11" s="601"/>
      <c r="V11" s="597">
        <v>3.36</v>
      </c>
      <c r="W11" s="601"/>
      <c r="X11" s="597">
        <v>223.78</v>
      </c>
      <c r="Y11" s="598"/>
    </row>
    <row r="12" spans="1:25" ht="14.25">
      <c r="A12" s="365" t="s">
        <v>422</v>
      </c>
      <c r="B12" s="599">
        <v>675</v>
      </c>
      <c r="C12" s="602"/>
      <c r="D12" s="599">
        <v>356.71</v>
      </c>
      <c r="E12" s="602"/>
      <c r="F12" s="599">
        <v>69.3</v>
      </c>
      <c r="G12" s="602"/>
      <c r="H12" s="599">
        <v>350.46</v>
      </c>
      <c r="I12" s="602"/>
      <c r="J12" s="599">
        <v>366.2</v>
      </c>
      <c r="K12" s="602"/>
      <c r="L12" s="599">
        <v>400.52</v>
      </c>
      <c r="M12" s="602"/>
      <c r="N12" s="599">
        <v>211.9</v>
      </c>
      <c r="O12" s="602"/>
      <c r="P12" s="599">
        <v>305.08</v>
      </c>
      <c r="Q12" s="766"/>
      <c r="R12" s="599">
        <v>24.26</v>
      </c>
      <c r="S12" s="602"/>
      <c r="T12" s="599">
        <v>180.97</v>
      </c>
      <c r="U12" s="602"/>
      <c r="V12" s="599">
        <v>3.32</v>
      </c>
      <c r="W12" s="602"/>
      <c r="X12" s="599">
        <v>234.58</v>
      </c>
      <c r="Y12" s="600"/>
    </row>
    <row r="13" spans="1:25" ht="14.25">
      <c r="A13" s="365" t="s">
        <v>343</v>
      </c>
      <c r="B13" s="599">
        <v>672.2</v>
      </c>
      <c r="C13" s="602"/>
      <c r="D13" s="599">
        <v>366.9</v>
      </c>
      <c r="E13" s="602"/>
      <c r="F13" s="599">
        <v>67</v>
      </c>
      <c r="G13" s="602"/>
      <c r="H13" s="599">
        <v>360.07</v>
      </c>
      <c r="I13" s="602"/>
      <c r="J13" s="599">
        <v>365.1</v>
      </c>
      <c r="K13" s="602"/>
      <c r="L13" s="599">
        <v>411.43</v>
      </c>
      <c r="M13" s="602"/>
      <c r="N13" s="599">
        <v>211.9</v>
      </c>
      <c r="O13" s="602"/>
      <c r="P13" s="599">
        <v>315.22</v>
      </c>
      <c r="Q13" s="766"/>
      <c r="R13" s="599">
        <v>24.87</v>
      </c>
      <c r="S13" s="602"/>
      <c r="T13" s="599">
        <v>188.48</v>
      </c>
      <c r="U13" s="602"/>
      <c r="V13" s="599">
        <v>3.31</v>
      </c>
      <c r="W13" s="602"/>
      <c r="X13" s="599">
        <v>242.98</v>
      </c>
      <c r="Y13" s="600"/>
    </row>
    <row r="14" spans="1:25" ht="14.25">
      <c r="A14" s="365" t="s">
        <v>344</v>
      </c>
      <c r="B14" s="599">
        <v>669.7</v>
      </c>
      <c r="C14" s="602"/>
      <c r="D14" s="599">
        <v>382.12</v>
      </c>
      <c r="E14" s="602"/>
      <c r="F14" s="599">
        <v>66.3</v>
      </c>
      <c r="G14" s="602"/>
      <c r="H14" s="599">
        <v>374.82</v>
      </c>
      <c r="I14" s="602"/>
      <c r="J14" s="599">
        <v>363.6</v>
      </c>
      <c r="K14" s="602"/>
      <c r="L14" s="599">
        <v>427.14</v>
      </c>
      <c r="M14" s="602"/>
      <c r="N14" s="599">
        <v>211.5</v>
      </c>
      <c r="O14" s="602"/>
      <c r="P14" s="599">
        <v>330.37</v>
      </c>
      <c r="Q14" s="766"/>
      <c r="R14" s="599">
        <v>25.07</v>
      </c>
      <c r="S14" s="602"/>
      <c r="T14" s="599">
        <v>201.08</v>
      </c>
      <c r="U14" s="602"/>
      <c r="V14" s="599">
        <v>3.27</v>
      </c>
      <c r="W14" s="602"/>
      <c r="X14" s="599">
        <v>258.96</v>
      </c>
      <c r="Y14" s="600"/>
    </row>
    <row r="15" spans="1:25" ht="14.25">
      <c r="A15" s="365" t="s">
        <v>347</v>
      </c>
      <c r="B15" s="599">
        <v>664.1</v>
      </c>
      <c r="C15" s="602"/>
      <c r="D15" s="599">
        <v>395.04</v>
      </c>
      <c r="E15" s="602"/>
      <c r="F15" s="599">
        <v>66.5</v>
      </c>
      <c r="G15" s="602"/>
      <c r="H15" s="599">
        <v>386.26</v>
      </c>
      <c r="I15" s="602"/>
      <c r="J15" s="599">
        <v>359.3</v>
      </c>
      <c r="K15" s="602"/>
      <c r="L15" s="599">
        <v>438.82</v>
      </c>
      <c r="M15" s="602"/>
      <c r="N15" s="599">
        <v>210.4</v>
      </c>
      <c r="O15" s="602"/>
      <c r="P15" s="599">
        <v>345.58</v>
      </c>
      <c r="Q15" s="766"/>
      <c r="R15" s="599">
        <v>24.62</v>
      </c>
      <c r="S15" s="602"/>
      <c r="T15" s="599">
        <v>218.04</v>
      </c>
      <c r="U15" s="602"/>
      <c r="V15" s="599">
        <v>3.23</v>
      </c>
      <c r="W15" s="602"/>
      <c r="X15" s="599">
        <v>277.18</v>
      </c>
      <c r="Y15" s="600"/>
    </row>
    <row r="16" spans="1:25" ht="14.25">
      <c r="A16" s="365" t="s">
        <v>348</v>
      </c>
      <c r="B16" s="603">
        <v>659.5</v>
      </c>
      <c r="C16" s="604"/>
      <c r="D16" s="603">
        <v>416.15</v>
      </c>
      <c r="E16" s="604"/>
      <c r="F16" s="603">
        <v>66.1</v>
      </c>
      <c r="G16" s="604"/>
      <c r="H16" s="603">
        <v>406.28</v>
      </c>
      <c r="I16" s="604"/>
      <c r="J16" s="603">
        <v>356.8</v>
      </c>
      <c r="K16" s="604"/>
      <c r="L16" s="603">
        <v>461.36</v>
      </c>
      <c r="M16" s="604"/>
      <c r="N16" s="603">
        <v>209.1</v>
      </c>
      <c r="O16" s="604"/>
      <c r="P16" s="603">
        <v>364.18</v>
      </c>
      <c r="Q16" s="769"/>
      <c r="R16" s="603">
        <v>24.29</v>
      </c>
      <c r="S16" s="604"/>
      <c r="T16" s="603">
        <v>241.98</v>
      </c>
      <c r="U16" s="604"/>
      <c r="V16" s="599">
        <v>3.19</v>
      </c>
      <c r="W16" s="602"/>
      <c r="X16" s="599">
        <v>296.96</v>
      </c>
      <c r="Y16" s="600"/>
    </row>
    <row r="17" spans="1:25" ht="12.75">
      <c r="A17" s="365">
        <v>2006</v>
      </c>
      <c r="B17" s="327">
        <v>314.04775</v>
      </c>
      <c r="C17" s="327">
        <v>342.97183333333334</v>
      </c>
      <c r="D17" s="327">
        <v>482.55095354395417</v>
      </c>
      <c r="E17" s="327">
        <v>395.4431503826116</v>
      </c>
      <c r="F17" s="327">
        <v>39.50866666666666</v>
      </c>
      <c r="G17" s="327">
        <v>26.67275</v>
      </c>
      <c r="H17" s="327">
        <v>445.8731981168689</v>
      </c>
      <c r="I17" s="327">
        <v>394.79183155092744</v>
      </c>
      <c r="J17" s="327">
        <v>248.33525</v>
      </c>
      <c r="K17" s="327">
        <v>107.51233333333333</v>
      </c>
      <c r="L17" s="327">
        <v>510.0329742824133</v>
      </c>
      <c r="M17" s="327">
        <v>426.7572362240612</v>
      </c>
      <c r="N17" s="327">
        <v>13.73775</v>
      </c>
      <c r="O17" s="327">
        <v>194.063</v>
      </c>
      <c r="P17" s="327">
        <v>292.01833136188</v>
      </c>
      <c r="Q17" s="327">
        <v>387.0657249836393</v>
      </c>
      <c r="R17" s="327">
        <f>12.4660833333333-1.5</f>
        <v>10.9660833333333</v>
      </c>
      <c r="S17" s="327">
        <f>14.72375-1.7</f>
        <v>13.023750000000001</v>
      </c>
      <c r="T17" s="327">
        <v>261.3287586317541</v>
      </c>
      <c r="U17" s="327">
        <v>278.3473286357076</v>
      </c>
      <c r="V17" s="599">
        <v>3.17</v>
      </c>
      <c r="W17" s="602"/>
      <c r="X17" s="599">
        <v>315.74</v>
      </c>
      <c r="Y17" s="600"/>
    </row>
    <row r="18" spans="1:25" ht="12.75">
      <c r="A18" s="365">
        <v>2007</v>
      </c>
      <c r="B18" s="327">
        <v>306.9</v>
      </c>
      <c r="C18" s="327">
        <v>345.1</v>
      </c>
      <c r="D18" s="327">
        <v>504.06</v>
      </c>
      <c r="E18" s="327">
        <v>413.8</v>
      </c>
      <c r="F18" s="327">
        <v>38.8</v>
      </c>
      <c r="G18" s="327">
        <v>28.3</v>
      </c>
      <c r="H18" s="327">
        <v>462.84</v>
      </c>
      <c r="I18" s="327">
        <v>407.32</v>
      </c>
      <c r="J18" s="327">
        <v>241.9</v>
      </c>
      <c r="K18" s="327">
        <v>109.8</v>
      </c>
      <c r="L18" s="327">
        <v>533.82</v>
      </c>
      <c r="M18" s="327">
        <v>444.84</v>
      </c>
      <c r="N18" s="327">
        <v>13.9</v>
      </c>
      <c r="O18" s="327">
        <v>192.5</v>
      </c>
      <c r="P18" s="327">
        <v>301.06</v>
      </c>
      <c r="Q18" s="327">
        <v>405.82</v>
      </c>
      <c r="R18" s="327">
        <f>12.4-1.5</f>
        <v>10.9</v>
      </c>
      <c r="S18" s="327">
        <f>14.5-1.6</f>
        <v>12.9</v>
      </c>
      <c r="T18" s="327">
        <v>280.2</v>
      </c>
      <c r="U18" s="327">
        <v>297.58</v>
      </c>
      <c r="V18" s="599">
        <v>3.13</v>
      </c>
      <c r="W18" s="602"/>
      <c r="X18" s="599">
        <v>335.96</v>
      </c>
      <c r="Y18" s="600"/>
    </row>
    <row r="19" spans="1:25" ht="12.75">
      <c r="A19" s="365">
        <v>2008</v>
      </c>
      <c r="B19" s="327">
        <v>301.0638333333333</v>
      </c>
      <c r="C19" s="327">
        <v>347.70341666666667</v>
      </c>
      <c r="D19" s="327">
        <v>535.7062638100558</v>
      </c>
      <c r="E19" s="327">
        <v>440.25590507810654</v>
      </c>
      <c r="F19" s="327">
        <v>37.486916666666666</v>
      </c>
      <c r="G19" s="327">
        <v>29.6165</v>
      </c>
      <c r="H19" s="327">
        <v>487.89672381253007</v>
      </c>
      <c r="I19" s="327">
        <v>426.9227055301381</v>
      </c>
      <c r="J19" s="327">
        <v>236.93358333333333</v>
      </c>
      <c r="K19" s="327">
        <v>113.47358333333332</v>
      </c>
      <c r="L19" s="327">
        <v>568.0092838815942</v>
      </c>
      <c r="M19" s="327">
        <v>471.1545561264993</v>
      </c>
      <c r="N19" s="327">
        <v>14.142083333333334</v>
      </c>
      <c r="O19" s="327">
        <v>190.17291666666665</v>
      </c>
      <c r="P19" s="327">
        <v>314.61911752747415</v>
      </c>
      <c r="Q19" s="327">
        <v>432.3940826046471</v>
      </c>
      <c r="R19" s="327">
        <v>12.021</v>
      </c>
      <c r="S19" s="327">
        <v>11.789083333333334</v>
      </c>
      <c r="T19" s="327">
        <v>310.3576548678701</v>
      </c>
      <c r="U19" s="327">
        <v>319.7335039478613</v>
      </c>
      <c r="V19" s="599">
        <v>3.13</v>
      </c>
      <c r="W19" s="602"/>
      <c r="X19" s="599">
        <v>360.16</v>
      </c>
      <c r="Y19" s="600"/>
    </row>
    <row r="20" spans="1:25" ht="15" thickBot="1">
      <c r="A20" s="366" t="s">
        <v>423</v>
      </c>
      <c r="B20" s="631">
        <v>645.65</v>
      </c>
      <c r="C20" s="632"/>
      <c r="D20" s="631">
        <v>504.59</v>
      </c>
      <c r="E20" s="632"/>
      <c r="F20" s="631">
        <v>66.8</v>
      </c>
      <c r="G20" s="632"/>
      <c r="H20" s="631">
        <v>477.42</v>
      </c>
      <c r="I20" s="632"/>
      <c r="J20" s="631">
        <v>349.78</v>
      </c>
      <c r="K20" s="632"/>
      <c r="L20" s="631">
        <v>556.5</v>
      </c>
      <c r="M20" s="632"/>
      <c r="N20" s="631">
        <v>201.89</v>
      </c>
      <c r="O20" s="632"/>
      <c r="P20" s="631">
        <v>446.18</v>
      </c>
      <c r="Q20" s="632"/>
      <c r="R20" s="631">
        <v>24.02</v>
      </c>
      <c r="S20" s="632"/>
      <c r="T20" s="631">
        <v>332.43</v>
      </c>
      <c r="U20" s="632"/>
      <c r="V20" s="599">
        <v>3.16</v>
      </c>
      <c r="W20" s="602"/>
      <c r="X20" s="599">
        <v>372.33</v>
      </c>
      <c r="Y20" s="600"/>
    </row>
    <row r="21" spans="1:25" ht="12.75">
      <c r="A21" s="332"/>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row>
    <row r="23" spans="1:25" ht="15">
      <c r="A23" s="758" t="s">
        <v>221</v>
      </c>
      <c r="B23" s="758"/>
      <c r="C23" s="758"/>
      <c r="D23" s="758"/>
      <c r="E23" s="758"/>
      <c r="F23" s="758"/>
      <c r="G23" s="758"/>
      <c r="H23" s="758"/>
      <c r="I23" s="758"/>
      <c r="J23" s="758"/>
      <c r="K23" s="758"/>
      <c r="L23" s="758"/>
      <c r="M23" s="758"/>
      <c r="N23" s="758"/>
      <c r="O23" s="758"/>
      <c r="P23" s="758"/>
      <c r="Q23" s="758"/>
      <c r="R23" s="758"/>
      <c r="S23" s="758"/>
      <c r="T23" s="758"/>
      <c r="U23" s="758"/>
      <c r="V23" s="758"/>
      <c r="W23" s="758"/>
      <c r="X23" s="758"/>
      <c r="Y23" s="758"/>
    </row>
    <row r="24" spans="1:25" ht="15">
      <c r="A24" s="758" t="s">
        <v>173</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row>
    <row r="25" spans="1:25" ht="13.5" thickBot="1">
      <c r="A25" s="767"/>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row>
    <row r="26" spans="1:25" ht="12.75">
      <c r="A26" s="367"/>
      <c r="B26" s="759" t="s">
        <v>3</v>
      </c>
      <c r="C26" s="760"/>
      <c r="D26" s="760"/>
      <c r="E26" s="761"/>
      <c r="F26" s="743" t="s">
        <v>326</v>
      </c>
      <c r="G26" s="744"/>
      <c r="H26" s="744"/>
      <c r="I26" s="745"/>
      <c r="J26" s="743" t="s">
        <v>285</v>
      </c>
      <c r="K26" s="744"/>
      <c r="L26" s="744"/>
      <c r="M26" s="745"/>
      <c r="N26" s="749" t="s">
        <v>286</v>
      </c>
      <c r="O26" s="750"/>
      <c r="P26" s="750"/>
      <c r="Q26" s="750"/>
      <c r="R26" s="750"/>
      <c r="S26" s="750"/>
      <c r="T26" s="750"/>
      <c r="U26" s="750"/>
      <c r="V26" s="750"/>
      <c r="W26" s="750"/>
      <c r="X26" s="750"/>
      <c r="Y26" s="750"/>
    </row>
    <row r="27" spans="1:25" ht="12.75">
      <c r="A27" s="368" t="s">
        <v>1</v>
      </c>
      <c r="B27" s="741"/>
      <c r="C27" s="756"/>
      <c r="D27" s="756"/>
      <c r="E27" s="742"/>
      <c r="F27" s="746"/>
      <c r="G27" s="747"/>
      <c r="H27" s="747"/>
      <c r="I27" s="748"/>
      <c r="J27" s="746"/>
      <c r="K27" s="747"/>
      <c r="L27" s="747"/>
      <c r="M27" s="748"/>
      <c r="N27" s="751" t="s">
        <v>287</v>
      </c>
      <c r="O27" s="752"/>
      <c r="P27" s="752"/>
      <c r="Q27" s="753"/>
      <c r="R27" s="751" t="s">
        <v>288</v>
      </c>
      <c r="S27" s="752"/>
      <c r="T27" s="752"/>
      <c r="U27" s="753"/>
      <c r="V27" s="751" t="s">
        <v>420</v>
      </c>
      <c r="W27" s="752"/>
      <c r="X27" s="752"/>
      <c r="Y27" s="752"/>
    </row>
    <row r="28" spans="1:26" ht="12.75" customHeight="1">
      <c r="A28" s="373"/>
      <c r="B28" s="737" t="s">
        <v>79</v>
      </c>
      <c r="C28" s="738"/>
      <c r="D28" s="762" t="s">
        <v>325</v>
      </c>
      <c r="E28" s="763"/>
      <c r="F28" s="737" t="s">
        <v>79</v>
      </c>
      <c r="G28" s="738"/>
      <c r="H28" s="737" t="s">
        <v>325</v>
      </c>
      <c r="I28" s="738"/>
      <c r="J28" s="737" t="s">
        <v>79</v>
      </c>
      <c r="K28" s="738"/>
      <c r="L28" s="737" t="s">
        <v>325</v>
      </c>
      <c r="M28" s="738"/>
      <c r="N28" s="737" t="s">
        <v>79</v>
      </c>
      <c r="O28" s="738"/>
      <c r="P28" s="737" t="s">
        <v>325</v>
      </c>
      <c r="Q28" s="738"/>
      <c r="R28" s="737" t="s">
        <v>79</v>
      </c>
      <c r="S28" s="738"/>
      <c r="T28" s="737" t="s">
        <v>325</v>
      </c>
      <c r="U28" s="738"/>
      <c r="V28" s="737" t="s">
        <v>79</v>
      </c>
      <c r="W28" s="738"/>
      <c r="X28" s="737" t="s">
        <v>325</v>
      </c>
      <c r="Y28" s="754"/>
      <c r="Z28" s="407"/>
    </row>
    <row r="29" spans="1:26" ht="12.75">
      <c r="A29" s="373"/>
      <c r="B29" s="739"/>
      <c r="C29" s="740"/>
      <c r="D29" s="764"/>
      <c r="E29" s="765"/>
      <c r="F29" s="739"/>
      <c r="G29" s="740"/>
      <c r="H29" s="739"/>
      <c r="I29" s="740"/>
      <c r="J29" s="739"/>
      <c r="K29" s="740"/>
      <c r="L29" s="739"/>
      <c r="M29" s="740"/>
      <c r="N29" s="741"/>
      <c r="O29" s="742"/>
      <c r="P29" s="741"/>
      <c r="Q29" s="742"/>
      <c r="R29" s="741"/>
      <c r="S29" s="742"/>
      <c r="T29" s="741"/>
      <c r="U29" s="742"/>
      <c r="V29" s="739"/>
      <c r="W29" s="740"/>
      <c r="X29" s="739"/>
      <c r="Y29" s="755"/>
      <c r="Z29" s="407"/>
    </row>
    <row r="30" spans="1:25" ht="13.5" thickBot="1">
      <c r="A30" s="369"/>
      <c r="B30" s="418" t="s">
        <v>4</v>
      </c>
      <c r="C30" s="418" t="s">
        <v>5</v>
      </c>
      <c r="D30" s="418" t="s">
        <v>4</v>
      </c>
      <c r="E30" s="418" t="s">
        <v>5</v>
      </c>
      <c r="F30" s="418" t="s">
        <v>4</v>
      </c>
      <c r="G30" s="418" t="s">
        <v>5</v>
      </c>
      <c r="H30" s="418" t="s">
        <v>4</v>
      </c>
      <c r="I30" s="418" t="s">
        <v>5</v>
      </c>
      <c r="J30" s="418" t="s">
        <v>4</v>
      </c>
      <c r="K30" s="418" t="s">
        <v>5</v>
      </c>
      <c r="L30" s="418" t="s">
        <v>4</v>
      </c>
      <c r="M30" s="418" t="s">
        <v>5</v>
      </c>
      <c r="N30" s="418" t="s">
        <v>4</v>
      </c>
      <c r="O30" s="418" t="s">
        <v>5</v>
      </c>
      <c r="P30" s="418" t="s">
        <v>4</v>
      </c>
      <c r="Q30" s="418" t="s">
        <v>5</v>
      </c>
      <c r="R30" s="418" t="s">
        <v>4</v>
      </c>
      <c r="S30" s="418" t="s">
        <v>5</v>
      </c>
      <c r="T30" s="418" t="s">
        <v>4</v>
      </c>
      <c r="U30" s="418" t="s">
        <v>5</v>
      </c>
      <c r="V30" s="449"/>
      <c r="W30" s="450"/>
      <c r="X30" s="449"/>
      <c r="Y30" s="451"/>
    </row>
    <row r="31" spans="1:25" ht="14.25">
      <c r="A31" s="365" t="s">
        <v>421</v>
      </c>
      <c r="B31" s="597">
        <v>128.3</v>
      </c>
      <c r="C31" s="601"/>
      <c r="D31" s="597">
        <v>530.59</v>
      </c>
      <c r="E31" s="601"/>
      <c r="F31" s="597">
        <v>10.2</v>
      </c>
      <c r="G31" s="601"/>
      <c r="H31" s="597">
        <v>528.5214200714003</v>
      </c>
      <c r="I31" s="601"/>
      <c r="J31" s="597">
        <v>69</v>
      </c>
      <c r="K31" s="601"/>
      <c r="L31" s="597">
        <v>681.35</v>
      </c>
      <c r="M31" s="601"/>
      <c r="N31" s="597">
        <v>42.5</v>
      </c>
      <c r="O31" s="601"/>
      <c r="P31" s="597">
        <v>336.8973230920871</v>
      </c>
      <c r="Q31" s="601"/>
      <c r="R31" s="597">
        <v>5.67</v>
      </c>
      <c r="S31" s="601"/>
      <c r="T31" s="597">
        <v>206.51</v>
      </c>
      <c r="U31" s="601"/>
      <c r="V31" s="597">
        <v>0.93</v>
      </c>
      <c r="W31" s="601"/>
      <c r="X31" s="597">
        <v>275.81</v>
      </c>
      <c r="Y31" s="598"/>
    </row>
    <row r="32" spans="1:25" ht="14.25">
      <c r="A32" s="365" t="s">
        <v>422</v>
      </c>
      <c r="B32" s="599">
        <v>129.1</v>
      </c>
      <c r="C32" s="602"/>
      <c r="D32" s="599">
        <v>558.84</v>
      </c>
      <c r="E32" s="602"/>
      <c r="F32" s="599">
        <v>10</v>
      </c>
      <c r="G32" s="602"/>
      <c r="H32" s="599">
        <v>555.98</v>
      </c>
      <c r="I32" s="602"/>
      <c r="J32" s="599">
        <v>69.5</v>
      </c>
      <c r="K32" s="602"/>
      <c r="L32" s="599">
        <v>718.28</v>
      </c>
      <c r="M32" s="602"/>
      <c r="N32" s="599">
        <v>43.1</v>
      </c>
      <c r="O32" s="602"/>
      <c r="P32" s="599">
        <v>353.61</v>
      </c>
      <c r="Q32" s="602"/>
      <c r="R32" s="599">
        <v>5.56</v>
      </c>
      <c r="S32" s="602"/>
      <c r="T32" s="599">
        <v>218.66</v>
      </c>
      <c r="U32" s="602"/>
      <c r="V32" s="599">
        <v>0.94</v>
      </c>
      <c r="W32" s="602"/>
      <c r="X32" s="599">
        <v>289.52</v>
      </c>
      <c r="Y32" s="600"/>
    </row>
    <row r="33" spans="1:25" ht="14.25">
      <c r="A33" s="365" t="s">
        <v>343</v>
      </c>
      <c r="B33" s="599">
        <v>129.7</v>
      </c>
      <c r="C33" s="602"/>
      <c r="D33" s="599">
        <v>582.38</v>
      </c>
      <c r="E33" s="602"/>
      <c r="F33" s="599">
        <v>9.8</v>
      </c>
      <c r="G33" s="602"/>
      <c r="H33" s="599">
        <v>576.59</v>
      </c>
      <c r="I33" s="602"/>
      <c r="J33" s="599">
        <v>69.8</v>
      </c>
      <c r="K33" s="602"/>
      <c r="L33" s="599">
        <v>747.73</v>
      </c>
      <c r="M33" s="602"/>
      <c r="N33" s="599">
        <v>43.4</v>
      </c>
      <c r="O33" s="602"/>
      <c r="P33" s="599">
        <v>371.17</v>
      </c>
      <c r="Q33" s="602"/>
      <c r="R33" s="599">
        <v>5.68</v>
      </c>
      <c r="S33" s="602"/>
      <c r="T33" s="599">
        <v>229.93</v>
      </c>
      <c r="U33" s="602"/>
      <c r="V33" s="599">
        <v>0.92</v>
      </c>
      <c r="W33" s="602"/>
      <c r="X33" s="599">
        <v>308.24</v>
      </c>
      <c r="Y33" s="600"/>
    </row>
    <row r="34" spans="1:25" ht="14.25">
      <c r="A34" s="365" t="s">
        <v>344</v>
      </c>
      <c r="B34" s="599">
        <v>130.1</v>
      </c>
      <c r="C34" s="602"/>
      <c r="D34" s="599">
        <v>614.4</v>
      </c>
      <c r="E34" s="602"/>
      <c r="F34" s="599">
        <v>9.7</v>
      </c>
      <c r="G34" s="602"/>
      <c r="H34" s="599">
        <v>606.14</v>
      </c>
      <c r="I34" s="602"/>
      <c r="J34" s="599">
        <v>69.9</v>
      </c>
      <c r="K34" s="602"/>
      <c r="L34" s="599">
        <v>785.85</v>
      </c>
      <c r="M34" s="602"/>
      <c r="N34" s="599">
        <v>43.8</v>
      </c>
      <c r="O34" s="602"/>
      <c r="P34" s="599">
        <v>398.33</v>
      </c>
      <c r="Q34" s="602"/>
      <c r="R34" s="599">
        <v>5.66</v>
      </c>
      <c r="S34" s="602"/>
      <c r="T34" s="599">
        <v>246.58</v>
      </c>
      <c r="U34" s="602"/>
      <c r="V34" s="599">
        <v>0.94</v>
      </c>
      <c r="W34" s="602"/>
      <c r="X34" s="599">
        <v>327.82</v>
      </c>
      <c r="Y34" s="600"/>
    </row>
    <row r="35" spans="1:25" ht="14.25">
      <c r="A35" s="365" t="s">
        <v>347</v>
      </c>
      <c r="B35" s="599">
        <v>130.2</v>
      </c>
      <c r="C35" s="602"/>
      <c r="D35" s="599">
        <v>647.03</v>
      </c>
      <c r="E35" s="602"/>
      <c r="F35" s="599">
        <v>9.8</v>
      </c>
      <c r="G35" s="602"/>
      <c r="H35" s="599">
        <v>632.92</v>
      </c>
      <c r="I35" s="602"/>
      <c r="J35" s="599">
        <v>54.5</v>
      </c>
      <c r="K35" s="602"/>
      <c r="L35" s="599">
        <v>819.47</v>
      </c>
      <c r="M35" s="602"/>
      <c r="N35" s="599">
        <v>44.2</v>
      </c>
      <c r="O35" s="602"/>
      <c r="P35" s="599">
        <v>432.18</v>
      </c>
      <c r="Q35" s="602"/>
      <c r="R35" s="599">
        <v>5.46</v>
      </c>
      <c r="S35" s="602"/>
      <c r="T35" s="599">
        <v>268.05</v>
      </c>
      <c r="U35" s="602"/>
      <c r="V35" s="599">
        <v>0.94</v>
      </c>
      <c r="W35" s="602"/>
      <c r="X35" s="599">
        <v>359.22</v>
      </c>
      <c r="Y35" s="600"/>
    </row>
    <row r="36" spans="1:25" ht="14.25">
      <c r="A36" s="365" t="s">
        <v>348</v>
      </c>
      <c r="B36" s="603">
        <v>130.3</v>
      </c>
      <c r="C36" s="604"/>
      <c r="D36" s="603">
        <v>680.5</v>
      </c>
      <c r="E36" s="604"/>
      <c r="F36" s="603">
        <v>9.6</v>
      </c>
      <c r="G36" s="604"/>
      <c r="H36" s="603">
        <v>663.15</v>
      </c>
      <c r="I36" s="604"/>
      <c r="J36" s="603">
        <v>54.9</v>
      </c>
      <c r="K36" s="604"/>
      <c r="L36" s="603">
        <v>861.72</v>
      </c>
      <c r="M36" s="604"/>
      <c r="N36" s="603">
        <v>44.5</v>
      </c>
      <c r="O36" s="604"/>
      <c r="P36" s="603">
        <v>454.44</v>
      </c>
      <c r="Q36" s="604"/>
      <c r="R36" s="603">
        <v>5.38</v>
      </c>
      <c r="S36" s="604"/>
      <c r="T36" s="603">
        <v>289.17</v>
      </c>
      <c r="U36" s="604"/>
      <c r="V36" s="599">
        <v>0.92</v>
      </c>
      <c r="W36" s="602"/>
      <c r="X36" s="599">
        <v>384.86</v>
      </c>
      <c r="Y36" s="600"/>
    </row>
    <row r="37" spans="1:25" ht="12.75">
      <c r="A37" s="365">
        <v>2006</v>
      </c>
      <c r="B37" s="327">
        <v>79.87808333333332</v>
      </c>
      <c r="C37" s="327">
        <v>50.99466666666667</v>
      </c>
      <c r="D37" s="327">
        <v>869.5090042220594</v>
      </c>
      <c r="E37" s="327">
        <v>470.2003156212415</v>
      </c>
      <c r="F37" s="327">
        <v>8.74025</v>
      </c>
      <c r="G37" s="327">
        <v>0.80875</v>
      </c>
      <c r="H37" s="327">
        <v>709.8548288092446</v>
      </c>
      <c r="I37" s="327">
        <v>507.33458114374037</v>
      </c>
      <c r="J37" s="327">
        <v>66.91158333333333</v>
      </c>
      <c r="K37" s="327">
        <v>3.3925833333333335</v>
      </c>
      <c r="L37" s="327">
        <v>924.2527068058719</v>
      </c>
      <c r="M37" s="327">
        <v>517.0202507921692</v>
      </c>
      <c r="N37" s="327">
        <v>1.1318333333333332</v>
      </c>
      <c r="O37" s="327">
        <v>43.79175</v>
      </c>
      <c r="P37" s="327">
        <v>420.3308629067884</v>
      </c>
      <c r="Q37" s="327">
        <v>476.1961210920627</v>
      </c>
      <c r="R37" s="327">
        <v>2.64441666666667</v>
      </c>
      <c r="S37" s="327">
        <v>2.5515833333333298</v>
      </c>
      <c r="T37" s="327">
        <v>301.01262650472626</v>
      </c>
      <c r="U37" s="327">
        <v>319.7990391182431</v>
      </c>
      <c r="V37" s="599">
        <v>0.91</v>
      </c>
      <c r="W37" s="602"/>
      <c r="X37" s="599">
        <v>405.83</v>
      </c>
      <c r="Y37" s="600"/>
    </row>
    <row r="38" spans="1:25" ht="12.75">
      <c r="A38" s="365">
        <v>2007</v>
      </c>
      <c r="B38" s="327">
        <v>79.5</v>
      </c>
      <c r="C38" s="327">
        <v>51.5</v>
      </c>
      <c r="D38" s="327">
        <v>908.32</v>
      </c>
      <c r="E38" s="327">
        <v>492.04</v>
      </c>
      <c r="F38" s="327">
        <v>8.6</v>
      </c>
      <c r="G38" s="327">
        <v>0.9</v>
      </c>
      <c r="H38" s="327">
        <v>736.56</v>
      </c>
      <c r="I38" s="327">
        <v>525.11</v>
      </c>
      <c r="J38" s="327">
        <v>66.8</v>
      </c>
      <c r="K38" s="327">
        <v>3.5</v>
      </c>
      <c r="L38" s="327">
        <v>964.73</v>
      </c>
      <c r="M38" s="327">
        <v>537.41</v>
      </c>
      <c r="N38" s="327">
        <v>1.1</v>
      </c>
      <c r="O38" s="327">
        <v>44.1</v>
      </c>
      <c r="P38" s="327">
        <v>435.78</v>
      </c>
      <c r="Q38" s="327">
        <v>497.79</v>
      </c>
      <c r="R38" s="327">
        <v>2.55</v>
      </c>
      <c r="S38" s="327">
        <v>2.55</v>
      </c>
      <c r="T38" s="327">
        <v>318.08</v>
      </c>
      <c r="U38" s="327">
        <v>341.31</v>
      </c>
      <c r="V38" s="599">
        <v>0.89</v>
      </c>
      <c r="W38" s="602"/>
      <c r="X38" s="599">
        <v>427.56</v>
      </c>
      <c r="Y38" s="600"/>
    </row>
    <row r="39" spans="1:25" s="11" customFormat="1" ht="12.75">
      <c r="A39" s="365">
        <v>2008</v>
      </c>
      <c r="B39" s="327">
        <v>78.33258333333333</v>
      </c>
      <c r="C39" s="327">
        <v>52.77133333333334</v>
      </c>
      <c r="D39" s="327">
        <v>968.493891633005</v>
      </c>
      <c r="E39" s="327">
        <v>523.2009714712533</v>
      </c>
      <c r="F39" s="327">
        <v>8.412333333333335</v>
      </c>
      <c r="G39" s="327">
        <v>1.0210833333333333</v>
      </c>
      <c r="H39" s="327">
        <v>779.5536685224076</v>
      </c>
      <c r="I39" s="327">
        <v>554.3653244103485</v>
      </c>
      <c r="J39" s="327">
        <v>66.50883333333333</v>
      </c>
      <c r="K39" s="327">
        <v>3.8696666666666664</v>
      </c>
      <c r="L39" s="327">
        <v>1023.853494448106</v>
      </c>
      <c r="M39" s="327">
        <v>565.6338431389439</v>
      </c>
      <c r="N39" s="327">
        <v>0.46025</v>
      </c>
      <c r="O39" s="327">
        <v>44.97708333333333</v>
      </c>
      <c r="P39" s="327">
        <v>407.66353612167296</v>
      </c>
      <c r="Q39" s="327">
        <v>528.4923464171569</v>
      </c>
      <c r="R39" s="327">
        <v>2.23583333333333</v>
      </c>
      <c r="S39" s="327">
        <v>1.8151666666666701</v>
      </c>
      <c r="T39" s="327">
        <v>340.7382550418865</v>
      </c>
      <c r="U39" s="327">
        <v>346.09444485321177</v>
      </c>
      <c r="V39" s="599">
        <v>0.9</v>
      </c>
      <c r="W39" s="602"/>
      <c r="X39" s="599">
        <v>453.68</v>
      </c>
      <c r="Y39" s="600"/>
    </row>
    <row r="40" spans="1:25" s="11" customFormat="1" ht="15" thickBot="1">
      <c r="A40" s="366" t="s">
        <v>423</v>
      </c>
      <c r="B40" s="631">
        <v>131.17</v>
      </c>
      <c r="C40" s="632"/>
      <c r="D40" s="732">
        <v>822.68</v>
      </c>
      <c r="E40" s="733"/>
      <c r="F40" s="732">
        <v>9.26</v>
      </c>
      <c r="G40" s="733"/>
      <c r="H40" s="732">
        <v>784.64</v>
      </c>
      <c r="I40" s="733"/>
      <c r="J40" s="732">
        <v>70.62</v>
      </c>
      <c r="K40" s="733"/>
      <c r="L40" s="732">
        <v>1038.4</v>
      </c>
      <c r="M40" s="733"/>
      <c r="N40" s="732">
        <v>45.45</v>
      </c>
      <c r="O40" s="733"/>
      <c r="P40" s="732">
        <v>551.99</v>
      </c>
      <c r="Q40" s="733"/>
      <c r="R40" s="732">
        <v>4.93</v>
      </c>
      <c r="S40" s="733"/>
      <c r="T40" s="732">
        <v>364.66</v>
      </c>
      <c r="U40" s="733"/>
      <c r="V40" s="734">
        <v>0.9</v>
      </c>
      <c r="W40" s="735"/>
      <c r="X40" s="734">
        <v>465</v>
      </c>
      <c r="Y40" s="736"/>
    </row>
    <row r="41" ht="12.75">
      <c r="A41" s="329" t="s">
        <v>185</v>
      </c>
    </row>
    <row r="42" ht="14.25">
      <c r="A42" s="428" t="s">
        <v>346</v>
      </c>
    </row>
    <row r="43" ht="12.75">
      <c r="A43" s="7" t="s">
        <v>318</v>
      </c>
    </row>
    <row r="44" ht="14.25">
      <c r="A44" s="150"/>
    </row>
  </sheetData>
  <mergeCells count="224">
    <mergeCell ref="X19:Y19"/>
    <mergeCell ref="X20:Y20"/>
    <mergeCell ref="R11:S11"/>
    <mergeCell ref="R12:S12"/>
    <mergeCell ref="R13:S13"/>
    <mergeCell ref="R14:S14"/>
    <mergeCell ref="R15:S15"/>
    <mergeCell ref="R16:S16"/>
    <mergeCell ref="T11:U11"/>
    <mergeCell ref="T12:U12"/>
    <mergeCell ref="V19:W19"/>
    <mergeCell ref="V20:W20"/>
    <mergeCell ref="X11:Y11"/>
    <mergeCell ref="X12:Y12"/>
    <mergeCell ref="X13:Y13"/>
    <mergeCell ref="X14:Y14"/>
    <mergeCell ref="X15:Y15"/>
    <mergeCell ref="X16:Y16"/>
    <mergeCell ref="X17:Y17"/>
    <mergeCell ref="X18:Y18"/>
    <mergeCell ref="V15:W15"/>
    <mergeCell ref="V16:W16"/>
    <mergeCell ref="V17:W17"/>
    <mergeCell ref="V18:W18"/>
    <mergeCell ref="V11:W11"/>
    <mergeCell ref="V12:W12"/>
    <mergeCell ref="V13:W13"/>
    <mergeCell ref="V14:W14"/>
    <mergeCell ref="N20:O20"/>
    <mergeCell ref="P20:Q20"/>
    <mergeCell ref="R20:S20"/>
    <mergeCell ref="T20:U20"/>
    <mergeCell ref="F20:G20"/>
    <mergeCell ref="H20:I20"/>
    <mergeCell ref="J20:K20"/>
    <mergeCell ref="L20:M20"/>
    <mergeCell ref="B35:C35"/>
    <mergeCell ref="D35:E35"/>
    <mergeCell ref="B36:C36"/>
    <mergeCell ref="D36:E36"/>
    <mergeCell ref="B33:C33"/>
    <mergeCell ref="D33:E33"/>
    <mergeCell ref="B34:C34"/>
    <mergeCell ref="D34:E34"/>
    <mergeCell ref="B31:C31"/>
    <mergeCell ref="D31:E31"/>
    <mergeCell ref="B32:C32"/>
    <mergeCell ref="D32:E32"/>
    <mergeCell ref="D8:E9"/>
    <mergeCell ref="B26:E27"/>
    <mergeCell ref="B11:C11"/>
    <mergeCell ref="D11:E11"/>
    <mergeCell ref="B12:C12"/>
    <mergeCell ref="D12:E12"/>
    <mergeCell ref="B13:C13"/>
    <mergeCell ref="D13:E13"/>
    <mergeCell ref="B20:C20"/>
    <mergeCell ref="D20:E20"/>
    <mergeCell ref="B28:C29"/>
    <mergeCell ref="D28:E29"/>
    <mergeCell ref="B14:C14"/>
    <mergeCell ref="D14:E14"/>
    <mergeCell ref="B15:C15"/>
    <mergeCell ref="D15:E15"/>
    <mergeCell ref="B16:C16"/>
    <mergeCell ref="D16:E16"/>
    <mergeCell ref="T35:U35"/>
    <mergeCell ref="T36:U36"/>
    <mergeCell ref="R31:S31"/>
    <mergeCell ref="R32:S32"/>
    <mergeCell ref="T31:U31"/>
    <mergeCell ref="T32:U32"/>
    <mergeCell ref="T33:U33"/>
    <mergeCell ref="T34:U34"/>
    <mergeCell ref="R33:S33"/>
    <mergeCell ref="R34:S34"/>
    <mergeCell ref="N35:O35"/>
    <mergeCell ref="N36:O36"/>
    <mergeCell ref="P35:Q35"/>
    <mergeCell ref="P36:Q36"/>
    <mergeCell ref="R35:S35"/>
    <mergeCell ref="R36:S36"/>
    <mergeCell ref="P31:Q31"/>
    <mergeCell ref="P32:Q32"/>
    <mergeCell ref="P33:Q33"/>
    <mergeCell ref="P34:Q34"/>
    <mergeCell ref="N31:O31"/>
    <mergeCell ref="N32:O32"/>
    <mergeCell ref="N33:O33"/>
    <mergeCell ref="N34:O34"/>
    <mergeCell ref="L35:M35"/>
    <mergeCell ref="L36:M36"/>
    <mergeCell ref="J31:K31"/>
    <mergeCell ref="J32:K32"/>
    <mergeCell ref="L31:M31"/>
    <mergeCell ref="L32:M32"/>
    <mergeCell ref="L33:M33"/>
    <mergeCell ref="L34:M34"/>
    <mergeCell ref="J33:K33"/>
    <mergeCell ref="J34:K34"/>
    <mergeCell ref="F35:G35"/>
    <mergeCell ref="F36:G36"/>
    <mergeCell ref="H35:I35"/>
    <mergeCell ref="H36:I36"/>
    <mergeCell ref="J35:K35"/>
    <mergeCell ref="J36:K36"/>
    <mergeCell ref="H31:I31"/>
    <mergeCell ref="H32:I32"/>
    <mergeCell ref="H33:I33"/>
    <mergeCell ref="H34:I34"/>
    <mergeCell ref="F31:G31"/>
    <mergeCell ref="F32:G32"/>
    <mergeCell ref="F33:G33"/>
    <mergeCell ref="F34:G34"/>
    <mergeCell ref="P15:Q15"/>
    <mergeCell ref="P16:Q16"/>
    <mergeCell ref="T13:U13"/>
    <mergeCell ref="T14:U14"/>
    <mergeCell ref="T15:U15"/>
    <mergeCell ref="T16:U16"/>
    <mergeCell ref="L15:M15"/>
    <mergeCell ref="N14:O14"/>
    <mergeCell ref="N15:O15"/>
    <mergeCell ref="L16:M16"/>
    <mergeCell ref="N16:O16"/>
    <mergeCell ref="L11:M11"/>
    <mergeCell ref="L12:M12"/>
    <mergeCell ref="L13:M13"/>
    <mergeCell ref="P11:Q11"/>
    <mergeCell ref="P12:Q12"/>
    <mergeCell ref="P13:Q13"/>
    <mergeCell ref="H16:I16"/>
    <mergeCell ref="J15:K15"/>
    <mergeCell ref="J11:K11"/>
    <mergeCell ref="J12:K12"/>
    <mergeCell ref="J13:K13"/>
    <mergeCell ref="H11:I11"/>
    <mergeCell ref="H12:I12"/>
    <mergeCell ref="H13:I13"/>
    <mergeCell ref="H14:I14"/>
    <mergeCell ref="H15:I15"/>
    <mergeCell ref="V28:W29"/>
    <mergeCell ref="X28:Y29"/>
    <mergeCell ref="H28:I29"/>
    <mergeCell ref="N28:O29"/>
    <mergeCell ref="P28:Q29"/>
    <mergeCell ref="R28:S29"/>
    <mergeCell ref="J28:K29"/>
    <mergeCell ref="L28:M29"/>
    <mergeCell ref="T28:U29"/>
    <mergeCell ref="A1:Y1"/>
    <mergeCell ref="A3:Y3"/>
    <mergeCell ref="A4:Y4"/>
    <mergeCell ref="H8:I9"/>
    <mergeCell ref="L8:M9"/>
    <mergeCell ref="V7:Y7"/>
    <mergeCell ref="N7:Q7"/>
    <mergeCell ref="N8:O9"/>
    <mergeCell ref="B6:E7"/>
    <mergeCell ref="B8:C9"/>
    <mergeCell ref="F28:G29"/>
    <mergeCell ref="N6:Y6"/>
    <mergeCell ref="V27:Y27"/>
    <mergeCell ref="A24:Y24"/>
    <mergeCell ref="N27:Q27"/>
    <mergeCell ref="R27:U27"/>
    <mergeCell ref="F26:I27"/>
    <mergeCell ref="J6:M7"/>
    <mergeCell ref="F6:I7"/>
    <mergeCell ref="F8:G9"/>
    <mergeCell ref="F12:G12"/>
    <mergeCell ref="F13:G13"/>
    <mergeCell ref="F14:G14"/>
    <mergeCell ref="F15:G15"/>
    <mergeCell ref="J26:M27"/>
    <mergeCell ref="J8:K9"/>
    <mergeCell ref="A25:Y25"/>
    <mergeCell ref="A23:Y23"/>
    <mergeCell ref="J16:K16"/>
    <mergeCell ref="L14:M14"/>
    <mergeCell ref="J14:K14"/>
    <mergeCell ref="F16:G16"/>
    <mergeCell ref="P8:Q9"/>
    <mergeCell ref="F11:G11"/>
    <mergeCell ref="R7:U7"/>
    <mergeCell ref="N26:Y26"/>
    <mergeCell ref="X8:Y9"/>
    <mergeCell ref="V8:W9"/>
    <mergeCell ref="R8:S9"/>
    <mergeCell ref="T8:U9"/>
    <mergeCell ref="N11:O11"/>
    <mergeCell ref="N12:O12"/>
    <mergeCell ref="N13:O13"/>
    <mergeCell ref="P14:Q14"/>
    <mergeCell ref="X39:Y39"/>
    <mergeCell ref="V31:W31"/>
    <mergeCell ref="V32:W32"/>
    <mergeCell ref="V33:W33"/>
    <mergeCell ref="V34:W34"/>
    <mergeCell ref="V35:W35"/>
    <mergeCell ref="V36:W36"/>
    <mergeCell ref="V37:W37"/>
    <mergeCell ref="V38:W38"/>
    <mergeCell ref="V39:W39"/>
    <mergeCell ref="R40:S40"/>
    <mergeCell ref="V40:W40"/>
    <mergeCell ref="X31:Y31"/>
    <mergeCell ref="X32:Y32"/>
    <mergeCell ref="X33:Y33"/>
    <mergeCell ref="X34:Y34"/>
    <mergeCell ref="X35:Y35"/>
    <mergeCell ref="X36:Y36"/>
    <mergeCell ref="X37:Y37"/>
    <mergeCell ref="X38:Y38"/>
    <mergeCell ref="T40:U40"/>
    <mergeCell ref="X40:Y40"/>
    <mergeCell ref="B40:C40"/>
    <mergeCell ref="D40:E40"/>
    <mergeCell ref="F40:G40"/>
    <mergeCell ref="H40:I40"/>
    <mergeCell ref="J40:K40"/>
    <mergeCell ref="L40:M40"/>
    <mergeCell ref="N40:O40"/>
    <mergeCell ref="P40:Q40"/>
  </mergeCells>
  <printOptions horizontalCentered="1"/>
  <pageMargins left="0.7874015748031497" right="0.7874015748031497" top="0.5905511811023623" bottom="0.984251968503937" header="0" footer="0"/>
  <pageSetup fitToHeight="1" fitToWidth="1" horizontalDpi="600" verticalDpi="600" orientation="portrait" paperSize="9" scale="43"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codeName="Hoja26" transitionEvaluation="1"/>
  <dimension ref="A1:P23"/>
  <sheetViews>
    <sheetView showGridLines="0" zoomScale="75" zoomScaleNormal="75" workbookViewId="0" topLeftCell="A1">
      <selection activeCell="H40" sqref="H40"/>
    </sheetView>
  </sheetViews>
  <sheetFormatPr defaultColWidth="12.57421875" defaultRowHeight="12.75"/>
  <cols>
    <col min="1" max="13" width="12.7109375" style="7" customWidth="1"/>
    <col min="14" max="14" width="16.421875" style="7" customWidth="1"/>
    <col min="15" max="16384" width="19.140625" style="7" customWidth="1"/>
  </cols>
  <sheetData>
    <row r="1" spans="1:16" ht="18">
      <c r="A1" s="592" t="s">
        <v>236</v>
      </c>
      <c r="B1" s="592"/>
      <c r="C1" s="592"/>
      <c r="D1" s="592"/>
      <c r="E1" s="592"/>
      <c r="F1" s="592"/>
      <c r="G1" s="592"/>
      <c r="H1" s="592"/>
      <c r="I1" s="592"/>
      <c r="J1" s="20"/>
      <c r="K1" s="18"/>
      <c r="L1" s="18"/>
      <c r="M1" s="18"/>
      <c r="N1" s="18"/>
      <c r="O1" s="18"/>
      <c r="P1" s="18"/>
    </row>
    <row r="3" spans="1:10" s="41" customFormat="1" ht="15">
      <c r="A3" s="770" t="s">
        <v>367</v>
      </c>
      <c r="B3" s="770"/>
      <c r="C3" s="770"/>
      <c r="D3" s="770"/>
      <c r="E3" s="770"/>
      <c r="F3" s="770"/>
      <c r="G3" s="770"/>
      <c r="H3" s="770"/>
      <c r="I3" s="770"/>
      <c r="J3" s="45"/>
    </row>
    <row r="4" spans="1:10" s="41" customFormat="1" ht="17.25">
      <c r="A4" s="771" t="s">
        <v>428</v>
      </c>
      <c r="B4" s="771"/>
      <c r="C4" s="771"/>
      <c r="D4" s="771"/>
      <c r="E4" s="771"/>
      <c r="F4" s="771"/>
      <c r="G4" s="771"/>
      <c r="H4" s="771"/>
      <c r="I4" s="771"/>
      <c r="J4" s="45"/>
    </row>
    <row r="5" spans="1:9" ht="15">
      <c r="A5" s="772" t="s">
        <v>172</v>
      </c>
      <c r="B5" s="772"/>
      <c r="C5" s="772"/>
      <c r="D5" s="772"/>
      <c r="E5" s="772"/>
      <c r="F5" s="772"/>
      <c r="G5" s="772"/>
      <c r="H5" s="772"/>
      <c r="I5" s="772"/>
    </row>
    <row r="6" spans="1:9" ht="14.25" customHeight="1" thickBot="1">
      <c r="A6" s="374"/>
      <c r="B6" s="374"/>
      <c r="C6" s="374"/>
      <c r="D6" s="374"/>
      <c r="E6" s="374"/>
      <c r="F6" s="374"/>
      <c r="G6" s="374"/>
      <c r="H6" s="374"/>
      <c r="I6" s="374"/>
    </row>
    <row r="7" spans="1:9" ht="12.75">
      <c r="A7" s="773" t="s">
        <v>73</v>
      </c>
      <c r="B7" s="784" t="s">
        <v>3</v>
      </c>
      <c r="C7" s="773"/>
      <c r="D7" s="776" t="s">
        <v>80</v>
      </c>
      <c r="E7" s="777"/>
      <c r="F7" s="777"/>
      <c r="G7" s="776" t="s">
        <v>81</v>
      </c>
      <c r="H7" s="777"/>
      <c r="I7" s="777"/>
    </row>
    <row r="8" spans="1:9" ht="25.5" customHeight="1">
      <c r="A8" s="774"/>
      <c r="B8" s="785"/>
      <c r="C8" s="774"/>
      <c r="D8" s="778" t="s">
        <v>76</v>
      </c>
      <c r="E8" s="779"/>
      <c r="F8" s="780" t="s">
        <v>75</v>
      </c>
      <c r="G8" s="778" t="s">
        <v>426</v>
      </c>
      <c r="H8" s="779"/>
      <c r="I8" s="782" t="s">
        <v>75</v>
      </c>
    </row>
    <row r="9" spans="1:9" ht="13.5" thickBot="1">
      <c r="A9" s="775"/>
      <c r="B9" s="376" t="s">
        <v>4</v>
      </c>
      <c r="C9" s="376" t="s">
        <v>5</v>
      </c>
      <c r="D9" s="376" t="s">
        <v>4</v>
      </c>
      <c r="E9" s="376" t="s">
        <v>5</v>
      </c>
      <c r="F9" s="781"/>
      <c r="G9" s="376" t="s">
        <v>4</v>
      </c>
      <c r="H9" s="376" t="s">
        <v>5</v>
      </c>
      <c r="I9" s="783"/>
    </row>
    <row r="10" spans="1:9" ht="12.75">
      <c r="A10" s="375">
        <v>2000</v>
      </c>
      <c r="B10" s="327">
        <v>447.184</v>
      </c>
      <c r="C10" s="327">
        <v>371.31</v>
      </c>
      <c r="D10" s="327">
        <v>247.496</v>
      </c>
      <c r="E10" s="327">
        <v>199.182</v>
      </c>
      <c r="F10" s="327">
        <v>10.245</v>
      </c>
      <c r="G10" s="327">
        <v>197.822</v>
      </c>
      <c r="H10" s="327">
        <v>170.028</v>
      </c>
      <c r="I10" s="328">
        <v>8.684</v>
      </c>
    </row>
    <row r="11" spans="1:9" ht="12.75">
      <c r="A11" s="375">
        <v>2001</v>
      </c>
      <c r="B11" s="327">
        <v>460.774</v>
      </c>
      <c r="C11" s="327">
        <v>405.308</v>
      </c>
      <c r="D11" s="327">
        <v>273.298</v>
      </c>
      <c r="E11" s="327">
        <v>227.96</v>
      </c>
      <c r="F11" s="327">
        <v>10.242</v>
      </c>
      <c r="G11" s="327">
        <v>184.325</v>
      </c>
      <c r="H11" s="327">
        <v>172.747</v>
      </c>
      <c r="I11" s="328">
        <v>8.314</v>
      </c>
    </row>
    <row r="12" spans="1:9" ht="12.75">
      <c r="A12" s="375">
        <v>2002</v>
      </c>
      <c r="B12" s="327">
        <v>499.204</v>
      </c>
      <c r="C12" s="327">
        <v>471.567</v>
      </c>
      <c r="D12" s="327">
        <v>310.3</v>
      </c>
      <c r="E12" s="327">
        <v>255.602</v>
      </c>
      <c r="F12" s="327">
        <v>11.085</v>
      </c>
      <c r="G12" s="327">
        <v>177.511</v>
      </c>
      <c r="H12" s="327">
        <v>176.582</v>
      </c>
      <c r="I12" s="328">
        <v>8.095</v>
      </c>
    </row>
    <row r="13" spans="1:9" ht="12.75">
      <c r="A13" s="375">
        <v>2003</v>
      </c>
      <c r="B13" s="327">
        <v>523.829</v>
      </c>
      <c r="C13" s="327">
        <v>480.824</v>
      </c>
      <c r="D13" s="327">
        <v>344.048</v>
      </c>
      <c r="E13" s="327">
        <v>286.395</v>
      </c>
      <c r="F13" s="327">
        <v>11.212</v>
      </c>
      <c r="G13" s="327">
        <v>175.1</v>
      </c>
      <c r="H13" s="327">
        <v>182.786</v>
      </c>
      <c r="I13" s="328">
        <v>8.296</v>
      </c>
    </row>
    <row r="14" spans="1:9" ht="12.75">
      <c r="A14" s="375">
        <v>2004</v>
      </c>
      <c r="B14" s="327">
        <v>543.641</v>
      </c>
      <c r="C14" s="327">
        <v>521.499</v>
      </c>
      <c r="D14" s="327">
        <v>360.449</v>
      </c>
      <c r="E14" s="327">
        <v>302.704</v>
      </c>
      <c r="F14" s="327">
        <v>12.621</v>
      </c>
      <c r="G14" s="327">
        <v>172.904</v>
      </c>
      <c r="H14" s="327">
        <v>189.83</v>
      </c>
      <c r="I14" s="328">
        <v>8.457</v>
      </c>
    </row>
    <row r="15" spans="1:9" ht="12.75">
      <c r="A15" s="375">
        <v>2005</v>
      </c>
      <c r="B15" s="327">
        <v>547.755</v>
      </c>
      <c r="C15" s="327">
        <v>556.18</v>
      </c>
      <c r="D15" s="327">
        <v>367.059</v>
      </c>
      <c r="E15" s="327">
        <v>319.975</v>
      </c>
      <c r="F15" s="327">
        <v>15.434</v>
      </c>
      <c r="G15" s="327">
        <v>168.673</v>
      </c>
      <c r="H15" s="327">
        <v>198.562</v>
      </c>
      <c r="I15" s="328">
        <v>8.668</v>
      </c>
    </row>
    <row r="16" spans="1:9" ht="12.75">
      <c r="A16" s="375">
        <v>2006</v>
      </c>
      <c r="B16" s="327">
        <v>552.158</v>
      </c>
      <c r="C16" s="327">
        <v>593.411</v>
      </c>
      <c r="D16" s="327">
        <v>376.323</v>
      </c>
      <c r="E16" s="327">
        <v>344.061</v>
      </c>
      <c r="F16" s="327">
        <v>17.222</v>
      </c>
      <c r="G16" s="327">
        <v>164.252</v>
      </c>
      <c r="H16" s="327">
        <v>209.587</v>
      </c>
      <c r="I16" s="328">
        <v>9.272</v>
      </c>
    </row>
    <row r="17" spans="1:9" ht="12.75">
      <c r="A17" s="375">
        <v>2007</v>
      </c>
      <c r="B17" s="327">
        <v>592.217</v>
      </c>
      <c r="C17" s="327">
        <v>654.073</v>
      </c>
      <c r="D17" s="327">
        <v>410.563</v>
      </c>
      <c r="E17" s="327">
        <v>369.642</v>
      </c>
      <c r="F17" s="327">
        <v>21.895</v>
      </c>
      <c r="G17" s="327">
        <v>167.167</v>
      </c>
      <c r="H17" s="327">
        <v>233.318</v>
      </c>
      <c r="I17" s="328">
        <v>12.038</v>
      </c>
    </row>
    <row r="18" spans="1:9" ht="12.75">
      <c r="A18" s="375">
        <v>2008</v>
      </c>
      <c r="B18" s="327">
        <v>871.75</v>
      </c>
      <c r="C18" s="327">
        <v>776.615</v>
      </c>
      <c r="D18" s="327">
        <v>652.455</v>
      </c>
      <c r="E18" s="327">
        <v>448.424</v>
      </c>
      <c r="F18" s="327">
        <v>30.848</v>
      </c>
      <c r="G18" s="327">
        <v>204.023</v>
      </c>
      <c r="H18" s="327">
        <v>275.897</v>
      </c>
      <c r="I18" s="328">
        <v>15.475</v>
      </c>
    </row>
    <row r="19" spans="1:9" ht="13.5" thickBot="1">
      <c r="A19" s="452" t="s">
        <v>377</v>
      </c>
      <c r="B19" s="243">
        <v>1438.579</v>
      </c>
      <c r="C19" s="243">
        <v>1083.734</v>
      </c>
      <c r="D19" s="243">
        <v>1022.299</v>
      </c>
      <c r="E19" s="243">
        <v>602.493</v>
      </c>
      <c r="F19" s="243">
        <v>43.278</v>
      </c>
      <c r="G19" s="243">
        <v>391.88</v>
      </c>
      <c r="H19" s="243">
        <v>410.099</v>
      </c>
      <c r="I19" s="257">
        <v>24.068</v>
      </c>
    </row>
    <row r="20" spans="1:11" s="11" customFormat="1" ht="12.75">
      <c r="A20" s="329" t="s">
        <v>185</v>
      </c>
      <c r="B20" s="329"/>
      <c r="C20" s="329"/>
      <c r="D20" s="329"/>
      <c r="E20" s="329"/>
      <c r="F20" s="329"/>
      <c r="G20" s="329"/>
      <c r="H20" s="329"/>
      <c r="I20" s="356"/>
      <c r="K20" s="35"/>
    </row>
    <row r="21" spans="1:9" ht="14.25">
      <c r="A21" s="453" t="s">
        <v>427</v>
      </c>
      <c r="B21" s="8"/>
      <c r="C21" s="8"/>
      <c r="F21" s="8"/>
      <c r="I21" s="8"/>
    </row>
    <row r="22" spans="1:5" ht="12.75">
      <c r="A22" s="7" t="s">
        <v>318</v>
      </c>
      <c r="D22" s="115"/>
      <c r="E22" s="115"/>
    </row>
    <row r="23" spans="9:13" ht="12.75">
      <c r="I23" s="32"/>
      <c r="J23" s="32"/>
      <c r="K23" s="32"/>
      <c r="L23" s="32"/>
      <c r="M23" s="32"/>
    </row>
  </sheetData>
  <mergeCells count="12">
    <mergeCell ref="A7:A9"/>
    <mergeCell ref="D7:F7"/>
    <mergeCell ref="G7:I7"/>
    <mergeCell ref="D8:E8"/>
    <mergeCell ref="F8:F9"/>
    <mergeCell ref="G8:H8"/>
    <mergeCell ref="I8:I9"/>
    <mergeCell ref="B7:C8"/>
    <mergeCell ref="A1:I1"/>
    <mergeCell ref="A3:I3"/>
    <mergeCell ref="A4:I4"/>
    <mergeCell ref="A5:I5"/>
  </mergeCells>
  <printOptions horizontalCentered="1"/>
  <pageMargins left="0.7874015748031497" right="0.7874015748031497" top="0.5905511811023623" bottom="0.984251968503937" header="0" footer="0"/>
  <pageSetup horizontalDpi="600" verticalDpi="600" orientation="portrait" paperSize="9" scale="75"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transitionEvaluation="1"/>
  <dimension ref="A1:U22"/>
  <sheetViews>
    <sheetView showGridLines="0" zoomScale="75" zoomScaleNormal="75" workbookViewId="0" topLeftCell="A1">
      <selection activeCell="J41" sqref="J41"/>
    </sheetView>
  </sheetViews>
  <sheetFormatPr defaultColWidth="12.57421875" defaultRowHeight="12.75"/>
  <cols>
    <col min="1" max="6" width="10.7109375" style="7" customWidth="1"/>
    <col min="7" max="7" width="12.28125" style="7" customWidth="1"/>
    <col min="8" max="12" width="10.7109375" style="7" customWidth="1"/>
    <col min="13" max="13" width="12.28125" style="7" customWidth="1"/>
    <col min="14" max="14" width="10.7109375" style="7" customWidth="1"/>
    <col min="15" max="18" width="12.7109375" style="7" customWidth="1"/>
    <col min="19" max="19" width="16.421875" style="7" customWidth="1"/>
    <col min="20" max="16384" width="19.140625" style="7" customWidth="1"/>
  </cols>
  <sheetData>
    <row r="1" spans="1:21" ht="18">
      <c r="A1" s="592" t="s">
        <v>236</v>
      </c>
      <c r="B1" s="592"/>
      <c r="C1" s="592"/>
      <c r="D1" s="592"/>
      <c r="E1" s="592"/>
      <c r="F1" s="592"/>
      <c r="G1" s="592"/>
      <c r="H1" s="592"/>
      <c r="I1" s="592"/>
      <c r="J1" s="592"/>
      <c r="K1" s="592"/>
      <c r="L1" s="592"/>
      <c r="M1" s="592"/>
      <c r="N1" s="592"/>
      <c r="O1" s="20"/>
      <c r="P1" s="18"/>
      <c r="Q1" s="18"/>
      <c r="R1" s="18"/>
      <c r="S1" s="18"/>
      <c r="T1" s="18"/>
      <c r="U1" s="18"/>
    </row>
    <row r="3" spans="1:15" s="41" customFormat="1" ht="17.25">
      <c r="A3" s="770" t="s">
        <v>424</v>
      </c>
      <c r="B3" s="770"/>
      <c r="C3" s="770"/>
      <c r="D3" s="770"/>
      <c r="E3" s="770"/>
      <c r="F3" s="770"/>
      <c r="G3" s="770"/>
      <c r="H3" s="770"/>
      <c r="I3" s="770"/>
      <c r="J3" s="770"/>
      <c r="K3" s="770"/>
      <c r="L3" s="770"/>
      <c r="M3" s="770"/>
      <c r="N3" s="770"/>
      <c r="O3" s="45"/>
    </row>
    <row r="4" spans="1:14" ht="15">
      <c r="A4" s="772" t="s">
        <v>172</v>
      </c>
      <c r="B4" s="772"/>
      <c r="C4" s="772"/>
      <c r="D4" s="772"/>
      <c r="E4" s="772"/>
      <c r="F4" s="772"/>
      <c r="G4" s="772"/>
      <c r="H4" s="772"/>
      <c r="I4" s="772"/>
      <c r="J4" s="772"/>
      <c r="K4" s="772"/>
      <c r="L4" s="772"/>
      <c r="M4" s="772"/>
      <c r="N4" s="772"/>
    </row>
    <row r="5" spans="1:14" ht="14.25" customHeight="1" thickBot="1">
      <c r="A5" s="374"/>
      <c r="B5" s="374"/>
      <c r="C5" s="374"/>
      <c r="D5" s="374"/>
      <c r="E5" s="374"/>
      <c r="F5" s="374"/>
      <c r="G5" s="374"/>
      <c r="H5" s="374"/>
      <c r="I5" s="374"/>
      <c r="J5" s="374"/>
      <c r="K5" s="374"/>
      <c r="L5" s="374"/>
      <c r="M5" s="374"/>
      <c r="N5" s="374"/>
    </row>
    <row r="6" spans="1:14" ht="12.75">
      <c r="A6" s="773" t="s">
        <v>73</v>
      </c>
      <c r="B6" s="787" t="s">
        <v>3</v>
      </c>
      <c r="C6" s="776" t="s">
        <v>80</v>
      </c>
      <c r="D6" s="777"/>
      <c r="E6" s="777"/>
      <c r="F6" s="777"/>
      <c r="G6" s="777"/>
      <c r="H6" s="777"/>
      <c r="I6" s="776" t="s">
        <v>81</v>
      </c>
      <c r="J6" s="777"/>
      <c r="K6" s="777"/>
      <c r="L6" s="777"/>
      <c r="M6" s="777"/>
      <c r="N6" s="777"/>
    </row>
    <row r="7" spans="1:14" ht="25.5" customHeight="1">
      <c r="A7" s="774"/>
      <c r="B7" s="788"/>
      <c r="C7" s="778" t="s">
        <v>76</v>
      </c>
      <c r="D7" s="779"/>
      <c r="E7" s="780" t="s">
        <v>75</v>
      </c>
      <c r="F7" s="780" t="s">
        <v>90</v>
      </c>
      <c r="G7" s="780" t="s">
        <v>34</v>
      </c>
      <c r="H7" s="780" t="s">
        <v>35</v>
      </c>
      <c r="I7" s="778" t="s">
        <v>3</v>
      </c>
      <c r="J7" s="779"/>
      <c r="K7" s="782" t="s">
        <v>75</v>
      </c>
      <c r="L7" s="780" t="s">
        <v>90</v>
      </c>
      <c r="M7" s="782" t="s">
        <v>34</v>
      </c>
      <c r="N7" s="782" t="s">
        <v>35</v>
      </c>
    </row>
    <row r="8" spans="1:14" ht="13.5" thickBot="1">
      <c r="A8" s="775"/>
      <c r="B8" s="789"/>
      <c r="C8" s="376" t="s">
        <v>4</v>
      </c>
      <c r="D8" s="376" t="s">
        <v>5</v>
      </c>
      <c r="E8" s="781"/>
      <c r="F8" s="781"/>
      <c r="G8" s="781"/>
      <c r="H8" s="781"/>
      <c r="I8" s="376" t="s">
        <v>4</v>
      </c>
      <c r="J8" s="376" t="s">
        <v>5</v>
      </c>
      <c r="K8" s="783"/>
      <c r="L8" s="781"/>
      <c r="M8" s="783"/>
      <c r="N8" s="783"/>
    </row>
    <row r="9" spans="1:14" ht="12.75">
      <c r="A9" s="375">
        <v>2000</v>
      </c>
      <c r="B9" s="242">
        <v>818.495</v>
      </c>
      <c r="C9" s="327">
        <v>247.496</v>
      </c>
      <c r="D9" s="327">
        <v>199.182</v>
      </c>
      <c r="E9" s="327">
        <v>10.245</v>
      </c>
      <c r="F9" s="327">
        <v>99.6</v>
      </c>
      <c r="G9" s="327">
        <v>52.328</v>
      </c>
      <c r="H9" s="327">
        <v>281.315</v>
      </c>
      <c r="I9" s="242">
        <v>197.822</v>
      </c>
      <c r="J9" s="242">
        <v>170.028</v>
      </c>
      <c r="K9" s="328">
        <v>8.684</v>
      </c>
      <c r="L9" s="328">
        <v>71.993</v>
      </c>
      <c r="M9" s="328">
        <v>44.196</v>
      </c>
      <c r="N9" s="328">
        <v>172.889</v>
      </c>
    </row>
    <row r="10" spans="1:14" ht="12.75">
      <c r="A10" s="375">
        <v>2001</v>
      </c>
      <c r="B10" s="242">
        <v>866.082</v>
      </c>
      <c r="C10" s="327">
        <v>273.298</v>
      </c>
      <c r="D10" s="327">
        <v>227.96</v>
      </c>
      <c r="E10" s="327">
        <v>10.242</v>
      </c>
      <c r="F10" s="327">
        <v>102.25</v>
      </c>
      <c r="G10" s="327">
        <v>60.65</v>
      </c>
      <c r="H10" s="327">
        <v>325.184</v>
      </c>
      <c r="I10" s="242">
        <v>184.325</v>
      </c>
      <c r="J10" s="242">
        <v>172.747</v>
      </c>
      <c r="K10" s="328">
        <v>8.314</v>
      </c>
      <c r="L10" s="328">
        <v>70.234</v>
      </c>
      <c r="M10" s="328">
        <v>41.896</v>
      </c>
      <c r="N10" s="328">
        <v>179.153</v>
      </c>
    </row>
    <row r="11" spans="1:14" ht="12.75">
      <c r="A11" s="375">
        <v>2002</v>
      </c>
      <c r="B11" s="242">
        <v>970.771</v>
      </c>
      <c r="C11" s="327">
        <v>310.3</v>
      </c>
      <c r="D11" s="327">
        <v>255.602</v>
      </c>
      <c r="E11" s="327">
        <v>11.085</v>
      </c>
      <c r="F11" s="327">
        <v>111.162</v>
      </c>
      <c r="G11" s="327">
        <v>69.742</v>
      </c>
      <c r="H11" s="327">
        <v>370.853</v>
      </c>
      <c r="I11" s="242">
        <v>177.511</v>
      </c>
      <c r="J11" s="242">
        <v>176.582</v>
      </c>
      <c r="K11" s="328">
        <v>8.095</v>
      </c>
      <c r="L11" s="328">
        <v>68.9</v>
      </c>
      <c r="M11" s="328">
        <v>41.395</v>
      </c>
      <c r="N11" s="328">
        <v>192.605</v>
      </c>
    </row>
    <row r="12" spans="1:14" ht="12.75">
      <c r="A12" s="375">
        <v>2003</v>
      </c>
      <c r="B12" s="242">
        <v>1004.653</v>
      </c>
      <c r="C12" s="327">
        <v>344.048</v>
      </c>
      <c r="D12" s="327">
        <v>286.395</v>
      </c>
      <c r="E12" s="327">
        <v>11.212</v>
      </c>
      <c r="F12" s="327">
        <v>113.568</v>
      </c>
      <c r="G12" s="327">
        <v>80.014</v>
      </c>
      <c r="H12" s="327">
        <v>422.737</v>
      </c>
      <c r="I12" s="242">
        <v>175.1</v>
      </c>
      <c r="J12" s="242">
        <v>182.786</v>
      </c>
      <c r="K12" s="328">
        <v>8.296</v>
      </c>
      <c r="L12" s="328">
        <v>67.671</v>
      </c>
      <c r="M12" s="328">
        <v>40.806</v>
      </c>
      <c r="N12" s="328">
        <v>204.014</v>
      </c>
    </row>
    <row r="13" spans="1:14" ht="12.75">
      <c r="A13" s="375">
        <v>2004</v>
      </c>
      <c r="B13" s="242">
        <v>1065.14</v>
      </c>
      <c r="C13" s="327">
        <v>360.449</v>
      </c>
      <c r="D13" s="327">
        <v>302.704</v>
      </c>
      <c r="E13" s="327">
        <v>12.621</v>
      </c>
      <c r="F13" s="327">
        <v>109.786</v>
      </c>
      <c r="G13" s="327">
        <v>85.308</v>
      </c>
      <c r="H13" s="327">
        <v>452.621</v>
      </c>
      <c r="I13" s="242">
        <v>172.904</v>
      </c>
      <c r="J13" s="242">
        <v>189.83</v>
      </c>
      <c r="K13" s="328">
        <v>8.457</v>
      </c>
      <c r="L13" s="328">
        <v>67.216</v>
      </c>
      <c r="M13" s="328">
        <v>39.543</v>
      </c>
      <c r="N13" s="328">
        <v>208.804</v>
      </c>
    </row>
    <row r="14" spans="1:14" ht="12.75">
      <c r="A14" s="375">
        <v>2005</v>
      </c>
      <c r="B14" s="242">
        <v>1103.935</v>
      </c>
      <c r="C14" s="327">
        <v>367.059</v>
      </c>
      <c r="D14" s="327">
        <v>319.975</v>
      </c>
      <c r="E14" s="327">
        <v>15.434</v>
      </c>
      <c r="F14" s="327">
        <v>111.541</v>
      </c>
      <c r="G14" s="327">
        <v>86.003</v>
      </c>
      <c r="H14" s="327">
        <v>471.285</v>
      </c>
      <c r="I14" s="242">
        <v>168.673</v>
      </c>
      <c r="J14" s="242">
        <v>198.562</v>
      </c>
      <c r="K14" s="328">
        <v>8.668</v>
      </c>
      <c r="L14" s="328">
        <v>66.39</v>
      </c>
      <c r="M14" s="328">
        <v>38.397</v>
      </c>
      <c r="N14" s="328">
        <v>214.094</v>
      </c>
    </row>
    <row r="15" spans="1:14" ht="12.75">
      <c r="A15" s="375">
        <v>2006</v>
      </c>
      <c r="B15" s="242">
        <v>1145.569</v>
      </c>
      <c r="C15" s="327">
        <v>376.323</v>
      </c>
      <c r="D15" s="327">
        <v>344.061</v>
      </c>
      <c r="E15" s="327">
        <v>17.222</v>
      </c>
      <c r="F15" s="327">
        <v>109.444</v>
      </c>
      <c r="G15" s="327">
        <v>90.316</v>
      </c>
      <c r="H15" s="327">
        <v>500.82</v>
      </c>
      <c r="I15" s="242">
        <v>164.252</v>
      </c>
      <c r="J15" s="242">
        <v>209.587</v>
      </c>
      <c r="K15" s="328">
        <v>9.272</v>
      </c>
      <c r="L15" s="328">
        <v>64.078</v>
      </c>
      <c r="M15" s="328">
        <v>37.697</v>
      </c>
      <c r="N15" s="328">
        <v>221.049</v>
      </c>
    </row>
    <row r="16" spans="1:14" ht="12.75">
      <c r="A16" s="375">
        <v>2007</v>
      </c>
      <c r="B16" s="242">
        <v>1246.29</v>
      </c>
      <c r="C16" s="327">
        <v>410.563</v>
      </c>
      <c r="D16" s="327">
        <v>369.642</v>
      </c>
      <c r="E16" s="327">
        <v>21.895</v>
      </c>
      <c r="F16" s="327">
        <v>101.509</v>
      </c>
      <c r="G16" s="327">
        <v>105.21</v>
      </c>
      <c r="H16" s="327">
        <v>549.006</v>
      </c>
      <c r="I16" s="242">
        <v>167.167</v>
      </c>
      <c r="J16" s="242">
        <v>233.318</v>
      </c>
      <c r="K16" s="328">
        <v>12.038</v>
      </c>
      <c r="L16" s="328">
        <v>65.157</v>
      </c>
      <c r="M16" s="328">
        <v>38.827</v>
      </c>
      <c r="N16" s="328">
        <v>237.338</v>
      </c>
    </row>
    <row r="17" spans="1:14" ht="12.75">
      <c r="A17" s="375">
        <v>2008</v>
      </c>
      <c r="B17" s="242">
        <v>1648.366</v>
      </c>
      <c r="C17" s="327">
        <v>652.455</v>
      </c>
      <c r="D17" s="327">
        <v>448.424</v>
      </c>
      <c r="E17" s="327">
        <v>30.848</v>
      </c>
      <c r="F17" s="327">
        <v>128.569</v>
      </c>
      <c r="G17" s="327">
        <v>211.77</v>
      </c>
      <c r="H17" s="327">
        <v>727.508</v>
      </c>
      <c r="I17" s="242">
        <v>204.023</v>
      </c>
      <c r="J17" s="242">
        <v>275.897</v>
      </c>
      <c r="K17" s="328">
        <v>15.475</v>
      </c>
      <c r="L17" s="328">
        <v>69.31</v>
      </c>
      <c r="M17" s="328">
        <v>57.169</v>
      </c>
      <c r="N17" s="328">
        <v>287.807</v>
      </c>
    </row>
    <row r="18" spans="1:14" ht="13.5" thickBot="1">
      <c r="A18" s="452" t="s">
        <v>376</v>
      </c>
      <c r="B18" s="243">
        <v>2522.313</v>
      </c>
      <c r="C18" s="243">
        <v>1022.299</v>
      </c>
      <c r="D18" s="243">
        <v>602.493</v>
      </c>
      <c r="E18" s="243">
        <v>43.278</v>
      </c>
      <c r="F18" s="243">
        <v>207.336</v>
      </c>
      <c r="G18" s="243">
        <v>295.769</v>
      </c>
      <c r="H18" s="243">
        <v>1000.843</v>
      </c>
      <c r="I18" s="243">
        <v>391.88</v>
      </c>
      <c r="J18" s="243">
        <v>410.099</v>
      </c>
      <c r="K18" s="257">
        <v>24.068</v>
      </c>
      <c r="L18" s="257">
        <v>96.951</v>
      </c>
      <c r="M18" s="257">
        <v>121.122</v>
      </c>
      <c r="N18" s="257">
        <v>449.475</v>
      </c>
    </row>
    <row r="19" spans="1:16" s="11" customFormat="1" ht="12.75">
      <c r="A19" s="329" t="s">
        <v>185</v>
      </c>
      <c r="B19" s="329"/>
      <c r="C19" s="329"/>
      <c r="D19" s="329"/>
      <c r="E19" s="329"/>
      <c r="F19" s="329"/>
      <c r="G19" s="329"/>
      <c r="H19" s="329"/>
      <c r="I19" s="329"/>
      <c r="J19" s="329"/>
      <c r="K19" s="356"/>
      <c r="L19" s="356"/>
      <c r="M19" s="356"/>
      <c r="N19" s="356"/>
      <c r="P19" s="35"/>
    </row>
    <row r="20" spans="1:14" s="159" customFormat="1" ht="11.25" customHeight="1">
      <c r="A20" s="786" t="s">
        <v>425</v>
      </c>
      <c r="B20" s="786"/>
      <c r="C20" s="786"/>
      <c r="D20" s="786"/>
      <c r="E20" s="786"/>
      <c r="F20" s="786"/>
      <c r="G20" s="786"/>
      <c r="H20" s="786"/>
      <c r="I20" s="786"/>
      <c r="J20" s="786"/>
      <c r="K20" s="786"/>
      <c r="L20" s="786"/>
      <c r="M20" s="786"/>
      <c r="N20" s="786"/>
    </row>
    <row r="21" spans="1:4" ht="12.75">
      <c r="A21" s="7" t="s">
        <v>318</v>
      </c>
      <c r="C21" s="115"/>
      <c r="D21" s="115"/>
    </row>
    <row r="22" spans="11:18" ht="12.75">
      <c r="K22" s="32"/>
      <c r="L22" s="32"/>
      <c r="M22" s="32"/>
      <c r="N22" s="32"/>
      <c r="O22" s="32"/>
      <c r="P22" s="32"/>
      <c r="Q22" s="32"/>
      <c r="R22" s="32"/>
    </row>
  </sheetData>
  <mergeCells count="18">
    <mergeCell ref="A1:N1"/>
    <mergeCell ref="A4:N4"/>
    <mergeCell ref="A3:N3"/>
    <mergeCell ref="C7:D7"/>
    <mergeCell ref="C6:H6"/>
    <mergeCell ref="G7:G8"/>
    <mergeCell ref="F7:F8"/>
    <mergeCell ref="M7:M8"/>
    <mergeCell ref="L7:L8"/>
    <mergeCell ref="K7:K8"/>
    <mergeCell ref="A20:N20"/>
    <mergeCell ref="H7:H8"/>
    <mergeCell ref="N7:N8"/>
    <mergeCell ref="A6:A8"/>
    <mergeCell ref="B6:B8"/>
    <mergeCell ref="I7:J7"/>
    <mergeCell ref="I6:N6"/>
    <mergeCell ref="E7:E8"/>
  </mergeCells>
  <printOptions horizontalCentered="1"/>
  <pageMargins left="0.7874015748031497" right="0.7874015748031497" top="0.5905511811023623" bottom="0.984251968503937" header="0" footer="0"/>
  <pageSetup horizontalDpi="600" verticalDpi="600" orientation="portrait" paperSize="9" scale="56"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Hoja4">
    <pageSetUpPr fitToPage="1"/>
  </sheetPr>
  <dimension ref="A1:S39"/>
  <sheetViews>
    <sheetView showGridLines="0" zoomScale="75" zoomScaleNormal="75" workbookViewId="0" topLeftCell="A1">
      <selection activeCell="M26" sqref="M26"/>
    </sheetView>
  </sheetViews>
  <sheetFormatPr defaultColWidth="11.421875" defaultRowHeight="12.75"/>
  <cols>
    <col min="1" max="1" width="24.7109375" style="53" customWidth="1"/>
    <col min="2" max="11" width="12.7109375" style="53" customWidth="1"/>
    <col min="12" max="16384" width="11.421875" style="53" customWidth="1"/>
  </cols>
  <sheetData>
    <row r="1" spans="1:11" ht="18">
      <c r="A1" s="499" t="s">
        <v>236</v>
      </c>
      <c r="B1" s="499"/>
      <c r="C1" s="499"/>
      <c r="D1" s="499"/>
      <c r="E1" s="499"/>
      <c r="F1" s="499"/>
      <c r="G1" s="499"/>
      <c r="H1" s="499"/>
      <c r="I1" s="499"/>
      <c r="J1" s="499"/>
      <c r="K1" s="499"/>
    </row>
    <row r="2" spans="1:9" ht="12.75">
      <c r="A2" s="54"/>
      <c r="B2" s="54"/>
      <c r="C2" s="54"/>
      <c r="D2" s="54"/>
      <c r="E2" s="54"/>
      <c r="F2" s="54"/>
      <c r="G2" s="54"/>
      <c r="H2" s="54"/>
      <c r="I2" s="54"/>
    </row>
    <row r="3" spans="1:11" ht="15">
      <c r="A3" s="500" t="s">
        <v>239</v>
      </c>
      <c r="B3" s="500"/>
      <c r="C3" s="500"/>
      <c r="D3" s="500"/>
      <c r="E3" s="500"/>
      <c r="F3" s="500"/>
      <c r="G3" s="500"/>
      <c r="H3" s="500"/>
      <c r="I3" s="500"/>
      <c r="J3" s="500"/>
      <c r="K3" s="500"/>
    </row>
    <row r="4" spans="1:11" ht="14.25" customHeight="1" thickBot="1">
      <c r="A4" s="196"/>
      <c r="B4" s="196"/>
      <c r="C4" s="196"/>
      <c r="D4" s="196"/>
      <c r="E4" s="196"/>
      <c r="F4" s="196"/>
      <c r="G4" s="196"/>
      <c r="H4" s="196"/>
      <c r="I4" s="196"/>
      <c r="J4" s="196"/>
      <c r="K4" s="197"/>
    </row>
    <row r="5" spans="1:11" ht="13.5" thickBot="1">
      <c r="A5" s="214"/>
      <c r="B5" s="215" t="s">
        <v>17</v>
      </c>
      <c r="C5" s="215" t="s">
        <v>18</v>
      </c>
      <c r="D5" s="215" t="s">
        <v>19</v>
      </c>
      <c r="E5" s="215" t="s">
        <v>20</v>
      </c>
      <c r="F5" s="215" t="s">
        <v>21</v>
      </c>
      <c r="G5" s="215">
        <v>2001</v>
      </c>
      <c r="H5" s="215">
        <v>2006</v>
      </c>
      <c r="I5" s="215">
        <v>2007</v>
      </c>
      <c r="J5" s="216">
        <v>2008</v>
      </c>
      <c r="K5" s="216">
        <v>2009</v>
      </c>
    </row>
    <row r="6" spans="1:11" ht="12.75">
      <c r="A6" s="198"/>
      <c r="B6" s="199"/>
      <c r="C6" s="200"/>
      <c r="D6" s="200"/>
      <c r="E6" s="200"/>
      <c r="F6" s="200"/>
      <c r="G6" s="201"/>
      <c r="H6" s="201"/>
      <c r="I6" s="201"/>
      <c r="J6" s="202"/>
      <c r="K6" s="202"/>
    </row>
    <row r="7" spans="1:11" ht="12.75">
      <c r="A7" s="203" t="s">
        <v>103</v>
      </c>
      <c r="B7" s="204">
        <v>5357</v>
      </c>
      <c r="C7" s="204">
        <v>9502</v>
      </c>
      <c r="D7" s="204">
        <v>30779</v>
      </c>
      <c r="E7" s="204">
        <v>42684</v>
      </c>
      <c r="F7" s="204">
        <v>56316</v>
      </c>
      <c r="G7" s="204">
        <v>60396</v>
      </c>
      <c r="H7" s="204">
        <v>57513</v>
      </c>
      <c r="I7" s="204">
        <v>59638</v>
      </c>
      <c r="J7" s="205">
        <v>62234</v>
      </c>
      <c r="K7" s="205">
        <v>64482</v>
      </c>
    </row>
    <row r="8" spans="1:11" ht="12.75">
      <c r="A8" s="203" t="s">
        <v>92</v>
      </c>
      <c r="B8" s="204">
        <v>922847</v>
      </c>
      <c r="C8" s="204">
        <v>964396</v>
      </c>
      <c r="D8" s="204">
        <v>851140</v>
      </c>
      <c r="E8" s="204">
        <v>756666</v>
      </c>
      <c r="F8" s="204">
        <v>738293</v>
      </c>
      <c r="G8" s="204">
        <v>714260</v>
      </c>
      <c r="H8" s="204">
        <v>708581</v>
      </c>
      <c r="I8" s="204">
        <v>697081</v>
      </c>
      <c r="J8" s="205">
        <v>684322</v>
      </c>
      <c r="K8" s="205">
        <v>679235</v>
      </c>
    </row>
    <row r="9" spans="1:11" ht="12.75">
      <c r="A9" s="203" t="s">
        <v>93</v>
      </c>
      <c r="B9" s="204">
        <v>1472892</v>
      </c>
      <c r="C9" s="204">
        <v>1334468</v>
      </c>
      <c r="D9" s="204">
        <v>1098881</v>
      </c>
      <c r="E9" s="204">
        <v>932867</v>
      </c>
      <c r="F9" s="204">
        <v>827118</v>
      </c>
      <c r="G9" s="204">
        <v>796662</v>
      </c>
      <c r="H9" s="204">
        <v>756468</v>
      </c>
      <c r="I9" s="204">
        <v>766160</v>
      </c>
      <c r="J9" s="205">
        <v>764788</v>
      </c>
      <c r="K9" s="205">
        <v>760634</v>
      </c>
    </row>
    <row r="10" spans="1:11" ht="12.75">
      <c r="A10" s="203" t="s">
        <v>94</v>
      </c>
      <c r="B10" s="204">
        <v>2306616</v>
      </c>
      <c r="C10" s="204">
        <v>2132502</v>
      </c>
      <c r="D10" s="204">
        <v>1753279</v>
      </c>
      <c r="E10" s="204">
        <v>1513792</v>
      </c>
      <c r="F10" s="204">
        <v>1457282</v>
      </c>
      <c r="G10" s="204">
        <v>1426139</v>
      </c>
      <c r="H10" s="204">
        <v>1338088</v>
      </c>
      <c r="I10" s="204">
        <v>1336394</v>
      </c>
      <c r="J10" s="205">
        <v>1326303</v>
      </c>
      <c r="K10" s="205">
        <v>1316931</v>
      </c>
    </row>
    <row r="11" spans="1:11" ht="12.75">
      <c r="A11" s="203" t="s">
        <v>106</v>
      </c>
      <c r="B11" s="204">
        <v>4712429</v>
      </c>
      <c r="C11" s="204">
        <v>4406789</v>
      </c>
      <c r="D11" s="204">
        <v>3924517</v>
      </c>
      <c r="E11" s="204">
        <v>3344622</v>
      </c>
      <c r="F11" s="204">
        <v>3187638</v>
      </c>
      <c r="G11" s="204">
        <v>3155455</v>
      </c>
      <c r="H11" s="204">
        <v>3147445</v>
      </c>
      <c r="I11" s="204">
        <v>3207931</v>
      </c>
      <c r="J11" s="205">
        <v>3217354</v>
      </c>
      <c r="K11" s="205">
        <v>3204638</v>
      </c>
    </row>
    <row r="12" spans="1:11" ht="12.75">
      <c r="A12" s="203" t="s">
        <v>95</v>
      </c>
      <c r="B12" s="204">
        <v>4054930</v>
      </c>
      <c r="C12" s="204">
        <v>4371489</v>
      </c>
      <c r="D12" s="204">
        <v>3721484</v>
      </c>
      <c r="E12" s="204">
        <v>3524103</v>
      </c>
      <c r="F12" s="204">
        <v>3394233</v>
      </c>
      <c r="G12" s="204">
        <v>3498499</v>
      </c>
      <c r="H12" s="204">
        <v>3772119</v>
      </c>
      <c r="I12" s="204">
        <v>3792020</v>
      </c>
      <c r="J12" s="205">
        <v>3815486</v>
      </c>
      <c r="K12" s="205">
        <v>3858996</v>
      </c>
    </row>
    <row r="13" spans="1:11" ht="12.75">
      <c r="A13" s="203" t="s">
        <v>96</v>
      </c>
      <c r="B13" s="204">
        <v>3360742</v>
      </c>
      <c r="C13" s="204">
        <v>3410424</v>
      </c>
      <c r="D13" s="204">
        <v>3783048</v>
      </c>
      <c r="E13" s="204">
        <v>3954716</v>
      </c>
      <c r="F13" s="204">
        <v>4102341</v>
      </c>
      <c r="G13" s="204">
        <v>4673214</v>
      </c>
      <c r="H13" s="204">
        <v>4920545</v>
      </c>
      <c r="I13" s="204">
        <v>4963221</v>
      </c>
      <c r="J13" s="205">
        <v>5040092</v>
      </c>
      <c r="K13" s="205">
        <v>5021665</v>
      </c>
    </row>
    <row r="14" spans="1:11" ht="12.75">
      <c r="A14" s="203" t="s">
        <v>105</v>
      </c>
      <c r="B14" s="204">
        <v>2657505</v>
      </c>
      <c r="C14" s="204">
        <v>3027992</v>
      </c>
      <c r="D14" s="204">
        <v>3833920</v>
      </c>
      <c r="E14" s="204">
        <v>4292069</v>
      </c>
      <c r="F14" s="204">
        <v>4979662</v>
      </c>
      <c r="G14" s="204">
        <v>5839977</v>
      </c>
      <c r="H14" s="204">
        <v>6786025</v>
      </c>
      <c r="I14" s="204">
        <v>7005876</v>
      </c>
      <c r="J14" s="205">
        <v>6997338</v>
      </c>
      <c r="K14" s="205">
        <v>7312406</v>
      </c>
    </row>
    <row r="15" spans="1:11" ht="12.75">
      <c r="A15" s="203" t="s">
        <v>97</v>
      </c>
      <c r="B15" s="204">
        <v>1884194</v>
      </c>
      <c r="C15" s="204">
        <v>2442326</v>
      </c>
      <c r="D15" s="204">
        <v>2469556</v>
      </c>
      <c r="E15" s="204">
        <v>3521466</v>
      </c>
      <c r="F15" s="204">
        <v>3773817</v>
      </c>
      <c r="G15" s="204">
        <v>4231284</v>
      </c>
      <c r="H15" s="204">
        <v>5312064</v>
      </c>
      <c r="I15" s="204">
        <v>5444955</v>
      </c>
      <c r="J15" s="205">
        <v>5848264</v>
      </c>
      <c r="K15" s="205">
        <v>5854113</v>
      </c>
    </row>
    <row r="16" spans="1:11" ht="12.75">
      <c r="A16" s="203" t="s">
        <v>98</v>
      </c>
      <c r="B16" s="204">
        <v>3332672</v>
      </c>
      <c r="C16" s="204">
        <v>4160188</v>
      </c>
      <c r="D16" s="204">
        <v>6396468</v>
      </c>
      <c r="E16" s="204">
        <v>8420510</v>
      </c>
      <c r="F16" s="204">
        <v>9542029</v>
      </c>
      <c r="G16" s="204">
        <v>9446485</v>
      </c>
      <c r="H16" s="204">
        <v>10456384</v>
      </c>
      <c r="I16" s="204">
        <v>10487449</v>
      </c>
      <c r="J16" s="205">
        <v>10832927</v>
      </c>
      <c r="K16" s="205">
        <v>11035190</v>
      </c>
    </row>
    <row r="17" spans="1:11" ht="12.75">
      <c r="A17" s="203" t="s">
        <v>104</v>
      </c>
      <c r="B17" s="204">
        <v>3407689</v>
      </c>
      <c r="C17" s="204">
        <v>4332860</v>
      </c>
      <c r="D17" s="204">
        <v>6092975</v>
      </c>
      <c r="E17" s="204">
        <v>7442765</v>
      </c>
      <c r="F17" s="204">
        <v>7405143</v>
      </c>
      <c r="G17" s="204">
        <v>7005000</v>
      </c>
      <c r="H17" s="204">
        <v>7453732</v>
      </c>
      <c r="I17" s="204">
        <v>7440012</v>
      </c>
      <c r="J17" s="205">
        <v>7568714</v>
      </c>
      <c r="K17" s="205">
        <v>7637517</v>
      </c>
    </row>
    <row r="18" spans="1:11" ht="12.75">
      <c r="A18" s="203"/>
      <c r="B18" s="204"/>
      <c r="C18" s="204"/>
      <c r="D18" s="204"/>
      <c r="E18" s="204"/>
      <c r="F18" s="204"/>
      <c r="G18" s="204"/>
      <c r="H18" s="204"/>
      <c r="I18" s="204"/>
      <c r="J18" s="205"/>
      <c r="K18" s="205"/>
    </row>
    <row r="19" spans="1:11" ht="13.5" thickBot="1">
      <c r="A19" s="206" t="s">
        <v>32</v>
      </c>
      <c r="B19" s="207">
        <v>28117873</v>
      </c>
      <c r="C19" s="207">
        <v>30582936</v>
      </c>
      <c r="D19" s="207">
        <v>33956047</v>
      </c>
      <c r="E19" s="207">
        <v>37746260</v>
      </c>
      <c r="F19" s="207">
        <v>39463872</v>
      </c>
      <c r="G19" s="207">
        <v>40847371</v>
      </c>
      <c r="H19" s="207">
        <v>44708964</v>
      </c>
      <c r="I19" s="208">
        <v>45200737</v>
      </c>
      <c r="J19" s="209">
        <f>SUM(J7:J17)</f>
        <v>46157822</v>
      </c>
      <c r="K19" s="209">
        <f>SUM(K7:K17)</f>
        <v>46745807</v>
      </c>
    </row>
    <row r="20" spans="1:11" ht="12.75">
      <c r="A20" s="210" t="s">
        <v>109</v>
      </c>
      <c r="B20" s="211"/>
      <c r="C20" s="211"/>
      <c r="D20" s="211"/>
      <c r="E20" s="211"/>
      <c r="F20" s="211"/>
      <c r="G20" s="211"/>
      <c r="H20" s="211"/>
      <c r="I20" s="211"/>
      <c r="J20" s="212"/>
      <c r="K20" s="213"/>
    </row>
    <row r="21" spans="3:5" ht="12.75">
      <c r="C21" s="56"/>
      <c r="E21" s="56"/>
    </row>
    <row r="22" spans="1:19" ht="12.75">
      <c r="A22" s="497"/>
      <c r="B22" s="497"/>
      <c r="C22" s="497"/>
      <c r="D22" s="497"/>
      <c r="E22" s="497"/>
      <c r="F22" s="497"/>
      <c r="G22" s="497"/>
      <c r="H22" s="497"/>
      <c r="I22" s="497"/>
      <c r="J22" s="497"/>
      <c r="K22" s="497"/>
      <c r="L22" s="497"/>
      <c r="M22" s="497"/>
      <c r="N22" s="497"/>
      <c r="O22" s="497"/>
      <c r="P22"/>
      <c r="Q22"/>
      <c r="R22"/>
      <c r="S22"/>
    </row>
    <row r="23" spans="1:19" ht="12.75">
      <c r="A23" s="497"/>
      <c r="B23" s="497"/>
      <c r="C23" s="497"/>
      <c r="D23" s="497"/>
      <c r="E23" s="497"/>
      <c r="F23" s="497"/>
      <c r="G23" s="497"/>
      <c r="H23" s="497"/>
      <c r="I23" s="497"/>
      <c r="J23" s="497"/>
      <c r="K23" s="497"/>
      <c r="L23" s="497"/>
      <c r="M23" s="497"/>
      <c r="N23" s="497"/>
      <c r="O23" s="497"/>
      <c r="P23" s="498"/>
      <c r="Q23" s="498"/>
      <c r="R23" s="498"/>
      <c r="S23" s="92"/>
    </row>
    <row r="24" spans="1:19" ht="12.75">
      <c r="A24" s="497"/>
      <c r="B24" s="497"/>
      <c r="C24" s="497"/>
      <c r="D24" s="497"/>
      <c r="E24" s="497"/>
      <c r="F24" s="497"/>
      <c r="G24" s="497"/>
      <c r="H24" s="497"/>
      <c r="I24" s="497"/>
      <c r="J24" s="497"/>
      <c r="K24" s="497"/>
      <c r="L24" s="497"/>
      <c r="M24" s="497"/>
      <c r="N24" s="497"/>
      <c r="O24" s="497"/>
      <c r="P24"/>
      <c r="Q24"/>
      <c r="R24"/>
      <c r="S24"/>
    </row>
    <row r="25" spans="1:4" ht="12.75">
      <c r="A25" s="33"/>
      <c r="B25" s="33"/>
      <c r="C25" s="33"/>
      <c r="D25" s="33"/>
    </row>
    <row r="26" spans="1:4" ht="12.75">
      <c r="A26" s="33"/>
      <c r="B26" s="33"/>
      <c r="C26" s="33"/>
      <c r="D26" s="33"/>
    </row>
    <row r="27" spans="1:4" ht="12.75">
      <c r="A27" s="33"/>
      <c r="B27" s="33"/>
      <c r="C27" s="33"/>
      <c r="D27" s="33"/>
    </row>
    <row r="28" spans="1:4" ht="12.75">
      <c r="A28" s="33"/>
      <c r="B28" s="33"/>
      <c r="C28" s="33"/>
      <c r="D28" s="33"/>
    </row>
    <row r="29" spans="1:4" ht="12.75">
      <c r="A29" s="33"/>
      <c r="B29" s="33"/>
      <c r="C29" s="33"/>
      <c r="D29" s="33"/>
    </row>
    <row r="30" spans="1:4" ht="12.75">
      <c r="A30" s="33"/>
      <c r="B30" s="33"/>
      <c r="C30" s="33"/>
      <c r="D30" s="33"/>
    </row>
    <row r="31" spans="1:4" ht="12.75">
      <c r="A31" s="33"/>
      <c r="B31" s="33"/>
      <c r="C31" s="33"/>
      <c r="D31" s="33"/>
    </row>
    <row r="32" spans="1:4" ht="12.75">
      <c r="A32" s="33"/>
      <c r="B32" s="33"/>
      <c r="C32" s="33"/>
      <c r="D32" s="33"/>
    </row>
    <row r="33" spans="1:4" ht="12.75">
      <c r="A33" s="33"/>
      <c r="B33" s="33"/>
      <c r="C33" s="33"/>
      <c r="D33" s="33"/>
    </row>
    <row r="34" spans="1:4" ht="12.75">
      <c r="A34" s="33"/>
      <c r="B34" s="33"/>
      <c r="C34" s="33"/>
      <c r="D34" s="33"/>
    </row>
    <row r="35" spans="1:4" ht="12.75">
      <c r="A35" s="33"/>
      <c r="B35" s="33"/>
      <c r="C35" s="33"/>
      <c r="D35" s="33"/>
    </row>
    <row r="36" spans="1:4" ht="12.75">
      <c r="A36" s="33"/>
      <c r="B36" s="33"/>
      <c r="C36" s="33"/>
      <c r="D36" s="33"/>
    </row>
    <row r="37" spans="1:4" ht="12.75">
      <c r="A37" s="33"/>
      <c r="B37" s="33"/>
      <c r="C37" s="33"/>
      <c r="D37" s="33"/>
    </row>
    <row r="38" spans="1:4" ht="12.75">
      <c r="A38" s="33"/>
      <c r="B38" s="33"/>
      <c r="C38" s="33"/>
      <c r="D38" s="33"/>
    </row>
    <row r="39" spans="1:4" ht="12.75">
      <c r="A39" s="33"/>
      <c r="B39" s="33"/>
      <c r="C39" s="33"/>
      <c r="D39" s="33"/>
    </row>
  </sheetData>
  <mergeCells count="6">
    <mergeCell ref="A24:O24"/>
    <mergeCell ref="P23:R23"/>
    <mergeCell ref="A1:K1"/>
    <mergeCell ref="A3:K3"/>
    <mergeCell ref="A22:O22"/>
    <mergeCell ref="A23:O23"/>
  </mergeCells>
  <printOptions horizontalCentered="1"/>
  <pageMargins left="0.7874015748031497" right="0.7874015748031497" top="0.5905511811023623" bottom="0.984251968503937" header="0" footer="0"/>
  <pageSetup fitToHeight="1" fitToWidth="1" horizontalDpi="2400" verticalDpi="2400" orientation="portrait" paperSize="9" scale="56" r:id="rId2"/>
  <headerFooter alignWithMargins="0">
    <oddFooter>&amp;C&amp;A</oddFooter>
  </headerFooter>
  <drawing r:id="rId1"/>
</worksheet>
</file>

<file path=xl/worksheets/sheet30.xml><?xml version="1.0" encoding="utf-8"?>
<worksheet xmlns="http://schemas.openxmlformats.org/spreadsheetml/2006/main" xmlns:r="http://schemas.openxmlformats.org/officeDocument/2006/relationships">
  <sheetPr codeName="Hoja27" transitionEvaluation="1">
    <pageSetUpPr fitToPage="1"/>
  </sheetPr>
  <dimension ref="A1:M43"/>
  <sheetViews>
    <sheetView showGridLines="0" zoomScale="75" zoomScaleNormal="75" workbookViewId="0" topLeftCell="A1">
      <selection activeCell="J25" sqref="J25"/>
    </sheetView>
  </sheetViews>
  <sheetFormatPr defaultColWidth="12.57421875" defaultRowHeight="12.75"/>
  <cols>
    <col min="1" max="10" width="12.7109375" style="7" customWidth="1"/>
    <col min="11" max="11" width="16.421875" style="7" customWidth="1"/>
    <col min="12" max="16384" width="19.140625" style="7" customWidth="1"/>
  </cols>
  <sheetData>
    <row r="1" spans="1:13" ht="18">
      <c r="A1" s="592" t="s">
        <v>236</v>
      </c>
      <c r="B1" s="592"/>
      <c r="C1" s="592"/>
      <c r="D1" s="592"/>
      <c r="E1" s="592"/>
      <c r="F1" s="592"/>
      <c r="G1" s="592"/>
      <c r="H1" s="592"/>
      <c r="I1" s="592"/>
      <c r="J1" s="592"/>
      <c r="K1" s="18"/>
      <c r="L1" s="18"/>
      <c r="M1" s="18"/>
    </row>
    <row r="3" spans="1:10" s="41" customFormat="1" ht="15">
      <c r="A3" s="770" t="s">
        <v>429</v>
      </c>
      <c r="B3" s="770"/>
      <c r="C3" s="770"/>
      <c r="D3" s="770"/>
      <c r="E3" s="770"/>
      <c r="F3" s="770"/>
      <c r="G3" s="770"/>
      <c r="H3" s="770"/>
      <c r="I3" s="770"/>
      <c r="J3" s="770"/>
    </row>
    <row r="4" spans="1:10" s="41" customFormat="1" ht="15">
      <c r="A4" s="770" t="s">
        <v>430</v>
      </c>
      <c r="B4" s="770"/>
      <c r="C4" s="770"/>
      <c r="D4" s="770"/>
      <c r="E4" s="770"/>
      <c r="F4" s="770"/>
      <c r="G4" s="770"/>
      <c r="H4" s="770"/>
      <c r="I4" s="770"/>
      <c r="J4" s="770"/>
    </row>
    <row r="5" spans="1:10" s="41" customFormat="1" ht="15">
      <c r="A5" s="770" t="s">
        <v>172</v>
      </c>
      <c r="B5" s="770"/>
      <c r="C5" s="770"/>
      <c r="D5" s="770"/>
      <c r="E5" s="770"/>
      <c r="F5" s="770"/>
      <c r="G5" s="770"/>
      <c r="H5" s="770"/>
      <c r="I5" s="770"/>
      <c r="J5" s="770"/>
    </row>
    <row r="6" spans="1:10" ht="13.5" thickBot="1">
      <c r="A6" s="377"/>
      <c r="B6" s="377"/>
      <c r="C6" s="377"/>
      <c r="D6" s="377"/>
      <c r="E6" s="377"/>
      <c r="F6" s="377"/>
      <c r="G6" s="377"/>
      <c r="H6" s="377"/>
      <c r="I6" s="377"/>
      <c r="J6" s="377"/>
    </row>
    <row r="7" spans="1:10" ht="12.75">
      <c r="A7" s="381"/>
      <c r="B7" s="794" t="s">
        <v>3</v>
      </c>
      <c r="C7" s="795"/>
      <c r="D7" s="796"/>
      <c r="E7" s="794" t="s">
        <v>83</v>
      </c>
      <c r="F7" s="795"/>
      <c r="G7" s="796"/>
      <c r="H7" s="794" t="s">
        <v>84</v>
      </c>
      <c r="I7" s="795"/>
      <c r="J7" s="797"/>
    </row>
    <row r="8" spans="1:10" ht="12.75">
      <c r="A8" s="382" t="s">
        <v>73</v>
      </c>
      <c r="B8" s="383"/>
      <c r="C8" s="383" t="s">
        <v>85</v>
      </c>
      <c r="D8" s="383" t="s">
        <v>86</v>
      </c>
      <c r="E8" s="384"/>
      <c r="F8" s="383" t="s">
        <v>85</v>
      </c>
      <c r="G8" s="383" t="s">
        <v>86</v>
      </c>
      <c r="H8" s="384"/>
      <c r="I8" s="383" t="s">
        <v>85</v>
      </c>
      <c r="J8" s="385" t="s">
        <v>86</v>
      </c>
    </row>
    <row r="9" spans="1:10" ht="12.75">
      <c r="A9" s="382" t="s">
        <v>184</v>
      </c>
      <c r="B9" s="386" t="s">
        <v>3</v>
      </c>
      <c r="C9" s="386" t="s">
        <v>54</v>
      </c>
      <c r="D9" s="386" t="s">
        <v>54</v>
      </c>
      <c r="E9" s="386" t="s">
        <v>3</v>
      </c>
      <c r="F9" s="386" t="s">
        <v>54</v>
      </c>
      <c r="G9" s="386" t="s">
        <v>54</v>
      </c>
      <c r="H9" s="386" t="s">
        <v>3</v>
      </c>
      <c r="I9" s="386" t="s">
        <v>54</v>
      </c>
      <c r="J9" s="387" t="s">
        <v>54</v>
      </c>
    </row>
    <row r="10" spans="1:10" ht="13.5" thickBot="1">
      <c r="A10" s="388"/>
      <c r="B10" s="389"/>
      <c r="C10" s="390" t="s">
        <v>87</v>
      </c>
      <c r="D10" s="390" t="s">
        <v>87</v>
      </c>
      <c r="E10" s="389"/>
      <c r="F10" s="390" t="s">
        <v>87</v>
      </c>
      <c r="G10" s="390" t="s">
        <v>87</v>
      </c>
      <c r="H10" s="389"/>
      <c r="I10" s="390" t="s">
        <v>87</v>
      </c>
      <c r="J10" s="391" t="s">
        <v>87</v>
      </c>
    </row>
    <row r="11" spans="1:11" ht="12.75">
      <c r="A11" s="375" t="s">
        <v>151</v>
      </c>
      <c r="B11" s="327">
        <v>210.7</v>
      </c>
      <c r="C11" s="327">
        <v>167.9</v>
      </c>
      <c r="D11" s="327">
        <v>42.8</v>
      </c>
      <c r="E11" s="327">
        <v>3.3</v>
      </c>
      <c r="F11" s="327">
        <v>2.3</v>
      </c>
      <c r="G11" s="327">
        <v>1</v>
      </c>
      <c r="H11" s="327">
        <v>16.9</v>
      </c>
      <c r="I11" s="327">
        <v>12.3</v>
      </c>
      <c r="J11" s="328">
        <v>4.6</v>
      </c>
      <c r="K11" s="32"/>
    </row>
    <row r="12" spans="1:11" ht="12.75">
      <c r="A12" s="375" t="s">
        <v>152</v>
      </c>
      <c r="B12" s="327">
        <v>224.2</v>
      </c>
      <c r="C12" s="327">
        <v>177.3</v>
      </c>
      <c r="D12" s="327">
        <v>46.9</v>
      </c>
      <c r="E12" s="327">
        <v>3.7</v>
      </c>
      <c r="F12" s="327">
        <v>2.5</v>
      </c>
      <c r="G12" s="327">
        <v>1.2</v>
      </c>
      <c r="H12" s="327">
        <v>17.1</v>
      </c>
      <c r="I12" s="327">
        <v>12.2</v>
      </c>
      <c r="J12" s="328">
        <v>4.9</v>
      </c>
      <c r="K12" s="32"/>
    </row>
    <row r="13" spans="1:11" ht="12.75">
      <c r="A13" s="375" t="s">
        <v>153</v>
      </c>
      <c r="B13" s="327">
        <v>233.5</v>
      </c>
      <c r="C13" s="327">
        <v>182.3</v>
      </c>
      <c r="D13" s="327">
        <v>51.2</v>
      </c>
      <c r="E13" s="327">
        <v>3.9</v>
      </c>
      <c r="F13" s="327">
        <v>2.6</v>
      </c>
      <c r="G13" s="327">
        <v>1.3</v>
      </c>
      <c r="H13" s="327">
        <v>17</v>
      </c>
      <c r="I13" s="327">
        <v>11.8</v>
      </c>
      <c r="J13" s="328">
        <v>5.2</v>
      </c>
      <c r="K13" s="32"/>
    </row>
    <row r="14" spans="1:11" ht="12.75">
      <c r="A14" s="375" t="s">
        <v>165</v>
      </c>
      <c r="B14" s="327">
        <v>224.6</v>
      </c>
      <c r="C14" s="327">
        <v>174.4</v>
      </c>
      <c r="D14" s="327">
        <v>50.2</v>
      </c>
      <c r="E14" s="327">
        <v>3.5</v>
      </c>
      <c r="F14" s="327">
        <v>2.2</v>
      </c>
      <c r="G14" s="327">
        <v>1.3</v>
      </c>
      <c r="H14" s="327">
        <v>15.2</v>
      </c>
      <c r="I14" s="327">
        <v>10.3</v>
      </c>
      <c r="J14" s="328">
        <v>4.9</v>
      </c>
      <c r="K14" s="32"/>
    </row>
    <row r="15" spans="1:11" ht="12.75">
      <c r="A15" s="375">
        <v>2003</v>
      </c>
      <c r="B15" s="327">
        <v>202</v>
      </c>
      <c r="C15" s="327">
        <v>156.3</v>
      </c>
      <c r="D15" s="327">
        <v>45.8</v>
      </c>
      <c r="E15" s="327">
        <v>1.4</v>
      </c>
      <c r="F15" s="327">
        <v>0.8</v>
      </c>
      <c r="G15" s="327">
        <v>0.6</v>
      </c>
      <c r="H15" s="327">
        <v>11.2</v>
      </c>
      <c r="I15" s="327">
        <v>7.2</v>
      </c>
      <c r="J15" s="328">
        <v>4</v>
      </c>
      <c r="K15" s="32"/>
    </row>
    <row r="16" spans="1:11" ht="12.75">
      <c r="A16" s="375">
        <v>2004</v>
      </c>
      <c r="B16" s="327">
        <v>197.3</v>
      </c>
      <c r="C16" s="327">
        <v>159.3</v>
      </c>
      <c r="D16" s="327">
        <v>38</v>
      </c>
      <c r="E16" s="327">
        <v>0.4</v>
      </c>
      <c r="F16" s="327">
        <v>0.2</v>
      </c>
      <c r="G16" s="327">
        <v>0.1</v>
      </c>
      <c r="H16" s="327">
        <v>8.4</v>
      </c>
      <c r="I16" s="327">
        <v>5.5</v>
      </c>
      <c r="J16" s="328">
        <v>2.9</v>
      </c>
      <c r="K16" s="32"/>
    </row>
    <row r="17" spans="1:11" ht="12.75">
      <c r="A17" s="375">
        <v>2005</v>
      </c>
      <c r="B17" s="327">
        <v>191.3</v>
      </c>
      <c r="C17" s="327">
        <v>153.4</v>
      </c>
      <c r="D17" s="327">
        <v>37.9</v>
      </c>
      <c r="E17" s="327" t="s">
        <v>0</v>
      </c>
      <c r="F17" s="327" t="s">
        <v>0</v>
      </c>
      <c r="G17" s="327" t="s">
        <v>0</v>
      </c>
      <c r="H17" s="327">
        <v>5.8</v>
      </c>
      <c r="I17" s="327">
        <v>3.8</v>
      </c>
      <c r="J17" s="328">
        <v>2</v>
      </c>
      <c r="K17" s="32"/>
    </row>
    <row r="18" spans="1:11" ht="12.75">
      <c r="A18" s="375">
        <v>2006</v>
      </c>
      <c r="B18" s="327">
        <v>184.863</v>
      </c>
      <c r="C18" s="327">
        <v>147.922</v>
      </c>
      <c r="D18" s="327">
        <v>36.941</v>
      </c>
      <c r="E18" s="327" t="s">
        <v>0</v>
      </c>
      <c r="F18" s="327" t="s">
        <v>0</v>
      </c>
      <c r="G18" s="327" t="s">
        <v>0</v>
      </c>
      <c r="H18" s="327">
        <v>3.504</v>
      </c>
      <c r="I18" s="327">
        <v>2.181</v>
      </c>
      <c r="J18" s="328">
        <v>1.323</v>
      </c>
      <c r="K18" s="32"/>
    </row>
    <row r="19" spans="1:11" ht="12.75">
      <c r="A19" s="375">
        <v>2007</v>
      </c>
      <c r="B19" s="327">
        <v>175.19</v>
      </c>
      <c r="C19" s="327">
        <v>143.597</v>
      </c>
      <c r="D19" s="327">
        <v>31.593</v>
      </c>
      <c r="E19" s="327" t="s">
        <v>0</v>
      </c>
      <c r="F19" s="327" t="s">
        <v>0</v>
      </c>
      <c r="G19" s="327" t="s">
        <v>0</v>
      </c>
      <c r="H19" s="327">
        <v>1.849</v>
      </c>
      <c r="I19" s="327">
        <v>1.196</v>
      </c>
      <c r="J19" s="328">
        <v>0.654</v>
      </c>
      <c r="K19" s="32"/>
    </row>
    <row r="20" spans="1:11" ht="12.75">
      <c r="A20" s="375">
        <v>2008</v>
      </c>
      <c r="B20" s="327">
        <v>166.266</v>
      </c>
      <c r="C20" s="327">
        <v>135.618</v>
      </c>
      <c r="D20" s="327">
        <v>30.648</v>
      </c>
      <c r="E20" s="344" t="s">
        <v>0</v>
      </c>
      <c r="F20" s="344" t="s">
        <v>0</v>
      </c>
      <c r="G20" s="344" t="s">
        <v>0</v>
      </c>
      <c r="H20" s="327">
        <v>0.82</v>
      </c>
      <c r="I20" s="327">
        <v>0.504</v>
      </c>
      <c r="J20" s="328">
        <v>0.316</v>
      </c>
      <c r="K20" s="32"/>
    </row>
    <row r="21" spans="1:11" ht="13.5" thickBot="1">
      <c r="A21" s="452" t="s">
        <v>377</v>
      </c>
      <c r="B21" s="243">
        <v>158.91</v>
      </c>
      <c r="C21" s="243">
        <v>133.024</v>
      </c>
      <c r="D21" s="243">
        <v>25.886</v>
      </c>
      <c r="E21" s="463" t="s">
        <v>0</v>
      </c>
      <c r="F21" s="463" t="s">
        <v>0</v>
      </c>
      <c r="G21" s="463" t="s">
        <v>0</v>
      </c>
      <c r="H21" s="243">
        <v>0.245</v>
      </c>
      <c r="I21" s="243">
        <v>0.158</v>
      </c>
      <c r="J21" s="257">
        <v>0.087</v>
      </c>
      <c r="K21" s="32"/>
    </row>
    <row r="22" spans="1:10" ht="12.75" customHeight="1">
      <c r="A22" s="793"/>
      <c r="B22" s="793"/>
      <c r="C22" s="793"/>
      <c r="D22" s="793"/>
      <c r="E22" s="793"/>
      <c r="F22" s="793"/>
      <c r="G22" s="793"/>
      <c r="H22" s="378"/>
      <c r="I22" s="378"/>
      <c r="J22" s="378"/>
    </row>
    <row r="23" spans="1:7" ht="12.75" customHeight="1">
      <c r="A23" s="379" t="s">
        <v>82</v>
      </c>
      <c r="B23" s="379"/>
      <c r="C23" s="379"/>
      <c r="D23" s="379"/>
      <c r="E23" s="379"/>
      <c r="F23" s="379"/>
      <c r="G23" s="379"/>
    </row>
    <row r="24" spans="1:7" ht="12.75">
      <c r="A24" s="404"/>
      <c r="B24" s="790" t="s">
        <v>88</v>
      </c>
      <c r="C24" s="791"/>
      <c r="D24" s="792"/>
      <c r="E24" s="790" t="s">
        <v>89</v>
      </c>
      <c r="F24" s="791"/>
      <c r="G24" s="791"/>
    </row>
    <row r="25" spans="1:7" ht="12.75">
      <c r="A25" s="382" t="s">
        <v>73</v>
      </c>
      <c r="B25" s="384"/>
      <c r="C25" s="383" t="s">
        <v>85</v>
      </c>
      <c r="D25" s="383" t="s">
        <v>86</v>
      </c>
      <c r="E25" s="384"/>
      <c r="F25" s="383" t="s">
        <v>85</v>
      </c>
      <c r="G25" s="385" t="s">
        <v>86</v>
      </c>
    </row>
    <row r="26" spans="1:7" ht="12.75">
      <c r="A26" s="382" t="s">
        <v>184</v>
      </c>
      <c r="B26" s="386" t="s">
        <v>3</v>
      </c>
      <c r="C26" s="386" t="s">
        <v>54</v>
      </c>
      <c r="D26" s="386" t="s">
        <v>54</v>
      </c>
      <c r="E26" s="386" t="s">
        <v>3</v>
      </c>
      <c r="F26" s="386" t="s">
        <v>54</v>
      </c>
      <c r="G26" s="387" t="s">
        <v>54</v>
      </c>
    </row>
    <row r="27" spans="1:7" ht="13.5" thickBot="1">
      <c r="A27" s="388"/>
      <c r="B27" s="389"/>
      <c r="C27" s="390" t="s">
        <v>87</v>
      </c>
      <c r="D27" s="390" t="s">
        <v>87</v>
      </c>
      <c r="E27" s="389"/>
      <c r="F27" s="390" t="s">
        <v>87</v>
      </c>
      <c r="G27" s="391" t="s">
        <v>87</v>
      </c>
    </row>
    <row r="28" spans="1:7" ht="12.75">
      <c r="A28" s="380">
        <v>1999</v>
      </c>
      <c r="B28" s="327">
        <v>140.4</v>
      </c>
      <c r="C28" s="327">
        <v>108.9</v>
      </c>
      <c r="D28" s="327">
        <v>31.5</v>
      </c>
      <c r="E28" s="327">
        <v>50.1</v>
      </c>
      <c r="F28" s="327">
        <v>44.4</v>
      </c>
      <c r="G28" s="328">
        <v>5.7</v>
      </c>
    </row>
    <row r="29" spans="1:7" ht="12.75">
      <c r="A29" s="380">
        <v>2000</v>
      </c>
      <c r="B29" s="327">
        <v>149.2</v>
      </c>
      <c r="C29" s="327">
        <v>114.2</v>
      </c>
      <c r="D29" s="327">
        <v>35.1</v>
      </c>
      <c r="E29" s="327">
        <v>54.1</v>
      </c>
      <c r="F29" s="327">
        <v>48.3</v>
      </c>
      <c r="G29" s="328">
        <v>5.8</v>
      </c>
    </row>
    <row r="30" spans="1:7" ht="12.75">
      <c r="A30" s="380">
        <v>2001</v>
      </c>
      <c r="B30" s="327">
        <v>154.6</v>
      </c>
      <c r="C30" s="327">
        <v>116.3</v>
      </c>
      <c r="D30" s="327">
        <v>38.3</v>
      </c>
      <c r="E30" s="327">
        <v>57.9</v>
      </c>
      <c r="F30" s="327">
        <v>51.6</v>
      </c>
      <c r="G30" s="328">
        <v>6.3</v>
      </c>
    </row>
    <row r="31" spans="1:7" ht="12.75">
      <c r="A31" s="380">
        <v>2002</v>
      </c>
      <c r="B31" s="327">
        <v>147.8</v>
      </c>
      <c r="C31" s="327">
        <v>109.7</v>
      </c>
      <c r="D31" s="327">
        <v>38</v>
      </c>
      <c r="E31" s="327">
        <v>58.2</v>
      </c>
      <c r="F31" s="327">
        <v>52.2</v>
      </c>
      <c r="G31" s="328">
        <v>6</v>
      </c>
    </row>
    <row r="32" spans="1:7" ht="12.75">
      <c r="A32" s="380">
        <v>2003</v>
      </c>
      <c r="B32" s="327">
        <v>131.9</v>
      </c>
      <c r="C32" s="327">
        <v>96.2</v>
      </c>
      <c r="D32" s="327">
        <v>35.7</v>
      </c>
      <c r="E32" s="327">
        <v>57.5</v>
      </c>
      <c r="F32" s="327">
        <v>52</v>
      </c>
      <c r="G32" s="328">
        <v>5.5</v>
      </c>
    </row>
    <row r="33" spans="1:7" ht="12.75">
      <c r="A33" s="380">
        <v>2004</v>
      </c>
      <c r="B33" s="327">
        <v>127.9</v>
      </c>
      <c r="C33" s="327">
        <v>97.3</v>
      </c>
      <c r="D33" s="327">
        <v>30.6</v>
      </c>
      <c r="E33" s="327">
        <v>60.6</v>
      </c>
      <c r="F33" s="327">
        <v>56.2</v>
      </c>
      <c r="G33" s="328">
        <v>4.4</v>
      </c>
    </row>
    <row r="34" spans="1:7" ht="12.75">
      <c r="A34" s="380">
        <v>2005</v>
      </c>
      <c r="B34" s="327">
        <v>124.7</v>
      </c>
      <c r="C34" s="327">
        <v>93.2</v>
      </c>
      <c r="D34" s="327">
        <v>31.4</v>
      </c>
      <c r="E34" s="327">
        <v>60.7</v>
      </c>
      <c r="F34" s="327">
        <v>56.4</v>
      </c>
      <c r="G34" s="328">
        <v>4.4</v>
      </c>
    </row>
    <row r="35" spans="1:7" ht="12.75">
      <c r="A35" s="380">
        <v>2006</v>
      </c>
      <c r="B35" s="327">
        <v>121</v>
      </c>
      <c r="C35" s="327">
        <v>89.4</v>
      </c>
      <c r="D35" s="327">
        <v>31.6</v>
      </c>
      <c r="E35" s="327">
        <v>60.4</v>
      </c>
      <c r="F35" s="327">
        <v>56.4</v>
      </c>
      <c r="G35" s="328">
        <v>4</v>
      </c>
    </row>
    <row r="36" spans="1:7" ht="12.75">
      <c r="A36" s="380">
        <v>2007</v>
      </c>
      <c r="B36" s="327">
        <v>113.233</v>
      </c>
      <c r="C36" s="327">
        <v>85.98</v>
      </c>
      <c r="D36" s="327">
        <v>27.253</v>
      </c>
      <c r="E36" s="327">
        <v>60.108</v>
      </c>
      <c r="F36" s="327">
        <v>56.421</v>
      </c>
      <c r="G36" s="328">
        <v>3.687</v>
      </c>
    </row>
    <row r="37" spans="1:7" ht="12.75">
      <c r="A37" s="375">
        <v>2008</v>
      </c>
      <c r="B37" s="327">
        <v>106.429</v>
      </c>
      <c r="C37" s="327">
        <v>79.598</v>
      </c>
      <c r="D37" s="327">
        <v>26.831</v>
      </c>
      <c r="E37" s="327">
        <v>59.017</v>
      </c>
      <c r="F37" s="327">
        <v>55.516</v>
      </c>
      <c r="G37" s="328">
        <v>3.501</v>
      </c>
    </row>
    <row r="38" spans="1:7" ht="13.5" thickBot="1">
      <c r="A38" s="464" t="s">
        <v>377</v>
      </c>
      <c r="B38" s="243">
        <v>100.726</v>
      </c>
      <c r="C38" s="243">
        <v>77.962</v>
      </c>
      <c r="D38" s="243">
        <v>22.764</v>
      </c>
      <c r="E38" s="243">
        <v>57.939</v>
      </c>
      <c r="F38" s="243">
        <v>54.904</v>
      </c>
      <c r="G38" s="257">
        <v>3.035</v>
      </c>
    </row>
    <row r="39" spans="1:8" s="11" customFormat="1" ht="12.75">
      <c r="A39" s="329" t="s">
        <v>185</v>
      </c>
      <c r="B39" s="329"/>
      <c r="C39" s="329"/>
      <c r="D39" s="329"/>
      <c r="E39" s="329"/>
      <c r="F39" s="356"/>
      <c r="G39" s="355"/>
      <c r="H39" s="35"/>
    </row>
    <row r="40" ht="12.75">
      <c r="A40" s="7" t="s">
        <v>332</v>
      </c>
    </row>
    <row r="43" ht="12.75">
      <c r="E43" s="8"/>
    </row>
  </sheetData>
  <mergeCells count="10">
    <mergeCell ref="B24:D24"/>
    <mergeCell ref="E24:G24"/>
    <mergeCell ref="A22:G22"/>
    <mergeCell ref="A1:J1"/>
    <mergeCell ref="A3:J3"/>
    <mergeCell ref="A4:J4"/>
    <mergeCell ref="B7:D7"/>
    <mergeCell ref="E7:G7"/>
    <mergeCell ref="H7:J7"/>
    <mergeCell ref="A5:J5"/>
  </mergeCells>
  <printOptions horizontalCentered="1"/>
  <pageMargins left="0.7874015748031497" right="0.7874015748031497" top="0.5905511811023623" bottom="0.984251968503937" header="0" footer="0"/>
  <pageSetup fitToHeight="1" fitToWidth="1" horizontalDpi="600" verticalDpi="600" orientation="portrait" paperSize="9" scale="67" r:id="rId1"/>
  <headerFooter alignWithMargins="0">
    <oddFooter>&amp;C&amp;A</oddFooter>
  </headerFooter>
  <ignoredErrors>
    <ignoredError sqref="A11:A14" numberStoredAsText="1"/>
  </ignoredErrors>
</worksheet>
</file>

<file path=xl/worksheets/sheet31.xml><?xml version="1.0" encoding="utf-8"?>
<worksheet xmlns="http://schemas.openxmlformats.org/spreadsheetml/2006/main" xmlns:r="http://schemas.openxmlformats.org/officeDocument/2006/relationships">
  <sheetPr transitionEvaluation="1">
    <pageSetUpPr fitToPage="1"/>
  </sheetPr>
  <dimension ref="A1:M25"/>
  <sheetViews>
    <sheetView showGridLines="0" zoomScale="75" zoomScaleNormal="75" workbookViewId="0" topLeftCell="A1">
      <selection activeCell="G29" sqref="G29"/>
    </sheetView>
  </sheetViews>
  <sheetFormatPr defaultColWidth="12.57421875" defaultRowHeight="12.75"/>
  <cols>
    <col min="1" max="10" width="12.7109375" style="7" customWidth="1"/>
    <col min="11" max="11" width="16.421875" style="7" customWidth="1"/>
    <col min="12" max="16384" width="19.140625" style="7" customWidth="1"/>
  </cols>
  <sheetData>
    <row r="1" spans="1:13" ht="18">
      <c r="A1" s="592" t="s">
        <v>236</v>
      </c>
      <c r="B1" s="592"/>
      <c r="C1" s="592"/>
      <c r="D1" s="592"/>
      <c r="E1" s="592"/>
      <c r="F1" s="592"/>
      <c r="G1" s="592"/>
      <c r="H1" s="592"/>
      <c r="I1" s="592"/>
      <c r="J1" s="592"/>
      <c r="K1" s="18"/>
      <c r="L1" s="18"/>
      <c r="M1" s="18"/>
    </row>
    <row r="3" spans="1:10" s="41" customFormat="1" ht="15">
      <c r="A3" s="770" t="s">
        <v>431</v>
      </c>
      <c r="B3" s="770"/>
      <c r="C3" s="770"/>
      <c r="D3" s="770"/>
      <c r="E3" s="770"/>
      <c r="F3" s="770"/>
      <c r="G3" s="770"/>
      <c r="H3" s="770"/>
      <c r="I3" s="770"/>
      <c r="J3" s="770"/>
    </row>
    <row r="4" spans="1:10" s="41" customFormat="1" ht="15">
      <c r="A4" s="770" t="s">
        <v>432</v>
      </c>
      <c r="B4" s="770"/>
      <c r="C4" s="770"/>
      <c r="D4" s="770"/>
      <c r="E4" s="770"/>
      <c r="F4" s="770"/>
      <c r="G4" s="770"/>
      <c r="H4" s="770"/>
      <c r="I4" s="770"/>
      <c r="J4" s="770"/>
    </row>
    <row r="5" spans="1:10" s="41" customFormat="1" ht="15">
      <c r="A5" s="770" t="s">
        <v>172</v>
      </c>
      <c r="B5" s="770"/>
      <c r="C5" s="770"/>
      <c r="D5" s="770"/>
      <c r="E5" s="770"/>
      <c r="F5" s="770"/>
      <c r="G5" s="770"/>
      <c r="H5" s="770"/>
      <c r="I5" s="770"/>
      <c r="J5" s="770"/>
    </row>
    <row r="6" spans="1:10" ht="13.5" thickBot="1">
      <c r="A6" s="377"/>
      <c r="B6" s="377"/>
      <c r="C6" s="377"/>
      <c r="D6" s="377"/>
      <c r="E6" s="377"/>
      <c r="F6" s="377"/>
      <c r="G6" s="377"/>
      <c r="H6" s="377"/>
      <c r="I6" s="377"/>
      <c r="J6" s="377"/>
    </row>
    <row r="7" spans="1:10" ht="12.75">
      <c r="A7" s="381"/>
      <c r="B7" s="794" t="s">
        <v>3</v>
      </c>
      <c r="C7" s="795"/>
      <c r="D7" s="796"/>
      <c r="E7" s="794" t="s">
        <v>4</v>
      </c>
      <c r="F7" s="795"/>
      <c r="G7" s="796"/>
      <c r="H7" s="794" t="s">
        <v>5</v>
      </c>
      <c r="I7" s="795"/>
      <c r="J7" s="797"/>
    </row>
    <row r="8" spans="1:10" ht="12.75">
      <c r="A8" s="382" t="s">
        <v>73</v>
      </c>
      <c r="B8" s="383"/>
      <c r="C8" s="383" t="s">
        <v>85</v>
      </c>
      <c r="D8" s="383" t="s">
        <v>86</v>
      </c>
      <c r="E8" s="384"/>
      <c r="F8" s="383" t="s">
        <v>85</v>
      </c>
      <c r="G8" s="383" t="s">
        <v>86</v>
      </c>
      <c r="H8" s="384"/>
      <c r="I8" s="383" t="s">
        <v>85</v>
      </c>
      <c r="J8" s="385" t="s">
        <v>86</v>
      </c>
    </row>
    <row r="9" spans="1:10" ht="12.75">
      <c r="A9" s="382" t="s">
        <v>184</v>
      </c>
      <c r="B9" s="386" t="s">
        <v>3</v>
      </c>
      <c r="C9" s="386" t="s">
        <v>54</v>
      </c>
      <c r="D9" s="386" t="s">
        <v>54</v>
      </c>
      <c r="E9" s="386" t="s">
        <v>3</v>
      </c>
      <c r="F9" s="386" t="s">
        <v>54</v>
      </c>
      <c r="G9" s="386" t="s">
        <v>54</v>
      </c>
      <c r="H9" s="386" t="s">
        <v>3</v>
      </c>
      <c r="I9" s="386" t="s">
        <v>54</v>
      </c>
      <c r="J9" s="387" t="s">
        <v>54</v>
      </c>
    </row>
    <row r="10" spans="1:10" ht="13.5" thickBot="1">
      <c r="A10" s="388"/>
      <c r="B10" s="389"/>
      <c r="C10" s="390" t="s">
        <v>87</v>
      </c>
      <c r="D10" s="390" t="s">
        <v>87</v>
      </c>
      <c r="E10" s="389"/>
      <c r="F10" s="390" t="s">
        <v>87</v>
      </c>
      <c r="G10" s="390" t="s">
        <v>87</v>
      </c>
      <c r="H10" s="389"/>
      <c r="I10" s="390" t="s">
        <v>87</v>
      </c>
      <c r="J10" s="391" t="s">
        <v>87</v>
      </c>
    </row>
    <row r="11" spans="1:11" ht="12.75">
      <c r="A11" s="375" t="s">
        <v>152</v>
      </c>
      <c r="B11" s="327">
        <f aca="true" t="shared" si="0" ref="B11:B18">E11+H11</f>
        <v>224.10000000000002</v>
      </c>
      <c r="C11" s="327">
        <f aca="true" t="shared" si="1" ref="C11:C18">F11+I11</f>
        <v>177.3</v>
      </c>
      <c r="D11" s="327">
        <f aca="true" t="shared" si="2" ref="D11:D18">G11+J11</f>
        <v>46.8</v>
      </c>
      <c r="E11" s="327">
        <f aca="true" t="shared" si="3" ref="E11:E18">SUM(F11:G11)</f>
        <v>97.8</v>
      </c>
      <c r="F11" s="327">
        <v>72.1</v>
      </c>
      <c r="G11" s="327">
        <v>25.7</v>
      </c>
      <c r="H11" s="327">
        <f aca="true" t="shared" si="4" ref="H11:H18">SUM(I11:J11)</f>
        <v>126.30000000000001</v>
      </c>
      <c r="I11" s="327">
        <v>105.2</v>
      </c>
      <c r="J11" s="328">
        <v>21.1</v>
      </c>
      <c r="K11" s="32"/>
    </row>
    <row r="12" spans="1:11" ht="12.75">
      <c r="A12" s="375" t="s">
        <v>153</v>
      </c>
      <c r="B12" s="327">
        <f t="shared" si="0"/>
        <v>233.5</v>
      </c>
      <c r="C12" s="327">
        <f t="shared" si="1"/>
        <v>182.4</v>
      </c>
      <c r="D12" s="327">
        <f t="shared" si="2"/>
        <v>51.099999999999994</v>
      </c>
      <c r="E12" s="327">
        <f t="shared" si="3"/>
        <v>98.80000000000001</v>
      </c>
      <c r="F12" s="327">
        <v>71.4</v>
      </c>
      <c r="G12" s="327">
        <v>27.4</v>
      </c>
      <c r="H12" s="327">
        <f t="shared" si="4"/>
        <v>134.7</v>
      </c>
      <c r="I12" s="327">
        <v>111</v>
      </c>
      <c r="J12" s="328">
        <v>23.7</v>
      </c>
      <c r="K12" s="32"/>
    </row>
    <row r="13" spans="1:11" ht="12.75">
      <c r="A13" s="375" t="s">
        <v>165</v>
      </c>
      <c r="B13" s="327">
        <f t="shared" si="0"/>
        <v>224.6</v>
      </c>
      <c r="C13" s="327">
        <f t="shared" si="1"/>
        <v>174.39999999999998</v>
      </c>
      <c r="D13" s="327">
        <f t="shared" si="2"/>
        <v>50.2</v>
      </c>
      <c r="E13" s="327">
        <f t="shared" si="3"/>
        <v>93.1</v>
      </c>
      <c r="F13" s="327">
        <v>66.1</v>
      </c>
      <c r="G13" s="327">
        <v>27</v>
      </c>
      <c r="H13" s="327">
        <f t="shared" si="4"/>
        <v>131.5</v>
      </c>
      <c r="I13" s="327">
        <v>108.3</v>
      </c>
      <c r="J13" s="328">
        <v>23.2</v>
      </c>
      <c r="K13" s="32"/>
    </row>
    <row r="14" spans="1:11" ht="12.75">
      <c r="A14" s="375">
        <v>2003</v>
      </c>
      <c r="B14" s="327">
        <f t="shared" si="0"/>
        <v>202</v>
      </c>
      <c r="C14" s="327">
        <f t="shared" si="1"/>
        <v>156.2</v>
      </c>
      <c r="D14" s="327">
        <f t="shared" si="2"/>
        <v>45.8</v>
      </c>
      <c r="E14" s="327">
        <f t="shared" si="3"/>
        <v>83.7</v>
      </c>
      <c r="F14" s="327">
        <v>59.2</v>
      </c>
      <c r="G14" s="327">
        <v>24.5</v>
      </c>
      <c r="H14" s="327">
        <f t="shared" si="4"/>
        <v>118.3</v>
      </c>
      <c r="I14" s="327">
        <v>97</v>
      </c>
      <c r="J14" s="328">
        <v>21.3</v>
      </c>
      <c r="K14" s="32"/>
    </row>
    <row r="15" spans="1:11" ht="12.75">
      <c r="A15" s="375">
        <v>2004</v>
      </c>
      <c r="B15" s="327">
        <f t="shared" si="0"/>
        <v>197.2</v>
      </c>
      <c r="C15" s="327">
        <f t="shared" si="1"/>
        <v>159.3</v>
      </c>
      <c r="D15" s="327">
        <f t="shared" si="2"/>
        <v>37.9</v>
      </c>
      <c r="E15" s="327">
        <f t="shared" si="3"/>
        <v>80</v>
      </c>
      <c r="F15" s="327">
        <v>59.3</v>
      </c>
      <c r="G15" s="327">
        <v>20.7</v>
      </c>
      <c r="H15" s="327">
        <f t="shared" si="4"/>
        <v>117.2</v>
      </c>
      <c r="I15" s="327">
        <v>100</v>
      </c>
      <c r="J15" s="328">
        <v>17.2</v>
      </c>
      <c r="K15" s="32"/>
    </row>
    <row r="16" spans="1:11" ht="12.75">
      <c r="A16" s="375">
        <v>2005</v>
      </c>
      <c r="B16" s="327">
        <f t="shared" si="0"/>
        <v>191.2</v>
      </c>
      <c r="C16" s="327">
        <f t="shared" si="1"/>
        <v>153.4</v>
      </c>
      <c r="D16" s="327">
        <f t="shared" si="2"/>
        <v>37.8</v>
      </c>
      <c r="E16" s="327">
        <f t="shared" si="3"/>
        <v>75.2</v>
      </c>
      <c r="F16" s="327">
        <v>55.1</v>
      </c>
      <c r="G16" s="327">
        <v>20.1</v>
      </c>
      <c r="H16" s="327">
        <f t="shared" si="4"/>
        <v>116</v>
      </c>
      <c r="I16" s="327">
        <v>98.3</v>
      </c>
      <c r="J16" s="328">
        <v>17.7</v>
      </c>
      <c r="K16" s="32"/>
    </row>
    <row r="17" spans="1:11" ht="12.75">
      <c r="A17" s="375">
        <v>2006</v>
      </c>
      <c r="B17" s="327">
        <f t="shared" si="0"/>
        <v>184.8</v>
      </c>
      <c r="C17" s="327">
        <f t="shared" si="1"/>
        <v>147.9</v>
      </c>
      <c r="D17" s="327">
        <f t="shared" si="2"/>
        <v>36.900000000000006</v>
      </c>
      <c r="E17" s="327">
        <f t="shared" si="3"/>
        <v>70.2</v>
      </c>
      <c r="F17" s="327">
        <v>51.4</v>
      </c>
      <c r="G17" s="327">
        <v>18.8</v>
      </c>
      <c r="H17" s="327">
        <f t="shared" si="4"/>
        <v>114.6</v>
      </c>
      <c r="I17" s="327">
        <v>96.5</v>
      </c>
      <c r="J17" s="328">
        <v>18.1</v>
      </c>
      <c r="K17" s="32"/>
    </row>
    <row r="18" spans="1:11" ht="12.75">
      <c r="A18" s="375">
        <v>2007</v>
      </c>
      <c r="B18" s="327">
        <f t="shared" si="0"/>
        <v>175.2</v>
      </c>
      <c r="C18" s="327">
        <f t="shared" si="1"/>
        <v>143.6</v>
      </c>
      <c r="D18" s="327">
        <f t="shared" si="2"/>
        <v>31.6</v>
      </c>
      <c r="E18" s="327">
        <f t="shared" si="3"/>
        <v>65.5</v>
      </c>
      <c r="F18" s="327">
        <v>49.8</v>
      </c>
      <c r="G18" s="327">
        <v>15.7</v>
      </c>
      <c r="H18" s="327">
        <f t="shared" si="4"/>
        <v>109.7</v>
      </c>
      <c r="I18" s="327">
        <v>93.8</v>
      </c>
      <c r="J18" s="328">
        <v>15.9</v>
      </c>
      <c r="K18" s="32"/>
    </row>
    <row r="19" spans="1:11" ht="12.75">
      <c r="A19" s="375">
        <v>2008</v>
      </c>
      <c r="B19" s="327">
        <f>E19+H19</f>
        <v>166.28</v>
      </c>
      <c r="C19" s="327">
        <f>F19+I19</f>
        <v>135.68</v>
      </c>
      <c r="D19" s="327">
        <f>G19+J19</f>
        <v>30.6</v>
      </c>
      <c r="E19" s="344">
        <f>SUM(F19:G19)</f>
        <v>61.64</v>
      </c>
      <c r="F19" s="344">
        <v>46.14</v>
      </c>
      <c r="G19" s="344">
        <v>15.5</v>
      </c>
      <c r="H19" s="327">
        <f>SUM(I19:J19)</f>
        <v>104.64</v>
      </c>
      <c r="I19" s="327">
        <v>89.54</v>
      </c>
      <c r="J19" s="328">
        <v>15.1</v>
      </c>
      <c r="K19" s="32"/>
    </row>
    <row r="20" spans="1:11" ht="13.5" thickBot="1">
      <c r="A20" s="452" t="s">
        <v>377</v>
      </c>
      <c r="B20" s="243">
        <v>158.91</v>
      </c>
      <c r="C20" s="243">
        <v>133.024</v>
      </c>
      <c r="D20" s="243">
        <v>25.886</v>
      </c>
      <c r="E20" s="463">
        <v>58.427</v>
      </c>
      <c r="F20" s="463">
        <v>45.234</v>
      </c>
      <c r="G20" s="463">
        <v>13.193</v>
      </c>
      <c r="H20" s="243">
        <v>100.483</v>
      </c>
      <c r="I20" s="243">
        <v>87.79</v>
      </c>
      <c r="J20" s="257">
        <v>12.693</v>
      </c>
      <c r="K20" s="32"/>
    </row>
    <row r="21" spans="1:8" s="11" customFormat="1" ht="12.75">
      <c r="A21" s="329" t="s">
        <v>185</v>
      </c>
      <c r="B21" s="329"/>
      <c r="C21" s="329"/>
      <c r="D21" s="329"/>
      <c r="E21" s="329"/>
      <c r="F21" s="356"/>
      <c r="G21" s="355"/>
      <c r="H21" s="35"/>
    </row>
    <row r="22" ht="12.75">
      <c r="A22" s="7" t="s">
        <v>332</v>
      </c>
    </row>
    <row r="25" ht="12.75">
      <c r="E25" s="8"/>
    </row>
  </sheetData>
  <mergeCells count="7">
    <mergeCell ref="A1:J1"/>
    <mergeCell ref="A3:J3"/>
    <mergeCell ref="A4:J4"/>
    <mergeCell ref="B7:D7"/>
    <mergeCell ref="E7:G7"/>
    <mergeCell ref="H7:J7"/>
    <mergeCell ref="A5:J5"/>
  </mergeCells>
  <printOptions horizontalCentered="1"/>
  <pageMargins left="0.7874015748031497" right="0.7874015748031497" top="0.5905511811023623" bottom="0.984251968503937" header="0" footer="0"/>
  <pageSetup fitToHeight="1" fitToWidth="1" horizontalDpi="600" verticalDpi="600" orientation="portrait" paperSize="9" scale="67" r:id="rId1"/>
  <headerFooter alignWithMargins="0">
    <oddFooter>&amp;C&amp;A</oddFooter>
  </headerFooter>
  <ignoredErrors>
    <ignoredError sqref="E11:E18" formulaRange="1"/>
  </ignoredErrors>
</worksheet>
</file>

<file path=xl/worksheets/sheet32.xml><?xml version="1.0" encoding="utf-8"?>
<worksheet xmlns="http://schemas.openxmlformats.org/spreadsheetml/2006/main" xmlns:r="http://schemas.openxmlformats.org/officeDocument/2006/relationships">
  <sheetPr transitionEvaluation="1"/>
  <dimension ref="A1:Q41"/>
  <sheetViews>
    <sheetView showGridLines="0" zoomScale="75" zoomScaleNormal="75" workbookViewId="0" topLeftCell="A1">
      <selection activeCell="A23" sqref="A23:IV23"/>
    </sheetView>
  </sheetViews>
  <sheetFormatPr defaultColWidth="12.57421875" defaultRowHeight="12.75"/>
  <cols>
    <col min="1" max="1" width="12.7109375" style="6" customWidth="1"/>
    <col min="2" max="15" width="11.7109375" style="6" customWidth="1"/>
    <col min="16" max="16384" width="19.140625" style="6" customWidth="1"/>
  </cols>
  <sheetData>
    <row r="1" spans="1:15" ht="18">
      <c r="A1" s="592" t="s">
        <v>236</v>
      </c>
      <c r="B1" s="592"/>
      <c r="C1" s="592"/>
      <c r="D1" s="592"/>
      <c r="E1" s="592"/>
      <c r="F1" s="592"/>
      <c r="G1" s="592"/>
      <c r="H1" s="592"/>
      <c r="I1" s="592"/>
      <c r="J1" s="592"/>
      <c r="K1" s="592"/>
      <c r="L1" s="592"/>
      <c r="M1" s="592"/>
      <c r="N1" s="592"/>
      <c r="O1" s="592"/>
    </row>
    <row r="2" spans="1:9" ht="12.75" customHeight="1">
      <c r="A2" s="20"/>
      <c r="B2" s="20"/>
      <c r="C2" s="20"/>
      <c r="D2" s="20"/>
      <c r="E2" s="20"/>
      <c r="F2" s="20"/>
      <c r="G2" s="20"/>
      <c r="H2"/>
      <c r="I2"/>
    </row>
    <row r="3" spans="1:15" s="42" customFormat="1" ht="17.25">
      <c r="A3" s="804" t="s">
        <v>449</v>
      </c>
      <c r="B3" s="804"/>
      <c r="C3" s="804"/>
      <c r="D3" s="804"/>
      <c r="E3" s="804"/>
      <c r="F3" s="804"/>
      <c r="G3" s="804"/>
      <c r="H3" s="804"/>
      <c r="I3" s="804"/>
      <c r="J3" s="804"/>
      <c r="K3" s="804"/>
      <c r="L3" s="804"/>
      <c r="M3" s="804"/>
      <c r="N3" s="804"/>
      <c r="O3" s="804"/>
    </row>
    <row r="4" spans="1:15" s="42" customFormat="1" ht="15">
      <c r="A4" s="804" t="s">
        <v>302</v>
      </c>
      <c r="B4" s="804"/>
      <c r="C4" s="804"/>
      <c r="D4" s="804"/>
      <c r="E4" s="804"/>
      <c r="F4" s="804"/>
      <c r="G4" s="804"/>
      <c r="H4" s="804"/>
      <c r="I4" s="804"/>
      <c r="J4" s="804"/>
      <c r="K4" s="804"/>
      <c r="L4" s="804"/>
      <c r="M4" s="804"/>
      <c r="N4" s="804"/>
      <c r="O4" s="804"/>
    </row>
    <row r="5" spans="1:15" ht="13.5" thickBot="1">
      <c r="A5" s="392"/>
      <c r="B5" s="392"/>
      <c r="C5" s="392"/>
      <c r="D5" s="392"/>
      <c r="E5" s="392"/>
      <c r="F5" s="392"/>
      <c r="G5" s="392"/>
      <c r="H5" s="392"/>
      <c r="I5" s="392"/>
      <c r="J5" s="392"/>
      <c r="K5" s="392"/>
      <c r="L5" s="392"/>
      <c r="M5" s="392"/>
      <c r="N5" s="392"/>
      <c r="O5" s="392"/>
    </row>
    <row r="6" spans="1:15" ht="12.75" customHeight="1">
      <c r="A6" s="805" t="s">
        <v>1</v>
      </c>
      <c r="B6" s="808" t="s">
        <v>3</v>
      </c>
      <c r="C6" s="805"/>
      <c r="D6" s="808" t="s">
        <v>181</v>
      </c>
      <c r="E6" s="805"/>
      <c r="F6" s="812" t="s">
        <v>436</v>
      </c>
      <c r="G6" s="813"/>
      <c r="H6" s="813"/>
      <c r="I6" s="813"/>
      <c r="J6" s="813"/>
      <c r="K6" s="813"/>
      <c r="L6" s="813"/>
      <c r="M6" s="814"/>
      <c r="N6" s="798" t="s">
        <v>244</v>
      </c>
      <c r="O6" s="799"/>
    </row>
    <row r="7" spans="1:15" ht="12.75" customHeight="1">
      <c r="A7" s="806"/>
      <c r="B7" s="809"/>
      <c r="C7" s="806"/>
      <c r="D7" s="809"/>
      <c r="E7" s="806"/>
      <c r="F7" s="810" t="s">
        <v>3</v>
      </c>
      <c r="G7" s="811"/>
      <c r="H7" s="702" t="s">
        <v>437</v>
      </c>
      <c r="I7" s="715"/>
      <c r="J7" s="702" t="s">
        <v>438</v>
      </c>
      <c r="K7" s="715"/>
      <c r="L7" s="702" t="s">
        <v>439</v>
      </c>
      <c r="M7" s="715"/>
      <c r="N7" s="646"/>
      <c r="O7" s="800"/>
    </row>
    <row r="8" spans="1:15" ht="12.75" customHeight="1">
      <c r="A8" s="806"/>
      <c r="B8" s="809"/>
      <c r="C8" s="806"/>
      <c r="D8" s="809"/>
      <c r="E8" s="806"/>
      <c r="F8" s="730"/>
      <c r="G8" s="724"/>
      <c r="H8" s="662"/>
      <c r="I8" s="716"/>
      <c r="J8" s="662"/>
      <c r="K8" s="716"/>
      <c r="L8" s="662"/>
      <c r="M8" s="716"/>
      <c r="N8" s="646"/>
      <c r="O8" s="800"/>
    </row>
    <row r="9" spans="1:17" ht="12.75" customHeight="1">
      <c r="A9" s="806"/>
      <c r="B9" s="809"/>
      <c r="C9" s="806"/>
      <c r="D9" s="809"/>
      <c r="E9" s="806"/>
      <c r="F9" s="730"/>
      <c r="G9" s="724"/>
      <c r="H9" s="662"/>
      <c r="I9" s="716"/>
      <c r="J9" s="662"/>
      <c r="K9" s="716"/>
      <c r="L9" s="662"/>
      <c r="M9" s="716"/>
      <c r="N9" s="646"/>
      <c r="O9" s="800"/>
      <c r="P9"/>
      <c r="Q9"/>
    </row>
    <row r="10" spans="1:17" ht="12.75" customHeight="1" thickBot="1">
      <c r="A10" s="807"/>
      <c r="B10" s="376" t="s">
        <v>4</v>
      </c>
      <c r="C10" s="376" t="s">
        <v>5</v>
      </c>
      <c r="D10" s="376" t="s">
        <v>4</v>
      </c>
      <c r="E10" s="376" t="s">
        <v>5</v>
      </c>
      <c r="F10" s="376" t="s">
        <v>4</v>
      </c>
      <c r="G10" s="376" t="s">
        <v>5</v>
      </c>
      <c r="H10" s="376" t="s">
        <v>4</v>
      </c>
      <c r="I10" s="376" t="s">
        <v>5</v>
      </c>
      <c r="J10" s="376" t="s">
        <v>4</v>
      </c>
      <c r="K10" s="376" t="s">
        <v>5</v>
      </c>
      <c r="L10" s="376" t="s">
        <v>4</v>
      </c>
      <c r="M10" s="376" t="s">
        <v>5</v>
      </c>
      <c r="N10" s="376" t="s">
        <v>4</v>
      </c>
      <c r="O10" s="376" t="s">
        <v>5</v>
      </c>
      <c r="P10"/>
      <c r="Q10"/>
    </row>
    <row r="11" spans="1:17" ht="12.75">
      <c r="A11" s="393">
        <v>2000</v>
      </c>
      <c r="B11" s="294">
        <v>188329</v>
      </c>
      <c r="C11" s="294">
        <v>103791</v>
      </c>
      <c r="D11" s="294">
        <v>34164</v>
      </c>
      <c r="E11" s="294">
        <v>4000</v>
      </c>
      <c r="F11" s="294">
        <v>112237</v>
      </c>
      <c r="G11" s="294">
        <v>84961</v>
      </c>
      <c r="H11" s="294">
        <v>14177</v>
      </c>
      <c r="I11" s="294">
        <v>3650</v>
      </c>
      <c r="J11" s="294">
        <v>35473</v>
      </c>
      <c r="K11" s="294">
        <v>1373</v>
      </c>
      <c r="L11" s="294">
        <v>62587</v>
      </c>
      <c r="M11" s="294">
        <v>79938</v>
      </c>
      <c r="N11" s="318">
        <v>41928</v>
      </c>
      <c r="O11" s="318">
        <v>14830</v>
      </c>
      <c r="P11"/>
      <c r="Q11"/>
    </row>
    <row r="12" spans="1:17" ht="12.75">
      <c r="A12" s="393">
        <v>2001</v>
      </c>
      <c r="B12" s="294">
        <v>200809</v>
      </c>
      <c r="C12" s="294">
        <v>97867</v>
      </c>
      <c r="D12" s="294">
        <v>39126</v>
      </c>
      <c r="E12" s="294">
        <v>8014</v>
      </c>
      <c r="F12" s="294">
        <v>135595</v>
      </c>
      <c r="G12" s="294">
        <v>84797</v>
      </c>
      <c r="H12" s="294">
        <v>23735</v>
      </c>
      <c r="I12" s="294">
        <v>6541</v>
      </c>
      <c r="J12" s="294">
        <v>43862</v>
      </c>
      <c r="K12" s="294">
        <v>2209</v>
      </c>
      <c r="L12" s="294">
        <v>67998</v>
      </c>
      <c r="M12" s="294">
        <v>76047</v>
      </c>
      <c r="N12" s="318">
        <v>26088</v>
      </c>
      <c r="O12" s="318">
        <v>5056</v>
      </c>
      <c r="P12"/>
      <c r="Q12"/>
    </row>
    <row r="13" spans="1:17" ht="12.75">
      <c r="A13" s="393">
        <v>2002</v>
      </c>
      <c r="B13" s="294">
        <v>206764</v>
      </c>
      <c r="C13" s="294">
        <v>111379</v>
      </c>
      <c r="D13" s="294">
        <v>42896</v>
      </c>
      <c r="E13" s="294">
        <v>10325</v>
      </c>
      <c r="F13" s="294">
        <v>153467</v>
      </c>
      <c r="G13" s="294">
        <v>95474</v>
      </c>
      <c r="H13" s="294">
        <v>24662</v>
      </c>
      <c r="I13" s="294">
        <v>7598</v>
      </c>
      <c r="J13" s="294">
        <v>56370</v>
      </c>
      <c r="K13" s="294">
        <v>2389</v>
      </c>
      <c r="L13" s="294">
        <v>72435</v>
      </c>
      <c r="M13" s="294">
        <v>85487</v>
      </c>
      <c r="N13" s="318">
        <v>10401</v>
      </c>
      <c r="O13" s="318">
        <v>5580</v>
      </c>
      <c r="P13"/>
      <c r="Q13"/>
    </row>
    <row r="14" spans="1:17" ht="12.75">
      <c r="A14" s="393">
        <v>2003</v>
      </c>
      <c r="B14" s="294">
        <v>169780</v>
      </c>
      <c r="C14" s="294">
        <v>114683</v>
      </c>
      <c r="D14" s="294">
        <v>20343</v>
      </c>
      <c r="E14" s="294">
        <v>8198</v>
      </c>
      <c r="F14" s="294">
        <v>137362</v>
      </c>
      <c r="G14" s="294">
        <v>99073</v>
      </c>
      <c r="H14" s="294">
        <v>19736</v>
      </c>
      <c r="I14" s="294">
        <v>6746</v>
      </c>
      <c r="J14" s="294">
        <v>54398</v>
      </c>
      <c r="K14" s="294">
        <v>2705</v>
      </c>
      <c r="L14" s="294">
        <v>63228</v>
      </c>
      <c r="M14" s="294">
        <v>89622</v>
      </c>
      <c r="N14" s="318">
        <v>12075</v>
      </c>
      <c r="O14" s="318">
        <v>7412</v>
      </c>
      <c r="P14"/>
      <c r="Q14"/>
    </row>
    <row r="15" spans="1:17" ht="12.75">
      <c r="A15" s="393">
        <v>2004</v>
      </c>
      <c r="B15" s="294">
        <v>336785</v>
      </c>
      <c r="C15" s="294">
        <v>208423</v>
      </c>
      <c r="D15" s="294">
        <v>56011</v>
      </c>
      <c r="E15" s="294">
        <v>19257</v>
      </c>
      <c r="F15" s="294">
        <v>207344</v>
      </c>
      <c r="G15" s="294">
        <v>137939</v>
      </c>
      <c r="H15" s="294">
        <v>30401</v>
      </c>
      <c r="I15" s="294">
        <v>10687</v>
      </c>
      <c r="J15" s="294">
        <v>83578</v>
      </c>
      <c r="K15" s="294">
        <v>4676</v>
      </c>
      <c r="L15" s="294">
        <v>93365</v>
      </c>
      <c r="M15" s="294">
        <v>122576</v>
      </c>
      <c r="N15" s="318">
        <v>73430</v>
      </c>
      <c r="O15" s="318">
        <v>51227</v>
      </c>
      <c r="P15"/>
      <c r="Q15"/>
    </row>
    <row r="16" spans="1:15" ht="12.75">
      <c r="A16" s="393">
        <v>2005</v>
      </c>
      <c r="B16" s="294">
        <v>587783</v>
      </c>
      <c r="C16" s="294">
        <v>443161</v>
      </c>
      <c r="D16" s="294">
        <v>101251</v>
      </c>
      <c r="E16" s="294">
        <v>28267</v>
      </c>
      <c r="F16" s="294">
        <v>412545</v>
      </c>
      <c r="G16" s="294">
        <v>339583</v>
      </c>
      <c r="H16" s="294">
        <v>43623</v>
      </c>
      <c r="I16" s="294">
        <v>14151</v>
      </c>
      <c r="J16" s="294">
        <v>179950</v>
      </c>
      <c r="K16" s="294">
        <v>8808</v>
      </c>
      <c r="L16" s="294">
        <v>188972</v>
      </c>
      <c r="M16" s="294">
        <v>316624</v>
      </c>
      <c r="N16" s="318">
        <v>73987</v>
      </c>
      <c r="O16" s="318">
        <v>75311</v>
      </c>
    </row>
    <row r="17" spans="1:15" ht="12.75">
      <c r="A17" s="393">
        <v>2006</v>
      </c>
      <c r="B17" s="294">
        <v>496699</v>
      </c>
      <c r="C17" s="294">
        <v>360353</v>
      </c>
      <c r="D17" s="294">
        <v>81628</v>
      </c>
      <c r="E17" s="294">
        <v>22123</v>
      </c>
      <c r="F17" s="294">
        <v>377969</v>
      </c>
      <c r="G17" s="294">
        <v>302942</v>
      </c>
      <c r="H17" s="294">
        <v>38016</v>
      </c>
      <c r="I17" s="294">
        <v>11528</v>
      </c>
      <c r="J17" s="294">
        <v>169287</v>
      </c>
      <c r="K17" s="294">
        <v>7951</v>
      </c>
      <c r="L17" s="294">
        <v>170666</v>
      </c>
      <c r="M17" s="294">
        <v>283463</v>
      </c>
      <c r="N17" s="318">
        <v>37102</v>
      </c>
      <c r="O17" s="318">
        <v>35288</v>
      </c>
    </row>
    <row r="18" spans="1:15" ht="12.75">
      <c r="A18" s="393">
        <v>2007</v>
      </c>
      <c r="B18" s="294">
        <v>301393</v>
      </c>
      <c r="C18" s="294">
        <v>197818</v>
      </c>
      <c r="D18" s="294">
        <v>42801</v>
      </c>
      <c r="E18" s="294">
        <v>15876</v>
      </c>
      <c r="F18" s="294">
        <v>233058</v>
      </c>
      <c r="G18" s="294">
        <v>161728</v>
      </c>
      <c r="H18" s="294">
        <v>25369</v>
      </c>
      <c r="I18" s="294">
        <v>7166</v>
      </c>
      <c r="J18" s="294">
        <v>96831</v>
      </c>
      <c r="K18" s="294">
        <v>4888</v>
      </c>
      <c r="L18" s="294">
        <v>110858</v>
      </c>
      <c r="M18" s="294">
        <v>149674</v>
      </c>
      <c r="N18" s="318">
        <v>25534</v>
      </c>
      <c r="O18" s="318">
        <v>20214</v>
      </c>
    </row>
    <row r="19" spans="1:15" ht="14.25">
      <c r="A19" s="393" t="s">
        <v>453</v>
      </c>
      <c r="B19" s="294">
        <v>424870</v>
      </c>
      <c r="C19" s="294">
        <v>309022</v>
      </c>
      <c r="D19" s="294">
        <v>79098</v>
      </c>
      <c r="E19" s="294">
        <v>34188</v>
      </c>
      <c r="F19" s="294">
        <v>309839</v>
      </c>
      <c r="G19" s="294">
        <v>248316</v>
      </c>
      <c r="H19" s="294">
        <v>33154</v>
      </c>
      <c r="I19" s="294">
        <v>10432</v>
      </c>
      <c r="J19" s="294">
        <v>124234</v>
      </c>
      <c r="K19" s="294">
        <v>6426</v>
      </c>
      <c r="L19" s="294">
        <v>152451</v>
      </c>
      <c r="M19" s="294">
        <v>231458</v>
      </c>
      <c r="N19" s="318">
        <v>35933</v>
      </c>
      <c r="O19" s="318">
        <v>26518</v>
      </c>
    </row>
    <row r="20" spans="1:15" ht="15" thickBot="1">
      <c r="A20" s="465" t="s">
        <v>450</v>
      </c>
      <c r="B20" s="801">
        <v>192860</v>
      </c>
      <c r="C20" s="802"/>
      <c r="D20" s="801">
        <v>11087</v>
      </c>
      <c r="E20" s="802"/>
      <c r="F20" s="801">
        <v>74821</v>
      </c>
      <c r="G20" s="802"/>
      <c r="H20" s="801">
        <v>5114</v>
      </c>
      <c r="I20" s="802"/>
      <c r="J20" s="801">
        <v>13383</v>
      </c>
      <c r="K20" s="802"/>
      <c r="L20" s="801">
        <v>56324</v>
      </c>
      <c r="M20" s="802"/>
      <c r="N20" s="801">
        <v>106952</v>
      </c>
      <c r="O20" s="803"/>
    </row>
    <row r="21" spans="1:15" s="11" customFormat="1" ht="12.75">
      <c r="A21" s="329" t="s">
        <v>185</v>
      </c>
      <c r="B21" s="329"/>
      <c r="C21" s="329"/>
      <c r="D21" s="329"/>
      <c r="E21" s="329"/>
      <c r="F21" s="356"/>
      <c r="G21" s="356"/>
      <c r="H21" s="355"/>
      <c r="I21" s="355"/>
      <c r="J21" s="361"/>
      <c r="K21" s="361"/>
      <c r="L21" s="355"/>
      <c r="M21" s="355"/>
      <c r="N21" s="355"/>
      <c r="O21" s="355"/>
    </row>
    <row r="22" spans="1:15" s="11" customFormat="1" ht="14.25">
      <c r="A22" s="466" t="s">
        <v>452</v>
      </c>
      <c r="B22" s="407"/>
      <c r="C22" s="407"/>
      <c r="D22" s="407"/>
      <c r="E22" s="407"/>
      <c r="F22" s="447"/>
      <c r="G22" s="447"/>
      <c r="H22" s="156"/>
      <c r="I22" s="156"/>
      <c r="J22" s="38"/>
      <c r="K22" s="38"/>
      <c r="L22" s="156"/>
      <c r="M22" s="156"/>
      <c r="N22" s="156"/>
      <c r="O22" s="156"/>
    </row>
    <row r="23" spans="1:15" s="11" customFormat="1" ht="14.25">
      <c r="A23" s="466" t="s">
        <v>454</v>
      </c>
      <c r="B23" s="407"/>
      <c r="C23" s="407"/>
      <c r="D23" s="407"/>
      <c r="E23" s="407"/>
      <c r="F23" s="447"/>
      <c r="G23" s="447"/>
      <c r="H23" s="156"/>
      <c r="I23" s="156"/>
      <c r="J23" s="38"/>
      <c r="K23" s="38"/>
      <c r="L23" s="156"/>
      <c r="M23" s="156"/>
      <c r="N23" s="156"/>
      <c r="O23" s="156"/>
    </row>
    <row r="24" spans="1:15" s="11" customFormat="1" ht="14.25">
      <c r="A24" s="428" t="s">
        <v>451</v>
      </c>
      <c r="B24" s="407"/>
      <c r="C24" s="407"/>
      <c r="D24" s="407"/>
      <c r="E24" s="407"/>
      <c r="F24" s="447"/>
      <c r="G24" s="447"/>
      <c r="H24" s="156"/>
      <c r="I24" s="156"/>
      <c r="J24" s="38"/>
      <c r="K24" s="38"/>
      <c r="L24" s="156"/>
      <c r="M24" s="156"/>
      <c r="N24" s="156"/>
      <c r="O24" s="156"/>
    </row>
    <row r="25" ht="12.75">
      <c r="A25" s="6" t="s">
        <v>448</v>
      </c>
    </row>
    <row r="27" spans="1:15" ht="12.75">
      <c r="A27"/>
      <c r="B27"/>
      <c r="C27"/>
      <c r="D27"/>
      <c r="E27"/>
      <c r="F27"/>
      <c r="G27"/>
      <c r="H27"/>
      <c r="I27"/>
      <c r="J27"/>
      <c r="K27"/>
      <c r="L27"/>
      <c r="M27"/>
      <c r="N27"/>
      <c r="O27"/>
    </row>
    <row r="28" spans="1:15" ht="12.75">
      <c r="A28"/>
      <c r="B28"/>
      <c r="C28"/>
      <c r="D28"/>
      <c r="E28"/>
      <c r="F28"/>
      <c r="G28"/>
      <c r="H28"/>
      <c r="I28"/>
      <c r="J28"/>
      <c r="K28"/>
      <c r="L28"/>
      <c r="M28"/>
      <c r="N28"/>
      <c r="O28"/>
    </row>
    <row r="29" spans="1:15" ht="12.75">
      <c r="A29"/>
      <c r="B29"/>
      <c r="C29"/>
      <c r="D29"/>
      <c r="E29"/>
      <c r="F29"/>
      <c r="G29"/>
      <c r="H29"/>
      <c r="I29"/>
      <c r="J29"/>
      <c r="K29"/>
      <c r="L29"/>
      <c r="M29"/>
      <c r="N29"/>
      <c r="O29"/>
    </row>
    <row r="30" spans="1:15" ht="12.75">
      <c r="A30"/>
      <c r="B30"/>
      <c r="C30"/>
      <c r="D30"/>
      <c r="E30"/>
      <c r="F30"/>
      <c r="G30"/>
      <c r="H30"/>
      <c r="I30"/>
      <c r="J30"/>
      <c r="K30"/>
      <c r="L30"/>
      <c r="M30"/>
      <c r="N30"/>
      <c r="O30"/>
    </row>
    <row r="31" spans="1:15" ht="12.75">
      <c r="A31"/>
      <c r="B31"/>
      <c r="C31"/>
      <c r="D31"/>
      <c r="E31"/>
      <c r="F31"/>
      <c r="G31"/>
      <c r="H31"/>
      <c r="I31"/>
      <c r="J31"/>
      <c r="K31"/>
      <c r="L31"/>
      <c r="M31"/>
      <c r="N31"/>
      <c r="O31"/>
    </row>
    <row r="32" spans="1:15" ht="12.75">
      <c r="A32"/>
      <c r="B32"/>
      <c r="C32"/>
      <c r="D32"/>
      <c r="E32"/>
      <c r="F32"/>
      <c r="G32"/>
      <c r="H32"/>
      <c r="I32"/>
      <c r="J32"/>
      <c r="K32"/>
      <c r="L32"/>
      <c r="M32"/>
      <c r="N32"/>
      <c r="O32"/>
    </row>
    <row r="33" spans="1:15" ht="12.75">
      <c r="A33"/>
      <c r="B33"/>
      <c r="C33"/>
      <c r="D33"/>
      <c r="E33"/>
      <c r="F33"/>
      <c r="G33"/>
      <c r="H33"/>
      <c r="I33"/>
      <c r="J33"/>
      <c r="K33"/>
      <c r="L33"/>
      <c r="M33"/>
      <c r="N33"/>
      <c r="O33"/>
    </row>
    <row r="34" spans="1:15" ht="12.75">
      <c r="A34"/>
      <c r="B34"/>
      <c r="C34"/>
      <c r="D34"/>
      <c r="E34"/>
      <c r="F34"/>
      <c r="G34"/>
      <c r="H34"/>
      <c r="I34"/>
      <c r="J34"/>
      <c r="K34"/>
      <c r="L34"/>
      <c r="M34"/>
      <c r="N34"/>
      <c r="O34"/>
    </row>
    <row r="35" spans="1:15" ht="12.75">
      <c r="A35"/>
      <c r="B35"/>
      <c r="C35"/>
      <c r="D35"/>
      <c r="E35"/>
      <c r="F35"/>
      <c r="G35"/>
      <c r="H35"/>
      <c r="I35"/>
      <c r="J35"/>
      <c r="K35"/>
      <c r="L35"/>
      <c r="M35"/>
      <c r="N35"/>
      <c r="O35"/>
    </row>
    <row r="36" spans="1:15" ht="12.75">
      <c r="A36"/>
      <c r="B36"/>
      <c r="C36"/>
      <c r="D36"/>
      <c r="E36"/>
      <c r="F36"/>
      <c r="G36"/>
      <c r="H36"/>
      <c r="I36"/>
      <c r="J36"/>
      <c r="K36"/>
      <c r="L36"/>
      <c r="M36"/>
      <c r="N36"/>
      <c r="O36"/>
    </row>
    <row r="37" spans="1:15" ht="12.75">
      <c r="A37"/>
      <c r="B37"/>
      <c r="C37"/>
      <c r="D37"/>
      <c r="E37"/>
      <c r="F37"/>
      <c r="G37"/>
      <c r="H37"/>
      <c r="I37"/>
      <c r="J37"/>
      <c r="K37"/>
      <c r="L37"/>
      <c r="M37"/>
      <c r="N37"/>
      <c r="O37"/>
    </row>
    <row r="38" spans="1:15" ht="12.75">
      <c r="A38"/>
      <c r="B38"/>
      <c r="C38"/>
      <c r="D38"/>
      <c r="E38"/>
      <c r="F38"/>
      <c r="G38"/>
      <c r="H38"/>
      <c r="I38"/>
      <c r="J38"/>
      <c r="K38"/>
      <c r="L38"/>
      <c r="M38"/>
      <c r="N38"/>
      <c r="O38"/>
    </row>
    <row r="39" spans="1:15" ht="12.75">
      <c r="A39"/>
      <c r="B39"/>
      <c r="C39"/>
      <c r="D39"/>
      <c r="E39"/>
      <c r="F39"/>
      <c r="G39"/>
      <c r="H39"/>
      <c r="I39"/>
      <c r="J39"/>
      <c r="K39"/>
      <c r="L39"/>
      <c r="M39"/>
      <c r="N39"/>
      <c r="O39"/>
    </row>
    <row r="40" spans="1:15" ht="12.75">
      <c r="A40"/>
      <c r="B40"/>
      <c r="C40"/>
      <c r="D40"/>
      <c r="E40"/>
      <c r="F40"/>
      <c r="G40"/>
      <c r="H40"/>
      <c r="I40"/>
      <c r="J40"/>
      <c r="K40"/>
      <c r="L40"/>
      <c r="M40"/>
      <c r="N40"/>
      <c r="O40"/>
    </row>
    <row r="41" spans="1:15" ht="12.75">
      <c r="A41"/>
      <c r="B41"/>
      <c r="C41"/>
      <c r="D41"/>
      <c r="E41"/>
      <c r="F41"/>
      <c r="G41"/>
      <c r="H41"/>
      <c r="I41"/>
      <c r="J41"/>
      <c r="K41"/>
      <c r="L41"/>
      <c r="M41"/>
      <c r="N41"/>
      <c r="O41"/>
    </row>
  </sheetData>
  <mergeCells count="19">
    <mergeCell ref="A3:O3"/>
    <mergeCell ref="A4:O4"/>
    <mergeCell ref="A1:O1"/>
    <mergeCell ref="A6:A10"/>
    <mergeCell ref="B6:C9"/>
    <mergeCell ref="D6:E9"/>
    <mergeCell ref="F7:G9"/>
    <mergeCell ref="F6:M6"/>
    <mergeCell ref="H7:I9"/>
    <mergeCell ref="J7:K9"/>
    <mergeCell ref="L7:M9"/>
    <mergeCell ref="N6:O9"/>
    <mergeCell ref="B20:C20"/>
    <mergeCell ref="D20:E20"/>
    <mergeCell ref="F20:G20"/>
    <mergeCell ref="H20:I20"/>
    <mergeCell ref="J20:K20"/>
    <mergeCell ref="L20:M20"/>
    <mergeCell ref="N20:O20"/>
  </mergeCells>
  <printOptions horizontalCentered="1"/>
  <pageMargins left="0.7874015748031497" right="0.7874015748031497" top="0.5905511811023623" bottom="0.984251968503937" header="0" footer="0"/>
  <pageSetup horizontalDpi="600" verticalDpi="600" orientation="portrait" paperSize="9" scale="48"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sheetPr codeName="Hoja29" transitionEvaluation="1"/>
  <dimension ref="A1:O34"/>
  <sheetViews>
    <sheetView showGridLines="0" zoomScale="75" zoomScaleNormal="75" workbookViewId="0" topLeftCell="A1">
      <selection activeCell="F35" sqref="F35"/>
    </sheetView>
  </sheetViews>
  <sheetFormatPr defaultColWidth="12.57421875" defaultRowHeight="12.75"/>
  <cols>
    <col min="1" max="1" width="9.7109375" style="6" customWidth="1"/>
    <col min="2" max="3" width="11.00390625" style="6" customWidth="1"/>
    <col min="4" max="5" width="10.7109375" style="6" customWidth="1"/>
    <col min="6" max="6" width="10.28125" style="6" customWidth="1"/>
    <col min="7" max="13" width="9.7109375" style="6" customWidth="1"/>
    <col min="14" max="14" width="11.421875" style="6" customWidth="1"/>
    <col min="15" max="15" width="10.8515625" style="6" customWidth="1"/>
    <col min="16" max="16384" width="19.140625" style="6" customWidth="1"/>
  </cols>
  <sheetData>
    <row r="1" spans="1:15" ht="18">
      <c r="A1" s="592" t="s">
        <v>236</v>
      </c>
      <c r="B1" s="592"/>
      <c r="C1" s="592"/>
      <c r="D1" s="592"/>
      <c r="E1" s="592"/>
      <c r="F1" s="592"/>
      <c r="G1" s="592"/>
      <c r="H1" s="592"/>
      <c r="I1" s="592"/>
      <c r="J1" s="592"/>
      <c r="K1" s="592"/>
      <c r="L1" s="592"/>
      <c r="M1" s="592"/>
      <c r="N1" s="592"/>
      <c r="O1" s="592"/>
    </row>
    <row r="2" spans="1:9" ht="12.75" customHeight="1">
      <c r="A2" s="20"/>
      <c r="B2" s="20"/>
      <c r="C2" s="20"/>
      <c r="D2" s="20"/>
      <c r="E2" s="20"/>
      <c r="F2" s="20"/>
      <c r="G2" s="20"/>
      <c r="H2"/>
      <c r="I2"/>
    </row>
    <row r="3" spans="1:15" s="42" customFormat="1" ht="15">
      <c r="A3" s="804" t="s">
        <v>444</v>
      </c>
      <c r="B3" s="804"/>
      <c r="C3" s="804"/>
      <c r="D3" s="804"/>
      <c r="E3" s="804"/>
      <c r="F3" s="804"/>
      <c r="G3" s="804"/>
      <c r="H3" s="804"/>
      <c r="I3" s="804"/>
      <c r="J3" s="804"/>
      <c r="K3" s="804"/>
      <c r="L3" s="804"/>
      <c r="M3" s="804"/>
      <c r="N3" s="804"/>
      <c r="O3" s="804"/>
    </row>
    <row r="4" spans="1:15" s="42" customFormat="1" ht="15">
      <c r="A4" s="804" t="s">
        <v>302</v>
      </c>
      <c r="B4" s="804"/>
      <c r="C4" s="804"/>
      <c r="D4" s="804"/>
      <c r="E4" s="804"/>
      <c r="F4" s="804"/>
      <c r="G4" s="804"/>
      <c r="H4" s="804"/>
      <c r="I4" s="804"/>
      <c r="J4" s="804"/>
      <c r="K4" s="804"/>
      <c r="L4" s="804"/>
      <c r="M4" s="804"/>
      <c r="N4" s="804"/>
      <c r="O4" s="804"/>
    </row>
    <row r="5" spans="1:15" ht="13.5" thickBot="1">
      <c r="A5" s="392"/>
      <c r="B5" s="392"/>
      <c r="C5" s="392"/>
      <c r="D5" s="392"/>
      <c r="E5" s="392"/>
      <c r="F5" s="392"/>
      <c r="G5" s="392"/>
      <c r="H5" s="392"/>
      <c r="I5" s="392"/>
      <c r="J5" s="392"/>
      <c r="K5" s="392"/>
      <c r="L5" s="392"/>
      <c r="M5" s="392"/>
      <c r="N5" s="392"/>
      <c r="O5" s="392"/>
    </row>
    <row r="6" spans="1:15" ht="12.75" customHeight="1">
      <c r="A6" s="805" t="s">
        <v>1</v>
      </c>
      <c r="B6" s="808" t="s">
        <v>3</v>
      </c>
      <c r="C6" s="805"/>
      <c r="D6" s="808" t="s">
        <v>181</v>
      </c>
      <c r="E6" s="805"/>
      <c r="F6" s="414"/>
      <c r="G6" s="813" t="s">
        <v>91</v>
      </c>
      <c r="H6" s="813"/>
      <c r="I6" s="813"/>
      <c r="J6" s="813"/>
      <c r="K6" s="813"/>
      <c r="L6" s="813"/>
      <c r="M6" s="813"/>
      <c r="N6" s="813"/>
      <c r="O6" s="813"/>
    </row>
    <row r="7" spans="1:15" ht="12.75" customHeight="1">
      <c r="A7" s="806"/>
      <c r="B7" s="809"/>
      <c r="C7" s="806"/>
      <c r="D7" s="809"/>
      <c r="E7" s="806"/>
      <c r="F7" s="810" t="s">
        <v>74</v>
      </c>
      <c r="G7" s="811"/>
      <c r="H7" s="702" t="s">
        <v>283</v>
      </c>
      <c r="I7" s="715"/>
      <c r="J7" s="702" t="s">
        <v>315</v>
      </c>
      <c r="K7" s="715"/>
      <c r="L7" s="702" t="s">
        <v>316</v>
      </c>
      <c r="M7" s="715"/>
      <c r="N7" s="702" t="s">
        <v>317</v>
      </c>
      <c r="O7" s="818"/>
    </row>
    <row r="8" spans="1:15" ht="12.75" customHeight="1">
      <c r="A8" s="806"/>
      <c r="B8" s="809"/>
      <c r="C8" s="806"/>
      <c r="D8" s="809"/>
      <c r="E8" s="806"/>
      <c r="F8" s="730"/>
      <c r="G8" s="724"/>
      <c r="H8" s="662"/>
      <c r="I8" s="716"/>
      <c r="J8" s="662"/>
      <c r="K8" s="716"/>
      <c r="L8" s="662"/>
      <c r="M8" s="716"/>
      <c r="N8" s="662"/>
      <c r="O8" s="719"/>
    </row>
    <row r="9" spans="1:15" ht="12.75" customHeight="1">
      <c r="A9" s="806"/>
      <c r="B9" s="809"/>
      <c r="C9" s="806"/>
      <c r="D9" s="819"/>
      <c r="E9" s="820"/>
      <c r="F9" s="815"/>
      <c r="G9" s="816"/>
      <c r="H9" s="720"/>
      <c r="I9" s="817"/>
      <c r="J9" s="720"/>
      <c r="K9" s="817"/>
      <c r="L9" s="720"/>
      <c r="M9" s="817"/>
      <c r="N9" s="720"/>
      <c r="O9" s="721"/>
    </row>
    <row r="10" spans="1:15" ht="15.75" customHeight="1" thickBot="1">
      <c r="A10" s="807"/>
      <c r="B10" s="413" t="s">
        <v>4</v>
      </c>
      <c r="C10" s="413" t="s">
        <v>5</v>
      </c>
      <c r="D10" s="413" t="s">
        <v>4</v>
      </c>
      <c r="E10" s="413" t="s">
        <v>5</v>
      </c>
      <c r="F10" s="413" t="s">
        <v>4</v>
      </c>
      <c r="G10" s="413" t="s">
        <v>5</v>
      </c>
      <c r="H10" s="413" t="s">
        <v>4</v>
      </c>
      <c r="I10" s="413" t="s">
        <v>5</v>
      </c>
      <c r="J10" s="413" t="s">
        <v>4</v>
      </c>
      <c r="K10" s="413" t="s">
        <v>5</v>
      </c>
      <c r="L10" s="413" t="s">
        <v>4</v>
      </c>
      <c r="M10" s="413" t="s">
        <v>5</v>
      </c>
      <c r="N10" s="413" t="s">
        <v>4</v>
      </c>
      <c r="O10" s="415" t="s">
        <v>5</v>
      </c>
    </row>
    <row r="11" spans="1:15" ht="12.75">
      <c r="A11" s="393">
        <v>2000</v>
      </c>
      <c r="B11" s="294">
        <v>188329</v>
      </c>
      <c r="C11" s="294">
        <v>103791</v>
      </c>
      <c r="D11" s="294">
        <v>34164</v>
      </c>
      <c r="E11" s="294">
        <v>4000</v>
      </c>
      <c r="F11" s="294">
        <v>14177</v>
      </c>
      <c r="G11" s="294">
        <v>3650</v>
      </c>
      <c r="H11" s="294">
        <v>2313</v>
      </c>
      <c r="I11" s="294">
        <v>718</v>
      </c>
      <c r="J11" s="294">
        <v>980</v>
      </c>
      <c r="K11" s="294">
        <v>71</v>
      </c>
      <c r="L11" s="294">
        <v>476</v>
      </c>
      <c r="M11" s="294">
        <v>157</v>
      </c>
      <c r="N11" s="318">
        <v>981</v>
      </c>
      <c r="O11" s="318">
        <v>223</v>
      </c>
    </row>
    <row r="12" spans="1:15" ht="12.75">
      <c r="A12" s="393">
        <v>2001</v>
      </c>
      <c r="B12" s="294">
        <v>200809</v>
      </c>
      <c r="C12" s="294">
        <v>97867</v>
      </c>
      <c r="D12" s="294">
        <v>39126</v>
      </c>
      <c r="E12" s="294">
        <v>8014</v>
      </c>
      <c r="F12" s="294">
        <v>23735</v>
      </c>
      <c r="G12" s="294">
        <v>6541</v>
      </c>
      <c r="H12" s="294">
        <v>4310</v>
      </c>
      <c r="I12" s="294">
        <v>1707</v>
      </c>
      <c r="J12" s="294">
        <v>1670</v>
      </c>
      <c r="K12" s="294">
        <v>151</v>
      </c>
      <c r="L12" s="294">
        <v>818</v>
      </c>
      <c r="M12" s="294">
        <v>221</v>
      </c>
      <c r="N12" s="318">
        <v>2049</v>
      </c>
      <c r="O12" s="318">
        <v>329</v>
      </c>
    </row>
    <row r="13" spans="1:15" ht="12.75">
      <c r="A13" s="393">
        <v>2002</v>
      </c>
      <c r="B13" s="294">
        <v>206764</v>
      </c>
      <c r="C13" s="294">
        <v>111379</v>
      </c>
      <c r="D13" s="294">
        <v>42896</v>
      </c>
      <c r="E13" s="294">
        <v>10325</v>
      </c>
      <c r="F13" s="294">
        <v>24662</v>
      </c>
      <c r="G13" s="294">
        <v>7598</v>
      </c>
      <c r="H13" s="294">
        <v>5734</v>
      </c>
      <c r="I13" s="294">
        <v>2796</v>
      </c>
      <c r="J13" s="294">
        <v>1551</v>
      </c>
      <c r="K13" s="294">
        <v>225</v>
      </c>
      <c r="L13" s="294">
        <v>827</v>
      </c>
      <c r="M13" s="294">
        <v>253</v>
      </c>
      <c r="N13" s="318">
        <v>2344</v>
      </c>
      <c r="O13" s="318">
        <v>480</v>
      </c>
    </row>
    <row r="14" spans="1:15" ht="12.75">
      <c r="A14" s="393">
        <v>2003</v>
      </c>
      <c r="B14" s="294">
        <v>169780</v>
      </c>
      <c r="C14" s="294">
        <v>114683</v>
      </c>
      <c r="D14" s="294">
        <v>20343</v>
      </c>
      <c r="E14" s="294">
        <v>8198</v>
      </c>
      <c r="F14" s="294">
        <v>19736</v>
      </c>
      <c r="G14" s="294">
        <v>6746</v>
      </c>
      <c r="H14" s="294">
        <v>4102</v>
      </c>
      <c r="I14" s="294">
        <v>2314</v>
      </c>
      <c r="J14" s="294">
        <v>1120</v>
      </c>
      <c r="K14" s="294">
        <v>125</v>
      </c>
      <c r="L14" s="294">
        <v>950</v>
      </c>
      <c r="M14" s="294">
        <v>430</v>
      </c>
      <c r="N14" s="318">
        <v>1432</v>
      </c>
      <c r="O14" s="318">
        <v>328</v>
      </c>
    </row>
    <row r="15" spans="1:15" ht="12.75">
      <c r="A15" s="393">
        <v>2004</v>
      </c>
      <c r="B15" s="294">
        <v>336785</v>
      </c>
      <c r="C15" s="294">
        <v>208423</v>
      </c>
      <c r="D15" s="294">
        <v>56011</v>
      </c>
      <c r="E15" s="294">
        <v>19257</v>
      </c>
      <c r="F15" s="294">
        <v>30401</v>
      </c>
      <c r="G15" s="294">
        <v>10687</v>
      </c>
      <c r="H15" s="294">
        <v>6702</v>
      </c>
      <c r="I15" s="294">
        <v>4494</v>
      </c>
      <c r="J15" s="294">
        <v>1870</v>
      </c>
      <c r="K15" s="294">
        <v>334</v>
      </c>
      <c r="L15" s="294">
        <v>1098</v>
      </c>
      <c r="M15" s="294">
        <v>435</v>
      </c>
      <c r="N15" s="318">
        <v>2481</v>
      </c>
      <c r="O15" s="318">
        <v>629</v>
      </c>
    </row>
    <row r="16" spans="1:15" ht="12.75">
      <c r="A16" s="393">
        <v>2005</v>
      </c>
      <c r="B16" s="294">
        <v>587783</v>
      </c>
      <c r="C16" s="294">
        <v>443161</v>
      </c>
      <c r="D16" s="294">
        <v>101251</v>
      </c>
      <c r="E16" s="294">
        <v>28267</v>
      </c>
      <c r="F16" s="294">
        <v>43623</v>
      </c>
      <c r="G16" s="294">
        <v>14151</v>
      </c>
      <c r="H16" s="294">
        <v>8774</v>
      </c>
      <c r="I16" s="294">
        <v>5073</v>
      </c>
      <c r="J16" s="294">
        <v>3531</v>
      </c>
      <c r="K16" s="294">
        <v>419</v>
      </c>
      <c r="L16" s="294">
        <v>1870</v>
      </c>
      <c r="M16" s="294">
        <v>795</v>
      </c>
      <c r="N16" s="318">
        <v>4217</v>
      </c>
      <c r="O16" s="318">
        <v>992</v>
      </c>
    </row>
    <row r="17" spans="1:15" ht="12.75">
      <c r="A17" s="393">
        <v>2006</v>
      </c>
      <c r="B17" s="294">
        <v>496699</v>
      </c>
      <c r="C17" s="294">
        <v>360353</v>
      </c>
      <c r="D17" s="294">
        <v>81628</v>
      </c>
      <c r="E17" s="294">
        <v>22123</v>
      </c>
      <c r="F17" s="294">
        <v>38016</v>
      </c>
      <c r="G17" s="294">
        <v>11528</v>
      </c>
      <c r="H17" s="294">
        <v>7643</v>
      </c>
      <c r="I17" s="294">
        <v>4016</v>
      </c>
      <c r="J17" s="294">
        <v>3090</v>
      </c>
      <c r="K17" s="294">
        <v>331</v>
      </c>
      <c r="L17" s="294">
        <v>1645</v>
      </c>
      <c r="M17" s="294">
        <v>731</v>
      </c>
      <c r="N17" s="318">
        <v>3523</v>
      </c>
      <c r="O17" s="318">
        <v>760</v>
      </c>
    </row>
    <row r="18" spans="1:15" ht="12.75">
      <c r="A18" s="393">
        <v>2007</v>
      </c>
      <c r="B18" s="294">
        <v>301393</v>
      </c>
      <c r="C18" s="294">
        <v>197818</v>
      </c>
      <c r="D18" s="294">
        <v>42801</v>
      </c>
      <c r="E18" s="294">
        <v>15876</v>
      </c>
      <c r="F18" s="294">
        <v>25369</v>
      </c>
      <c r="G18" s="294">
        <v>7166</v>
      </c>
      <c r="H18" s="294">
        <v>5353</v>
      </c>
      <c r="I18" s="294">
        <v>2915</v>
      </c>
      <c r="J18" s="294">
        <v>1954</v>
      </c>
      <c r="K18" s="294">
        <v>198</v>
      </c>
      <c r="L18" s="294">
        <v>1105</v>
      </c>
      <c r="M18" s="294">
        <v>418</v>
      </c>
      <c r="N18" s="318">
        <v>1911</v>
      </c>
      <c r="O18" s="318">
        <v>437</v>
      </c>
    </row>
    <row r="19" spans="1:15" ht="15" thickBot="1">
      <c r="A19" s="393" t="s">
        <v>453</v>
      </c>
      <c r="B19" s="294">
        <v>424870</v>
      </c>
      <c r="C19" s="294">
        <v>309022</v>
      </c>
      <c r="D19" s="294">
        <v>79098</v>
      </c>
      <c r="E19" s="294">
        <v>34188</v>
      </c>
      <c r="F19" s="294">
        <v>33154</v>
      </c>
      <c r="G19" s="294">
        <v>10432</v>
      </c>
      <c r="H19" s="294">
        <v>7015</v>
      </c>
      <c r="I19" s="294">
        <v>4060</v>
      </c>
      <c r="J19" s="294">
        <v>2118</v>
      </c>
      <c r="K19" s="294">
        <v>201</v>
      </c>
      <c r="L19" s="294">
        <v>1549</v>
      </c>
      <c r="M19" s="294">
        <v>671</v>
      </c>
      <c r="N19" s="318">
        <v>2686</v>
      </c>
      <c r="O19" s="318">
        <v>614</v>
      </c>
    </row>
    <row r="20" spans="1:15" s="11" customFormat="1" ht="12.75">
      <c r="A20" s="329" t="s">
        <v>185</v>
      </c>
      <c r="B20" s="329"/>
      <c r="C20" s="329"/>
      <c r="D20" s="329"/>
      <c r="E20" s="329"/>
      <c r="F20" s="356"/>
      <c r="G20" s="356"/>
      <c r="H20" s="355"/>
      <c r="I20" s="355"/>
      <c r="J20" s="361"/>
      <c r="K20" s="361"/>
      <c r="L20" s="355"/>
      <c r="M20" s="355"/>
      <c r="N20" s="355"/>
      <c r="O20" s="355"/>
    </row>
    <row r="21" spans="1:15" s="11" customFormat="1" ht="14.25">
      <c r="A21" s="466" t="s">
        <v>454</v>
      </c>
      <c r="B21" s="407"/>
      <c r="C21" s="407"/>
      <c r="D21" s="407"/>
      <c r="E21" s="407"/>
      <c r="F21" s="447"/>
      <c r="G21" s="447"/>
      <c r="H21" s="156"/>
      <c r="I21" s="156"/>
      <c r="J21" s="38"/>
      <c r="K21" s="38"/>
      <c r="L21" s="156"/>
      <c r="M21" s="156"/>
      <c r="N21" s="156"/>
      <c r="O21" s="156"/>
    </row>
    <row r="22" ht="12.75">
      <c r="A22" s="6" t="s">
        <v>318</v>
      </c>
    </row>
    <row r="24" spans="1:15" ht="12.75">
      <c r="A24"/>
      <c r="B24"/>
      <c r="C24"/>
      <c r="D24"/>
      <c r="E24"/>
      <c r="F24"/>
      <c r="G24"/>
      <c r="H24"/>
      <c r="I24"/>
      <c r="J24"/>
      <c r="K24"/>
      <c r="L24"/>
      <c r="M24"/>
      <c r="N24"/>
      <c r="O24"/>
    </row>
    <row r="26" spans="2:7" ht="12.75">
      <c r="B26" s="467"/>
      <c r="C26" s="467"/>
      <c r="D26" s="467"/>
      <c r="E26" s="467"/>
      <c r="F26" s="467"/>
      <c r="G26" s="467"/>
    </row>
    <row r="27" spans="2:7" ht="12.75">
      <c r="B27" s="467"/>
      <c r="C27" s="467"/>
      <c r="D27" s="467"/>
      <c r="E27" s="467"/>
      <c r="F27" s="467"/>
      <c r="G27" s="467"/>
    </row>
    <row r="28" spans="2:7" ht="12.75">
      <c r="B28" s="467"/>
      <c r="C28" s="467"/>
      <c r="D28" s="467"/>
      <c r="E28" s="467"/>
      <c r="F28" s="467"/>
      <c r="G28" s="467"/>
    </row>
    <row r="29" spans="2:7" ht="12.75">
      <c r="B29" s="467"/>
      <c r="C29" s="467"/>
      <c r="D29" s="467"/>
      <c r="E29" s="467"/>
      <c r="F29" s="467"/>
      <c r="G29" s="467"/>
    </row>
    <row r="30" spans="2:7" ht="12.75">
      <c r="B30" s="467"/>
      <c r="C30" s="467"/>
      <c r="D30" s="467"/>
      <c r="E30" s="467"/>
      <c r="F30" s="467"/>
      <c r="G30" s="467"/>
    </row>
    <row r="31" spans="2:7" ht="12.75">
      <c r="B31" s="467"/>
      <c r="C31" s="467"/>
      <c r="D31" s="467"/>
      <c r="E31" s="467"/>
      <c r="F31" s="467"/>
      <c r="G31" s="467"/>
    </row>
    <row r="32" spans="2:7" ht="12.75">
      <c r="B32" s="467"/>
      <c r="C32" s="467"/>
      <c r="D32" s="467"/>
      <c r="E32" s="467"/>
      <c r="F32" s="467"/>
      <c r="G32" s="467"/>
    </row>
    <row r="33" spans="2:7" ht="12.75">
      <c r="B33" s="467"/>
      <c r="C33" s="467"/>
      <c r="D33" s="467"/>
      <c r="E33" s="467"/>
      <c r="F33" s="467"/>
      <c r="G33" s="467"/>
    </row>
    <row r="34" ht="12.75">
      <c r="B34" s="467"/>
    </row>
  </sheetData>
  <mergeCells count="12">
    <mergeCell ref="A1:O1"/>
    <mergeCell ref="A6:A10"/>
    <mergeCell ref="G6:O6"/>
    <mergeCell ref="J7:K9"/>
    <mergeCell ref="L7:M9"/>
    <mergeCell ref="N7:O9"/>
    <mergeCell ref="B6:C9"/>
    <mergeCell ref="D6:E9"/>
    <mergeCell ref="F7:G9"/>
    <mergeCell ref="H7:I9"/>
    <mergeCell ref="A3:O3"/>
    <mergeCell ref="A4:O4"/>
  </mergeCells>
  <printOptions horizontalCentered="1"/>
  <pageMargins left="0.7874015748031497" right="0.7874015748031497" top="0.5905511811023623" bottom="0.984251968503937" header="0" footer="0"/>
  <pageSetup horizontalDpi="600" verticalDpi="600" orientation="portrait" paperSize="9" scale="56"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sheetPr codeName="Hoja30" transitionEvaluation="1">
    <pageSetUpPr fitToPage="1"/>
  </sheetPr>
  <dimension ref="A1:N33"/>
  <sheetViews>
    <sheetView showGridLines="0" zoomScale="75" zoomScaleNormal="75" workbookViewId="0" topLeftCell="A1">
      <selection activeCell="H29" sqref="H29"/>
    </sheetView>
  </sheetViews>
  <sheetFormatPr defaultColWidth="12.57421875" defaultRowHeight="12.75"/>
  <cols>
    <col min="1" max="3" width="12.7109375" style="5" customWidth="1"/>
    <col min="4" max="4" width="14.8515625" style="5" customWidth="1"/>
    <col min="5" max="6" width="12.7109375" style="5" customWidth="1"/>
    <col min="7" max="7" width="14.7109375" style="5" customWidth="1"/>
    <col min="8" max="8" width="14.57421875" style="5" customWidth="1"/>
    <col min="9" max="9" width="12.7109375" style="5" customWidth="1"/>
    <col min="10" max="10" width="18.7109375" style="5" customWidth="1"/>
    <col min="11" max="14" width="15.7109375" style="5" customWidth="1"/>
    <col min="15" max="16384" width="19.140625" style="5" customWidth="1"/>
  </cols>
  <sheetData>
    <row r="1" spans="1:13" ht="18">
      <c r="A1" s="592" t="s">
        <v>236</v>
      </c>
      <c r="B1" s="592"/>
      <c r="C1" s="592"/>
      <c r="D1" s="592"/>
      <c r="E1" s="592"/>
      <c r="F1" s="592"/>
      <c r="G1" s="592"/>
      <c r="H1" s="592"/>
      <c r="I1" s="592"/>
      <c r="J1" s="592"/>
      <c r="K1" s="20"/>
      <c r="L1" s="20"/>
      <c r="M1" s="20"/>
    </row>
    <row r="2" spans="1:13" ht="12.75">
      <c r="A2" s="18"/>
      <c r="B2" s="18"/>
      <c r="C2" s="18"/>
      <c r="D2" s="18"/>
      <c r="E2" s="18"/>
      <c r="F2" s="18"/>
      <c r="G2" s="18"/>
      <c r="H2" s="18"/>
      <c r="I2" s="18"/>
      <c r="J2" s="18"/>
      <c r="K2" s="18"/>
      <c r="L2" s="18"/>
      <c r="M2" s="18"/>
    </row>
    <row r="3" spans="1:13" s="43" customFormat="1" ht="15">
      <c r="A3" s="826" t="s">
        <v>368</v>
      </c>
      <c r="B3" s="826"/>
      <c r="C3" s="826"/>
      <c r="D3" s="826"/>
      <c r="E3" s="826"/>
      <c r="F3" s="826"/>
      <c r="G3" s="826"/>
      <c r="H3" s="826"/>
      <c r="I3" s="826"/>
      <c r="J3" s="826"/>
      <c r="K3" s="107"/>
      <c r="L3" s="107"/>
      <c r="M3" s="107"/>
    </row>
    <row r="4" spans="1:13" s="43" customFormat="1" ht="15">
      <c r="A4" s="826" t="s">
        <v>302</v>
      </c>
      <c r="B4" s="826"/>
      <c r="C4" s="826"/>
      <c r="D4" s="826"/>
      <c r="E4" s="826"/>
      <c r="F4" s="826"/>
      <c r="G4" s="826"/>
      <c r="H4" s="826"/>
      <c r="I4" s="826"/>
      <c r="J4" s="826"/>
      <c r="K4" s="107"/>
      <c r="L4" s="107"/>
      <c r="M4" s="107"/>
    </row>
    <row r="5" spans="1:10" ht="13.5" thickBot="1">
      <c r="A5" s="396"/>
      <c r="B5" s="396"/>
      <c r="C5" s="396"/>
      <c r="D5" s="396"/>
      <c r="E5" s="396"/>
      <c r="F5" s="396"/>
      <c r="G5" s="396"/>
      <c r="H5" s="396"/>
      <c r="I5" s="396"/>
      <c r="J5" s="396"/>
    </row>
    <row r="6" spans="1:13" ht="12.75">
      <c r="A6" s="824" t="s">
        <v>1</v>
      </c>
      <c r="B6" s="825" t="s">
        <v>3</v>
      </c>
      <c r="C6" s="821" t="s">
        <v>181</v>
      </c>
      <c r="D6" s="822"/>
      <c r="E6" s="823"/>
      <c r="F6" s="707" t="s">
        <v>90</v>
      </c>
      <c r="G6" s="708"/>
      <c r="H6" s="708"/>
      <c r="I6" s="708"/>
      <c r="J6" s="708"/>
      <c r="K6" s="109"/>
      <c r="L6" s="109"/>
      <c r="M6" s="109"/>
    </row>
    <row r="7" spans="1:13" ht="12.75">
      <c r="A7" s="664"/>
      <c r="B7" s="666"/>
      <c r="C7" s="709" t="s">
        <v>3</v>
      </c>
      <c r="D7" s="704" t="s">
        <v>289</v>
      </c>
      <c r="E7" s="709" t="s">
        <v>36</v>
      </c>
      <c r="F7" s="709" t="s">
        <v>140</v>
      </c>
      <c r="G7" s="704" t="s">
        <v>283</v>
      </c>
      <c r="H7" s="339" t="s">
        <v>278</v>
      </c>
      <c r="I7" s="339" t="s">
        <v>90</v>
      </c>
      <c r="J7" s="338" t="s">
        <v>243</v>
      </c>
      <c r="K7" s="110"/>
      <c r="L7" s="110"/>
      <c r="M7" s="110"/>
    </row>
    <row r="8" spans="1:13" ht="12.75">
      <c r="A8" s="664"/>
      <c r="B8" s="666"/>
      <c r="C8" s="666"/>
      <c r="D8" s="477"/>
      <c r="E8" s="666"/>
      <c r="F8" s="666"/>
      <c r="G8" s="477"/>
      <c r="H8" s="340" t="s">
        <v>279</v>
      </c>
      <c r="I8" s="340" t="s">
        <v>191</v>
      </c>
      <c r="J8" s="394" t="s">
        <v>217</v>
      </c>
      <c r="K8" s="110"/>
      <c r="L8" s="110"/>
      <c r="M8" s="110"/>
    </row>
    <row r="9" spans="1:13" ht="12.75">
      <c r="A9" s="664"/>
      <c r="B9" s="666"/>
      <c r="C9" s="666"/>
      <c r="D9" s="477"/>
      <c r="E9" s="666"/>
      <c r="F9" s="666"/>
      <c r="G9" s="477"/>
      <c r="H9" s="340" t="s">
        <v>248</v>
      </c>
      <c r="I9" s="340" t="s">
        <v>216</v>
      </c>
      <c r="J9" s="394" t="s">
        <v>218</v>
      </c>
      <c r="K9" s="109"/>
      <c r="L9" s="109"/>
      <c r="M9" s="109"/>
    </row>
    <row r="10" spans="1:13" ht="13.5" thickBot="1">
      <c r="A10" s="665"/>
      <c r="B10" s="667"/>
      <c r="C10" s="667"/>
      <c r="D10" s="468"/>
      <c r="E10" s="667"/>
      <c r="F10" s="667"/>
      <c r="G10" s="468"/>
      <c r="H10" s="341" t="s">
        <v>281</v>
      </c>
      <c r="I10" s="341" t="s">
        <v>219</v>
      </c>
      <c r="J10" s="395" t="s">
        <v>213</v>
      </c>
      <c r="K10" s="110"/>
      <c r="L10" s="110"/>
      <c r="M10" s="110"/>
    </row>
    <row r="11" spans="1:13" ht="12.75">
      <c r="A11" s="397">
        <v>1999</v>
      </c>
      <c r="B11" s="294">
        <v>869161</v>
      </c>
      <c r="C11" s="294">
        <f>SUM(D11:E11)</f>
        <v>47639</v>
      </c>
      <c r="D11" s="294">
        <v>41980</v>
      </c>
      <c r="E11" s="294">
        <v>5659</v>
      </c>
      <c r="F11" s="294">
        <v>263919</v>
      </c>
      <c r="G11" s="294">
        <v>34675</v>
      </c>
      <c r="H11" s="294">
        <v>14865</v>
      </c>
      <c r="I11" s="294">
        <v>11099</v>
      </c>
      <c r="J11" s="318">
        <v>14960</v>
      </c>
      <c r="K11" s="108"/>
      <c r="L11" s="108"/>
      <c r="M11" s="108"/>
    </row>
    <row r="12" spans="1:13" ht="12.75">
      <c r="A12" s="397">
        <v>2000</v>
      </c>
      <c r="B12" s="294">
        <v>932932</v>
      </c>
      <c r="C12" s="294">
        <f aca="true" t="shared" si="0" ref="C12:C19">SUM(D12:E12)</f>
        <v>43370</v>
      </c>
      <c r="D12" s="294">
        <v>38332</v>
      </c>
      <c r="E12" s="294">
        <v>5038</v>
      </c>
      <c r="F12" s="294">
        <v>272786</v>
      </c>
      <c r="G12" s="294">
        <v>35831</v>
      </c>
      <c r="H12" s="294">
        <v>15471</v>
      </c>
      <c r="I12" s="294">
        <v>12393</v>
      </c>
      <c r="J12" s="318">
        <v>15804</v>
      </c>
      <c r="K12" s="108"/>
      <c r="L12" s="108"/>
      <c r="M12" s="108"/>
    </row>
    <row r="13" spans="1:13" ht="12.75">
      <c r="A13" s="397">
        <v>2001</v>
      </c>
      <c r="B13" s="294">
        <v>946600</v>
      </c>
      <c r="C13" s="294">
        <f t="shared" si="0"/>
        <v>39096</v>
      </c>
      <c r="D13" s="294">
        <v>34487</v>
      </c>
      <c r="E13" s="294">
        <v>4609</v>
      </c>
      <c r="F13" s="294">
        <v>265818</v>
      </c>
      <c r="G13" s="294">
        <v>35406</v>
      </c>
      <c r="H13" s="294">
        <v>14473</v>
      </c>
      <c r="I13" s="294">
        <v>11971</v>
      </c>
      <c r="J13" s="318">
        <v>14505</v>
      </c>
      <c r="K13" s="108"/>
      <c r="L13" s="108"/>
      <c r="M13" s="108"/>
    </row>
    <row r="14" spans="1:13" ht="12.75">
      <c r="A14" s="397">
        <v>2002</v>
      </c>
      <c r="B14" s="294">
        <v>938188</v>
      </c>
      <c r="C14" s="294">
        <f t="shared" si="0"/>
        <v>37408</v>
      </c>
      <c r="D14" s="294">
        <v>32868</v>
      </c>
      <c r="E14" s="294">
        <v>4540</v>
      </c>
      <c r="F14" s="294">
        <v>252548</v>
      </c>
      <c r="G14" s="294">
        <v>34709</v>
      </c>
      <c r="H14" s="294">
        <v>13106</v>
      </c>
      <c r="I14" s="294">
        <v>11350</v>
      </c>
      <c r="J14" s="318">
        <v>13725</v>
      </c>
      <c r="K14" s="108"/>
      <c r="L14" s="108"/>
      <c r="M14" s="108"/>
    </row>
    <row r="15" spans="1:13" ht="12.75">
      <c r="A15" s="398">
        <v>2003</v>
      </c>
      <c r="B15" s="294">
        <v>874724</v>
      </c>
      <c r="C15" s="294">
        <f t="shared" si="0"/>
        <v>34710</v>
      </c>
      <c r="D15" s="294">
        <v>30677</v>
      </c>
      <c r="E15" s="294">
        <v>4033</v>
      </c>
      <c r="F15" s="294">
        <v>237967</v>
      </c>
      <c r="G15" s="294">
        <v>33869</v>
      </c>
      <c r="H15" s="294">
        <v>12604</v>
      </c>
      <c r="I15" s="294">
        <v>11186</v>
      </c>
      <c r="J15" s="318">
        <v>14193</v>
      </c>
      <c r="K15" s="108"/>
      <c r="L15" s="108"/>
      <c r="M15" s="108"/>
    </row>
    <row r="16" spans="1:13" ht="12.75">
      <c r="A16" s="398">
        <v>2004</v>
      </c>
      <c r="B16" s="294">
        <v>871724</v>
      </c>
      <c r="C16" s="294">
        <f t="shared" si="0"/>
        <v>35024</v>
      </c>
      <c r="D16" s="294">
        <v>30916</v>
      </c>
      <c r="E16" s="294">
        <v>4108</v>
      </c>
      <c r="F16" s="294">
        <v>244740</v>
      </c>
      <c r="G16" s="294">
        <v>36861</v>
      </c>
      <c r="H16" s="294">
        <v>14851</v>
      </c>
      <c r="I16" s="294">
        <v>11409</v>
      </c>
      <c r="J16" s="318">
        <v>14565</v>
      </c>
      <c r="K16" s="108"/>
      <c r="L16" s="108"/>
      <c r="M16" s="108"/>
    </row>
    <row r="17" spans="1:13" ht="12.75">
      <c r="A17" s="398">
        <v>2005</v>
      </c>
      <c r="B17" s="294">
        <v>890872</v>
      </c>
      <c r="C17" s="294">
        <f t="shared" si="0"/>
        <v>34265</v>
      </c>
      <c r="D17" s="294">
        <v>30578</v>
      </c>
      <c r="E17" s="294">
        <v>3687</v>
      </c>
      <c r="F17" s="294">
        <v>242336</v>
      </c>
      <c r="G17" s="294">
        <v>36350</v>
      </c>
      <c r="H17" s="294">
        <v>14773</v>
      </c>
      <c r="I17" s="294">
        <v>11490</v>
      </c>
      <c r="J17" s="318">
        <v>15314</v>
      </c>
      <c r="K17" s="108"/>
      <c r="L17" s="108"/>
      <c r="M17" s="108"/>
    </row>
    <row r="18" spans="1:13" ht="12.75">
      <c r="A18" s="398">
        <v>2006</v>
      </c>
      <c r="B18" s="294">
        <v>911561</v>
      </c>
      <c r="C18" s="294">
        <f t="shared" si="0"/>
        <v>33938</v>
      </c>
      <c r="D18" s="294">
        <v>30338</v>
      </c>
      <c r="E18" s="294">
        <v>3600</v>
      </c>
      <c r="F18" s="294">
        <v>244344</v>
      </c>
      <c r="G18" s="294">
        <v>35898</v>
      </c>
      <c r="H18" s="294">
        <v>15163</v>
      </c>
      <c r="I18" s="294">
        <v>11373</v>
      </c>
      <c r="J18" s="318">
        <v>15992</v>
      </c>
      <c r="K18" s="108"/>
      <c r="L18" s="108"/>
      <c r="M18" s="108"/>
    </row>
    <row r="19" spans="1:13" ht="12.75">
      <c r="A19" s="398">
        <v>2007</v>
      </c>
      <c r="B19" s="294">
        <v>924981</v>
      </c>
      <c r="C19" s="294">
        <f t="shared" si="0"/>
        <v>34475</v>
      </c>
      <c r="D19" s="294">
        <v>30932</v>
      </c>
      <c r="E19" s="294">
        <v>3543</v>
      </c>
      <c r="F19" s="294">
        <v>245074</v>
      </c>
      <c r="G19" s="294">
        <v>36405</v>
      </c>
      <c r="H19" s="294">
        <v>14397</v>
      </c>
      <c r="I19" s="294">
        <v>10589</v>
      </c>
      <c r="J19" s="318">
        <v>15745</v>
      </c>
      <c r="K19" s="108"/>
      <c r="L19" s="108"/>
      <c r="M19" s="108"/>
    </row>
    <row r="20" spans="1:13" ht="13.5" thickBot="1">
      <c r="A20" s="398">
        <v>2008</v>
      </c>
      <c r="B20" s="294">
        <v>828941</v>
      </c>
      <c r="C20" s="294">
        <v>33367</v>
      </c>
      <c r="D20" s="294">
        <v>30082</v>
      </c>
      <c r="E20" s="294">
        <v>3285</v>
      </c>
      <c r="F20" s="294">
        <v>216709</v>
      </c>
      <c r="G20" s="294">
        <v>33667</v>
      </c>
      <c r="H20" s="294">
        <v>11565</v>
      </c>
      <c r="I20" s="294">
        <v>9372</v>
      </c>
      <c r="J20" s="318">
        <v>13160</v>
      </c>
      <c r="K20" s="108"/>
      <c r="L20" s="108"/>
      <c r="M20" s="108"/>
    </row>
    <row r="21" spans="1:14" s="11" customFormat="1" ht="12.75">
      <c r="A21" s="399" t="s">
        <v>185</v>
      </c>
      <c r="B21" s="400"/>
      <c r="C21" s="401"/>
      <c r="D21" s="329"/>
      <c r="E21" s="329"/>
      <c r="F21" s="402"/>
      <c r="G21" s="403"/>
      <c r="H21" s="403"/>
      <c r="I21" s="403"/>
      <c r="J21" s="403"/>
      <c r="K21" s="102"/>
      <c r="L21" s="102"/>
      <c r="M21" s="102"/>
      <c r="N21" s="35"/>
    </row>
    <row r="22" spans="1:14" s="11" customFormat="1" ht="12.75">
      <c r="A22" s="67" t="s">
        <v>435</v>
      </c>
      <c r="B22" s="454"/>
      <c r="C22" s="407"/>
      <c r="D22" s="407"/>
      <c r="E22" s="407"/>
      <c r="F22" s="447"/>
      <c r="G22" s="455"/>
      <c r="H22" s="455"/>
      <c r="I22" s="455"/>
      <c r="J22" s="455"/>
      <c r="K22" s="102"/>
      <c r="L22" s="102"/>
      <c r="M22" s="102"/>
      <c r="N22" s="35"/>
    </row>
    <row r="23" spans="2:3" ht="13.5" thickBot="1">
      <c r="B23" s="103"/>
      <c r="C23" s="96"/>
    </row>
    <row r="24" spans="1:14" ht="12.75">
      <c r="A24" s="824" t="s">
        <v>1</v>
      </c>
      <c r="B24" s="825" t="s">
        <v>3</v>
      </c>
      <c r="C24" s="812" t="s">
        <v>181</v>
      </c>
      <c r="D24" s="813"/>
      <c r="E24" s="813"/>
      <c r="F24" s="814"/>
      <c r="G24" s="707" t="s">
        <v>90</v>
      </c>
      <c r="H24" s="708"/>
      <c r="I24" s="708"/>
      <c r="J24" s="708"/>
      <c r="K24" s="708"/>
      <c r="L24" s="109"/>
      <c r="M24" s="109"/>
      <c r="N24" s="109"/>
    </row>
    <row r="25" spans="1:14" ht="12.75" customHeight="1">
      <c r="A25" s="664"/>
      <c r="B25" s="666"/>
      <c r="C25" s="709" t="s">
        <v>3</v>
      </c>
      <c r="D25" s="704" t="s">
        <v>433</v>
      </c>
      <c r="E25" s="704" t="s">
        <v>414</v>
      </c>
      <c r="F25" s="704" t="s">
        <v>338</v>
      </c>
      <c r="G25" s="709" t="s">
        <v>140</v>
      </c>
      <c r="H25" s="704" t="s">
        <v>378</v>
      </c>
      <c r="I25" s="704" t="s">
        <v>434</v>
      </c>
      <c r="J25" s="704" t="s">
        <v>381</v>
      </c>
      <c r="K25" s="702" t="s">
        <v>383</v>
      </c>
      <c r="L25" s="110"/>
      <c r="M25" s="110"/>
      <c r="N25" s="110"/>
    </row>
    <row r="26" spans="1:14" ht="12.75">
      <c r="A26" s="664"/>
      <c r="B26" s="666"/>
      <c r="C26" s="666"/>
      <c r="D26" s="477"/>
      <c r="E26" s="477"/>
      <c r="F26" s="477"/>
      <c r="G26" s="666"/>
      <c r="H26" s="477"/>
      <c r="I26" s="477"/>
      <c r="J26" s="477" t="s">
        <v>191</v>
      </c>
      <c r="K26" s="508" t="s">
        <v>217</v>
      </c>
      <c r="L26" s="110"/>
      <c r="M26" s="110"/>
      <c r="N26" s="110"/>
    </row>
    <row r="27" spans="1:14" ht="12.75">
      <c r="A27" s="664"/>
      <c r="B27" s="666"/>
      <c r="C27" s="666"/>
      <c r="D27" s="477"/>
      <c r="E27" s="477"/>
      <c r="F27" s="477"/>
      <c r="G27" s="666"/>
      <c r="H27" s="477"/>
      <c r="I27" s="477"/>
      <c r="J27" s="477" t="s">
        <v>216</v>
      </c>
      <c r="K27" s="508" t="s">
        <v>218</v>
      </c>
      <c r="L27" s="109"/>
      <c r="M27" s="109"/>
      <c r="N27" s="109"/>
    </row>
    <row r="28" spans="1:14" ht="36.75" customHeight="1" thickBot="1">
      <c r="A28" s="665"/>
      <c r="B28" s="667"/>
      <c r="C28" s="667"/>
      <c r="D28" s="468"/>
      <c r="E28" s="468"/>
      <c r="F28" s="468"/>
      <c r="G28" s="667"/>
      <c r="H28" s="468"/>
      <c r="I28" s="468"/>
      <c r="J28" s="468" t="s">
        <v>219</v>
      </c>
      <c r="K28" s="509" t="s">
        <v>213</v>
      </c>
      <c r="L28" s="110"/>
      <c r="M28" s="110"/>
      <c r="N28" s="110"/>
    </row>
    <row r="29" spans="1:14" ht="15" thickBot="1">
      <c r="A29" s="459" t="s">
        <v>441</v>
      </c>
      <c r="B29" s="435">
        <v>562446</v>
      </c>
      <c r="C29" s="435">
        <v>27032</v>
      </c>
      <c r="D29" s="435">
        <v>20273</v>
      </c>
      <c r="E29" s="435">
        <v>4005</v>
      </c>
      <c r="F29" s="435">
        <v>2754</v>
      </c>
      <c r="G29" s="435">
        <v>133356</v>
      </c>
      <c r="H29" s="435">
        <v>19628</v>
      </c>
      <c r="I29" s="435">
        <v>5090</v>
      </c>
      <c r="J29" s="435">
        <v>2252</v>
      </c>
      <c r="K29" s="437">
        <v>3905</v>
      </c>
      <c r="L29" s="108"/>
      <c r="M29" s="108"/>
      <c r="N29" s="108"/>
    </row>
    <row r="30" ht="12.75">
      <c r="A30" s="399" t="s">
        <v>185</v>
      </c>
    </row>
    <row r="31" ht="12.75">
      <c r="A31" s="67" t="s">
        <v>397</v>
      </c>
    </row>
    <row r="32" ht="12.75">
      <c r="A32" s="6" t="s">
        <v>447</v>
      </c>
    </row>
    <row r="33" ht="12.75">
      <c r="A33" s="5" t="s">
        <v>446</v>
      </c>
    </row>
  </sheetData>
  <mergeCells count="25">
    <mergeCell ref="A3:J3"/>
    <mergeCell ref="A4:J4"/>
    <mergeCell ref="A1:J1"/>
    <mergeCell ref="A6:A10"/>
    <mergeCell ref="B6:B10"/>
    <mergeCell ref="C7:C10"/>
    <mergeCell ref="D7:D10"/>
    <mergeCell ref="E7:E10"/>
    <mergeCell ref="F7:F10"/>
    <mergeCell ref="G7:G10"/>
    <mergeCell ref="C6:E6"/>
    <mergeCell ref="F6:J6"/>
    <mergeCell ref="A24:A28"/>
    <mergeCell ref="B24:B28"/>
    <mergeCell ref="G24:K24"/>
    <mergeCell ref="C25:C28"/>
    <mergeCell ref="D25:D28"/>
    <mergeCell ref="F25:F28"/>
    <mergeCell ref="G25:G28"/>
    <mergeCell ref="H25:H28"/>
    <mergeCell ref="E25:E28"/>
    <mergeCell ref="K25:K28"/>
    <mergeCell ref="C24:F24"/>
    <mergeCell ref="I25:I28"/>
    <mergeCell ref="J25:J28"/>
  </mergeCells>
  <printOptions horizontalCentered="1"/>
  <pageMargins left="0.7874015748031497" right="0.7874015748031497" top="0.5905511811023623" bottom="0.984251968503937" header="0" footer="0"/>
  <pageSetup fitToHeight="1" fitToWidth="1" horizontalDpi="600" verticalDpi="600" orientation="portrait" paperSize="9" scale="54" r:id="rId1"/>
  <headerFooter alignWithMargins="0">
    <oddFooter>&amp;C&amp;A</oddFooter>
  </headerFooter>
  <ignoredErrors>
    <ignoredError sqref="C11:C19" formulaRange="1"/>
  </ignoredErrors>
</worksheet>
</file>

<file path=xl/worksheets/sheet35.xml><?xml version="1.0" encoding="utf-8"?>
<worksheet xmlns="http://schemas.openxmlformats.org/spreadsheetml/2006/main" xmlns:r="http://schemas.openxmlformats.org/officeDocument/2006/relationships">
  <sheetPr transitionEvaluation="1">
    <pageSetUpPr fitToPage="1"/>
  </sheetPr>
  <dimension ref="A1:M44"/>
  <sheetViews>
    <sheetView showGridLines="0" zoomScale="75" zoomScaleNormal="75" workbookViewId="0" topLeftCell="A1">
      <selection activeCell="O36" sqref="O36"/>
    </sheetView>
  </sheetViews>
  <sheetFormatPr defaultColWidth="12.57421875" defaultRowHeight="12.75"/>
  <cols>
    <col min="1" max="1" width="9.7109375" style="5" customWidth="1"/>
    <col min="2" max="2" width="11.421875" style="5" bestFit="1" customWidth="1"/>
    <col min="3" max="3" width="9.7109375" style="5" customWidth="1"/>
    <col min="4" max="5" width="11.00390625" style="5" customWidth="1"/>
    <col min="6" max="6" width="10.7109375" style="5" customWidth="1"/>
    <col min="7" max="7" width="10.421875" style="5" customWidth="1"/>
    <col min="8" max="8" width="10.8515625" style="5" customWidth="1"/>
    <col min="9" max="9" width="10.7109375" style="5" customWidth="1"/>
    <col min="10" max="11" width="10.8515625" style="5" customWidth="1"/>
    <col min="12" max="12" width="10.7109375" style="5" customWidth="1"/>
    <col min="13" max="13" width="9.7109375" style="5" customWidth="1"/>
    <col min="14" max="16384" width="19.140625" style="5" customWidth="1"/>
  </cols>
  <sheetData>
    <row r="1" spans="1:13" ht="18">
      <c r="A1" s="592" t="s">
        <v>236</v>
      </c>
      <c r="B1" s="592"/>
      <c r="C1" s="592"/>
      <c r="D1" s="592"/>
      <c r="E1" s="592"/>
      <c r="F1" s="592"/>
      <c r="G1" s="592"/>
      <c r="H1" s="592"/>
      <c r="I1" s="592"/>
      <c r="J1" s="592"/>
      <c r="K1" s="592"/>
      <c r="L1" s="592"/>
      <c r="M1" s="592"/>
    </row>
    <row r="2" spans="1:13" ht="12.75">
      <c r="A2" s="18"/>
      <c r="B2" s="18"/>
      <c r="C2" s="18"/>
      <c r="D2" s="18"/>
      <c r="E2" s="18"/>
      <c r="F2" s="18"/>
      <c r="G2" s="18"/>
      <c r="H2" s="18"/>
      <c r="I2" s="18"/>
      <c r="J2" s="18"/>
      <c r="K2" s="18"/>
      <c r="L2" s="18"/>
      <c r="M2" s="18"/>
    </row>
    <row r="3" spans="1:13" s="43" customFormat="1" ht="15">
      <c r="A3" s="826" t="s">
        <v>374</v>
      </c>
      <c r="B3" s="826"/>
      <c r="C3" s="826"/>
      <c r="D3" s="826"/>
      <c r="E3" s="826"/>
      <c r="F3" s="826"/>
      <c r="G3" s="826"/>
      <c r="H3" s="826"/>
      <c r="I3" s="826"/>
      <c r="J3" s="826"/>
      <c r="K3" s="826"/>
      <c r="L3" s="826"/>
      <c r="M3" s="826"/>
    </row>
    <row r="4" spans="1:12" s="43" customFormat="1" ht="15.75" thickBot="1">
      <c r="A4" s="107"/>
      <c r="B4" s="107"/>
      <c r="C4" s="107"/>
      <c r="D4" s="107"/>
      <c r="E4" s="107"/>
      <c r="F4" s="107"/>
      <c r="G4" s="107"/>
      <c r="H4" s="107"/>
      <c r="I4" s="107"/>
      <c r="J4" s="107"/>
      <c r="K4" s="107"/>
      <c r="L4" s="107"/>
    </row>
    <row r="5" spans="1:13" ht="12.75">
      <c r="A5" s="412"/>
      <c r="B5" s="663" t="s">
        <v>4</v>
      </c>
      <c r="C5" s="663"/>
      <c r="D5" s="663"/>
      <c r="E5" s="663"/>
      <c r="F5" s="663"/>
      <c r="G5" s="663"/>
      <c r="H5" s="663"/>
      <c r="I5" s="663"/>
      <c r="J5" s="663"/>
      <c r="K5" s="663"/>
      <c r="L5" s="663"/>
      <c r="M5" s="663"/>
    </row>
    <row r="6" spans="1:13" ht="12.75" customHeight="1">
      <c r="A6" s="664" t="s">
        <v>1</v>
      </c>
      <c r="B6" s="666" t="s">
        <v>3</v>
      </c>
      <c r="C6" s="668" t="s">
        <v>304</v>
      </c>
      <c r="D6" s="661" t="s">
        <v>305</v>
      </c>
      <c r="E6" s="661" t="s">
        <v>306</v>
      </c>
      <c r="F6" s="661" t="s">
        <v>307</v>
      </c>
      <c r="G6" s="661" t="s">
        <v>308</v>
      </c>
      <c r="H6" s="661" t="s">
        <v>309</v>
      </c>
      <c r="I6" s="661" t="s">
        <v>310</v>
      </c>
      <c r="J6" s="661" t="s">
        <v>311</v>
      </c>
      <c r="K6" s="661" t="s">
        <v>312</v>
      </c>
      <c r="L6" s="661" t="s">
        <v>313</v>
      </c>
      <c r="M6" s="662" t="s">
        <v>314</v>
      </c>
    </row>
    <row r="7" spans="1:13" ht="12.75">
      <c r="A7" s="664"/>
      <c r="B7" s="666"/>
      <c r="C7" s="668"/>
      <c r="D7" s="477"/>
      <c r="E7" s="477"/>
      <c r="F7" s="477"/>
      <c r="G7" s="477"/>
      <c r="H7" s="477"/>
      <c r="I7" s="477"/>
      <c r="J7" s="477"/>
      <c r="K7" s="477"/>
      <c r="L7" s="477"/>
      <c r="M7" s="508"/>
    </row>
    <row r="8" spans="1:13" ht="12.75">
      <c r="A8" s="664"/>
      <c r="B8" s="666"/>
      <c r="C8" s="668"/>
      <c r="D8" s="477"/>
      <c r="E8" s="477"/>
      <c r="F8" s="477"/>
      <c r="G8" s="477"/>
      <c r="H8" s="477"/>
      <c r="I8" s="477"/>
      <c r="J8" s="477"/>
      <c r="K8" s="477"/>
      <c r="L8" s="477"/>
      <c r="M8" s="508"/>
    </row>
    <row r="9" spans="1:13" ht="13.5" thickBot="1">
      <c r="A9" s="665"/>
      <c r="B9" s="667"/>
      <c r="C9" s="669"/>
      <c r="D9" s="468"/>
      <c r="E9" s="468"/>
      <c r="F9" s="468"/>
      <c r="G9" s="468"/>
      <c r="H9" s="468"/>
      <c r="I9" s="468"/>
      <c r="J9" s="468"/>
      <c r="K9" s="468"/>
      <c r="L9" s="468"/>
      <c r="M9" s="509"/>
    </row>
    <row r="10" spans="1:13" ht="12.75">
      <c r="A10" s="398">
        <v>2003</v>
      </c>
      <c r="B10" s="294">
        <f>SUM(C10:M10)</f>
        <v>697361</v>
      </c>
      <c r="C10" s="294">
        <v>9590</v>
      </c>
      <c r="D10" s="294">
        <v>25876</v>
      </c>
      <c r="E10" s="294">
        <v>107765</v>
      </c>
      <c r="F10" s="294">
        <v>122142</v>
      </c>
      <c r="G10" s="294">
        <v>107376</v>
      </c>
      <c r="H10" s="294">
        <v>94951</v>
      </c>
      <c r="I10" s="294">
        <v>74274</v>
      </c>
      <c r="J10" s="294">
        <v>54300</v>
      </c>
      <c r="K10" s="294">
        <v>52342</v>
      </c>
      <c r="L10" s="294">
        <v>47634</v>
      </c>
      <c r="M10" s="316">
        <v>1111</v>
      </c>
    </row>
    <row r="11" spans="1:13" ht="12.75">
      <c r="A11" s="398">
        <v>2004</v>
      </c>
      <c r="B11" s="294">
        <f>SUM(C11:M11)</f>
        <v>693843</v>
      </c>
      <c r="C11" s="294">
        <v>10000</v>
      </c>
      <c r="D11" s="294">
        <v>25086</v>
      </c>
      <c r="E11" s="294">
        <v>102032</v>
      </c>
      <c r="F11" s="294">
        <v>122297</v>
      </c>
      <c r="G11" s="294">
        <v>109356</v>
      </c>
      <c r="H11" s="294">
        <v>96133</v>
      </c>
      <c r="I11" s="294">
        <v>78672</v>
      </c>
      <c r="J11" s="294">
        <v>57936</v>
      </c>
      <c r="K11" s="294">
        <v>43169</v>
      </c>
      <c r="L11" s="294">
        <v>48561</v>
      </c>
      <c r="M11" s="318">
        <v>601</v>
      </c>
    </row>
    <row r="12" spans="1:13" ht="12.75">
      <c r="A12" s="398">
        <v>2005</v>
      </c>
      <c r="B12" s="294">
        <f>SUM(C12:M12)</f>
        <v>710682</v>
      </c>
      <c r="C12" s="294">
        <v>9006</v>
      </c>
      <c r="D12" s="294">
        <v>24284</v>
      </c>
      <c r="E12" s="294">
        <v>99728</v>
      </c>
      <c r="F12" s="294">
        <v>124528</v>
      </c>
      <c r="G12" s="294">
        <v>113766</v>
      </c>
      <c r="H12" s="294">
        <v>99620</v>
      </c>
      <c r="I12" s="294">
        <v>82002</v>
      </c>
      <c r="J12" s="294">
        <v>61721</v>
      </c>
      <c r="K12" s="294">
        <v>45097</v>
      </c>
      <c r="L12" s="294">
        <v>50334</v>
      </c>
      <c r="M12" s="318">
        <v>596</v>
      </c>
    </row>
    <row r="13" spans="1:13" ht="12.75">
      <c r="A13" s="398">
        <v>2006</v>
      </c>
      <c r="B13" s="294">
        <f>SUM(C13:M13)</f>
        <v>723416</v>
      </c>
      <c r="C13" s="294">
        <v>8767</v>
      </c>
      <c r="D13" s="294">
        <v>23641</v>
      </c>
      <c r="E13" s="294">
        <v>96872</v>
      </c>
      <c r="F13" s="294">
        <v>124433</v>
      </c>
      <c r="G13" s="294">
        <v>118146</v>
      </c>
      <c r="H13" s="294">
        <v>103756</v>
      </c>
      <c r="I13" s="294">
        <v>85091</v>
      </c>
      <c r="J13" s="294">
        <v>65060</v>
      </c>
      <c r="K13" s="294">
        <v>46586</v>
      </c>
      <c r="L13" s="294">
        <v>50513</v>
      </c>
      <c r="M13" s="318">
        <v>551</v>
      </c>
    </row>
    <row r="14" spans="1:13" ht="12.75">
      <c r="A14" s="398">
        <v>2007</v>
      </c>
      <c r="B14" s="294">
        <f>SUM(C14:M14)</f>
        <v>723518</v>
      </c>
      <c r="C14" s="294">
        <v>8245</v>
      </c>
      <c r="D14" s="294">
        <v>23037</v>
      </c>
      <c r="E14" s="294">
        <v>91975</v>
      </c>
      <c r="F14" s="294">
        <v>118961</v>
      </c>
      <c r="G14" s="294">
        <v>119436</v>
      </c>
      <c r="H14" s="294">
        <v>104541</v>
      </c>
      <c r="I14" s="294">
        <v>88054</v>
      </c>
      <c r="J14" s="294">
        <v>67686</v>
      </c>
      <c r="K14" s="294">
        <v>48788</v>
      </c>
      <c r="L14" s="294">
        <v>52167</v>
      </c>
      <c r="M14" s="318">
        <v>628</v>
      </c>
    </row>
    <row r="15" spans="1:13" ht="12.75">
      <c r="A15" s="398">
        <v>2008</v>
      </c>
      <c r="B15" s="294">
        <v>629428</v>
      </c>
      <c r="C15" s="294">
        <v>3406</v>
      </c>
      <c r="D15" s="294">
        <v>14435</v>
      </c>
      <c r="E15" s="294">
        <v>70205</v>
      </c>
      <c r="F15" s="294">
        <v>97100</v>
      </c>
      <c r="G15" s="294">
        <v>105642</v>
      </c>
      <c r="H15" s="294">
        <v>93419</v>
      </c>
      <c r="I15" s="294">
        <v>81288</v>
      </c>
      <c r="J15" s="294">
        <v>63582</v>
      </c>
      <c r="K15" s="294">
        <v>47454</v>
      </c>
      <c r="L15" s="294">
        <v>51574</v>
      </c>
      <c r="M15" s="318">
        <v>1323</v>
      </c>
    </row>
    <row r="16" spans="1:13" ht="13.5" thickBot="1">
      <c r="A16" s="459" t="s">
        <v>376</v>
      </c>
      <c r="B16" s="435">
        <v>414009</v>
      </c>
      <c r="C16" s="435">
        <v>1012</v>
      </c>
      <c r="D16" s="435">
        <v>5650</v>
      </c>
      <c r="E16" s="435">
        <v>36472</v>
      </c>
      <c r="F16" s="435">
        <v>57283</v>
      </c>
      <c r="G16" s="435">
        <v>70104</v>
      </c>
      <c r="H16" s="435">
        <v>64593</v>
      </c>
      <c r="I16" s="437">
        <v>57441</v>
      </c>
      <c r="J16" s="437">
        <v>46710</v>
      </c>
      <c r="K16" s="437">
        <v>35766</v>
      </c>
      <c r="L16" s="437">
        <v>37974</v>
      </c>
      <c r="M16" s="437">
        <v>1004</v>
      </c>
    </row>
    <row r="17" spans="2:13" s="11" customFormat="1" ht="13.5" thickBot="1">
      <c r="B17" s="454"/>
      <c r="C17" s="460"/>
      <c r="D17" s="407"/>
      <c r="E17" s="461"/>
      <c r="F17" s="462"/>
      <c r="G17" s="462"/>
      <c r="H17" s="462"/>
      <c r="I17" s="462"/>
      <c r="J17" s="462"/>
      <c r="K17" s="462"/>
      <c r="L17" s="462"/>
      <c r="M17" s="462"/>
    </row>
    <row r="18" spans="1:13" ht="12.75">
      <c r="A18" s="412"/>
      <c r="B18" s="663" t="s">
        <v>5</v>
      </c>
      <c r="C18" s="663"/>
      <c r="D18" s="663"/>
      <c r="E18" s="663"/>
      <c r="F18" s="663"/>
      <c r="G18" s="663"/>
      <c r="H18" s="663"/>
      <c r="I18" s="663"/>
      <c r="J18" s="663"/>
      <c r="K18" s="663"/>
      <c r="L18" s="663"/>
      <c r="M18" s="663"/>
    </row>
    <row r="19" spans="1:13" ht="12.75" customHeight="1">
      <c r="A19" s="664" t="s">
        <v>1</v>
      </c>
      <c r="B19" s="666" t="s">
        <v>3</v>
      </c>
      <c r="C19" s="668" t="s">
        <v>304</v>
      </c>
      <c r="D19" s="661" t="s">
        <v>305</v>
      </c>
      <c r="E19" s="661" t="s">
        <v>306</v>
      </c>
      <c r="F19" s="661" t="s">
        <v>307</v>
      </c>
      <c r="G19" s="661" t="s">
        <v>308</v>
      </c>
      <c r="H19" s="661" t="s">
        <v>309</v>
      </c>
      <c r="I19" s="661" t="s">
        <v>310</v>
      </c>
      <c r="J19" s="661" t="s">
        <v>311</v>
      </c>
      <c r="K19" s="661" t="s">
        <v>312</v>
      </c>
      <c r="L19" s="661" t="s">
        <v>313</v>
      </c>
      <c r="M19" s="662" t="s">
        <v>314</v>
      </c>
    </row>
    <row r="20" spans="1:13" ht="12.75">
      <c r="A20" s="664"/>
      <c r="B20" s="666"/>
      <c r="C20" s="668"/>
      <c r="D20" s="477"/>
      <c r="E20" s="477"/>
      <c r="F20" s="477"/>
      <c r="G20" s="477"/>
      <c r="H20" s="477"/>
      <c r="I20" s="477"/>
      <c r="J20" s="477"/>
      <c r="K20" s="477"/>
      <c r="L20" s="477"/>
      <c r="M20" s="508"/>
    </row>
    <row r="21" spans="1:13" ht="12.75">
      <c r="A21" s="664"/>
      <c r="B21" s="666"/>
      <c r="C21" s="668"/>
      <c r="D21" s="477"/>
      <c r="E21" s="477"/>
      <c r="F21" s="477"/>
      <c r="G21" s="477"/>
      <c r="H21" s="477"/>
      <c r="I21" s="477"/>
      <c r="J21" s="477"/>
      <c r="K21" s="477"/>
      <c r="L21" s="477"/>
      <c r="M21" s="508"/>
    </row>
    <row r="22" spans="1:13" ht="13.5" thickBot="1">
      <c r="A22" s="665"/>
      <c r="B22" s="667"/>
      <c r="C22" s="669"/>
      <c r="D22" s="468"/>
      <c r="E22" s="468"/>
      <c r="F22" s="468"/>
      <c r="G22" s="468"/>
      <c r="H22" s="468"/>
      <c r="I22" s="468"/>
      <c r="J22" s="468"/>
      <c r="K22" s="468"/>
      <c r="L22" s="468"/>
      <c r="M22" s="509"/>
    </row>
    <row r="23" spans="1:13" ht="12.75">
      <c r="A23" s="398">
        <v>2003</v>
      </c>
      <c r="B23" s="294">
        <f>SUM(C23:M23)</f>
        <v>177363</v>
      </c>
      <c r="C23" s="294">
        <v>1684</v>
      </c>
      <c r="D23" s="294">
        <v>6117</v>
      </c>
      <c r="E23" s="294">
        <v>28325</v>
      </c>
      <c r="F23" s="294">
        <v>31714</v>
      </c>
      <c r="G23" s="294">
        <v>24997</v>
      </c>
      <c r="H23" s="294">
        <v>22182</v>
      </c>
      <c r="I23" s="294">
        <v>20446</v>
      </c>
      <c r="J23" s="294">
        <v>16306</v>
      </c>
      <c r="K23" s="294">
        <v>14639</v>
      </c>
      <c r="L23" s="294">
        <v>10558</v>
      </c>
      <c r="M23" s="316">
        <v>395</v>
      </c>
    </row>
    <row r="24" spans="1:13" ht="12.75">
      <c r="A24" s="398">
        <v>2004</v>
      </c>
      <c r="B24" s="294">
        <f>SUM(C24:M24)</f>
        <v>177881</v>
      </c>
      <c r="C24" s="294">
        <v>1635</v>
      </c>
      <c r="D24" s="294">
        <v>5491</v>
      </c>
      <c r="E24" s="294">
        <v>26349</v>
      </c>
      <c r="F24" s="294">
        <v>31591</v>
      </c>
      <c r="G24" s="294">
        <v>25433</v>
      </c>
      <c r="H24" s="294">
        <v>22824</v>
      </c>
      <c r="I24" s="294">
        <v>21882</v>
      </c>
      <c r="J24" s="294">
        <v>17921</v>
      </c>
      <c r="K24" s="294">
        <v>13138</v>
      </c>
      <c r="L24" s="294">
        <v>11326</v>
      </c>
      <c r="M24" s="318">
        <v>291</v>
      </c>
    </row>
    <row r="25" spans="1:13" ht="12.75">
      <c r="A25" s="398">
        <v>2005</v>
      </c>
      <c r="B25" s="294">
        <f>SUM(C25:M25)</f>
        <v>180190</v>
      </c>
      <c r="C25" s="294">
        <v>1274</v>
      </c>
      <c r="D25" s="294">
        <v>5104</v>
      </c>
      <c r="E25" s="294">
        <v>24237</v>
      </c>
      <c r="F25" s="294">
        <v>31114</v>
      </c>
      <c r="G25" s="294">
        <v>26008</v>
      </c>
      <c r="H25" s="294">
        <v>23978</v>
      </c>
      <c r="I25" s="294">
        <v>22619</v>
      </c>
      <c r="J25" s="294">
        <v>19479</v>
      </c>
      <c r="K25" s="294">
        <v>14036</v>
      </c>
      <c r="L25" s="294">
        <v>12100</v>
      </c>
      <c r="M25" s="318">
        <v>241</v>
      </c>
    </row>
    <row r="26" spans="1:13" ht="12.75">
      <c r="A26" s="398">
        <v>2006</v>
      </c>
      <c r="B26" s="294">
        <f>SUM(C26:M26)</f>
        <v>188145</v>
      </c>
      <c r="C26" s="294">
        <v>1371</v>
      </c>
      <c r="D26" s="294">
        <v>5161</v>
      </c>
      <c r="E26" s="294">
        <v>23723</v>
      </c>
      <c r="F26" s="294">
        <v>31239</v>
      </c>
      <c r="G26" s="294">
        <v>27618</v>
      </c>
      <c r="H26" s="294">
        <v>25318</v>
      </c>
      <c r="I26" s="294">
        <v>24282</v>
      </c>
      <c r="J26" s="294">
        <v>21454</v>
      </c>
      <c r="K26" s="294">
        <v>15099</v>
      </c>
      <c r="L26" s="294">
        <v>12637</v>
      </c>
      <c r="M26" s="318">
        <v>243</v>
      </c>
    </row>
    <row r="27" spans="1:13" ht="12.75">
      <c r="A27" s="398">
        <v>2007</v>
      </c>
      <c r="B27" s="294">
        <f>SUM(C27:M27)</f>
        <v>201463</v>
      </c>
      <c r="C27" s="294">
        <v>1296</v>
      </c>
      <c r="D27" s="294">
        <v>5024</v>
      </c>
      <c r="E27" s="294">
        <v>23482</v>
      </c>
      <c r="F27" s="294">
        <v>31882</v>
      </c>
      <c r="G27" s="294">
        <v>30315</v>
      </c>
      <c r="H27" s="294">
        <v>27621</v>
      </c>
      <c r="I27" s="294">
        <v>26698</v>
      </c>
      <c r="J27" s="294">
        <v>23555</v>
      </c>
      <c r="K27" s="294">
        <v>17212</v>
      </c>
      <c r="L27" s="294">
        <v>14076</v>
      </c>
      <c r="M27" s="318">
        <v>302</v>
      </c>
    </row>
    <row r="28" spans="1:13" ht="12.75">
      <c r="A28" s="398">
        <v>2008</v>
      </c>
      <c r="B28" s="294">
        <v>199513</v>
      </c>
      <c r="C28" s="294">
        <v>576</v>
      </c>
      <c r="D28" s="294">
        <v>3418</v>
      </c>
      <c r="E28" s="294">
        <v>20058</v>
      </c>
      <c r="F28" s="294">
        <v>29376</v>
      </c>
      <c r="G28" s="294">
        <v>30174</v>
      </c>
      <c r="H28" s="294">
        <v>27391</v>
      </c>
      <c r="I28" s="294">
        <v>27060</v>
      </c>
      <c r="J28" s="294">
        <v>24830</v>
      </c>
      <c r="K28" s="294">
        <v>19461</v>
      </c>
      <c r="L28" s="294">
        <v>16667</v>
      </c>
      <c r="M28" s="318">
        <v>502</v>
      </c>
    </row>
    <row r="29" spans="1:13" ht="13.5" thickBot="1">
      <c r="A29" s="459" t="s">
        <v>376</v>
      </c>
      <c r="B29" s="435">
        <v>148437</v>
      </c>
      <c r="C29" s="435">
        <v>228</v>
      </c>
      <c r="D29" s="435">
        <v>1594</v>
      </c>
      <c r="E29" s="435">
        <v>11995</v>
      </c>
      <c r="F29" s="435">
        <v>19631</v>
      </c>
      <c r="G29" s="435">
        <v>22240</v>
      </c>
      <c r="H29" s="435">
        <v>20642</v>
      </c>
      <c r="I29" s="437">
        <v>20318</v>
      </c>
      <c r="J29" s="437">
        <v>20065</v>
      </c>
      <c r="K29" s="437">
        <v>16662</v>
      </c>
      <c r="L29" s="437">
        <v>14630</v>
      </c>
      <c r="M29" s="437">
        <v>432</v>
      </c>
    </row>
    <row r="30" ht="13.5" thickBot="1"/>
    <row r="31" spans="1:13" ht="12.75">
      <c r="A31" s="412"/>
      <c r="B31" s="663" t="s">
        <v>189</v>
      </c>
      <c r="C31" s="663"/>
      <c r="D31" s="663"/>
      <c r="E31" s="663"/>
      <c r="F31" s="663"/>
      <c r="G31" s="663"/>
      <c r="H31" s="663"/>
      <c r="I31" s="663"/>
      <c r="J31" s="663"/>
      <c r="K31" s="663"/>
      <c r="L31" s="663"/>
      <c r="M31" s="663"/>
    </row>
    <row r="32" spans="1:13" ht="12.75" customHeight="1">
      <c r="A32" s="664" t="s">
        <v>1</v>
      </c>
      <c r="B32" s="666" t="s">
        <v>3</v>
      </c>
      <c r="C32" s="668" t="s">
        <v>304</v>
      </c>
      <c r="D32" s="661" t="s">
        <v>305</v>
      </c>
      <c r="E32" s="661" t="s">
        <v>306</v>
      </c>
      <c r="F32" s="661" t="s">
        <v>307</v>
      </c>
      <c r="G32" s="661" t="s">
        <v>308</v>
      </c>
      <c r="H32" s="661" t="s">
        <v>309</v>
      </c>
      <c r="I32" s="661" t="s">
        <v>310</v>
      </c>
      <c r="J32" s="661" t="s">
        <v>311</v>
      </c>
      <c r="K32" s="661" t="s">
        <v>312</v>
      </c>
      <c r="L32" s="661" t="s">
        <v>313</v>
      </c>
      <c r="M32" s="662" t="s">
        <v>314</v>
      </c>
    </row>
    <row r="33" spans="1:13" ht="12.75">
      <c r="A33" s="664"/>
      <c r="B33" s="666"/>
      <c r="C33" s="668"/>
      <c r="D33" s="477"/>
      <c r="E33" s="477"/>
      <c r="F33" s="477"/>
      <c r="G33" s="477"/>
      <c r="H33" s="477"/>
      <c r="I33" s="477"/>
      <c r="J33" s="477"/>
      <c r="K33" s="477"/>
      <c r="L33" s="477"/>
      <c r="M33" s="508"/>
    </row>
    <row r="34" spans="1:13" ht="12.75">
      <c r="A34" s="664"/>
      <c r="B34" s="666"/>
      <c r="C34" s="668"/>
      <c r="D34" s="477"/>
      <c r="E34" s="477"/>
      <c r="F34" s="477"/>
      <c r="G34" s="477"/>
      <c r="H34" s="477"/>
      <c r="I34" s="477"/>
      <c r="J34" s="477"/>
      <c r="K34" s="477"/>
      <c r="L34" s="477"/>
      <c r="M34" s="508"/>
    </row>
    <row r="35" spans="1:13" ht="13.5" thickBot="1">
      <c r="A35" s="665"/>
      <c r="B35" s="667"/>
      <c r="C35" s="669"/>
      <c r="D35" s="468"/>
      <c r="E35" s="468"/>
      <c r="F35" s="468"/>
      <c r="G35" s="468"/>
      <c r="H35" s="468"/>
      <c r="I35" s="468"/>
      <c r="J35" s="468"/>
      <c r="K35" s="468"/>
      <c r="L35" s="468"/>
      <c r="M35" s="509"/>
    </row>
    <row r="36" spans="1:13" ht="12.75">
      <c r="A36" s="398">
        <v>2003</v>
      </c>
      <c r="B36" s="294">
        <f aca="true" t="shared" si="0" ref="B36:B42">SUM(C36:M36)</f>
        <v>874724</v>
      </c>
      <c r="C36" s="294">
        <f aca="true" t="shared" si="1" ref="C36:M36">C10+C23</f>
        <v>11274</v>
      </c>
      <c r="D36" s="294">
        <f t="shared" si="1"/>
        <v>31993</v>
      </c>
      <c r="E36" s="294">
        <f t="shared" si="1"/>
        <v>136090</v>
      </c>
      <c r="F36" s="294">
        <f t="shared" si="1"/>
        <v>153856</v>
      </c>
      <c r="G36" s="294">
        <f t="shared" si="1"/>
        <v>132373</v>
      </c>
      <c r="H36" s="294">
        <f t="shared" si="1"/>
        <v>117133</v>
      </c>
      <c r="I36" s="318">
        <f t="shared" si="1"/>
        <v>94720</v>
      </c>
      <c r="J36" s="318">
        <f t="shared" si="1"/>
        <v>70606</v>
      </c>
      <c r="K36" s="318">
        <f t="shared" si="1"/>
        <v>66981</v>
      </c>
      <c r="L36" s="318">
        <f t="shared" si="1"/>
        <v>58192</v>
      </c>
      <c r="M36" s="318">
        <f t="shared" si="1"/>
        <v>1506</v>
      </c>
    </row>
    <row r="37" spans="1:13" ht="12.75">
      <c r="A37" s="398">
        <v>2004</v>
      </c>
      <c r="B37" s="294">
        <f t="shared" si="0"/>
        <v>871724</v>
      </c>
      <c r="C37" s="294">
        <f aca="true" t="shared" si="2" ref="C37:M37">C11+C24</f>
        <v>11635</v>
      </c>
      <c r="D37" s="294">
        <f t="shared" si="2"/>
        <v>30577</v>
      </c>
      <c r="E37" s="294">
        <f t="shared" si="2"/>
        <v>128381</v>
      </c>
      <c r="F37" s="294">
        <f t="shared" si="2"/>
        <v>153888</v>
      </c>
      <c r="G37" s="294">
        <f t="shared" si="2"/>
        <v>134789</v>
      </c>
      <c r="H37" s="294">
        <f t="shared" si="2"/>
        <v>118957</v>
      </c>
      <c r="I37" s="318">
        <f t="shared" si="2"/>
        <v>100554</v>
      </c>
      <c r="J37" s="318">
        <f t="shared" si="2"/>
        <v>75857</v>
      </c>
      <c r="K37" s="318">
        <f t="shared" si="2"/>
        <v>56307</v>
      </c>
      <c r="L37" s="318">
        <f t="shared" si="2"/>
        <v>59887</v>
      </c>
      <c r="M37" s="318">
        <f t="shared" si="2"/>
        <v>892</v>
      </c>
    </row>
    <row r="38" spans="1:13" ht="12.75">
      <c r="A38" s="398">
        <v>2005</v>
      </c>
      <c r="B38" s="294">
        <f t="shared" si="0"/>
        <v>890872</v>
      </c>
      <c r="C38" s="294">
        <f aca="true" t="shared" si="3" ref="C38:M38">C12+C25</f>
        <v>10280</v>
      </c>
      <c r="D38" s="294">
        <f t="shared" si="3"/>
        <v>29388</v>
      </c>
      <c r="E38" s="294">
        <f t="shared" si="3"/>
        <v>123965</v>
      </c>
      <c r="F38" s="294">
        <f t="shared" si="3"/>
        <v>155642</v>
      </c>
      <c r="G38" s="294">
        <f t="shared" si="3"/>
        <v>139774</v>
      </c>
      <c r="H38" s="294">
        <f t="shared" si="3"/>
        <v>123598</v>
      </c>
      <c r="I38" s="318">
        <f t="shared" si="3"/>
        <v>104621</v>
      </c>
      <c r="J38" s="318">
        <f t="shared" si="3"/>
        <v>81200</v>
      </c>
      <c r="K38" s="318">
        <f t="shared" si="3"/>
        <v>59133</v>
      </c>
      <c r="L38" s="318">
        <f t="shared" si="3"/>
        <v>62434</v>
      </c>
      <c r="M38" s="318">
        <f t="shared" si="3"/>
        <v>837</v>
      </c>
    </row>
    <row r="39" spans="1:13" ht="12.75">
      <c r="A39" s="398">
        <v>2006</v>
      </c>
      <c r="B39" s="294">
        <f t="shared" si="0"/>
        <v>911561</v>
      </c>
      <c r="C39" s="294">
        <f aca="true" t="shared" si="4" ref="C39:M39">C13+C26</f>
        <v>10138</v>
      </c>
      <c r="D39" s="294">
        <f t="shared" si="4"/>
        <v>28802</v>
      </c>
      <c r="E39" s="294">
        <f t="shared" si="4"/>
        <v>120595</v>
      </c>
      <c r="F39" s="294">
        <f t="shared" si="4"/>
        <v>155672</v>
      </c>
      <c r="G39" s="294">
        <f t="shared" si="4"/>
        <v>145764</v>
      </c>
      <c r="H39" s="294">
        <f t="shared" si="4"/>
        <v>129074</v>
      </c>
      <c r="I39" s="318">
        <f t="shared" si="4"/>
        <v>109373</v>
      </c>
      <c r="J39" s="318">
        <f t="shared" si="4"/>
        <v>86514</v>
      </c>
      <c r="K39" s="318">
        <f t="shared" si="4"/>
        <v>61685</v>
      </c>
      <c r="L39" s="318">
        <f t="shared" si="4"/>
        <v>63150</v>
      </c>
      <c r="M39" s="318">
        <f t="shared" si="4"/>
        <v>794</v>
      </c>
    </row>
    <row r="40" spans="1:13" ht="12.75">
      <c r="A40" s="398">
        <v>2007</v>
      </c>
      <c r="B40" s="294">
        <f t="shared" si="0"/>
        <v>924981</v>
      </c>
      <c r="C40" s="294">
        <f aca="true" t="shared" si="5" ref="C40:M40">C14+C27</f>
        <v>9541</v>
      </c>
      <c r="D40" s="294">
        <f t="shared" si="5"/>
        <v>28061</v>
      </c>
      <c r="E40" s="294">
        <f t="shared" si="5"/>
        <v>115457</v>
      </c>
      <c r="F40" s="294">
        <f t="shared" si="5"/>
        <v>150843</v>
      </c>
      <c r="G40" s="294">
        <f t="shared" si="5"/>
        <v>149751</v>
      </c>
      <c r="H40" s="294">
        <f t="shared" si="5"/>
        <v>132162</v>
      </c>
      <c r="I40" s="318">
        <f t="shared" si="5"/>
        <v>114752</v>
      </c>
      <c r="J40" s="318">
        <f t="shared" si="5"/>
        <v>91241</v>
      </c>
      <c r="K40" s="318">
        <f t="shared" si="5"/>
        <v>66000</v>
      </c>
      <c r="L40" s="318">
        <f t="shared" si="5"/>
        <v>66243</v>
      </c>
      <c r="M40" s="318">
        <f t="shared" si="5"/>
        <v>930</v>
      </c>
    </row>
    <row r="41" spans="1:13" ht="12.75">
      <c r="A41" s="398">
        <v>2008</v>
      </c>
      <c r="B41" s="294">
        <f t="shared" si="0"/>
        <v>828941</v>
      </c>
      <c r="C41" s="294">
        <v>3982</v>
      </c>
      <c r="D41" s="294">
        <v>17853</v>
      </c>
      <c r="E41" s="294">
        <v>90263</v>
      </c>
      <c r="F41" s="294">
        <v>126476</v>
      </c>
      <c r="G41" s="294">
        <v>135816</v>
      </c>
      <c r="H41" s="294">
        <v>120810</v>
      </c>
      <c r="I41" s="318">
        <v>108348</v>
      </c>
      <c r="J41" s="318">
        <v>88412</v>
      </c>
      <c r="K41" s="318">
        <v>66915</v>
      </c>
      <c r="L41" s="318">
        <v>68241</v>
      </c>
      <c r="M41" s="318">
        <v>1825</v>
      </c>
    </row>
    <row r="42" spans="1:13" ht="13.5" thickBot="1">
      <c r="A42" s="459" t="s">
        <v>376</v>
      </c>
      <c r="B42" s="435">
        <f t="shared" si="0"/>
        <v>562446</v>
      </c>
      <c r="C42" s="435">
        <f aca="true" t="shared" si="6" ref="C42:M42">C16+C29</f>
        <v>1240</v>
      </c>
      <c r="D42" s="435">
        <f t="shared" si="6"/>
        <v>7244</v>
      </c>
      <c r="E42" s="435">
        <f t="shared" si="6"/>
        <v>48467</v>
      </c>
      <c r="F42" s="435">
        <f t="shared" si="6"/>
        <v>76914</v>
      </c>
      <c r="G42" s="435">
        <f t="shared" si="6"/>
        <v>92344</v>
      </c>
      <c r="H42" s="435">
        <f t="shared" si="6"/>
        <v>85235</v>
      </c>
      <c r="I42" s="437">
        <f t="shared" si="6"/>
        <v>77759</v>
      </c>
      <c r="J42" s="437">
        <f t="shared" si="6"/>
        <v>66775</v>
      </c>
      <c r="K42" s="437">
        <f t="shared" si="6"/>
        <v>52428</v>
      </c>
      <c r="L42" s="437">
        <f t="shared" si="6"/>
        <v>52604</v>
      </c>
      <c r="M42" s="437">
        <f t="shared" si="6"/>
        <v>1436</v>
      </c>
    </row>
    <row r="43" ht="12.75">
      <c r="A43" s="399" t="s">
        <v>185</v>
      </c>
    </row>
    <row r="44" ht="12.75">
      <c r="A44" s="5" t="s">
        <v>445</v>
      </c>
    </row>
  </sheetData>
  <mergeCells count="44">
    <mergeCell ref="A1:M1"/>
    <mergeCell ref="K6:K9"/>
    <mergeCell ref="L6:L9"/>
    <mergeCell ref="M6:M9"/>
    <mergeCell ref="A6:A9"/>
    <mergeCell ref="G6:G9"/>
    <mergeCell ref="H6:H9"/>
    <mergeCell ref="I6:I9"/>
    <mergeCell ref="B6:B9"/>
    <mergeCell ref="C6:C9"/>
    <mergeCell ref="I19:I22"/>
    <mergeCell ref="D6:D9"/>
    <mergeCell ref="B5:M5"/>
    <mergeCell ref="J6:J9"/>
    <mergeCell ref="E6:E9"/>
    <mergeCell ref="F6:F9"/>
    <mergeCell ref="M32:M35"/>
    <mergeCell ref="B18:M18"/>
    <mergeCell ref="A19:A22"/>
    <mergeCell ref="B19:B22"/>
    <mergeCell ref="C19:C22"/>
    <mergeCell ref="D19:D22"/>
    <mergeCell ref="E19:E22"/>
    <mergeCell ref="F19:F22"/>
    <mergeCell ref="G19:G22"/>
    <mergeCell ref="H19:H22"/>
    <mergeCell ref="E32:E35"/>
    <mergeCell ref="F32:F35"/>
    <mergeCell ref="K32:K35"/>
    <mergeCell ref="L32:L35"/>
    <mergeCell ref="A32:A35"/>
    <mergeCell ref="B32:B35"/>
    <mergeCell ref="C32:C35"/>
    <mergeCell ref="D32:D35"/>
    <mergeCell ref="A3:M3"/>
    <mergeCell ref="G32:G35"/>
    <mergeCell ref="H32:H35"/>
    <mergeCell ref="I32:I35"/>
    <mergeCell ref="J32:J35"/>
    <mergeCell ref="L19:L22"/>
    <mergeCell ref="M19:M22"/>
    <mergeCell ref="J19:J22"/>
    <mergeCell ref="K19:K22"/>
    <mergeCell ref="B31:M31"/>
  </mergeCells>
  <printOptions horizontalCentered="1"/>
  <pageMargins left="0.7874015748031497" right="0.7874015748031497" top="0.5905511811023623" bottom="0.984251968503937" header="0" footer="0"/>
  <pageSetup fitToHeight="1" fitToWidth="1" horizontalDpi="600" verticalDpi="600" orientation="portrait" paperSize="9" scale="63"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Hoja4">
    <pageSetUpPr fitToPage="1"/>
  </sheetPr>
  <dimension ref="A1:AB51"/>
  <sheetViews>
    <sheetView showGridLines="0" zoomScale="75" zoomScaleNormal="75" workbookViewId="0" topLeftCell="A1">
      <selection activeCell="I29" sqref="I29"/>
    </sheetView>
  </sheetViews>
  <sheetFormatPr defaultColWidth="11.421875" defaultRowHeight="12.75"/>
  <cols>
    <col min="1" max="1" width="24.7109375" style="53" customWidth="1"/>
    <col min="2" max="10" width="10.7109375" style="53" customWidth="1"/>
    <col min="11" max="11" width="17.28125" style="53" customWidth="1"/>
    <col min="12" max="16384" width="11.421875" style="53" customWidth="1"/>
  </cols>
  <sheetData>
    <row r="1" spans="1:11" ht="18">
      <c r="A1" s="499" t="s">
        <v>236</v>
      </c>
      <c r="B1" s="499"/>
      <c r="C1" s="499"/>
      <c r="D1" s="499"/>
      <c r="E1" s="499"/>
      <c r="F1" s="499"/>
      <c r="G1" s="499"/>
      <c r="H1" s="499"/>
      <c r="I1" s="499"/>
      <c r="J1" s="499"/>
      <c r="K1" s="52"/>
    </row>
    <row r="2" spans="1:10" ht="12.75">
      <c r="A2" s="54"/>
      <c r="B2" s="54"/>
      <c r="C2" s="54"/>
      <c r="D2" s="54"/>
      <c r="E2" s="54"/>
      <c r="F2" s="54"/>
      <c r="G2" s="54"/>
      <c r="H2" s="54"/>
      <c r="I2" s="54"/>
      <c r="J2" s="54"/>
    </row>
    <row r="3" spans="1:10" ht="15">
      <c r="A3" s="492" t="s">
        <v>163</v>
      </c>
      <c r="B3" s="492"/>
      <c r="C3" s="492"/>
      <c r="D3" s="492"/>
      <c r="E3" s="492"/>
      <c r="F3" s="492"/>
      <c r="G3" s="492"/>
      <c r="H3" s="492"/>
      <c r="I3" s="492"/>
      <c r="J3" s="492"/>
    </row>
    <row r="4" spans="1:10" ht="13.5" thickBot="1">
      <c r="A4" s="217"/>
      <c r="B4" s="217"/>
      <c r="C4" s="217"/>
      <c r="D4" s="217"/>
      <c r="E4" s="217"/>
      <c r="F4" s="217"/>
      <c r="G4" s="217"/>
      <c r="H4" s="217"/>
      <c r="I4" s="217"/>
      <c r="J4" s="217"/>
    </row>
    <row r="5" spans="1:12" ht="15.75" customHeight="1" thickBot="1">
      <c r="A5" s="219"/>
      <c r="B5" s="215" t="s">
        <v>21</v>
      </c>
      <c r="C5" s="215">
        <v>2002</v>
      </c>
      <c r="D5" s="215">
        <v>2003</v>
      </c>
      <c r="E5" s="215">
        <v>2004</v>
      </c>
      <c r="F5" s="215">
        <v>2005</v>
      </c>
      <c r="G5" s="215">
        <v>2006</v>
      </c>
      <c r="H5" s="215">
        <v>2007</v>
      </c>
      <c r="I5" s="216">
        <v>2008</v>
      </c>
      <c r="J5" s="216">
        <v>2009</v>
      </c>
      <c r="K5" s="58"/>
      <c r="L5" s="58"/>
    </row>
    <row r="6" spans="1:12" ht="15.75" customHeight="1">
      <c r="A6" s="218"/>
      <c r="B6" s="164"/>
      <c r="C6" s="164"/>
      <c r="D6" s="164"/>
      <c r="E6" s="164"/>
      <c r="F6" s="164"/>
      <c r="G6" s="164"/>
      <c r="H6" s="164"/>
      <c r="I6" s="168"/>
      <c r="J6" s="168"/>
      <c r="K6" s="58"/>
      <c r="L6" s="27"/>
    </row>
    <row r="7" spans="1:28" ht="12.75">
      <c r="A7" s="203" t="s">
        <v>107</v>
      </c>
      <c r="B7" s="170">
        <v>927</v>
      </c>
      <c r="C7" s="170">
        <v>935</v>
      </c>
      <c r="D7" s="170">
        <v>945</v>
      </c>
      <c r="E7" s="170">
        <v>961</v>
      </c>
      <c r="F7" s="170">
        <v>988</v>
      </c>
      <c r="G7" s="170">
        <v>973</v>
      </c>
      <c r="H7" s="170">
        <v>996</v>
      </c>
      <c r="I7" s="174">
        <v>1036</v>
      </c>
      <c r="J7" s="174">
        <v>1074</v>
      </c>
      <c r="K7"/>
      <c r="L7"/>
      <c r="M7"/>
      <c r="N7"/>
      <c r="O7"/>
      <c r="P7"/>
      <c r="Q7"/>
      <c r="R7"/>
      <c r="S7"/>
      <c r="T7"/>
      <c r="U7"/>
      <c r="V7"/>
      <c r="W7"/>
      <c r="X7"/>
      <c r="Y7"/>
      <c r="Z7"/>
      <c r="AA7"/>
      <c r="AB7"/>
    </row>
    <row r="8" spans="1:28" ht="12.75">
      <c r="A8" s="203" t="s">
        <v>22</v>
      </c>
      <c r="B8" s="170">
        <v>2882</v>
      </c>
      <c r="C8" s="170">
        <v>2888</v>
      </c>
      <c r="D8" s="170">
        <v>2882</v>
      </c>
      <c r="E8" s="170">
        <v>2867</v>
      </c>
      <c r="F8" s="170">
        <v>2842</v>
      </c>
      <c r="G8" s="170">
        <v>2855</v>
      </c>
      <c r="H8" s="170">
        <v>2804</v>
      </c>
      <c r="I8" s="174">
        <v>2750</v>
      </c>
      <c r="J8" s="174">
        <v>2720</v>
      </c>
      <c r="K8"/>
      <c r="L8"/>
      <c r="M8"/>
      <c r="N8"/>
      <c r="O8"/>
      <c r="P8"/>
      <c r="Q8"/>
      <c r="R8"/>
      <c r="S8"/>
      <c r="T8"/>
      <c r="U8"/>
      <c r="V8"/>
      <c r="W8"/>
      <c r="X8"/>
      <c r="Y8"/>
      <c r="Z8"/>
      <c r="AA8"/>
      <c r="AB8"/>
    </row>
    <row r="9" spans="1:28" ht="12.75">
      <c r="A9" s="203" t="s">
        <v>23</v>
      </c>
      <c r="B9" s="170">
        <v>1155</v>
      </c>
      <c r="C9" s="170">
        <v>1116</v>
      </c>
      <c r="D9" s="170">
        <v>1096</v>
      </c>
      <c r="E9" s="170">
        <v>1093</v>
      </c>
      <c r="F9" s="170">
        <v>1070</v>
      </c>
      <c r="G9" s="170">
        <v>1065</v>
      </c>
      <c r="H9" s="170">
        <v>1078</v>
      </c>
      <c r="I9" s="174">
        <v>1075</v>
      </c>
      <c r="J9" s="174">
        <v>1067</v>
      </c>
      <c r="K9"/>
      <c r="L9"/>
      <c r="M9"/>
      <c r="N9"/>
      <c r="O9"/>
      <c r="P9"/>
      <c r="Q9"/>
      <c r="R9"/>
      <c r="S9"/>
      <c r="T9"/>
      <c r="U9"/>
      <c r="V9"/>
      <c r="W9"/>
      <c r="X9"/>
      <c r="Y9"/>
      <c r="Z9"/>
      <c r="AA9"/>
      <c r="AB9"/>
    </row>
    <row r="10" spans="1:28" ht="12.75">
      <c r="A10" s="203" t="s">
        <v>24</v>
      </c>
      <c r="B10" s="170">
        <v>1021</v>
      </c>
      <c r="C10" s="170">
        <v>980</v>
      </c>
      <c r="D10" s="170">
        <v>985</v>
      </c>
      <c r="E10" s="170">
        <v>968</v>
      </c>
      <c r="F10" s="170">
        <v>956</v>
      </c>
      <c r="G10" s="170">
        <v>943</v>
      </c>
      <c r="H10" s="170">
        <v>942</v>
      </c>
      <c r="I10" s="174">
        <v>936</v>
      </c>
      <c r="J10" s="174">
        <v>928</v>
      </c>
      <c r="K10"/>
      <c r="L10"/>
      <c r="M10"/>
      <c r="N10"/>
      <c r="O10"/>
      <c r="P10"/>
      <c r="Q10"/>
      <c r="R10"/>
      <c r="S10"/>
      <c r="T10"/>
      <c r="U10"/>
      <c r="V10"/>
      <c r="W10"/>
      <c r="X10"/>
      <c r="Y10"/>
      <c r="Z10"/>
      <c r="AA10"/>
      <c r="AB10"/>
    </row>
    <row r="11" spans="1:28" ht="12.75">
      <c r="A11" s="203" t="s">
        <v>154</v>
      </c>
      <c r="B11" s="170">
        <v>1018</v>
      </c>
      <c r="C11" s="170">
        <v>1007</v>
      </c>
      <c r="D11" s="170">
        <v>996</v>
      </c>
      <c r="E11" s="170">
        <v>1004</v>
      </c>
      <c r="F11" s="170">
        <v>1018</v>
      </c>
      <c r="G11" s="170">
        <v>1016</v>
      </c>
      <c r="H11" s="170">
        <v>1025</v>
      </c>
      <c r="I11" s="174">
        <v>1025</v>
      </c>
      <c r="J11" s="174">
        <v>1019</v>
      </c>
      <c r="K11"/>
      <c r="L11"/>
      <c r="M11"/>
      <c r="N11"/>
      <c r="O11"/>
      <c r="P11"/>
      <c r="Q11"/>
      <c r="R11"/>
      <c r="S11"/>
      <c r="T11"/>
      <c r="U11"/>
      <c r="V11"/>
      <c r="W11"/>
      <c r="X11"/>
      <c r="Y11"/>
      <c r="Z11"/>
      <c r="AA11"/>
      <c r="AB11"/>
    </row>
    <row r="12" spans="1:12" ht="12.75">
      <c r="A12" s="203" t="s">
        <v>25</v>
      </c>
      <c r="B12" s="170">
        <v>491</v>
      </c>
      <c r="C12" s="170">
        <v>517</v>
      </c>
      <c r="D12" s="170">
        <v>531</v>
      </c>
      <c r="E12" s="170">
        <v>535</v>
      </c>
      <c r="F12" s="170">
        <v>538</v>
      </c>
      <c r="G12" s="170">
        <v>547</v>
      </c>
      <c r="H12" s="170">
        <v>545</v>
      </c>
      <c r="I12" s="174">
        <v>549</v>
      </c>
      <c r="J12" s="174">
        <v>554</v>
      </c>
      <c r="K12" s="58"/>
      <c r="L12" s="26"/>
    </row>
    <row r="13" spans="1:12" ht="12.75">
      <c r="A13" s="203" t="s">
        <v>26</v>
      </c>
      <c r="B13" s="170">
        <v>298</v>
      </c>
      <c r="C13" s="170">
        <v>337</v>
      </c>
      <c r="D13" s="170">
        <v>339</v>
      </c>
      <c r="E13" s="170">
        <v>342</v>
      </c>
      <c r="F13" s="170">
        <v>344</v>
      </c>
      <c r="G13" s="170">
        <v>348</v>
      </c>
      <c r="H13" s="170">
        <v>350</v>
      </c>
      <c r="I13" s="174">
        <v>357</v>
      </c>
      <c r="J13" s="174">
        <v>356</v>
      </c>
      <c r="K13" s="58"/>
      <c r="L13" s="26"/>
    </row>
    <row r="14" spans="1:12" ht="12.75">
      <c r="A14" s="203" t="s">
        <v>155</v>
      </c>
      <c r="B14" s="170">
        <v>172</v>
      </c>
      <c r="C14" s="170">
        <v>205</v>
      </c>
      <c r="D14" s="170">
        <v>204</v>
      </c>
      <c r="E14" s="170">
        <v>207</v>
      </c>
      <c r="F14" s="170">
        <v>221</v>
      </c>
      <c r="G14" s="170">
        <v>228</v>
      </c>
      <c r="H14" s="170">
        <v>235</v>
      </c>
      <c r="I14" s="174">
        <v>239</v>
      </c>
      <c r="J14" s="174">
        <v>249</v>
      </c>
      <c r="K14" s="58"/>
      <c r="L14" s="26"/>
    </row>
    <row r="15" spans="1:12" ht="12.75">
      <c r="A15" s="203" t="s">
        <v>27</v>
      </c>
      <c r="B15" s="170">
        <v>57</v>
      </c>
      <c r="C15" s="170">
        <v>66</v>
      </c>
      <c r="D15" s="170">
        <v>73</v>
      </c>
      <c r="E15" s="170">
        <v>74</v>
      </c>
      <c r="F15" s="170">
        <v>74</v>
      </c>
      <c r="G15" s="170">
        <v>76</v>
      </c>
      <c r="H15" s="170">
        <v>77</v>
      </c>
      <c r="I15" s="174">
        <v>84</v>
      </c>
      <c r="J15" s="174">
        <v>83</v>
      </c>
      <c r="K15" s="58"/>
      <c r="L15" s="26"/>
    </row>
    <row r="16" spans="1:12" ht="12.75">
      <c r="A16" s="203" t="s">
        <v>28</v>
      </c>
      <c r="B16" s="170">
        <v>50</v>
      </c>
      <c r="C16" s="170">
        <v>51</v>
      </c>
      <c r="D16" s="170">
        <v>51</v>
      </c>
      <c r="E16" s="170">
        <v>52</v>
      </c>
      <c r="F16" s="170">
        <v>52</v>
      </c>
      <c r="G16" s="170">
        <v>53</v>
      </c>
      <c r="H16" s="170">
        <v>53</v>
      </c>
      <c r="I16" s="174">
        <v>55</v>
      </c>
      <c r="J16" s="174">
        <v>56</v>
      </c>
      <c r="K16" s="58"/>
      <c r="L16" s="26"/>
    </row>
    <row r="17" spans="1:12" ht="13.5" customHeight="1">
      <c r="A17" s="203" t="s">
        <v>108</v>
      </c>
      <c r="B17" s="170">
        <v>6</v>
      </c>
      <c r="C17" s="170">
        <v>6</v>
      </c>
      <c r="D17" s="170">
        <v>6</v>
      </c>
      <c r="E17" s="170">
        <v>6</v>
      </c>
      <c r="F17" s="170">
        <v>6</v>
      </c>
      <c r="G17" s="170">
        <v>6</v>
      </c>
      <c r="H17" s="170">
        <v>6</v>
      </c>
      <c r="I17" s="174">
        <v>6</v>
      </c>
      <c r="J17" s="174">
        <v>6</v>
      </c>
      <c r="K17" s="58"/>
      <c r="L17" s="26"/>
    </row>
    <row r="18" spans="1:12" ht="13.5" customHeight="1">
      <c r="A18" s="203"/>
      <c r="B18" s="170"/>
      <c r="C18" s="170"/>
      <c r="D18" s="170"/>
      <c r="E18" s="170"/>
      <c r="F18" s="170"/>
      <c r="G18" s="170"/>
      <c r="H18" s="170"/>
      <c r="I18" s="170"/>
      <c r="J18" s="174"/>
      <c r="K18" s="58"/>
      <c r="L18" s="26"/>
    </row>
    <row r="19" spans="1:12" ht="13.5" thickBot="1">
      <c r="A19" s="190" t="s">
        <v>32</v>
      </c>
      <c r="B19" s="191">
        <f aca="true" t="shared" si="0" ref="B19:I19">SUM(B7:B17)</f>
        <v>8077</v>
      </c>
      <c r="C19" s="191">
        <f t="shared" si="0"/>
        <v>8108</v>
      </c>
      <c r="D19" s="191">
        <f t="shared" si="0"/>
        <v>8108</v>
      </c>
      <c r="E19" s="191">
        <f t="shared" si="0"/>
        <v>8109</v>
      </c>
      <c r="F19" s="191">
        <f t="shared" si="0"/>
        <v>8109</v>
      </c>
      <c r="G19" s="191">
        <f t="shared" si="0"/>
        <v>8110</v>
      </c>
      <c r="H19" s="191">
        <f t="shared" si="0"/>
        <v>8111</v>
      </c>
      <c r="I19" s="191">
        <f t="shared" si="0"/>
        <v>8112</v>
      </c>
      <c r="J19" s="192">
        <f>SUM(J7:J17)</f>
        <v>8112</v>
      </c>
      <c r="K19" s="58"/>
      <c r="L19" s="26"/>
    </row>
    <row r="20" spans="1:12" ht="12.75">
      <c r="A20" s="210" t="s">
        <v>109</v>
      </c>
      <c r="B20" s="210"/>
      <c r="C20" s="210"/>
      <c r="D20" s="210"/>
      <c r="E20" s="210"/>
      <c r="F20" s="210"/>
      <c r="G20" s="210"/>
      <c r="H20" s="210"/>
      <c r="I20" s="210"/>
      <c r="J20" s="210"/>
      <c r="K20" s="33"/>
      <c r="L20" s="33"/>
    </row>
    <row r="21" spans="2:11" ht="12.75">
      <c r="B21" s="61"/>
      <c r="C21" s="61"/>
      <c r="D21" s="61"/>
      <c r="E21" s="61"/>
      <c r="F21" s="61"/>
      <c r="G21" s="61"/>
      <c r="H21" s="61"/>
      <c r="I21" s="61"/>
      <c r="J21" s="61"/>
      <c r="K21" s="61"/>
    </row>
    <row r="22" spans="2:11" ht="12.75">
      <c r="B22" s="57"/>
      <c r="C22" s="57"/>
      <c r="D22" s="57"/>
      <c r="E22" s="57"/>
      <c r="F22" s="57"/>
      <c r="G22" s="57"/>
      <c r="H22" s="57"/>
      <c r="I22" s="57"/>
      <c r="J22" s="57"/>
      <c r="K22" s="57"/>
    </row>
    <row r="24" spans="1:7" ht="12.75">
      <c r="A24" s="33"/>
      <c r="B24" s="33"/>
      <c r="C24" s="33"/>
      <c r="D24" s="33"/>
      <c r="E24" s="33"/>
      <c r="F24" s="33"/>
      <c r="G24" s="33"/>
    </row>
    <row r="25" spans="1:7" ht="12.75">
      <c r="A25" s="33"/>
      <c r="B25" s="33"/>
      <c r="C25" s="33"/>
      <c r="D25" s="33"/>
      <c r="E25" s="33"/>
      <c r="F25" s="33"/>
      <c r="G25" s="33"/>
    </row>
    <row r="26" spans="1:7" ht="12.75">
      <c r="A26" s="33"/>
      <c r="B26" s="33"/>
      <c r="C26" s="33"/>
      <c r="D26" s="33"/>
      <c r="E26" s="33"/>
      <c r="F26" s="33"/>
      <c r="G26" s="33"/>
    </row>
    <row r="27" spans="1:7" ht="12.75">
      <c r="A27" s="33"/>
      <c r="B27" s="33"/>
      <c r="C27" s="33"/>
      <c r="D27" s="33"/>
      <c r="E27" s="33"/>
      <c r="F27" s="33"/>
      <c r="G27" s="33"/>
    </row>
    <row r="28" spans="1:7" ht="12.75">
      <c r="A28" s="33"/>
      <c r="B28" s="33"/>
      <c r="C28" s="33"/>
      <c r="D28" s="33"/>
      <c r="E28" s="33"/>
      <c r="F28" s="33"/>
      <c r="G28" s="33"/>
    </row>
    <row r="29" spans="1:7" ht="12.75">
      <c r="A29" s="33"/>
      <c r="B29" s="33"/>
      <c r="C29" s="33"/>
      <c r="D29" s="33"/>
      <c r="E29" s="33"/>
      <c r="F29" s="33"/>
      <c r="G29" s="33"/>
    </row>
    <row r="30" spans="1:7" ht="12.75">
      <c r="A30" s="33"/>
      <c r="B30" s="33"/>
      <c r="C30" s="33"/>
      <c r="D30" s="33"/>
      <c r="E30" s="33"/>
      <c r="F30" s="33"/>
      <c r="G30" s="33"/>
    </row>
    <row r="31" spans="1:7" ht="12.75">
      <c r="A31" s="33"/>
      <c r="B31" s="33"/>
      <c r="C31" s="33"/>
      <c r="D31" s="33"/>
      <c r="E31" s="33"/>
      <c r="F31" s="33"/>
      <c r="G31" s="33"/>
    </row>
    <row r="32" spans="1:7" ht="12.75">
      <c r="A32" s="33"/>
      <c r="B32" s="33"/>
      <c r="C32" s="33"/>
      <c r="D32" s="33"/>
      <c r="E32" s="33"/>
      <c r="F32" s="33"/>
      <c r="G32" s="33"/>
    </row>
    <row r="33" spans="1:7" ht="12.75">
      <c r="A33" s="33"/>
      <c r="B33" s="33"/>
      <c r="C33" s="33"/>
      <c r="D33" s="33"/>
      <c r="E33" s="33"/>
      <c r="F33" s="33"/>
      <c r="G33" s="33"/>
    </row>
    <row r="34" spans="1:7" ht="12.75">
      <c r="A34" s="33"/>
      <c r="B34" s="33"/>
      <c r="C34" s="33"/>
      <c r="D34" s="33"/>
      <c r="E34" s="33"/>
      <c r="F34" s="33"/>
      <c r="G34" s="33"/>
    </row>
    <row r="35" spans="1:7" ht="12.75">
      <c r="A35" s="33"/>
      <c r="B35" s="33"/>
      <c r="C35" s="33"/>
      <c r="D35" s="33"/>
      <c r="E35" s="33"/>
      <c r="F35" s="33"/>
      <c r="G35" s="33"/>
    </row>
    <row r="36" spans="1:7" ht="12.75">
      <c r="A36" s="33"/>
      <c r="B36" s="33"/>
      <c r="C36" s="33"/>
      <c r="D36" s="33"/>
      <c r="E36" s="33"/>
      <c r="F36" s="33"/>
      <c r="G36" s="33"/>
    </row>
    <row r="37" spans="1:7" ht="12.75">
      <c r="A37" s="33"/>
      <c r="B37" s="33"/>
      <c r="C37" s="33"/>
      <c r="D37" s="33"/>
      <c r="E37" s="33"/>
      <c r="F37" s="33"/>
      <c r="G37" s="33"/>
    </row>
    <row r="38" spans="1:7" ht="12.75">
      <c r="A38" s="33"/>
      <c r="B38" s="33"/>
      <c r="C38" s="33"/>
      <c r="D38" s="33"/>
      <c r="E38" s="33"/>
      <c r="F38" s="33"/>
      <c r="G38" s="33"/>
    </row>
    <row r="39" spans="1:7" ht="12.75">
      <c r="A39" s="33"/>
      <c r="B39" s="33"/>
      <c r="C39" s="33"/>
      <c r="D39" s="33"/>
      <c r="E39" s="33"/>
      <c r="F39" s="33"/>
      <c r="G39" s="33"/>
    </row>
    <row r="40" spans="1:7" ht="12.75">
      <c r="A40" s="33"/>
      <c r="B40" s="33"/>
      <c r="C40" s="33"/>
      <c r="D40" s="33"/>
      <c r="E40" s="33"/>
      <c r="F40" s="33"/>
      <c r="G40" s="33"/>
    </row>
    <row r="41" spans="1:7" ht="12.75">
      <c r="A41" s="33"/>
      <c r="B41" s="33"/>
      <c r="C41" s="33"/>
      <c r="D41" s="33"/>
      <c r="E41" s="33"/>
      <c r="F41" s="33"/>
      <c r="G41" s="33"/>
    </row>
    <row r="42" spans="1:7" ht="12.75">
      <c r="A42" s="33"/>
      <c r="B42" s="33"/>
      <c r="C42" s="33"/>
      <c r="D42" s="33"/>
      <c r="E42" s="33"/>
      <c r="F42" s="33"/>
      <c r="G42" s="33"/>
    </row>
    <row r="47" spans="2:7" ht="12.75">
      <c r="B47" s="60"/>
      <c r="C47" s="60"/>
      <c r="D47" s="60"/>
      <c r="E47" s="60"/>
      <c r="F47" s="60"/>
      <c r="G47" s="60"/>
    </row>
    <row r="51" spans="2:7" ht="12.75">
      <c r="B51" s="60"/>
      <c r="C51" s="60"/>
      <c r="D51" s="60"/>
      <c r="E51" s="60"/>
      <c r="F51" s="60"/>
      <c r="G51" s="60"/>
    </row>
  </sheetData>
  <mergeCells count="2">
    <mergeCell ref="A1:J1"/>
    <mergeCell ref="A3:J3"/>
  </mergeCells>
  <printOptions horizontalCentered="1"/>
  <pageMargins left="0.7874015748031497" right="0.7874015748031497" top="0.5905511811023623" bottom="0.984251968503937" header="0" footer="0"/>
  <pageSetup fitToHeight="1" fitToWidth="1" horizontalDpi="2400" verticalDpi="2400" orientation="portrait" paperSize="9" scale="71"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Hoja5"/>
  <dimension ref="A1:H134"/>
  <sheetViews>
    <sheetView showGridLines="0" zoomScale="75" zoomScaleNormal="75" workbookViewId="0" topLeftCell="A1">
      <selection activeCell="F33" sqref="F33"/>
    </sheetView>
  </sheetViews>
  <sheetFormatPr defaultColWidth="11.421875" defaultRowHeight="12.75"/>
  <cols>
    <col min="1" max="1" width="40.7109375" style="33" customWidth="1"/>
    <col min="2" max="3" width="22.7109375" style="33" customWidth="1"/>
    <col min="4" max="16384" width="11.421875" style="33" customWidth="1"/>
  </cols>
  <sheetData>
    <row r="1" spans="1:3" ht="18">
      <c r="A1" s="499" t="s">
        <v>99</v>
      </c>
      <c r="B1" s="499"/>
      <c r="C1" s="499"/>
    </row>
    <row r="2" spans="1:3" ht="12.75">
      <c r="A2" s="55"/>
      <c r="B2" s="55"/>
      <c r="C2" s="55"/>
    </row>
    <row r="3" spans="1:3" ht="15">
      <c r="A3" s="502" t="s">
        <v>394</v>
      </c>
      <c r="B3" s="502"/>
      <c r="C3" s="502"/>
    </row>
    <row r="4" spans="1:8" ht="14.25" customHeight="1" thickBot="1">
      <c r="A4" s="501"/>
      <c r="B4" s="501"/>
      <c r="C4" s="501"/>
      <c r="D4"/>
      <c r="E4"/>
      <c r="F4"/>
      <c r="G4"/>
      <c r="H4"/>
    </row>
    <row r="5" spans="1:8" ht="13.5" thickBot="1">
      <c r="A5" s="219" t="s">
        <v>150</v>
      </c>
      <c r="B5" s="215" t="s">
        <v>127</v>
      </c>
      <c r="C5" s="216" t="s">
        <v>161</v>
      </c>
      <c r="D5"/>
      <c r="E5"/>
      <c r="F5"/>
      <c r="G5"/>
      <c r="H5"/>
    </row>
    <row r="6" spans="1:8" ht="12.75">
      <c r="A6" s="198" t="s">
        <v>166</v>
      </c>
      <c r="B6" s="164">
        <v>770</v>
      </c>
      <c r="C6" s="168">
        <v>8302923</v>
      </c>
      <c r="D6"/>
      <c r="E6"/>
      <c r="F6"/>
      <c r="G6"/>
      <c r="H6"/>
    </row>
    <row r="7" spans="1:8" ht="12.75">
      <c r="A7" s="203" t="s">
        <v>6</v>
      </c>
      <c r="B7" s="170">
        <v>731</v>
      </c>
      <c r="C7" s="174">
        <v>1345473</v>
      </c>
      <c r="D7"/>
      <c r="E7"/>
      <c r="F7"/>
      <c r="G7"/>
      <c r="H7"/>
    </row>
    <row r="8" spans="1:8" ht="12.75">
      <c r="A8" s="203" t="s">
        <v>29</v>
      </c>
      <c r="B8" s="170">
        <v>78</v>
      </c>
      <c r="C8" s="174">
        <v>1085289</v>
      </c>
      <c r="D8"/>
      <c r="E8"/>
      <c r="F8"/>
      <c r="G8"/>
      <c r="H8"/>
    </row>
    <row r="9" spans="1:8" ht="12.75">
      <c r="A9" s="203" t="s">
        <v>8</v>
      </c>
      <c r="B9" s="170">
        <v>67</v>
      </c>
      <c r="C9" s="174">
        <v>1095426</v>
      </c>
      <c r="D9"/>
      <c r="E9"/>
      <c r="F9"/>
      <c r="G9"/>
      <c r="H9"/>
    </row>
    <row r="10" spans="1:8" ht="12.75">
      <c r="A10" s="203" t="s">
        <v>9</v>
      </c>
      <c r="B10" s="170">
        <v>88</v>
      </c>
      <c r="C10" s="174">
        <v>2103992</v>
      </c>
      <c r="D10"/>
      <c r="E10"/>
      <c r="F10"/>
      <c r="G10"/>
      <c r="H10"/>
    </row>
    <row r="11" spans="1:8" ht="12.75">
      <c r="A11" s="203" t="s">
        <v>10</v>
      </c>
      <c r="B11" s="170">
        <v>102</v>
      </c>
      <c r="C11" s="174">
        <v>589235</v>
      </c>
      <c r="D11"/>
      <c r="E11"/>
      <c r="F11"/>
      <c r="G11"/>
      <c r="H11"/>
    </row>
    <row r="12" spans="1:8" ht="12.75">
      <c r="A12" s="203" t="s">
        <v>11</v>
      </c>
      <c r="B12" s="170">
        <v>2248</v>
      </c>
      <c r="C12" s="174">
        <v>2563521</v>
      </c>
      <c r="D12"/>
      <c r="E12"/>
      <c r="F12"/>
      <c r="G12"/>
      <c r="H12"/>
    </row>
    <row r="13" spans="1:8" ht="12.75">
      <c r="A13" s="203" t="s">
        <v>162</v>
      </c>
      <c r="B13" s="170">
        <v>919</v>
      </c>
      <c r="C13" s="174">
        <v>2081313</v>
      </c>
      <c r="D13"/>
      <c r="E13"/>
      <c r="F13"/>
      <c r="G13"/>
      <c r="H13"/>
    </row>
    <row r="14" spans="1:8" ht="12.75">
      <c r="A14" s="203" t="s">
        <v>12</v>
      </c>
      <c r="B14" s="170">
        <v>946</v>
      </c>
      <c r="C14" s="174">
        <v>7475420</v>
      </c>
      <c r="D14"/>
      <c r="E14"/>
      <c r="F14"/>
      <c r="G14"/>
      <c r="H14"/>
    </row>
    <row r="15" spans="1:8" ht="12.75">
      <c r="A15" s="203" t="s">
        <v>13</v>
      </c>
      <c r="B15" s="170">
        <v>542</v>
      </c>
      <c r="C15" s="174">
        <v>5094675</v>
      </c>
      <c r="D15"/>
      <c r="E15"/>
      <c r="F15"/>
      <c r="G15"/>
      <c r="H15"/>
    </row>
    <row r="16" spans="1:8" ht="12.75">
      <c r="A16" s="203" t="s">
        <v>30</v>
      </c>
      <c r="B16" s="170">
        <v>383</v>
      </c>
      <c r="C16" s="174">
        <v>1102410</v>
      </c>
      <c r="D16"/>
      <c r="E16"/>
      <c r="F16"/>
      <c r="G16"/>
      <c r="H16"/>
    </row>
    <row r="17" spans="1:8" ht="12.75">
      <c r="A17" s="203" t="s">
        <v>14</v>
      </c>
      <c r="B17" s="170">
        <v>315</v>
      </c>
      <c r="C17" s="174">
        <v>2796089</v>
      </c>
      <c r="D17"/>
      <c r="E17"/>
      <c r="F17"/>
      <c r="G17"/>
      <c r="H17"/>
    </row>
    <row r="18" spans="1:8" ht="12.75">
      <c r="A18" s="203" t="s">
        <v>15</v>
      </c>
      <c r="B18" s="170">
        <v>179</v>
      </c>
      <c r="C18" s="174">
        <v>6386932</v>
      </c>
      <c r="D18"/>
      <c r="E18"/>
      <c r="F18"/>
      <c r="G18"/>
      <c r="H18"/>
    </row>
    <row r="19" spans="1:8" ht="12.75">
      <c r="A19" s="203" t="s">
        <v>31</v>
      </c>
      <c r="B19" s="170">
        <v>45</v>
      </c>
      <c r="C19" s="174">
        <v>1446520</v>
      </c>
      <c r="D19"/>
      <c r="E19"/>
      <c r="F19"/>
      <c r="G19"/>
      <c r="H19"/>
    </row>
    <row r="20" spans="1:8" ht="12.75">
      <c r="A20" s="203" t="s">
        <v>102</v>
      </c>
      <c r="B20" s="170">
        <v>272</v>
      </c>
      <c r="C20" s="174">
        <v>630578</v>
      </c>
      <c r="D20"/>
      <c r="E20"/>
      <c r="F20"/>
      <c r="G20"/>
      <c r="H20"/>
    </row>
    <row r="21" spans="1:8" ht="12.75">
      <c r="A21" s="203" t="s">
        <v>149</v>
      </c>
      <c r="B21" s="170">
        <v>251</v>
      </c>
      <c r="C21" s="174">
        <v>2172175</v>
      </c>
      <c r="D21"/>
      <c r="E21"/>
      <c r="F21"/>
      <c r="G21"/>
      <c r="H21"/>
    </row>
    <row r="22" spans="1:8" ht="12.75">
      <c r="A22" s="203" t="s">
        <v>16</v>
      </c>
      <c r="B22" s="170">
        <v>174</v>
      </c>
      <c r="C22" s="174">
        <v>321702</v>
      </c>
      <c r="D22"/>
      <c r="E22"/>
      <c r="F22"/>
      <c r="G22"/>
      <c r="H22" s="92"/>
    </row>
    <row r="23" spans="1:8" ht="12.75">
      <c r="A23" s="203" t="s">
        <v>168</v>
      </c>
      <c r="B23" s="170">
        <v>1</v>
      </c>
      <c r="C23" s="174">
        <v>78674</v>
      </c>
      <c r="D23"/>
      <c r="E23"/>
      <c r="F23"/>
      <c r="G23"/>
      <c r="H23"/>
    </row>
    <row r="24" spans="1:8" ht="12.75">
      <c r="A24" s="203" t="s">
        <v>167</v>
      </c>
      <c r="B24" s="170">
        <v>1</v>
      </c>
      <c r="C24" s="174">
        <v>73460</v>
      </c>
      <c r="D24"/>
      <c r="E24"/>
      <c r="F24"/>
      <c r="G24"/>
      <c r="H24"/>
    </row>
    <row r="25" spans="1:8" ht="12.75">
      <c r="A25" s="203"/>
      <c r="B25" s="170"/>
      <c r="C25" s="174"/>
      <c r="D25"/>
      <c r="E25"/>
      <c r="F25"/>
      <c r="G25"/>
      <c r="H25"/>
    </row>
    <row r="26" spans="1:8" ht="13.5" thickBot="1">
      <c r="A26" s="190" t="s">
        <v>32</v>
      </c>
      <c r="B26" s="191">
        <f>SUM(B6:B24)</f>
        <v>8112</v>
      </c>
      <c r="C26" s="192">
        <f>SUM(C6:C24)</f>
        <v>46745807</v>
      </c>
      <c r="D26"/>
      <c r="E26"/>
      <c r="F26"/>
      <c r="G26"/>
      <c r="H26"/>
    </row>
    <row r="27" spans="1:8" ht="12.75">
      <c r="A27" s="210" t="s">
        <v>101</v>
      </c>
      <c r="B27" s="210"/>
      <c r="C27" s="210"/>
      <c r="D27"/>
      <c r="E27"/>
      <c r="F27"/>
      <c r="G27"/>
      <c r="H27"/>
    </row>
    <row r="28" spans="4:8" ht="12.75">
      <c r="D28"/>
      <c r="E28"/>
      <c r="F28"/>
      <c r="G28"/>
      <c r="H28"/>
    </row>
    <row r="29" spans="4:8" ht="12.75">
      <c r="D29"/>
      <c r="E29"/>
      <c r="F29"/>
      <c r="G29"/>
      <c r="H29"/>
    </row>
    <row r="30" spans="4:8" ht="12.75">
      <c r="D30"/>
      <c r="E30"/>
      <c r="F30"/>
      <c r="G30"/>
      <c r="H30"/>
    </row>
    <row r="31" spans="4:8" ht="12.75">
      <c r="D31"/>
      <c r="E31"/>
      <c r="F31"/>
      <c r="G31"/>
      <c r="H31"/>
    </row>
    <row r="32" spans="4:8" ht="12.75">
      <c r="D32"/>
      <c r="E32"/>
      <c r="F32"/>
      <c r="G32"/>
      <c r="H32"/>
    </row>
    <row r="33" spans="4:8" ht="12.75">
      <c r="D33"/>
      <c r="E33"/>
      <c r="F33"/>
      <c r="G33"/>
      <c r="H33"/>
    </row>
    <row r="34" spans="4:8" ht="12.75">
      <c r="D34"/>
      <c r="E34"/>
      <c r="F34"/>
      <c r="G34"/>
      <c r="H34"/>
    </row>
    <row r="35" spans="4:8" ht="12.75">
      <c r="D35"/>
      <c r="E35"/>
      <c r="F35"/>
      <c r="G35"/>
      <c r="H35"/>
    </row>
    <row r="36" spans="4:8" ht="12.75">
      <c r="D36"/>
      <c r="E36"/>
      <c r="F36"/>
      <c r="G36"/>
      <c r="H36"/>
    </row>
    <row r="37" spans="4:8" ht="12.75">
      <c r="D37"/>
      <c r="E37"/>
      <c r="F37"/>
      <c r="G37"/>
      <c r="H37"/>
    </row>
    <row r="38" spans="4:8" ht="12.75">
      <c r="D38"/>
      <c r="E38"/>
      <c r="F38"/>
      <c r="G38"/>
      <c r="H38"/>
    </row>
    <row r="39" spans="4:8" ht="12.75">
      <c r="D39"/>
      <c r="E39"/>
      <c r="F39"/>
      <c r="G39"/>
      <c r="H39"/>
    </row>
    <row r="40" spans="4:8" ht="12.75">
      <c r="D40"/>
      <c r="E40"/>
      <c r="F40"/>
      <c r="G40"/>
      <c r="H40"/>
    </row>
    <row r="41" spans="4:8" ht="12.75">
      <c r="D41"/>
      <c r="E41"/>
      <c r="F41"/>
      <c r="G41"/>
      <c r="H41"/>
    </row>
    <row r="42" spans="4:8" ht="12.75">
      <c r="D42"/>
      <c r="E42"/>
      <c r="F42"/>
      <c r="G42"/>
      <c r="H42"/>
    </row>
    <row r="43" spans="4:8" ht="12.75">
      <c r="D43"/>
      <c r="E43"/>
      <c r="F43"/>
      <c r="G43"/>
      <c r="H43"/>
    </row>
    <row r="44" spans="4:8" ht="12.75">
      <c r="D44"/>
      <c r="E44"/>
      <c r="F44"/>
      <c r="G44"/>
      <c r="H44"/>
    </row>
    <row r="45" spans="4:8" ht="12.75">
      <c r="D45"/>
      <c r="E45"/>
      <c r="F45"/>
      <c r="G45"/>
      <c r="H45"/>
    </row>
    <row r="46" spans="4:8" ht="12.75">
      <c r="D46"/>
      <c r="E46"/>
      <c r="F46"/>
      <c r="G46"/>
      <c r="H46"/>
    </row>
    <row r="47" spans="3:6" ht="12.75">
      <c r="C47"/>
      <c r="D47"/>
      <c r="E47"/>
      <c r="F47"/>
    </row>
    <row r="48" spans="3:6" ht="12.75">
      <c r="C48"/>
      <c r="D48"/>
      <c r="E48"/>
      <c r="F48"/>
    </row>
    <row r="49" spans="3:6" ht="12.75">
      <c r="C49"/>
      <c r="D49"/>
      <c r="E49"/>
      <c r="F49"/>
    </row>
    <row r="50" spans="3:6" ht="12.75">
      <c r="C50"/>
      <c r="D50"/>
      <c r="E50"/>
      <c r="F50"/>
    </row>
    <row r="51" spans="3:6" ht="12.75">
      <c r="C51"/>
      <c r="D51"/>
      <c r="E51"/>
      <c r="F51"/>
    </row>
    <row r="52" spans="3:6" ht="12.75">
      <c r="C52"/>
      <c r="D52"/>
      <c r="E52"/>
      <c r="F52"/>
    </row>
    <row r="53" spans="3:6" ht="12.75">
      <c r="C53"/>
      <c r="D53"/>
      <c r="E53"/>
      <c r="F53"/>
    </row>
    <row r="54" spans="3:6" ht="12.75">
      <c r="C54"/>
      <c r="D54"/>
      <c r="E54"/>
      <c r="F54"/>
    </row>
    <row r="55" spans="3:6" ht="12.75">
      <c r="C55"/>
      <c r="D55"/>
      <c r="E55"/>
      <c r="F55"/>
    </row>
    <row r="56" spans="3:6" ht="12.75">
      <c r="C56"/>
      <c r="D56"/>
      <c r="E56"/>
      <c r="F56"/>
    </row>
    <row r="57" spans="3:6" ht="12.75">
      <c r="C57"/>
      <c r="D57"/>
      <c r="E57"/>
      <c r="F57"/>
    </row>
    <row r="58" spans="3:6" ht="12.75">
      <c r="C58"/>
      <c r="D58"/>
      <c r="E58"/>
      <c r="F58"/>
    </row>
    <row r="59" spans="4:8" ht="12.75">
      <c r="D59"/>
      <c r="E59"/>
      <c r="F59"/>
      <c r="G59"/>
      <c r="H59"/>
    </row>
    <row r="60" spans="4:8" ht="12.75">
      <c r="D60"/>
      <c r="E60"/>
      <c r="F60"/>
      <c r="G60"/>
      <c r="H60"/>
    </row>
    <row r="61" spans="4:8" ht="12.75">
      <c r="D61"/>
      <c r="E61"/>
      <c r="F61"/>
      <c r="G61"/>
      <c r="H61"/>
    </row>
    <row r="62" spans="4:8" ht="12.75">
      <c r="D62"/>
      <c r="E62"/>
      <c r="F62"/>
      <c r="G62"/>
      <c r="H62"/>
    </row>
    <row r="63" spans="4:8" ht="12.75">
      <c r="D63"/>
      <c r="E63"/>
      <c r="F63"/>
      <c r="G63"/>
      <c r="H63"/>
    </row>
    <row r="64" spans="4:8" ht="12.75">
      <c r="D64"/>
      <c r="E64"/>
      <c r="F64"/>
      <c r="G64"/>
      <c r="H64"/>
    </row>
    <row r="65" spans="4:8" ht="12.75">
      <c r="D65"/>
      <c r="E65"/>
      <c r="F65"/>
      <c r="G65"/>
      <c r="H65"/>
    </row>
    <row r="66" spans="4:8" ht="12.75">
      <c r="D66"/>
      <c r="E66"/>
      <c r="F66"/>
      <c r="G66"/>
      <c r="H66"/>
    </row>
    <row r="67" spans="4:8" ht="12.75">
      <c r="D67"/>
      <c r="E67"/>
      <c r="F67"/>
      <c r="G67"/>
      <c r="H67"/>
    </row>
    <row r="68" spans="4:8" ht="12.75">
      <c r="D68"/>
      <c r="E68"/>
      <c r="F68"/>
      <c r="G68"/>
      <c r="H68"/>
    </row>
    <row r="69" spans="4:8" ht="12.75">
      <c r="D69"/>
      <c r="E69"/>
      <c r="F69"/>
      <c r="G69"/>
      <c r="H69"/>
    </row>
    <row r="70" spans="4:8" ht="12.75">
      <c r="D70"/>
      <c r="E70"/>
      <c r="F70"/>
      <c r="G70"/>
      <c r="H70"/>
    </row>
    <row r="71" spans="4:8" ht="12.75">
      <c r="D71"/>
      <c r="E71"/>
      <c r="F71"/>
      <c r="G71"/>
      <c r="H71"/>
    </row>
    <row r="72" spans="4:8" ht="12.75">
      <c r="D72"/>
      <c r="E72"/>
      <c r="F72"/>
      <c r="G72"/>
      <c r="H72"/>
    </row>
    <row r="73" spans="4:8" ht="12.75">
      <c r="D73"/>
      <c r="E73"/>
      <c r="F73"/>
      <c r="G73"/>
      <c r="H73"/>
    </row>
    <row r="74" spans="4:8" ht="12.75">
      <c r="D74"/>
      <c r="E74"/>
      <c r="F74"/>
      <c r="G74"/>
      <c r="H74"/>
    </row>
    <row r="75" spans="4:8" ht="12.75">
      <c r="D75"/>
      <c r="E75"/>
      <c r="F75"/>
      <c r="G75"/>
      <c r="H75"/>
    </row>
    <row r="76" spans="4:8" ht="12.75">
      <c r="D76"/>
      <c r="E76"/>
      <c r="F76"/>
      <c r="G76"/>
      <c r="H76"/>
    </row>
    <row r="77" spans="4:8" ht="12.75">
      <c r="D77"/>
      <c r="E77"/>
      <c r="F77"/>
      <c r="G77"/>
      <c r="H77"/>
    </row>
    <row r="78" spans="4:8" ht="12.75">
      <c r="D78"/>
      <c r="E78"/>
      <c r="F78"/>
      <c r="G78"/>
      <c r="H78"/>
    </row>
    <row r="79" spans="4:8" ht="12.75">
      <c r="D79"/>
      <c r="E79"/>
      <c r="F79"/>
      <c r="G79"/>
      <c r="H79"/>
    </row>
    <row r="80" spans="4:8" ht="12.75">
      <c r="D80"/>
      <c r="E80"/>
      <c r="F80"/>
      <c r="G80"/>
      <c r="H80"/>
    </row>
    <row r="81" spans="4:8" ht="12.75">
      <c r="D81"/>
      <c r="E81"/>
      <c r="F81"/>
      <c r="G81"/>
      <c r="H81"/>
    </row>
    <row r="82" spans="4:8" ht="12.75">
      <c r="D82"/>
      <c r="E82"/>
      <c r="F82"/>
      <c r="G82"/>
      <c r="H82"/>
    </row>
    <row r="83" spans="4:8" ht="12.75">
      <c r="D83"/>
      <c r="E83"/>
      <c r="F83"/>
      <c r="G83"/>
      <c r="H83"/>
    </row>
    <row r="84" spans="4:8" ht="12.75">
      <c r="D84"/>
      <c r="E84"/>
      <c r="F84"/>
      <c r="G84"/>
      <c r="H84"/>
    </row>
    <row r="85" spans="4:8" ht="12.75">
      <c r="D85"/>
      <c r="E85"/>
      <c r="F85"/>
      <c r="G85"/>
      <c r="H85"/>
    </row>
    <row r="86" spans="4:8" ht="12.75">
      <c r="D86"/>
      <c r="E86"/>
      <c r="F86"/>
      <c r="G86"/>
      <c r="H86"/>
    </row>
    <row r="87" spans="4:8" ht="12.75">
      <c r="D87"/>
      <c r="E87"/>
      <c r="F87"/>
      <c r="G87"/>
      <c r="H87"/>
    </row>
    <row r="88" spans="4:8" ht="12.75">
      <c r="D88"/>
      <c r="E88"/>
      <c r="F88"/>
      <c r="G88"/>
      <c r="H88"/>
    </row>
    <row r="89" spans="4:8" ht="12.75">
      <c r="D89"/>
      <c r="E89"/>
      <c r="F89"/>
      <c r="G89"/>
      <c r="H89"/>
    </row>
    <row r="90" spans="4:8" ht="12.75">
      <c r="D90"/>
      <c r="E90"/>
      <c r="F90"/>
      <c r="G90"/>
      <c r="H90"/>
    </row>
    <row r="91" spans="4:8" ht="12.75">
      <c r="D91"/>
      <c r="E91"/>
      <c r="F91"/>
      <c r="G91"/>
      <c r="H91"/>
    </row>
    <row r="92" spans="4:8" ht="12.75">
      <c r="D92"/>
      <c r="E92"/>
      <c r="F92"/>
      <c r="G92"/>
      <c r="H92"/>
    </row>
    <row r="93" spans="4:8" ht="12.75">
      <c r="D93"/>
      <c r="E93"/>
      <c r="F93"/>
      <c r="G93"/>
      <c r="H93"/>
    </row>
    <row r="94" spans="4:8" ht="12.75">
      <c r="D94"/>
      <c r="E94"/>
      <c r="F94"/>
      <c r="G94"/>
      <c r="H94"/>
    </row>
    <row r="95" spans="4:8" ht="12.75">
      <c r="D95"/>
      <c r="E95"/>
      <c r="F95"/>
      <c r="G95"/>
      <c r="H95"/>
    </row>
    <row r="96" spans="4:8" ht="12.75">
      <c r="D96"/>
      <c r="E96"/>
      <c r="F96"/>
      <c r="G96"/>
      <c r="H96"/>
    </row>
    <row r="97" spans="4:8" ht="12.75">
      <c r="D97"/>
      <c r="E97"/>
      <c r="F97"/>
      <c r="G97"/>
      <c r="H97"/>
    </row>
    <row r="98" spans="4:8" ht="12.75">
      <c r="D98"/>
      <c r="E98"/>
      <c r="F98"/>
      <c r="G98"/>
      <c r="H98"/>
    </row>
    <row r="99" spans="4:8" ht="12.75">
      <c r="D99"/>
      <c r="E99"/>
      <c r="F99"/>
      <c r="G99"/>
      <c r="H99"/>
    </row>
    <row r="100" spans="4:8" ht="12.75">
      <c r="D100"/>
      <c r="E100"/>
      <c r="F100"/>
      <c r="G100"/>
      <c r="H100"/>
    </row>
    <row r="101" spans="4:8" ht="12.75">
      <c r="D101"/>
      <c r="E101"/>
      <c r="F101"/>
      <c r="G101"/>
      <c r="H101"/>
    </row>
    <row r="102" spans="4:8" ht="12.75">
      <c r="D102"/>
      <c r="E102"/>
      <c r="F102"/>
      <c r="G102"/>
      <c r="H102"/>
    </row>
    <row r="103" spans="4:8" ht="12.75">
      <c r="D103"/>
      <c r="E103"/>
      <c r="F103"/>
      <c r="G103"/>
      <c r="H103"/>
    </row>
    <row r="104" spans="4:8" ht="12.75">
      <c r="D104"/>
      <c r="E104"/>
      <c r="F104"/>
      <c r="G104"/>
      <c r="H104"/>
    </row>
    <row r="105" spans="4:8" ht="12.75">
      <c r="D105"/>
      <c r="E105"/>
      <c r="F105"/>
      <c r="G105"/>
      <c r="H105"/>
    </row>
    <row r="106" spans="4:8" ht="12.75">
      <c r="D106"/>
      <c r="E106"/>
      <c r="F106"/>
      <c r="G106"/>
      <c r="H106"/>
    </row>
    <row r="107" spans="4:8" ht="12.75">
      <c r="D107"/>
      <c r="E107"/>
      <c r="F107"/>
      <c r="G107"/>
      <c r="H107"/>
    </row>
    <row r="108" spans="4:8" ht="12.75">
      <c r="D108"/>
      <c r="E108"/>
      <c r="F108"/>
      <c r="G108"/>
      <c r="H108"/>
    </row>
    <row r="109" spans="4:8" ht="12.75">
      <c r="D109"/>
      <c r="E109"/>
      <c r="F109"/>
      <c r="G109"/>
      <c r="H109"/>
    </row>
    <row r="110" spans="4:8" ht="12.75">
      <c r="D110"/>
      <c r="E110"/>
      <c r="F110"/>
      <c r="G110"/>
      <c r="H110"/>
    </row>
    <row r="111" spans="4:8" ht="12.75">
      <c r="D111"/>
      <c r="E111"/>
      <c r="F111"/>
      <c r="G111"/>
      <c r="H111"/>
    </row>
    <row r="112" spans="4:8" ht="12.75">
      <c r="D112"/>
      <c r="E112"/>
      <c r="F112"/>
      <c r="G112"/>
      <c r="H112"/>
    </row>
    <row r="113" spans="4:8" ht="12.75">
      <c r="D113"/>
      <c r="E113"/>
      <c r="F113"/>
      <c r="G113"/>
      <c r="H113"/>
    </row>
    <row r="114" spans="4:8" ht="12.75">
      <c r="D114"/>
      <c r="E114"/>
      <c r="F114"/>
      <c r="G114"/>
      <c r="H114"/>
    </row>
    <row r="115" spans="4:8" ht="12.75">
      <c r="D115"/>
      <c r="E115"/>
      <c r="F115"/>
      <c r="G115"/>
      <c r="H115"/>
    </row>
    <row r="116" spans="4:8" ht="12.75">
      <c r="D116"/>
      <c r="E116"/>
      <c r="F116"/>
      <c r="G116"/>
      <c r="H116"/>
    </row>
    <row r="117" spans="4:8" ht="12.75">
      <c r="D117"/>
      <c r="E117"/>
      <c r="F117"/>
      <c r="G117"/>
      <c r="H117"/>
    </row>
    <row r="118" spans="4:8" ht="12.75">
      <c r="D118"/>
      <c r="E118"/>
      <c r="F118"/>
      <c r="G118"/>
      <c r="H118"/>
    </row>
    <row r="119" spans="4:8" ht="12.75">
      <c r="D119"/>
      <c r="E119"/>
      <c r="F119"/>
      <c r="G119"/>
      <c r="H119"/>
    </row>
    <row r="120" spans="4:8" ht="12.75">
      <c r="D120"/>
      <c r="E120"/>
      <c r="F120"/>
      <c r="G120"/>
      <c r="H120"/>
    </row>
    <row r="121" spans="4:8" ht="12.75">
      <c r="D121"/>
      <c r="E121"/>
      <c r="F121"/>
      <c r="G121"/>
      <c r="H121"/>
    </row>
    <row r="122" spans="4:8" ht="12.75">
      <c r="D122"/>
      <c r="E122"/>
      <c r="F122"/>
      <c r="G122"/>
      <c r="H122"/>
    </row>
    <row r="123" spans="4:8" ht="12.75">
      <c r="D123"/>
      <c r="E123"/>
      <c r="F123"/>
      <c r="G123"/>
      <c r="H123"/>
    </row>
    <row r="124" spans="4:8" ht="12.75">
      <c r="D124"/>
      <c r="E124"/>
      <c r="F124"/>
      <c r="G124"/>
      <c r="H124"/>
    </row>
    <row r="125" spans="4:8" ht="12.75">
      <c r="D125"/>
      <c r="E125"/>
      <c r="F125"/>
      <c r="G125"/>
      <c r="H125"/>
    </row>
    <row r="126" spans="4:8" ht="12.75">
      <c r="D126"/>
      <c r="E126"/>
      <c r="F126"/>
      <c r="G126"/>
      <c r="H126"/>
    </row>
    <row r="127" spans="4:7" ht="12.75">
      <c r="D127"/>
      <c r="E127"/>
      <c r="F127"/>
      <c r="G127"/>
    </row>
    <row r="128" spans="4:7" ht="12.75">
      <c r="D128"/>
      <c r="E128"/>
      <c r="F128"/>
      <c r="G128"/>
    </row>
    <row r="129" spans="4:7" ht="12.75">
      <c r="D129"/>
      <c r="E129"/>
      <c r="F129"/>
      <c r="G129"/>
    </row>
    <row r="130" spans="4:7" ht="12.75">
      <c r="D130"/>
      <c r="E130"/>
      <c r="F130"/>
      <c r="G130"/>
    </row>
    <row r="131" spans="4:7" ht="12.75">
      <c r="D131"/>
      <c r="E131"/>
      <c r="F131"/>
      <c r="G131"/>
    </row>
    <row r="132" spans="4:7" ht="12.75">
      <c r="D132"/>
      <c r="E132"/>
      <c r="F132"/>
      <c r="G132"/>
    </row>
    <row r="133" spans="4:7" ht="12.75">
      <c r="D133"/>
      <c r="E133"/>
      <c r="F133"/>
      <c r="G133"/>
    </row>
    <row r="134" spans="4:7" ht="12.75">
      <c r="D134"/>
      <c r="E134"/>
      <c r="F134"/>
      <c r="G134"/>
    </row>
  </sheetData>
  <mergeCells count="3">
    <mergeCell ref="A4:C4"/>
    <mergeCell ref="A1:C1"/>
    <mergeCell ref="A3:C3"/>
  </mergeCells>
  <printOptions horizontalCentered="1"/>
  <pageMargins left="0.7874015748031497" right="0.7874015748031497" top="0.5905511811023623" bottom="0.984251968503937" header="0" footer="0"/>
  <pageSetup horizontalDpi="2400" verticalDpi="2400" orientation="portrait" paperSize="9" scale="75"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BR88"/>
  <sheetViews>
    <sheetView showGridLines="0" zoomScale="75" zoomScaleNormal="75" workbookViewId="0" topLeftCell="A1">
      <selection activeCell="A39" sqref="A39:A40"/>
    </sheetView>
  </sheetViews>
  <sheetFormatPr defaultColWidth="11.421875" defaultRowHeight="12.75"/>
  <cols>
    <col min="1" max="2" width="11.7109375" style="33" customWidth="1"/>
    <col min="3" max="3" width="15.7109375" style="33" customWidth="1"/>
    <col min="4" max="7" width="11.7109375" style="33" customWidth="1"/>
    <col min="8" max="8" width="16.28125" style="33" customWidth="1"/>
    <col min="9" max="9" width="12.7109375" style="33" customWidth="1"/>
    <col min="10" max="10" width="17.57421875" style="33" customWidth="1"/>
    <col min="11" max="11" width="12.7109375" style="33" customWidth="1"/>
    <col min="12" max="12" width="12.57421875" style="33" customWidth="1"/>
    <col min="13" max="13" width="10.7109375" style="33" customWidth="1"/>
    <col min="14" max="14" width="12.7109375" style="33" customWidth="1"/>
    <col min="15" max="15" width="15.421875" style="33" customWidth="1"/>
    <col min="16" max="16" width="15.140625" style="33" customWidth="1"/>
    <col min="17" max="17" width="14.28125" style="33" customWidth="1"/>
    <col min="18" max="18" width="13.7109375" style="33" customWidth="1"/>
    <col min="19" max="19" width="10.57421875" style="33" customWidth="1"/>
    <col min="20" max="20" width="13.28125" style="33" customWidth="1"/>
    <col min="21" max="21" width="11.28125" style="33" customWidth="1"/>
    <col min="22" max="22" width="12.00390625" style="33" customWidth="1"/>
    <col min="23" max="23" width="12.140625" style="33" customWidth="1"/>
    <col min="24" max="24" width="11.8515625" style="33" customWidth="1"/>
    <col min="25" max="25" width="30.7109375" style="33" customWidth="1"/>
    <col min="26" max="26" width="11.28125" style="33" customWidth="1"/>
    <col min="27" max="27" width="11.7109375" style="33" customWidth="1"/>
    <col min="28" max="28" width="10.7109375" style="33" customWidth="1"/>
    <col min="29" max="29" width="17.7109375" style="33" customWidth="1"/>
    <col min="30" max="30" width="8.57421875" style="33" customWidth="1"/>
    <col min="31" max="31" width="8.140625" style="33" customWidth="1"/>
    <col min="32" max="32" width="9.7109375" style="33" customWidth="1"/>
    <col min="33" max="33" width="10.7109375" style="33" customWidth="1"/>
    <col min="34" max="16384" width="11.421875" style="33" customWidth="1"/>
  </cols>
  <sheetData>
    <row r="1" spans="1:13" ht="18">
      <c r="A1" s="479" t="s">
        <v>236</v>
      </c>
      <c r="B1" s="479"/>
      <c r="C1" s="479"/>
      <c r="D1" s="479"/>
      <c r="E1" s="479"/>
      <c r="F1" s="479"/>
      <c r="G1" s="479"/>
      <c r="H1" s="479"/>
      <c r="I1" s="479"/>
      <c r="J1" s="479"/>
      <c r="K1" s="479"/>
      <c r="L1" s="479"/>
      <c r="M1" s="479"/>
    </row>
    <row r="2" spans="1:13" ht="12.75" customHeight="1">
      <c r="A2" s="62"/>
      <c r="B2" s="62"/>
      <c r="C2" s="62"/>
      <c r="D2" s="62"/>
      <c r="E2" s="62"/>
      <c r="F2" s="62"/>
      <c r="G2" s="62"/>
      <c r="H2" s="62"/>
      <c r="I2" s="62"/>
      <c r="J2" s="62"/>
      <c r="K2" s="62"/>
      <c r="L2" s="62"/>
      <c r="M2" s="62"/>
    </row>
    <row r="3" spans="1:13" ht="15">
      <c r="A3" s="480" t="s">
        <v>255</v>
      </c>
      <c r="B3" s="480"/>
      <c r="C3" s="480"/>
      <c r="D3" s="480"/>
      <c r="E3" s="480"/>
      <c r="F3" s="480"/>
      <c r="G3" s="480"/>
      <c r="H3" s="480"/>
      <c r="I3" s="480"/>
      <c r="J3" s="480"/>
      <c r="K3" s="480"/>
      <c r="L3" s="480"/>
      <c r="M3" s="480"/>
    </row>
    <row r="4" spans="1:13" ht="15">
      <c r="A4" s="480" t="s">
        <v>229</v>
      </c>
      <c r="B4" s="480"/>
      <c r="C4" s="480"/>
      <c r="D4" s="480"/>
      <c r="E4" s="480"/>
      <c r="F4" s="480"/>
      <c r="G4" s="480"/>
      <c r="H4" s="480"/>
      <c r="I4" s="480"/>
      <c r="J4" s="480"/>
      <c r="K4" s="480"/>
      <c r="L4" s="480"/>
      <c r="M4" s="480"/>
    </row>
    <row r="5" spans="1:13" ht="15">
      <c r="A5" s="470" t="s">
        <v>126</v>
      </c>
      <c r="B5" s="470"/>
      <c r="C5" s="470"/>
      <c r="D5" s="470"/>
      <c r="E5" s="470"/>
      <c r="F5" s="470"/>
      <c r="G5" s="470"/>
      <c r="H5" s="470"/>
      <c r="I5" s="470"/>
      <c r="J5" s="470"/>
      <c r="K5" s="470"/>
      <c r="L5" s="470"/>
      <c r="M5" s="470"/>
    </row>
    <row r="6" spans="1:13" ht="14.25" customHeight="1" thickBot="1">
      <c r="A6" s="220"/>
      <c r="B6" s="220"/>
      <c r="C6" s="220"/>
      <c r="D6" s="220"/>
      <c r="E6" s="220"/>
      <c r="F6" s="220"/>
      <c r="G6" s="220"/>
      <c r="H6" s="220"/>
      <c r="I6" s="220"/>
      <c r="J6" s="220"/>
      <c r="K6" s="220"/>
      <c r="L6" s="220"/>
      <c r="M6" s="220"/>
    </row>
    <row r="7" spans="1:13" ht="12.75">
      <c r="A7" s="481" t="s">
        <v>1</v>
      </c>
      <c r="B7" s="475" t="s">
        <v>3</v>
      </c>
      <c r="C7" s="471" t="s">
        <v>181</v>
      </c>
      <c r="D7" s="472"/>
      <c r="E7" s="473"/>
      <c r="F7" s="471" t="s">
        <v>33</v>
      </c>
      <c r="G7" s="472"/>
      <c r="H7" s="472"/>
      <c r="I7" s="472"/>
      <c r="J7" s="472"/>
      <c r="K7" s="475" t="s">
        <v>34</v>
      </c>
      <c r="L7" s="475" t="s">
        <v>35</v>
      </c>
      <c r="M7" s="474" t="s">
        <v>244</v>
      </c>
    </row>
    <row r="8" spans="1:49" ht="12.75">
      <c r="A8" s="482"/>
      <c r="B8" s="484"/>
      <c r="C8" s="514" t="s">
        <v>3</v>
      </c>
      <c r="D8" s="476" t="s">
        <v>212</v>
      </c>
      <c r="E8" s="514" t="s">
        <v>36</v>
      </c>
      <c r="F8" s="514" t="s">
        <v>74</v>
      </c>
      <c r="G8" s="476" t="s">
        <v>240</v>
      </c>
      <c r="H8" s="238" t="s">
        <v>206</v>
      </c>
      <c r="I8" s="238" t="s">
        <v>241</v>
      </c>
      <c r="J8" s="238" t="s">
        <v>243</v>
      </c>
      <c r="K8" s="484"/>
      <c r="L8" s="484"/>
      <c r="M8" s="508"/>
      <c r="AC8" s="505"/>
      <c r="AD8" s="504"/>
      <c r="AE8" s="504"/>
      <c r="AF8" s="504"/>
      <c r="AG8" s="504"/>
      <c r="AH8" s="504"/>
      <c r="AI8" s="504"/>
      <c r="AJ8" s="504"/>
      <c r="AK8" s="504"/>
      <c r="AL8" s="504"/>
      <c r="AM8" s="504"/>
      <c r="AN8" s="504"/>
      <c r="AO8" s="504"/>
      <c r="AP8" s="504"/>
      <c r="AQ8" s="504"/>
      <c r="AR8" s="504"/>
      <c r="AS8" s="504"/>
      <c r="AT8" s="504"/>
      <c r="AU8" s="504"/>
      <c r="AV8" s="504"/>
      <c r="AW8" s="59"/>
    </row>
    <row r="9" spans="1:49" ht="12.75">
      <c r="A9" s="482"/>
      <c r="B9" s="484"/>
      <c r="C9" s="484"/>
      <c r="D9" s="517"/>
      <c r="E9" s="484"/>
      <c r="F9" s="484"/>
      <c r="G9" s="477"/>
      <c r="H9" s="239" t="s">
        <v>248</v>
      </c>
      <c r="I9" s="239" t="s">
        <v>242</v>
      </c>
      <c r="J9" s="239" t="s">
        <v>192</v>
      </c>
      <c r="K9" s="484"/>
      <c r="L9" s="484"/>
      <c r="M9" s="508"/>
      <c r="AC9" s="127"/>
      <c r="AD9" s="59"/>
      <c r="AE9" s="59"/>
      <c r="AF9" s="59"/>
      <c r="AG9" s="59"/>
      <c r="AH9" s="59"/>
      <c r="AI9" s="59"/>
      <c r="AJ9" s="59"/>
      <c r="AK9" s="59"/>
      <c r="AL9" s="59"/>
      <c r="AM9" s="59"/>
      <c r="AN9" s="59"/>
      <c r="AO9" s="59"/>
      <c r="AP9" s="59"/>
      <c r="AQ9" s="59"/>
      <c r="AR9" s="59"/>
      <c r="AS9" s="59"/>
      <c r="AT9" s="59"/>
      <c r="AU9" s="59"/>
      <c r="AV9" s="59"/>
      <c r="AW9" s="59"/>
    </row>
    <row r="10" spans="1:49" ht="15" customHeight="1" thickBot="1">
      <c r="A10" s="478"/>
      <c r="B10" s="483"/>
      <c r="C10" s="483"/>
      <c r="D10" s="518"/>
      <c r="E10" s="483"/>
      <c r="F10" s="483"/>
      <c r="G10" s="468"/>
      <c r="H10" s="240" t="s">
        <v>249</v>
      </c>
      <c r="I10" s="240" t="s">
        <v>214</v>
      </c>
      <c r="J10" s="240" t="s">
        <v>245</v>
      </c>
      <c r="K10" s="483"/>
      <c r="L10" s="483"/>
      <c r="M10" s="509"/>
      <c r="X10"/>
      <c r="Y10"/>
      <c r="Z10"/>
      <c r="AA10"/>
      <c r="AC10" s="506"/>
      <c r="AD10" s="504"/>
      <c r="AE10" s="504"/>
      <c r="AF10" s="504"/>
      <c r="AG10" s="504"/>
      <c r="AH10" s="504"/>
      <c r="AI10" s="504"/>
      <c r="AJ10" s="504"/>
      <c r="AK10" s="504"/>
      <c r="AL10" s="504"/>
      <c r="AM10" s="504"/>
      <c r="AN10" s="504"/>
      <c r="AO10" s="504"/>
      <c r="AP10" s="504"/>
      <c r="AQ10" s="504"/>
      <c r="AR10" s="504"/>
      <c r="AS10" s="504"/>
      <c r="AT10" s="504"/>
      <c r="AU10" s="504"/>
      <c r="AV10" s="504"/>
      <c r="AW10" s="59"/>
    </row>
    <row r="11" spans="1:49" ht="13.5">
      <c r="A11" s="224">
        <v>2000</v>
      </c>
      <c r="B11" s="225">
        <v>18002.3</v>
      </c>
      <c r="C11" s="225">
        <v>1245.05</v>
      </c>
      <c r="D11" s="225">
        <v>1176.525</v>
      </c>
      <c r="E11" s="225">
        <v>68.525</v>
      </c>
      <c r="F11" s="225">
        <v>3305.775</v>
      </c>
      <c r="G11" s="225">
        <v>463.425</v>
      </c>
      <c r="H11" s="225">
        <v>120.425</v>
      </c>
      <c r="I11" s="225">
        <v>237.9</v>
      </c>
      <c r="J11" s="225">
        <v>245.975</v>
      </c>
      <c r="K11" s="225">
        <v>1920.35</v>
      </c>
      <c r="L11" s="225">
        <v>10577.125</v>
      </c>
      <c r="M11" s="226">
        <v>954</v>
      </c>
      <c r="N11" s="97"/>
      <c r="O11"/>
      <c r="P11"/>
      <c r="Q11"/>
      <c r="R11"/>
      <c r="S11"/>
      <c r="T11"/>
      <c r="U11"/>
      <c r="V11"/>
      <c r="W11"/>
      <c r="X11"/>
      <c r="Y11"/>
      <c r="Z11"/>
      <c r="AA11"/>
      <c r="AC11" s="59"/>
      <c r="AD11" s="128"/>
      <c r="AE11" s="128"/>
      <c r="AF11" s="128"/>
      <c r="AG11" s="128"/>
      <c r="AH11" s="128"/>
      <c r="AI11" s="128"/>
      <c r="AJ11" s="128"/>
      <c r="AK11" s="128"/>
      <c r="AL11" s="128"/>
      <c r="AM11" s="128"/>
      <c r="AN11" s="128"/>
      <c r="AO11" s="128"/>
      <c r="AP11" s="128"/>
      <c r="AQ11" s="128"/>
      <c r="AR11" s="128"/>
      <c r="AS11" s="128"/>
      <c r="AT11" s="128"/>
      <c r="AU11" s="128"/>
      <c r="AV11" s="128"/>
      <c r="AW11" s="59"/>
    </row>
    <row r="12" spans="1:49" ht="13.5">
      <c r="A12" s="224">
        <v>2001</v>
      </c>
      <c r="B12" s="225">
        <v>18050.7</v>
      </c>
      <c r="C12" s="225">
        <v>1207.325</v>
      </c>
      <c r="D12" s="225">
        <v>1140.9</v>
      </c>
      <c r="E12" s="225">
        <v>66.425</v>
      </c>
      <c r="F12" s="225">
        <v>3382.7749999999996</v>
      </c>
      <c r="G12" s="225">
        <v>480.9</v>
      </c>
      <c r="H12" s="225">
        <v>129.775</v>
      </c>
      <c r="I12" s="225">
        <v>242.475</v>
      </c>
      <c r="J12" s="225">
        <v>238.15</v>
      </c>
      <c r="K12" s="225">
        <v>2055.35</v>
      </c>
      <c r="L12" s="225">
        <v>10802.05</v>
      </c>
      <c r="M12" s="226">
        <v>603.2000000000007</v>
      </c>
      <c r="N12" s="97"/>
      <c r="O12"/>
      <c r="P12"/>
      <c r="Q12"/>
      <c r="R12"/>
      <c r="S12"/>
      <c r="T12"/>
      <c r="U12"/>
      <c r="V12"/>
      <c r="W12"/>
      <c r="X12"/>
      <c r="Y12"/>
      <c r="Z12"/>
      <c r="AA12"/>
      <c r="AC12" s="128"/>
      <c r="AD12" s="129"/>
      <c r="AE12" s="129"/>
      <c r="AF12" s="129"/>
      <c r="AG12" s="129"/>
      <c r="AH12" s="129"/>
      <c r="AI12" s="129"/>
      <c r="AJ12" s="129"/>
      <c r="AK12" s="129"/>
      <c r="AL12" s="129"/>
      <c r="AM12" s="129"/>
      <c r="AN12" s="129"/>
      <c r="AO12" s="129"/>
      <c r="AP12" s="129"/>
      <c r="AQ12" s="129"/>
      <c r="AR12" s="129"/>
      <c r="AS12" s="129"/>
      <c r="AT12" s="129"/>
      <c r="AU12" s="129"/>
      <c r="AV12" s="129"/>
      <c r="AW12" s="59"/>
    </row>
    <row r="13" spans="1:49" ht="13.5">
      <c r="A13" s="224">
        <v>2002</v>
      </c>
      <c r="B13" s="225">
        <v>18785.6</v>
      </c>
      <c r="C13" s="225">
        <v>1174.6</v>
      </c>
      <c r="D13" s="225">
        <v>1117</v>
      </c>
      <c r="E13" s="225">
        <v>57.6</v>
      </c>
      <c r="F13" s="225">
        <v>3430.2250000000004</v>
      </c>
      <c r="G13" s="225">
        <v>489.575</v>
      </c>
      <c r="H13" s="225">
        <v>132.3</v>
      </c>
      <c r="I13" s="225">
        <v>253.525</v>
      </c>
      <c r="J13" s="225">
        <v>231.6</v>
      </c>
      <c r="K13" s="225">
        <v>2189.3</v>
      </c>
      <c r="L13" s="225">
        <v>11357.85</v>
      </c>
      <c r="M13" s="226">
        <v>633.6249999999982</v>
      </c>
      <c r="N13" s="97"/>
      <c r="O13"/>
      <c r="P13"/>
      <c r="Q13"/>
      <c r="R13"/>
      <c r="S13"/>
      <c r="T13"/>
      <c r="U13"/>
      <c r="V13"/>
      <c r="W13"/>
      <c r="X13"/>
      <c r="Y13"/>
      <c r="Z13"/>
      <c r="AA13"/>
      <c r="AC13" s="128"/>
      <c r="AD13" s="129"/>
      <c r="AE13" s="129"/>
      <c r="AF13" s="129"/>
      <c r="AG13" s="129"/>
      <c r="AH13" s="129"/>
      <c r="AI13" s="129"/>
      <c r="AJ13" s="129"/>
      <c r="AK13" s="129"/>
      <c r="AL13" s="129"/>
      <c r="AM13" s="129"/>
      <c r="AN13" s="129"/>
      <c r="AO13" s="129"/>
      <c r="AP13" s="129"/>
      <c r="AQ13" s="129"/>
      <c r="AR13" s="129"/>
      <c r="AS13" s="129"/>
      <c r="AT13" s="129"/>
      <c r="AU13" s="129"/>
      <c r="AV13" s="129"/>
      <c r="AW13" s="59"/>
    </row>
    <row r="14" spans="1:49" ht="13.5">
      <c r="A14" s="224">
        <v>2003</v>
      </c>
      <c r="B14" s="225">
        <v>19538.1</v>
      </c>
      <c r="C14" s="225">
        <v>1172.425</v>
      </c>
      <c r="D14" s="225">
        <v>1120.45</v>
      </c>
      <c r="E14" s="225">
        <v>51.975</v>
      </c>
      <c r="F14" s="225">
        <v>3455.3</v>
      </c>
      <c r="G14" s="225">
        <v>504</v>
      </c>
      <c r="H14" s="225">
        <v>126.375</v>
      </c>
      <c r="I14" s="225">
        <v>240.925</v>
      </c>
      <c r="J14" s="225">
        <v>254.1</v>
      </c>
      <c r="K14" s="225">
        <v>2312.375</v>
      </c>
      <c r="L14" s="225">
        <v>11954.524999999998</v>
      </c>
      <c r="M14" s="226">
        <v>643.4750000000022</v>
      </c>
      <c r="N14" s="97"/>
      <c r="O14"/>
      <c r="P14"/>
      <c r="Q14"/>
      <c r="R14"/>
      <c r="S14"/>
      <c r="T14"/>
      <c r="U14"/>
      <c r="V14"/>
      <c r="W14"/>
      <c r="X14"/>
      <c r="Y14"/>
      <c r="Z14"/>
      <c r="AA14"/>
      <c r="AC14" s="128"/>
      <c r="AD14" s="129"/>
      <c r="AE14" s="129"/>
      <c r="AF14" s="129"/>
      <c r="AG14" s="129"/>
      <c r="AH14" s="129"/>
      <c r="AI14" s="129"/>
      <c r="AJ14" s="129"/>
      <c r="AK14" s="129"/>
      <c r="AL14" s="129"/>
      <c r="AM14" s="129"/>
      <c r="AN14" s="129"/>
      <c r="AO14" s="129"/>
      <c r="AP14" s="129"/>
      <c r="AQ14" s="129"/>
      <c r="AR14" s="129"/>
      <c r="AS14" s="129"/>
      <c r="AT14" s="129"/>
      <c r="AU14" s="129"/>
      <c r="AV14" s="129"/>
      <c r="AW14" s="59"/>
    </row>
    <row r="15" spans="1:49" ht="13.5">
      <c r="A15" s="224">
        <v>2004</v>
      </c>
      <c r="B15" s="225">
        <v>20184.4</v>
      </c>
      <c r="C15" s="225">
        <v>1167.625</v>
      </c>
      <c r="D15" s="225">
        <v>1112.225</v>
      </c>
      <c r="E15" s="225">
        <v>55.4</v>
      </c>
      <c r="F15" s="225">
        <v>3458.3</v>
      </c>
      <c r="G15" s="225">
        <v>508.05</v>
      </c>
      <c r="H15" s="225">
        <v>122.45</v>
      </c>
      <c r="I15" s="225">
        <v>266.475</v>
      </c>
      <c r="J15" s="225">
        <v>239.85</v>
      </c>
      <c r="K15" s="225">
        <v>2462.45</v>
      </c>
      <c r="L15" s="225">
        <v>12490.475</v>
      </c>
      <c r="M15" s="226">
        <v>605.5500000000011</v>
      </c>
      <c r="N15" s="97"/>
      <c r="O15" s="64"/>
      <c r="P15" s="64"/>
      <c r="Q15" s="64"/>
      <c r="R15" s="64"/>
      <c r="S15" s="64"/>
      <c r="T15" s="64"/>
      <c r="U15" s="64"/>
      <c r="V15" s="64"/>
      <c r="W15" s="64"/>
      <c r="X15"/>
      <c r="Y15"/>
      <c r="Z15"/>
      <c r="AA15"/>
      <c r="AC15" s="128"/>
      <c r="AD15" s="129"/>
      <c r="AE15" s="129"/>
      <c r="AF15" s="129"/>
      <c r="AG15" s="129"/>
      <c r="AH15" s="129"/>
      <c r="AI15" s="129"/>
      <c r="AJ15" s="129"/>
      <c r="AK15" s="129"/>
      <c r="AL15" s="129"/>
      <c r="AM15" s="129"/>
      <c r="AN15" s="129"/>
      <c r="AO15" s="129"/>
      <c r="AP15" s="129"/>
      <c r="AQ15" s="129"/>
      <c r="AR15" s="129"/>
      <c r="AS15" s="129"/>
      <c r="AT15" s="129"/>
      <c r="AU15" s="129"/>
      <c r="AV15" s="129"/>
      <c r="AW15" s="59"/>
    </row>
    <row r="16" spans="1:49" ht="13.5">
      <c r="A16" s="227">
        <v>2005</v>
      </c>
      <c r="B16" s="225">
        <v>20885.7</v>
      </c>
      <c r="C16" s="225">
        <v>1108.2</v>
      </c>
      <c r="D16" s="225">
        <v>1046.325</v>
      </c>
      <c r="E16" s="225">
        <v>61.875</v>
      </c>
      <c r="F16" s="225">
        <v>3441.1749999999997</v>
      </c>
      <c r="G16" s="225">
        <v>520.85</v>
      </c>
      <c r="H16" s="225">
        <v>131.275</v>
      </c>
      <c r="I16" s="225">
        <v>251</v>
      </c>
      <c r="J16" s="225">
        <v>236.025</v>
      </c>
      <c r="K16" s="225">
        <v>2509.15</v>
      </c>
      <c r="L16" s="225">
        <v>13009.25</v>
      </c>
      <c r="M16" s="226">
        <v>817.9250000000011</v>
      </c>
      <c r="N16" s="97"/>
      <c r="O16" s="64"/>
      <c r="P16" s="64"/>
      <c r="Q16" s="64"/>
      <c r="R16" s="64"/>
      <c r="S16" s="64"/>
      <c r="T16" s="64"/>
      <c r="U16" s="64"/>
      <c r="V16" s="64"/>
      <c r="W16" s="64"/>
      <c r="X16"/>
      <c r="Y16"/>
      <c r="Z16"/>
      <c r="AA16"/>
      <c r="AC16" s="128"/>
      <c r="AD16" s="129"/>
      <c r="AE16" s="129"/>
      <c r="AF16" s="129"/>
      <c r="AG16" s="129"/>
      <c r="AH16" s="129"/>
      <c r="AI16" s="129"/>
      <c r="AJ16" s="129"/>
      <c r="AK16" s="129"/>
      <c r="AL16" s="129"/>
      <c r="AM16" s="129"/>
      <c r="AN16" s="129"/>
      <c r="AO16" s="129"/>
      <c r="AP16" s="129"/>
      <c r="AQ16" s="129"/>
      <c r="AR16" s="129"/>
      <c r="AS16" s="129"/>
      <c r="AT16" s="129"/>
      <c r="AU16" s="129"/>
      <c r="AV16" s="129"/>
      <c r="AW16" s="59"/>
    </row>
    <row r="17" spans="1:49" ht="13.5">
      <c r="A17" s="224">
        <v>2006</v>
      </c>
      <c r="B17" s="225">
        <v>21584.8</v>
      </c>
      <c r="C17" s="225">
        <v>1035.025</v>
      </c>
      <c r="D17" s="225">
        <v>980.075</v>
      </c>
      <c r="E17" s="225">
        <v>54.95</v>
      </c>
      <c r="F17" s="225">
        <v>3438.3250000000003</v>
      </c>
      <c r="G17" s="225">
        <v>527.375</v>
      </c>
      <c r="H17" s="225">
        <v>120.025</v>
      </c>
      <c r="I17" s="225">
        <v>245.15</v>
      </c>
      <c r="J17" s="225">
        <v>216.875</v>
      </c>
      <c r="K17" s="225">
        <v>2704.5750000000003</v>
      </c>
      <c r="L17" s="225">
        <v>13675.1</v>
      </c>
      <c r="M17" s="226">
        <v>731.774999999996</v>
      </c>
      <c r="N17" s="97"/>
      <c r="O17" s="64"/>
      <c r="P17" s="64"/>
      <c r="Q17" s="64"/>
      <c r="R17" s="64"/>
      <c r="S17" s="64"/>
      <c r="T17" s="64"/>
      <c r="U17" s="64"/>
      <c r="V17" s="64"/>
      <c r="W17" s="64"/>
      <c r="X17"/>
      <c r="Y17"/>
      <c r="Z17"/>
      <c r="AA17"/>
      <c r="AC17" s="128"/>
      <c r="AD17" s="129"/>
      <c r="AE17" s="129"/>
      <c r="AF17" s="129"/>
      <c r="AG17" s="129"/>
      <c r="AH17" s="129"/>
      <c r="AI17" s="129"/>
      <c r="AJ17" s="129"/>
      <c r="AK17" s="129"/>
      <c r="AL17" s="129"/>
      <c r="AM17" s="129"/>
      <c r="AN17" s="129"/>
      <c r="AO17" s="129"/>
      <c r="AP17" s="129"/>
      <c r="AQ17" s="129"/>
      <c r="AR17" s="129"/>
      <c r="AS17" s="129"/>
      <c r="AT17" s="129"/>
      <c r="AU17" s="129"/>
      <c r="AV17" s="129"/>
      <c r="AW17" s="59"/>
    </row>
    <row r="18" spans="1:49" ht="13.5" customHeight="1">
      <c r="A18" s="224">
        <v>2007</v>
      </c>
      <c r="B18" s="225">
        <v>22189.9</v>
      </c>
      <c r="C18" s="225">
        <f>SUM(D18:E18)</f>
        <v>1022.3</v>
      </c>
      <c r="D18" s="225">
        <v>966.9</v>
      </c>
      <c r="E18" s="225">
        <v>55.4</v>
      </c>
      <c r="F18" s="225">
        <v>3397.425</v>
      </c>
      <c r="G18" s="225">
        <v>529</v>
      </c>
      <c r="H18" s="225">
        <v>111.275</v>
      </c>
      <c r="I18" s="225">
        <v>237.375</v>
      </c>
      <c r="J18" s="225">
        <v>232.85</v>
      </c>
      <c r="K18" s="225">
        <v>2880.7</v>
      </c>
      <c r="L18" s="225">
        <v>14185.075</v>
      </c>
      <c r="M18" s="226">
        <v>704</v>
      </c>
      <c r="N18" s="97"/>
      <c r="O18" s="65"/>
      <c r="P18" s="65"/>
      <c r="Q18" s="65"/>
      <c r="R18" s="65"/>
      <c r="S18" s="65"/>
      <c r="T18" s="65"/>
      <c r="U18" s="65"/>
      <c r="V18" s="65"/>
      <c r="W18" s="65"/>
      <c r="X18"/>
      <c r="Y18"/>
      <c r="Z18"/>
      <c r="AA18"/>
      <c r="AC18" s="128"/>
      <c r="AD18" s="129"/>
      <c r="AE18" s="129"/>
      <c r="AF18" s="129"/>
      <c r="AG18" s="129"/>
      <c r="AH18" s="129"/>
      <c r="AI18" s="129"/>
      <c r="AJ18" s="129"/>
      <c r="AK18" s="129"/>
      <c r="AL18" s="129"/>
      <c r="AM18" s="129"/>
      <c r="AN18" s="129"/>
      <c r="AO18" s="129"/>
      <c r="AP18" s="129"/>
      <c r="AQ18" s="129"/>
      <c r="AR18" s="129"/>
      <c r="AS18" s="129"/>
      <c r="AT18" s="129"/>
      <c r="AU18" s="129"/>
      <c r="AV18" s="129"/>
      <c r="AW18" s="59"/>
    </row>
    <row r="19" spans="1:26" ht="13.5" customHeight="1">
      <c r="A19" s="224" t="s">
        <v>395</v>
      </c>
      <c r="B19" s="225">
        <v>22848.230059999998</v>
      </c>
      <c r="C19" s="225">
        <v>951.225</v>
      </c>
      <c r="D19" s="225">
        <v>900.7</v>
      </c>
      <c r="E19" s="225">
        <v>50.525</v>
      </c>
      <c r="F19" s="225">
        <v>3410.475</v>
      </c>
      <c r="G19" s="225">
        <v>479.675</v>
      </c>
      <c r="H19" s="225">
        <v>113.575</v>
      </c>
      <c r="I19" s="225">
        <v>159.975</v>
      </c>
      <c r="J19" s="225">
        <v>246.05</v>
      </c>
      <c r="K19" s="225">
        <v>2877.8250000000003</v>
      </c>
      <c r="L19" s="225">
        <v>14741.425000000001</v>
      </c>
      <c r="M19" s="226">
        <v>867.3210525</v>
      </c>
      <c r="N19" s="97"/>
      <c r="O19" s="65"/>
      <c r="P19" s="65"/>
      <c r="Q19" s="65"/>
      <c r="R19" s="65"/>
      <c r="S19" s="65"/>
      <c r="T19" s="65"/>
      <c r="U19" s="65"/>
      <c r="V19" s="65"/>
      <c r="W19" s="65"/>
      <c r="X19"/>
      <c r="Y19"/>
      <c r="Z19"/>
    </row>
    <row r="20" spans="1:26" ht="13.5" customHeight="1" thickBot="1">
      <c r="A20" s="228">
        <v>2009</v>
      </c>
      <c r="B20" s="229">
        <v>23037.473379999996</v>
      </c>
      <c r="C20" s="229">
        <v>979.35</v>
      </c>
      <c r="D20" s="229">
        <v>932.875</v>
      </c>
      <c r="E20" s="229">
        <v>46.475</v>
      </c>
      <c r="F20" s="229">
        <v>3138.6749225000003</v>
      </c>
      <c r="G20" s="229">
        <v>467.6</v>
      </c>
      <c r="H20" s="229">
        <v>94.3</v>
      </c>
      <c r="I20" s="229">
        <v>161.9</v>
      </c>
      <c r="J20" s="229">
        <v>215.525</v>
      </c>
      <c r="K20" s="229">
        <v>2558.8106825</v>
      </c>
      <c r="L20" s="229">
        <v>14871.462665000001</v>
      </c>
      <c r="M20" s="230">
        <v>1489.2150975</v>
      </c>
      <c r="N20" s="97"/>
      <c r="O20" s="65"/>
      <c r="P20" s="65"/>
      <c r="Q20" s="65"/>
      <c r="R20" s="65"/>
      <c r="S20" s="65"/>
      <c r="T20" s="65"/>
      <c r="U20" s="65"/>
      <c r="V20" s="65"/>
      <c r="W20" s="65"/>
      <c r="X20"/>
      <c r="Y20"/>
      <c r="Z20"/>
    </row>
    <row r="21" spans="1:26" ht="13.5" customHeight="1">
      <c r="A21" s="231" t="s">
        <v>101</v>
      </c>
      <c r="B21" s="232"/>
      <c r="C21" s="232"/>
      <c r="D21" s="232"/>
      <c r="E21" s="233"/>
      <c r="F21" s="233"/>
      <c r="G21" s="234"/>
      <c r="H21" s="233"/>
      <c r="I21" s="233"/>
      <c r="J21" s="233"/>
      <c r="K21" s="233"/>
      <c r="L21" s="233"/>
      <c r="M21" s="234"/>
      <c r="N21" s="97"/>
      <c r="O21" s="65"/>
      <c r="P21" s="65"/>
      <c r="Q21" s="65"/>
      <c r="R21" s="65"/>
      <c r="S21" s="65"/>
      <c r="T21" s="65"/>
      <c r="U21" s="65"/>
      <c r="V21" s="65"/>
      <c r="W21" s="65"/>
      <c r="X21"/>
      <c r="Y21"/>
      <c r="Z21"/>
    </row>
    <row r="22" spans="1:26" ht="13.5" customHeight="1">
      <c r="A22" s="114" t="s">
        <v>250</v>
      </c>
      <c r="B22" s="70"/>
      <c r="C22" s="67"/>
      <c r="D22" s="67"/>
      <c r="E22" s="125"/>
      <c r="F22" s="125"/>
      <c r="G22" s="126"/>
      <c r="H22" s="125"/>
      <c r="I22" s="125"/>
      <c r="J22" s="125"/>
      <c r="K22" s="125"/>
      <c r="L22" s="125"/>
      <c r="M22" s="126"/>
      <c r="N22" s="97"/>
      <c r="O22" s="65"/>
      <c r="P22" s="65"/>
      <c r="Q22" s="65"/>
      <c r="R22" s="65"/>
      <c r="S22" s="65"/>
      <c r="T22" s="65"/>
      <c r="U22" s="65"/>
      <c r="V22" s="65"/>
      <c r="W22" s="65"/>
      <c r="X22"/>
      <c r="Y22"/>
      <c r="Z22"/>
    </row>
    <row r="23" spans="1:26" ht="13.5" customHeight="1">
      <c r="A23" s="114" t="s">
        <v>396</v>
      </c>
      <c r="B23" s="70"/>
      <c r="C23" s="67"/>
      <c r="D23" s="67"/>
      <c r="E23"/>
      <c r="F23"/>
      <c r="G23"/>
      <c r="H23"/>
      <c r="I23"/>
      <c r="J23"/>
      <c r="K23"/>
      <c r="L23"/>
      <c r="M23"/>
      <c r="N23" s="97"/>
      <c r="O23" s="65"/>
      <c r="P23" s="65"/>
      <c r="Q23" s="65"/>
      <c r="R23" s="65"/>
      <c r="S23" s="65"/>
      <c r="T23" s="65"/>
      <c r="U23" s="65"/>
      <c r="V23" s="65"/>
      <c r="W23" s="65"/>
      <c r="X23"/>
      <c r="Y23"/>
      <c r="Z23"/>
    </row>
    <row r="24" spans="1:26" ht="13.5" customHeight="1">
      <c r="A24" s="67"/>
      <c r="B24" s="70"/>
      <c r="C24" s="67"/>
      <c r="D24" s="67"/>
      <c r="E24"/>
      <c r="F24"/>
      <c r="G24"/>
      <c r="H24" s="1"/>
      <c r="I24"/>
      <c r="J24"/>
      <c r="K24"/>
      <c r="L24"/>
      <c r="M24"/>
      <c r="N24" s="97"/>
      <c r="O24" s="65"/>
      <c r="P24" s="65"/>
      <c r="Q24" s="65"/>
      <c r="R24" s="65"/>
      <c r="S24" s="65"/>
      <c r="T24" s="65"/>
      <c r="U24" s="65"/>
      <c r="V24" s="65"/>
      <c r="W24" s="65"/>
      <c r="X24"/>
      <c r="Y24"/>
      <c r="Z24"/>
    </row>
    <row r="25" spans="1:26" ht="13.5" customHeight="1" thickBot="1">
      <c r="A25" s="235"/>
      <c r="B25" s="236"/>
      <c r="C25" s="235"/>
      <c r="D25" s="235"/>
      <c r="E25" s="237"/>
      <c r="F25"/>
      <c r="G25"/>
      <c r="H25" s="1"/>
      <c r="I25"/>
      <c r="J25"/>
      <c r="K25"/>
      <c r="L25"/>
      <c r="M25"/>
      <c r="N25" s="97"/>
      <c r="O25" s="65"/>
      <c r="P25" s="65"/>
      <c r="Q25" s="65"/>
      <c r="R25" s="65"/>
      <c r="S25" s="65"/>
      <c r="T25" s="65"/>
      <c r="U25" s="65"/>
      <c r="V25" s="65"/>
      <c r="W25" s="65"/>
      <c r="X25"/>
      <c r="Y25"/>
      <c r="Z25"/>
    </row>
    <row r="26" spans="1:26" ht="13.5" customHeight="1" thickBot="1">
      <c r="A26" s="513" t="s">
        <v>235</v>
      </c>
      <c r="B26" s="513"/>
      <c r="C26" s="513"/>
      <c r="D26" s="513"/>
      <c r="E26" s="513"/>
      <c r="F26"/>
      <c r="G26" s="513" t="s">
        <v>235</v>
      </c>
      <c r="H26" s="513"/>
      <c r="I26" s="513"/>
      <c r="J26" s="513"/>
      <c r="K26" s="513"/>
      <c r="L26" s="513"/>
      <c r="M26"/>
      <c r="N26" s="97"/>
      <c r="O26" s="65"/>
      <c r="P26" s="65"/>
      <c r="Q26" s="65"/>
      <c r="R26" s="65"/>
      <c r="S26" s="65"/>
      <c r="T26" s="65"/>
      <c r="U26" s="65"/>
      <c r="V26" s="65"/>
      <c r="W26" s="65"/>
      <c r="X26"/>
      <c r="Y26"/>
      <c r="Z26"/>
    </row>
    <row r="27" spans="1:26" ht="13.5" customHeight="1">
      <c r="A27" s="481" t="s">
        <v>1</v>
      </c>
      <c r="B27" s="469" t="s">
        <v>215</v>
      </c>
      <c r="C27" s="408" t="s">
        <v>231</v>
      </c>
      <c r="D27" s="244" t="s">
        <v>232</v>
      </c>
      <c r="E27" s="507" t="s">
        <v>251</v>
      </c>
      <c r="F27"/>
      <c r="G27" s="481" t="s">
        <v>1</v>
      </c>
      <c r="H27" s="519" t="s">
        <v>398</v>
      </c>
      <c r="I27" s="519" t="s">
        <v>399</v>
      </c>
      <c r="J27" s="519" t="s">
        <v>400</v>
      </c>
      <c r="K27" s="519" t="s">
        <v>401</v>
      </c>
      <c r="L27" s="507" t="s">
        <v>402</v>
      </c>
      <c r="M27"/>
      <c r="N27" s="97"/>
      <c r="O27" s="65"/>
      <c r="P27" s="65"/>
      <c r="Q27" s="65"/>
      <c r="R27" s="65"/>
      <c r="S27" s="65"/>
      <c r="T27" s="65"/>
      <c r="U27" s="65"/>
      <c r="V27" s="65"/>
      <c r="W27" s="65"/>
      <c r="X27"/>
      <c r="Y27"/>
      <c r="Z27"/>
    </row>
    <row r="28" spans="1:26" ht="13.5" customHeight="1">
      <c r="A28" s="482"/>
      <c r="B28" s="515"/>
      <c r="C28" s="239" t="s">
        <v>252</v>
      </c>
      <c r="D28" s="239" t="s">
        <v>233</v>
      </c>
      <c r="E28" s="508"/>
      <c r="F28"/>
      <c r="G28" s="482"/>
      <c r="H28" s="520"/>
      <c r="I28" s="520" t="s">
        <v>252</v>
      </c>
      <c r="J28" s="520" t="s">
        <v>233</v>
      </c>
      <c r="K28" s="520"/>
      <c r="L28" s="508"/>
      <c r="M28"/>
      <c r="N28" s="97"/>
      <c r="O28" s="65"/>
      <c r="P28" s="65"/>
      <c r="Q28" s="65"/>
      <c r="R28" s="65"/>
      <c r="S28" s="65"/>
      <c r="T28" s="65"/>
      <c r="U28" s="65"/>
      <c r="V28" s="65"/>
      <c r="W28" s="65"/>
      <c r="X28"/>
      <c r="Y28"/>
      <c r="Z28"/>
    </row>
    <row r="29" spans="1:26" ht="13.5" customHeight="1">
      <c r="A29" s="482"/>
      <c r="B29" s="515"/>
      <c r="C29" s="239" t="s">
        <v>253</v>
      </c>
      <c r="D29" s="239" t="s">
        <v>234</v>
      </c>
      <c r="E29" s="508"/>
      <c r="F29"/>
      <c r="G29" s="482"/>
      <c r="H29" s="520"/>
      <c r="I29" s="520" t="s">
        <v>253</v>
      </c>
      <c r="J29" s="520" t="s">
        <v>234</v>
      </c>
      <c r="K29" s="520"/>
      <c r="L29" s="508"/>
      <c r="M29"/>
      <c r="N29" s="97"/>
      <c r="O29" s="65"/>
      <c r="P29" s="65"/>
      <c r="Q29" s="65"/>
      <c r="R29" s="65"/>
      <c r="S29" s="65"/>
      <c r="T29" s="65"/>
      <c r="U29" s="65"/>
      <c r="V29" s="65"/>
      <c r="W29" s="65"/>
      <c r="X29"/>
      <c r="Y29"/>
      <c r="Z29"/>
    </row>
    <row r="30" spans="1:26" ht="45" customHeight="1" thickBot="1">
      <c r="A30" s="478"/>
      <c r="B30" s="516"/>
      <c r="C30" s="240" t="s">
        <v>246</v>
      </c>
      <c r="D30" s="240" t="s">
        <v>247</v>
      </c>
      <c r="E30" s="509"/>
      <c r="F30"/>
      <c r="G30" s="478"/>
      <c r="H30" s="521"/>
      <c r="I30" s="521" t="s">
        <v>246</v>
      </c>
      <c r="J30" s="521" t="s">
        <v>247</v>
      </c>
      <c r="K30" s="521"/>
      <c r="L30" s="509"/>
      <c r="M30"/>
      <c r="N30" s="97"/>
      <c r="O30" s="65"/>
      <c r="P30" s="65"/>
      <c r="Q30" s="65"/>
      <c r="R30" s="65"/>
      <c r="S30" s="65"/>
      <c r="T30" s="65"/>
      <c r="U30" s="65"/>
      <c r="V30" s="65"/>
      <c r="W30" s="65"/>
      <c r="X30"/>
      <c r="Y30"/>
      <c r="Z30"/>
    </row>
    <row r="31" spans="1:26" ht="13.5" customHeight="1">
      <c r="A31" s="224">
        <v>2000</v>
      </c>
      <c r="B31" s="225">
        <v>14.9</v>
      </c>
      <c r="C31" s="225">
        <v>68.4</v>
      </c>
      <c r="D31" s="225">
        <v>34.825</v>
      </c>
      <c r="E31" s="226">
        <v>62.1</v>
      </c>
      <c r="F31"/>
      <c r="G31" s="224" t="s">
        <v>395</v>
      </c>
      <c r="H31" s="225">
        <v>508.2</v>
      </c>
      <c r="I31" s="225">
        <v>168</v>
      </c>
      <c r="J31" s="225">
        <v>26.3</v>
      </c>
      <c r="K31" s="226">
        <v>285.4</v>
      </c>
      <c r="L31" s="226">
        <v>28.5</v>
      </c>
      <c r="M31"/>
      <c r="N31" s="97"/>
      <c r="O31" s="65"/>
      <c r="P31" s="65"/>
      <c r="Q31" s="65"/>
      <c r="R31" s="65"/>
      <c r="S31" s="65"/>
      <c r="T31" s="65"/>
      <c r="U31" s="65"/>
      <c r="V31" s="65"/>
      <c r="W31" s="65"/>
      <c r="X31"/>
      <c r="Y31"/>
      <c r="Z31"/>
    </row>
    <row r="32" spans="1:26" ht="13.5" customHeight="1" thickBot="1">
      <c r="A32" s="224">
        <v>2001</v>
      </c>
      <c r="B32" s="225">
        <v>16.325</v>
      </c>
      <c r="C32" s="225">
        <v>68.55</v>
      </c>
      <c r="D32" s="225">
        <v>33.15</v>
      </c>
      <c r="E32" s="226">
        <v>59.225</v>
      </c>
      <c r="F32"/>
      <c r="G32" s="228">
        <v>2009</v>
      </c>
      <c r="H32" s="229">
        <v>565.4</v>
      </c>
      <c r="I32" s="229">
        <v>170.1</v>
      </c>
      <c r="J32" s="229">
        <v>33.4</v>
      </c>
      <c r="K32" s="230">
        <v>332.5</v>
      </c>
      <c r="L32" s="230">
        <v>29.3</v>
      </c>
      <c r="M32"/>
      <c r="N32" s="97"/>
      <c r="O32" s="65"/>
      <c r="P32" s="65"/>
      <c r="Q32" s="65"/>
      <c r="R32" s="65"/>
      <c r="S32" s="65"/>
      <c r="T32" s="65"/>
      <c r="U32" s="65"/>
      <c r="V32" s="65"/>
      <c r="W32" s="65"/>
      <c r="X32"/>
      <c r="Y32"/>
      <c r="Z32"/>
    </row>
    <row r="33" spans="1:21" ht="13.5" customHeight="1">
      <c r="A33" s="224">
        <v>2002</v>
      </c>
      <c r="B33" s="225">
        <v>16.875</v>
      </c>
      <c r="C33" s="225">
        <v>62.45</v>
      </c>
      <c r="D33" s="225">
        <v>32.175</v>
      </c>
      <c r="E33" s="226">
        <v>64.7</v>
      </c>
      <c r="F33"/>
      <c r="G33"/>
      <c r="H33"/>
      <c r="I33" s="97"/>
      <c r="J33" s="65"/>
      <c r="K33" s="65"/>
      <c r="L33" s="65"/>
      <c r="M33" s="65"/>
      <c r="N33" s="65"/>
      <c r="O33" s="65"/>
      <c r="P33" s="65"/>
      <c r="Q33" s="65"/>
      <c r="R33" s="65"/>
      <c r="S33"/>
      <c r="T33"/>
      <c r="U33"/>
    </row>
    <row r="34" spans="1:21" ht="13.5" customHeight="1">
      <c r="A34" s="224">
        <v>2003</v>
      </c>
      <c r="B34" s="225">
        <v>19.325</v>
      </c>
      <c r="C34" s="225">
        <v>63.025</v>
      </c>
      <c r="D34" s="225">
        <v>41.45</v>
      </c>
      <c r="E34" s="226">
        <v>75.075</v>
      </c>
      <c r="F34"/>
      <c r="G34" s="125"/>
      <c r="H34" s="125"/>
      <c r="I34" s="68"/>
      <c r="J34" s="65"/>
      <c r="K34" s="65"/>
      <c r="L34" s="65"/>
      <c r="M34" s="65"/>
      <c r="N34" s="65"/>
      <c r="O34" s="65"/>
      <c r="P34" s="65"/>
      <c r="Q34" s="65"/>
      <c r="R34" s="65"/>
      <c r="S34"/>
      <c r="T34"/>
      <c r="U34"/>
    </row>
    <row r="35" spans="1:21" ht="13.5" customHeight="1">
      <c r="A35" s="224">
        <v>2004</v>
      </c>
      <c r="B35" s="225">
        <v>19.85</v>
      </c>
      <c r="C35" s="225">
        <v>67.3</v>
      </c>
      <c r="D35" s="225">
        <v>41.375</v>
      </c>
      <c r="E35" s="226">
        <v>79.25</v>
      </c>
      <c r="F35" s="125"/>
      <c r="G35" s="125"/>
      <c r="H35" s="126"/>
      <c r="I35" s="97"/>
      <c r="J35" s="65"/>
      <c r="K35" s="65"/>
      <c r="L35" s="65"/>
      <c r="M35" s="65"/>
      <c r="N35" s="65"/>
      <c r="O35" s="65"/>
      <c r="P35" s="65"/>
      <c r="Q35" s="65"/>
      <c r="R35" s="65"/>
      <c r="S35"/>
      <c r="T35"/>
      <c r="U35"/>
    </row>
    <row r="36" spans="1:21" ht="13.5" customHeight="1">
      <c r="A36" s="227">
        <v>2005</v>
      </c>
      <c r="B36" s="225">
        <v>18.6</v>
      </c>
      <c r="C36" s="225">
        <v>72.675</v>
      </c>
      <c r="D36" s="225">
        <v>37.35</v>
      </c>
      <c r="E36" s="226">
        <v>94.1</v>
      </c>
      <c r="F36" s="125"/>
      <c r="G36" s="125"/>
      <c r="H36" s="126"/>
      <c r="I36" s="97"/>
      <c r="J36" s="65"/>
      <c r="K36" s="65"/>
      <c r="L36" s="65"/>
      <c r="M36" s="65"/>
      <c r="N36" s="65"/>
      <c r="O36" s="65"/>
      <c r="P36" s="65"/>
      <c r="Q36" s="65"/>
      <c r="R36" s="65"/>
      <c r="S36"/>
      <c r="T36"/>
      <c r="U36"/>
    </row>
    <row r="37" spans="1:20" ht="13.5" customHeight="1">
      <c r="A37" s="224">
        <v>2006</v>
      </c>
      <c r="B37" s="225">
        <v>20.125</v>
      </c>
      <c r="C37" s="225">
        <v>79.525</v>
      </c>
      <c r="D37" s="225">
        <v>43.35</v>
      </c>
      <c r="E37" s="226">
        <v>91.325</v>
      </c>
      <c r="F37" s="69"/>
      <c r="G37" s="69"/>
      <c r="H37" s="69"/>
      <c r="I37" s="66"/>
      <c r="J37" s="65"/>
      <c r="K37" s="65"/>
      <c r="L37" s="65"/>
      <c r="M37" s="65"/>
      <c r="N37" s="65"/>
      <c r="O37" s="65"/>
      <c r="P37" s="65"/>
      <c r="Q37" s="65"/>
      <c r="R37" s="65"/>
      <c r="S37"/>
      <c r="T37"/>
    </row>
    <row r="38" spans="1:33" ht="12.75" customHeight="1" thickBot="1">
      <c r="A38" s="224">
        <v>2007</v>
      </c>
      <c r="B38" s="225">
        <v>21.75</v>
      </c>
      <c r="C38" s="225">
        <v>74.05</v>
      </c>
      <c r="D38" s="225">
        <v>40.6</v>
      </c>
      <c r="E38" s="226">
        <v>92.775</v>
      </c>
      <c r="F38" s="67"/>
      <c r="G38" s="67"/>
      <c r="H38" s="67"/>
      <c r="J38" s="65"/>
      <c r="K38" s="65"/>
      <c r="L38" s="65"/>
      <c r="M38" s="65"/>
      <c r="N38" s="65"/>
      <c r="O38" s="65"/>
      <c r="P38" s="65"/>
      <c r="Q38" s="65"/>
      <c r="R38" s="65"/>
      <c r="S38" s="65"/>
      <c r="T38"/>
      <c r="Y38" s="129"/>
      <c r="Z38" s="129"/>
      <c r="AA38" s="129"/>
      <c r="AB38" s="59"/>
      <c r="AC38" s="59"/>
      <c r="AD38" s="59"/>
      <c r="AE38" s="59"/>
      <c r="AF38" s="59"/>
      <c r="AG38" s="59"/>
    </row>
    <row r="39" spans="1:38" ht="12.75" customHeight="1">
      <c r="A39" s="231" t="s">
        <v>101</v>
      </c>
      <c r="B39" s="232"/>
      <c r="C39" s="232"/>
      <c r="D39" s="232"/>
      <c r="E39" s="232"/>
      <c r="F39" s="67"/>
      <c r="G39" s="67"/>
      <c r="H39" s="67"/>
      <c r="I39" s="67"/>
      <c r="J39" s="67"/>
      <c r="K39" s="67"/>
      <c r="L39" s="67"/>
      <c r="O39" s="65"/>
      <c r="P39" s="65"/>
      <c r="Q39" s="65"/>
      <c r="R39" s="65"/>
      <c r="S39" s="65"/>
      <c r="T39" s="65"/>
      <c r="U39" s="65"/>
      <c r="V39" s="65"/>
      <c r="W39" s="65"/>
      <c r="X39" s="65"/>
      <c r="Y39"/>
      <c r="Z39"/>
      <c r="AA39"/>
      <c r="AB39"/>
      <c r="AC39" s="128"/>
      <c r="AD39" s="129"/>
      <c r="AE39" s="129"/>
      <c r="AF39" s="129"/>
      <c r="AG39" s="59"/>
      <c r="AH39" s="59"/>
      <c r="AI39" s="59"/>
      <c r="AJ39" s="59"/>
      <c r="AK39" s="130"/>
      <c r="AL39" s="130"/>
    </row>
    <row r="40" spans="1:38" ht="12.75" customHeight="1">
      <c r="A40" s="114" t="s">
        <v>396</v>
      </c>
      <c r="B40" s="70"/>
      <c r="C40" s="67"/>
      <c r="D40" s="67"/>
      <c r="E40" s="71"/>
      <c r="F40" s="67"/>
      <c r="G40" s="67"/>
      <c r="H40" s="67"/>
      <c r="I40" s="67"/>
      <c r="J40" s="67"/>
      <c r="K40" s="67"/>
      <c r="L40" s="67"/>
      <c r="O40" s="65"/>
      <c r="P40" s="65"/>
      <c r="Q40" s="65"/>
      <c r="R40" s="65"/>
      <c r="S40" s="65"/>
      <c r="T40" s="65"/>
      <c r="U40" s="65"/>
      <c r="V40" s="65"/>
      <c r="W40" s="65"/>
      <c r="X40" s="65"/>
      <c r="Y40"/>
      <c r="Z40"/>
      <c r="AA40"/>
      <c r="AB40"/>
      <c r="AC40" s="128"/>
      <c r="AD40" s="129"/>
      <c r="AE40" s="129"/>
      <c r="AF40" s="129"/>
      <c r="AG40" s="59"/>
      <c r="AH40" s="59"/>
      <c r="AI40" s="59"/>
      <c r="AJ40" s="59"/>
      <c r="AK40" s="130"/>
      <c r="AL40" s="130"/>
    </row>
    <row r="41" spans="1:38" ht="12.75" customHeight="1">
      <c r="A41" s="67"/>
      <c r="B41" s="70"/>
      <c r="C41" s="67"/>
      <c r="D41" s="106"/>
      <c r="E41" s="106"/>
      <c r="F41" s="67"/>
      <c r="G41" s="67"/>
      <c r="H41" s="67"/>
      <c r="I41" s="67"/>
      <c r="J41" s="67"/>
      <c r="K41" s="67"/>
      <c r="L41" s="67"/>
      <c r="O41" s="65"/>
      <c r="P41" s="65"/>
      <c r="Q41" s="65"/>
      <c r="R41" s="65"/>
      <c r="S41" s="65"/>
      <c r="T41" s="65"/>
      <c r="U41" s="65"/>
      <c r="V41" s="65"/>
      <c r="W41" s="65"/>
      <c r="X41" s="65"/>
      <c r="Y41"/>
      <c r="AC41" s="128"/>
      <c r="AD41" s="129"/>
      <c r="AE41" s="129"/>
      <c r="AF41" s="129"/>
      <c r="AG41" s="59"/>
      <c r="AH41" s="59"/>
      <c r="AI41" s="59"/>
      <c r="AJ41" s="59"/>
      <c r="AK41" s="130"/>
      <c r="AL41" s="130"/>
    </row>
    <row r="42" spans="1:38" ht="12.75" customHeight="1">
      <c r="A42" s="67"/>
      <c r="B42" s="70"/>
      <c r="C42" s="67"/>
      <c r="D42" s="106"/>
      <c r="E42" s="106"/>
      <c r="F42" s="67"/>
      <c r="G42" s="67"/>
      <c r="H42" s="67"/>
      <c r="I42" s="67"/>
      <c r="J42" s="67"/>
      <c r="K42" s="67"/>
      <c r="L42" s="67"/>
      <c r="O42" s="65"/>
      <c r="P42" s="65"/>
      <c r="Q42" s="65"/>
      <c r="R42" s="65"/>
      <c r="S42" s="65"/>
      <c r="T42" s="65"/>
      <c r="U42" s="65"/>
      <c r="V42" s="65"/>
      <c r="W42" s="65"/>
      <c r="X42" s="65"/>
      <c r="Y42"/>
      <c r="Z42"/>
      <c r="AA42"/>
      <c r="AB42" s="128"/>
      <c r="AC42" s="128"/>
      <c r="AD42" s="129"/>
      <c r="AE42" s="129"/>
      <c r="AF42" s="129"/>
      <c r="AG42" s="59"/>
      <c r="AH42" s="59"/>
      <c r="AI42" s="59"/>
      <c r="AJ42" s="59"/>
      <c r="AK42" s="130"/>
      <c r="AL42" s="130"/>
    </row>
    <row r="43" spans="1:38" ht="12.75" customHeight="1">
      <c r="A43" s="67"/>
      <c r="B43" s="70"/>
      <c r="C43" s="67"/>
      <c r="D43" s="106"/>
      <c r="E43" s="106"/>
      <c r="F43" s="67"/>
      <c r="G43" s="67"/>
      <c r="H43" s="67"/>
      <c r="I43" s="67"/>
      <c r="J43" s="67"/>
      <c r="K43" s="67"/>
      <c r="L43" s="67"/>
      <c r="O43" s="65"/>
      <c r="P43" s="65"/>
      <c r="Q43" s="65"/>
      <c r="R43" s="65"/>
      <c r="S43" s="65"/>
      <c r="T43" s="65"/>
      <c r="U43" s="65"/>
      <c r="V43" s="65"/>
      <c r="W43" s="65"/>
      <c r="X43" s="65"/>
      <c r="Y43"/>
      <c r="Z43"/>
      <c r="AA43"/>
      <c r="AB43" s="128"/>
      <c r="AC43" s="128"/>
      <c r="AD43" s="129"/>
      <c r="AE43" s="129"/>
      <c r="AF43" s="129"/>
      <c r="AG43" s="59"/>
      <c r="AH43" s="59"/>
      <c r="AI43" s="59"/>
      <c r="AJ43" s="59"/>
      <c r="AK43" s="130"/>
      <c r="AL43" s="130"/>
    </row>
    <row r="44" spans="1:38" ht="12.75" customHeight="1">
      <c r="A44" s="512"/>
      <c r="B44" s="512"/>
      <c r="C44" s="512"/>
      <c r="D44" s="512"/>
      <c r="E44" s="512"/>
      <c r="F44" s="512"/>
      <c r="G44" s="37"/>
      <c r="H44" s="37"/>
      <c r="I44" s="37"/>
      <c r="J44" s="37"/>
      <c r="K44" s="37"/>
      <c r="L44" s="37"/>
      <c r="O44" s="65"/>
      <c r="P44" s="65"/>
      <c r="Q44" s="65"/>
      <c r="R44" s="65"/>
      <c r="S44" s="65"/>
      <c r="T44" s="65"/>
      <c r="U44" s="65"/>
      <c r="V44" s="65"/>
      <c r="W44" s="65"/>
      <c r="X44" s="65"/>
      <c r="Y44"/>
      <c r="Z44"/>
      <c r="AA44"/>
      <c r="AB44"/>
      <c r="AC44" s="128"/>
      <c r="AD44" s="129"/>
      <c r="AE44" s="129"/>
      <c r="AF44" s="129"/>
      <c r="AG44" s="59"/>
      <c r="AH44" s="59"/>
      <c r="AI44" s="59"/>
      <c r="AJ44" s="59"/>
      <c r="AK44" s="130"/>
      <c r="AL44" s="130"/>
    </row>
    <row r="45" spans="1:69" ht="12.75" customHeight="1">
      <c r="A45" s="510"/>
      <c r="B45" s="511"/>
      <c r="C45" s="511"/>
      <c r="D45" s="511"/>
      <c r="E45" s="511"/>
      <c r="F45" s="511"/>
      <c r="G45" s="511"/>
      <c r="H45" s="511"/>
      <c r="I45" s="511"/>
      <c r="J45" s="511"/>
      <c r="K45" s="511"/>
      <c r="L45" s="511"/>
      <c r="M45" s="511"/>
      <c r="N45"/>
      <c r="O45"/>
      <c r="P45"/>
      <c r="Q45"/>
      <c r="R45"/>
      <c r="S45"/>
      <c r="T45"/>
      <c r="U45"/>
      <c r="V45"/>
      <c r="W45"/>
      <c r="X45" s="65"/>
      <c r="Y45" s="131"/>
      <c r="Z45" s="131"/>
      <c r="AA45" s="131"/>
      <c r="AB45" s="131"/>
      <c r="AC45" s="128"/>
      <c r="AD45" s="129"/>
      <c r="AE45" s="129"/>
      <c r="AF45" s="129"/>
      <c r="AG45" s="59"/>
      <c r="AH45" s="59"/>
      <c r="AI45" s="59"/>
      <c r="AJ45" s="59"/>
      <c r="AK45" s="130"/>
      <c r="AL45" s="130"/>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row>
    <row r="46" spans="1:69" ht="12.75" customHeight="1">
      <c r="A46"/>
      <c r="B46"/>
      <c r="C46"/>
      <c r="D46"/>
      <c r="E46"/>
      <c r="F46"/>
      <c r="G46"/>
      <c r="H46"/>
      <c r="I46"/>
      <c r="J46"/>
      <c r="K46"/>
      <c r="L46"/>
      <c r="M46"/>
      <c r="N46"/>
      <c r="O46"/>
      <c r="P46"/>
      <c r="Q46"/>
      <c r="R46"/>
      <c r="S46"/>
      <c r="T46"/>
      <c r="U46"/>
      <c r="V46"/>
      <c r="W46"/>
      <c r="Y46" s="131"/>
      <c r="Z46" s="131"/>
      <c r="AA46" s="131"/>
      <c r="AB46" s="131"/>
      <c r="AC46" s="132" t="s">
        <v>209</v>
      </c>
      <c r="AD46" s="133">
        <v>192.45</v>
      </c>
      <c r="AE46" s="133">
        <v>196.125</v>
      </c>
      <c r="AF46" s="133">
        <v>196.85</v>
      </c>
      <c r="AG46" s="131">
        <v>199.825</v>
      </c>
      <c r="AH46" s="131"/>
      <c r="AI46" s="131"/>
      <c r="AJ46" s="131"/>
      <c r="AK46" s="130">
        <f>AG46+AI46</f>
        <v>199.825</v>
      </c>
      <c r="AL46" s="130">
        <f>AH46+AI46</f>
        <v>0</v>
      </c>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row>
    <row r="47" spans="1:69" ht="12.75" customHeight="1">
      <c r="A47"/>
      <c r="B47"/>
      <c r="C47"/>
      <c r="D47"/>
      <c r="E47"/>
      <c r="F47"/>
      <c r="G47"/>
      <c r="H47"/>
      <c r="I47"/>
      <c r="J47"/>
      <c r="K47"/>
      <c r="L47"/>
      <c r="M47"/>
      <c r="N47"/>
      <c r="O47"/>
      <c r="P47"/>
      <c r="Q47"/>
      <c r="R47"/>
      <c r="S47"/>
      <c r="T47"/>
      <c r="U47"/>
      <c r="V47"/>
      <c r="W47"/>
      <c r="Y47" s="131"/>
      <c r="Z47" s="131"/>
      <c r="AA47" s="131"/>
      <c r="AB47" s="131"/>
      <c r="AC47" s="132" t="s">
        <v>210</v>
      </c>
      <c r="AD47" s="133">
        <v>240.975</v>
      </c>
      <c r="AE47" s="133">
        <v>232.85</v>
      </c>
      <c r="AF47" s="133">
        <v>216.875</v>
      </c>
      <c r="AG47" s="131">
        <v>236.025</v>
      </c>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row>
    <row r="48" spans="2:70" ht="12.75" customHeight="1">
      <c r="B48" s="63"/>
      <c r="K48" s="75"/>
      <c r="L48" s="76"/>
      <c r="M48" s="76"/>
      <c r="N48" s="76"/>
      <c r="O48" s="76"/>
      <c r="P48" s="76"/>
      <c r="Q48" s="76"/>
      <c r="R48" s="76"/>
      <c r="S48" s="76"/>
      <c r="T48" s="76"/>
      <c r="U48" s="76"/>
      <c r="V48" s="76"/>
      <c r="W48" s="76"/>
      <c r="X48" s="76"/>
      <c r="Y48" s="131"/>
      <c r="Z48" s="128"/>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row>
    <row r="49" spans="2:70" ht="12.75" customHeight="1">
      <c r="B49" s="63"/>
      <c r="K49" s="75"/>
      <c r="L49" s="76"/>
      <c r="M49" s="76"/>
      <c r="N49" s="76"/>
      <c r="O49" s="76"/>
      <c r="P49" s="76"/>
      <c r="Q49" s="76"/>
      <c r="R49" s="76"/>
      <c r="S49" s="76"/>
      <c r="T49" s="76"/>
      <c r="U49" s="76"/>
      <c r="V49" s="76"/>
      <c r="W49" s="76"/>
      <c r="X49" s="76"/>
      <c r="Y49" s="131"/>
      <c r="Z49" s="128"/>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row>
    <row r="50" spans="2:70" ht="12.75" customHeight="1">
      <c r="B50" s="63"/>
      <c r="K50" s="75"/>
      <c r="L50" s="76"/>
      <c r="M50" s="76"/>
      <c r="N50" s="76"/>
      <c r="O50" s="76"/>
      <c r="P50" s="76"/>
      <c r="Q50" s="76"/>
      <c r="R50" s="76"/>
      <c r="S50" s="76"/>
      <c r="T50" s="76"/>
      <c r="U50" s="76"/>
      <c r="V50" s="76"/>
      <c r="W50" s="76"/>
      <c r="X50" s="76"/>
      <c r="Y50" s="131"/>
      <c r="Z50" s="128"/>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row>
    <row r="51" spans="2:70" ht="12.75" customHeight="1">
      <c r="B51" s="63"/>
      <c r="K51" s="75"/>
      <c r="L51" s="76"/>
      <c r="M51" s="76"/>
      <c r="N51" s="76"/>
      <c r="O51" s="76"/>
      <c r="P51" s="76"/>
      <c r="Q51" s="76"/>
      <c r="R51" s="76"/>
      <c r="S51" s="76"/>
      <c r="T51" s="76"/>
      <c r="U51" s="76"/>
      <c r="V51" s="76"/>
      <c r="W51" s="76"/>
      <c r="X51" s="76"/>
      <c r="Y51" s="131"/>
      <c r="Z51" s="128"/>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row>
    <row r="52" spans="2:70" ht="12.75" customHeight="1">
      <c r="B52" s="63"/>
      <c r="K52" s="75"/>
      <c r="L52" s="76"/>
      <c r="M52" s="76"/>
      <c r="N52" s="76"/>
      <c r="O52" s="76"/>
      <c r="P52" s="76"/>
      <c r="Q52" s="76"/>
      <c r="R52" s="76"/>
      <c r="S52" s="76"/>
      <c r="T52" s="76"/>
      <c r="U52" s="76"/>
      <c r="V52" s="76"/>
      <c r="W52" s="76"/>
      <c r="X52" s="76"/>
      <c r="Y52" s="131"/>
      <c r="Z52" s="128"/>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row>
    <row r="53" spans="2:70" ht="12.75" customHeight="1">
      <c r="B53" s="63"/>
      <c r="K53" s="75"/>
      <c r="L53" s="76"/>
      <c r="M53" s="76"/>
      <c r="N53" s="76"/>
      <c r="O53" s="76"/>
      <c r="P53" s="76"/>
      <c r="Q53" s="76"/>
      <c r="R53" s="76"/>
      <c r="S53" s="76"/>
      <c r="T53" s="76"/>
      <c r="U53" s="76"/>
      <c r="V53" s="76"/>
      <c r="W53" s="76"/>
      <c r="X53" s="76"/>
      <c r="Y53" s="131"/>
      <c r="Z53" s="128"/>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row>
    <row r="54" spans="2:70" ht="12.75" customHeight="1">
      <c r="B54" s="63"/>
      <c r="K54" s="75"/>
      <c r="L54" s="76"/>
      <c r="M54" s="76"/>
      <c r="N54" s="76"/>
      <c r="O54" s="76"/>
      <c r="P54" s="76"/>
      <c r="Q54" s="76"/>
      <c r="R54" s="76"/>
      <c r="S54" s="76"/>
      <c r="T54" s="76"/>
      <c r="U54" s="76"/>
      <c r="V54" s="76"/>
      <c r="W54" s="76"/>
      <c r="X54" s="76"/>
      <c r="Y54" s="131"/>
      <c r="Z54" s="128"/>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row>
    <row r="55" spans="2:70" ht="12.75" customHeight="1">
      <c r="B55" s="63"/>
      <c r="K55" s="75"/>
      <c r="L55" s="76"/>
      <c r="M55" s="76"/>
      <c r="N55" s="76"/>
      <c r="O55" s="76"/>
      <c r="P55" s="76"/>
      <c r="Q55" s="76"/>
      <c r="R55" s="76"/>
      <c r="S55" s="76"/>
      <c r="T55" s="76"/>
      <c r="U55" s="76"/>
      <c r="V55" s="76"/>
      <c r="W55" s="76"/>
      <c r="X55" s="76"/>
      <c r="Y55" s="131"/>
      <c r="Z55" s="128"/>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row>
    <row r="56" spans="1:70" ht="12.75" customHeight="1">
      <c r="A56"/>
      <c r="B56"/>
      <c r="C56"/>
      <c r="D56"/>
      <c r="E56"/>
      <c r="F56"/>
      <c r="G56"/>
      <c r="H56"/>
      <c r="I56"/>
      <c r="J56"/>
      <c r="Y56" s="59"/>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59"/>
    </row>
    <row r="57" spans="1:70" ht="12.75" customHeight="1">
      <c r="A57"/>
      <c r="B57"/>
      <c r="C57"/>
      <c r="D57"/>
      <c r="E57"/>
      <c r="F57"/>
      <c r="G57"/>
      <c r="H57"/>
      <c r="I57"/>
      <c r="J57"/>
      <c r="K57"/>
      <c r="L57"/>
      <c r="M57"/>
      <c r="Y57" s="128"/>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59"/>
    </row>
    <row r="58" spans="1:70" ht="12.75" customHeight="1">
      <c r="A58"/>
      <c r="B58"/>
      <c r="C58"/>
      <c r="D58"/>
      <c r="E58"/>
      <c r="F58"/>
      <c r="G58"/>
      <c r="H58"/>
      <c r="I58"/>
      <c r="J58"/>
      <c r="K58"/>
      <c r="L58"/>
      <c r="M58"/>
      <c r="Y58" s="128"/>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59"/>
    </row>
    <row r="59" spans="1:70" ht="12.75" customHeight="1">
      <c r="A59"/>
      <c r="B59"/>
      <c r="C59"/>
      <c r="D59"/>
      <c r="E59"/>
      <c r="F59"/>
      <c r="G59"/>
      <c r="H59"/>
      <c r="I59"/>
      <c r="J59"/>
      <c r="K59"/>
      <c r="L59"/>
      <c r="M59"/>
      <c r="Y59" s="128"/>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59"/>
    </row>
    <row r="60" spans="1:70" ht="12.75" customHeight="1">
      <c r="A60"/>
      <c r="B60"/>
      <c r="C60"/>
      <c r="D60"/>
      <c r="E60"/>
      <c r="F60"/>
      <c r="G60"/>
      <c r="H60"/>
      <c r="I60"/>
      <c r="J60"/>
      <c r="K60"/>
      <c r="L60"/>
      <c r="M60"/>
      <c r="Y60" s="128"/>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59"/>
    </row>
    <row r="61" spans="1:70" ht="12.75" customHeight="1">
      <c r="A61"/>
      <c r="B61"/>
      <c r="C61"/>
      <c r="D61"/>
      <c r="E61"/>
      <c r="F61"/>
      <c r="G61"/>
      <c r="H61"/>
      <c r="I61"/>
      <c r="J61"/>
      <c r="K61"/>
      <c r="L61"/>
      <c r="M61"/>
      <c r="Y61" s="128"/>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59"/>
    </row>
    <row r="62" spans="1:70" ht="12.75" customHeight="1">
      <c r="A62"/>
      <c r="B62"/>
      <c r="C62"/>
      <c r="D62"/>
      <c r="E62"/>
      <c r="F62"/>
      <c r="G62"/>
      <c r="H62"/>
      <c r="I62"/>
      <c r="J62"/>
      <c r="K62"/>
      <c r="L62"/>
      <c r="M62"/>
      <c r="Y62" s="128"/>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59"/>
    </row>
    <row r="63" spans="1:70" ht="12.75" customHeight="1">
      <c r="A63"/>
      <c r="B63"/>
      <c r="C63"/>
      <c r="D63"/>
      <c r="E63"/>
      <c r="F63"/>
      <c r="G63"/>
      <c r="H63"/>
      <c r="I63"/>
      <c r="J63"/>
      <c r="K63"/>
      <c r="L63"/>
      <c r="M63"/>
      <c r="Y63" s="128"/>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59"/>
    </row>
    <row r="64" spans="1:70" ht="12.75" customHeight="1">
      <c r="A64"/>
      <c r="B64"/>
      <c r="C64"/>
      <c r="D64"/>
      <c r="E64"/>
      <c r="F64"/>
      <c r="G64"/>
      <c r="H64"/>
      <c r="I64"/>
      <c r="J64"/>
      <c r="K64"/>
      <c r="L64"/>
      <c r="M64"/>
      <c r="Y64" s="128"/>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59"/>
    </row>
    <row r="65" spans="1:70" ht="12.75" customHeight="1">
      <c r="A65"/>
      <c r="B65"/>
      <c r="C65"/>
      <c r="D65"/>
      <c r="E65"/>
      <c r="F65"/>
      <c r="G65"/>
      <c r="H65"/>
      <c r="I65"/>
      <c r="J65"/>
      <c r="K65"/>
      <c r="L65"/>
      <c r="M65"/>
      <c r="Y65" s="128"/>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59"/>
    </row>
    <row r="66" spans="1:70" ht="12.75" customHeight="1">
      <c r="A66"/>
      <c r="B66"/>
      <c r="C66"/>
      <c r="D66"/>
      <c r="E66"/>
      <c r="F66"/>
      <c r="G66"/>
      <c r="H66"/>
      <c r="I66"/>
      <c r="J66"/>
      <c r="K66"/>
      <c r="L66"/>
      <c r="M66"/>
      <c r="Y66" s="128"/>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59"/>
    </row>
    <row r="67" spans="1:70" ht="12.75" customHeight="1">
      <c r="A67"/>
      <c r="B67"/>
      <c r="C67"/>
      <c r="D67"/>
      <c r="E67"/>
      <c r="F67"/>
      <c r="G67"/>
      <c r="H67"/>
      <c r="I67"/>
      <c r="J67"/>
      <c r="Y67" s="128"/>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59"/>
    </row>
    <row r="68" spans="1:70" ht="12.75">
      <c r="A68"/>
      <c r="B68"/>
      <c r="C68"/>
      <c r="D68"/>
      <c r="E68"/>
      <c r="F68"/>
      <c r="G68"/>
      <c r="H68"/>
      <c r="I68"/>
      <c r="J68"/>
      <c r="Y68" s="128"/>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59"/>
    </row>
    <row r="69" spans="1:70" ht="12.75">
      <c r="A69"/>
      <c r="B69"/>
      <c r="C69"/>
      <c r="D69"/>
      <c r="E69"/>
      <c r="F69"/>
      <c r="G69"/>
      <c r="H69"/>
      <c r="I69"/>
      <c r="J69"/>
      <c r="Y69" s="128"/>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59"/>
    </row>
    <row r="70" spans="1:70" ht="12.75">
      <c r="A70"/>
      <c r="B70"/>
      <c r="C70"/>
      <c r="D70"/>
      <c r="E70"/>
      <c r="F70"/>
      <c r="G70"/>
      <c r="H70"/>
      <c r="I70"/>
      <c r="Y70" s="128"/>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59"/>
    </row>
    <row r="71" spans="1:70" ht="12.75">
      <c r="A71"/>
      <c r="B71"/>
      <c r="C71"/>
      <c r="D71"/>
      <c r="E71"/>
      <c r="F71"/>
      <c r="G71"/>
      <c r="H71"/>
      <c r="I71"/>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row>
    <row r="72" spans="1:70" ht="12.75">
      <c r="A72"/>
      <c r="B72"/>
      <c r="C72"/>
      <c r="D72"/>
      <c r="E72"/>
      <c r="F72"/>
      <c r="G72"/>
      <c r="H72"/>
      <c r="I72"/>
      <c r="Y72" s="503"/>
      <c r="Z72" s="504"/>
      <c r="AA72" s="504"/>
      <c r="AB72" s="504"/>
      <c r="AC72" s="504"/>
      <c r="AD72" s="504"/>
      <c r="AE72" s="504"/>
      <c r="AF72" s="504"/>
      <c r="AG72" s="504"/>
      <c r="AH72" s="504"/>
      <c r="AI72" s="504"/>
      <c r="AJ72" s="504"/>
      <c r="AK72" s="504"/>
      <c r="AL72" s="504"/>
      <c r="AM72" s="504"/>
      <c r="AN72" s="504"/>
      <c r="AO72" s="504"/>
      <c r="AP72" s="504"/>
      <c r="AQ72" s="504"/>
      <c r="AR72" s="504"/>
      <c r="AS72" s="504"/>
      <c r="AT72" s="504"/>
      <c r="AU72" s="504"/>
      <c r="AV72" s="504"/>
      <c r="AW72" s="504"/>
      <c r="AX72" s="504"/>
      <c r="AY72" s="504"/>
      <c r="AZ72" s="504"/>
      <c r="BA72" s="504"/>
      <c r="BB72" s="504"/>
      <c r="BC72" s="504"/>
      <c r="BD72" s="504"/>
      <c r="BE72" s="504"/>
      <c r="BF72" s="504"/>
      <c r="BG72" s="504"/>
      <c r="BH72" s="504"/>
      <c r="BI72" s="504"/>
      <c r="BJ72" s="504"/>
      <c r="BK72" s="504"/>
      <c r="BL72" s="504"/>
      <c r="BM72" s="504"/>
      <c r="BN72" s="504"/>
      <c r="BO72" s="504"/>
      <c r="BP72" s="504"/>
      <c r="BQ72" s="504"/>
      <c r="BR72" s="59"/>
    </row>
    <row r="73" spans="1:9" ht="12.75">
      <c r="A73"/>
      <c r="B73"/>
      <c r="C73"/>
      <c r="D73"/>
      <c r="E73"/>
      <c r="F73"/>
      <c r="G73"/>
      <c r="H73"/>
      <c r="I73"/>
    </row>
    <row r="74" spans="1:9" ht="12.75">
      <c r="A74"/>
      <c r="B74"/>
      <c r="C74"/>
      <c r="D74"/>
      <c r="E74"/>
      <c r="F74"/>
      <c r="G74"/>
      <c r="H74"/>
      <c r="I74"/>
    </row>
    <row r="75" spans="1:9" ht="12.75">
      <c r="A75"/>
      <c r="B75"/>
      <c r="C75"/>
      <c r="D75"/>
      <c r="E75"/>
      <c r="F75"/>
      <c r="G75"/>
      <c r="H75"/>
      <c r="I75"/>
    </row>
    <row r="76" spans="1:9" ht="12.75">
      <c r="A76"/>
      <c r="B76"/>
      <c r="C76"/>
      <c r="D76"/>
      <c r="E76"/>
      <c r="F76"/>
      <c r="G76"/>
      <c r="H76"/>
      <c r="I76"/>
    </row>
    <row r="77" spans="1:9" ht="12.75">
      <c r="A77"/>
      <c r="B77"/>
      <c r="C77"/>
      <c r="D77"/>
      <c r="E77"/>
      <c r="F77"/>
      <c r="G77"/>
      <c r="H77"/>
      <c r="I77"/>
    </row>
    <row r="78" spans="1:9" ht="12.75">
      <c r="A78"/>
      <c r="B78"/>
      <c r="C78"/>
      <c r="D78"/>
      <c r="E78"/>
      <c r="F78"/>
      <c r="G78"/>
      <c r="H78"/>
      <c r="I78"/>
    </row>
    <row r="79" spans="1:9" ht="12.75">
      <c r="A79"/>
      <c r="B79"/>
      <c r="C79"/>
      <c r="D79"/>
      <c r="E79"/>
      <c r="F79"/>
      <c r="G79"/>
      <c r="H79"/>
      <c r="I79"/>
    </row>
    <row r="80" spans="1:9" ht="12.75">
      <c r="A80"/>
      <c r="B80"/>
      <c r="C80"/>
      <c r="D80"/>
      <c r="E80"/>
      <c r="F80"/>
      <c r="G80"/>
      <c r="H80"/>
      <c r="I80"/>
    </row>
    <row r="81" spans="1:9" ht="12.75">
      <c r="A81"/>
      <c r="B81"/>
      <c r="C81"/>
      <c r="D81"/>
      <c r="E81"/>
      <c r="F81"/>
      <c r="G81"/>
      <c r="H81"/>
      <c r="I81"/>
    </row>
    <row r="82" spans="1:9" ht="12.75">
      <c r="A82"/>
      <c r="B82"/>
      <c r="C82"/>
      <c r="D82"/>
      <c r="E82"/>
      <c r="F82"/>
      <c r="G82"/>
      <c r="H82"/>
      <c r="I82"/>
    </row>
    <row r="83" spans="1:9" ht="12.75">
      <c r="A83"/>
      <c r="B83"/>
      <c r="C83"/>
      <c r="D83"/>
      <c r="E83"/>
      <c r="F83"/>
      <c r="G83"/>
      <c r="H83"/>
      <c r="I83"/>
    </row>
    <row r="84" spans="1:9" ht="12.75">
      <c r="A84"/>
      <c r="B84"/>
      <c r="C84"/>
      <c r="D84"/>
      <c r="E84"/>
      <c r="F84"/>
      <c r="G84"/>
      <c r="H84"/>
      <c r="I84"/>
    </row>
    <row r="85" spans="1:9" ht="12.75">
      <c r="A85"/>
      <c r="B85"/>
      <c r="C85"/>
      <c r="D85"/>
      <c r="E85"/>
      <c r="F85"/>
      <c r="G85"/>
      <c r="H85"/>
      <c r="I85"/>
    </row>
    <row r="86" spans="1:9" ht="12.75">
      <c r="A86"/>
      <c r="B86"/>
      <c r="C86"/>
      <c r="D86"/>
      <c r="E86"/>
      <c r="F86"/>
      <c r="G86"/>
      <c r="H86"/>
      <c r="I86"/>
    </row>
    <row r="87" spans="1:9" ht="12.75">
      <c r="A87"/>
      <c r="B87"/>
      <c r="C87"/>
      <c r="D87"/>
      <c r="E87"/>
      <c r="F87"/>
      <c r="G87"/>
      <c r="H87"/>
      <c r="I87"/>
    </row>
    <row r="88" spans="1:9" ht="12.75">
      <c r="A88"/>
      <c r="B88"/>
      <c r="C88"/>
      <c r="D88"/>
      <c r="E88"/>
      <c r="F88"/>
      <c r="G88"/>
      <c r="H88"/>
      <c r="I88"/>
    </row>
  </sheetData>
  <mergeCells count="32">
    <mergeCell ref="G27:G30"/>
    <mergeCell ref="H27:H30"/>
    <mergeCell ref="K27:K30"/>
    <mergeCell ref="G26:L26"/>
    <mergeCell ref="I27:I30"/>
    <mergeCell ref="J27:J30"/>
    <mergeCell ref="B27:B30"/>
    <mergeCell ref="E27:E30"/>
    <mergeCell ref="A7:A10"/>
    <mergeCell ref="B7:B10"/>
    <mergeCell ref="D8:D10"/>
    <mergeCell ref="E8:E10"/>
    <mergeCell ref="A1:M1"/>
    <mergeCell ref="A3:M3"/>
    <mergeCell ref="A5:M5"/>
    <mergeCell ref="C7:E7"/>
    <mergeCell ref="F7:J7"/>
    <mergeCell ref="A4:M4"/>
    <mergeCell ref="M7:M10"/>
    <mergeCell ref="K7:K10"/>
    <mergeCell ref="L7:L10"/>
    <mergeCell ref="G8:G10"/>
    <mergeCell ref="Y72:BQ72"/>
    <mergeCell ref="AC8:AV8"/>
    <mergeCell ref="AC10:AV10"/>
    <mergeCell ref="L27:L30"/>
    <mergeCell ref="A45:M45"/>
    <mergeCell ref="A44:F44"/>
    <mergeCell ref="A26:E26"/>
    <mergeCell ref="C8:C10"/>
    <mergeCell ref="F8:F10"/>
    <mergeCell ref="A27:A30"/>
  </mergeCells>
  <printOptions horizontalCentered="1"/>
  <pageMargins left="0.7874015748031497" right="0.7874015748031497" top="0.5905511811023623" bottom="0.984251968503937" header="0" footer="0"/>
  <pageSetup fitToHeight="1" fitToWidth="1" horizontalDpi="2400" verticalDpi="2400" orientation="portrait" paperSize="9" scale="51" r:id="rId2"/>
  <headerFooter alignWithMargins="0">
    <oddFooter>&amp;C&amp;A</oddFooter>
  </headerFooter>
  <ignoredErrors>
    <ignoredError sqref="C18" formulaRange="1"/>
  </ignoredErrors>
  <drawing r:id="rId1"/>
</worksheet>
</file>

<file path=xl/worksheets/sheet7.xml><?xml version="1.0" encoding="utf-8"?>
<worksheet xmlns="http://schemas.openxmlformats.org/spreadsheetml/2006/main" xmlns:r="http://schemas.openxmlformats.org/officeDocument/2006/relationships">
  <sheetPr codeName="Hoja8">
    <pageSetUpPr fitToPage="1"/>
  </sheetPr>
  <dimension ref="A1:BQ102"/>
  <sheetViews>
    <sheetView showGridLines="0" zoomScale="75" zoomScaleNormal="75" workbookViewId="0" topLeftCell="A1">
      <selection activeCell="H23" sqref="H23"/>
    </sheetView>
  </sheetViews>
  <sheetFormatPr defaultColWidth="11.421875" defaultRowHeight="12.75"/>
  <cols>
    <col min="1" max="2" width="11.7109375" style="33" customWidth="1"/>
    <col min="3" max="3" width="15.7109375" style="33" customWidth="1"/>
    <col min="4" max="7" width="11.7109375" style="33" customWidth="1"/>
    <col min="8" max="8" width="18.57421875" style="33" customWidth="1"/>
    <col min="9" max="9" width="12.7109375" style="33" customWidth="1"/>
    <col min="10" max="10" width="17.57421875" style="33" customWidth="1"/>
    <col min="11" max="11" width="14.140625" style="33" customWidth="1"/>
    <col min="12" max="12" width="15.8515625" style="33" customWidth="1"/>
    <col min="13" max="13" width="12.7109375" style="33" customWidth="1"/>
    <col min="14" max="14" width="15.421875" style="33" customWidth="1"/>
    <col min="15" max="15" width="15.140625" style="33" customWidth="1"/>
    <col min="16" max="16" width="14.28125" style="33" customWidth="1"/>
    <col min="17" max="17" width="13.7109375" style="33" customWidth="1"/>
    <col min="18" max="18" width="10.57421875" style="33" customWidth="1"/>
    <col min="19" max="19" width="13.28125" style="33" customWidth="1"/>
    <col min="20" max="20" width="11.28125" style="33" customWidth="1"/>
    <col min="21" max="21" width="12.00390625" style="33" customWidth="1"/>
    <col min="22" max="22" width="12.140625" style="33" customWidth="1"/>
    <col min="23" max="23" width="11.8515625" style="33" customWidth="1"/>
    <col min="24" max="24" width="30.7109375" style="33" customWidth="1"/>
    <col min="25" max="25" width="11.28125" style="33" customWidth="1"/>
    <col min="26" max="26" width="11.7109375" style="33" customWidth="1"/>
    <col min="27" max="27" width="10.7109375" style="33" customWidth="1"/>
    <col min="28" max="28" width="17.7109375" style="33" customWidth="1"/>
    <col min="29" max="29" width="8.57421875" style="33" customWidth="1"/>
    <col min="30" max="30" width="8.140625" style="33" customWidth="1"/>
    <col min="31" max="31" width="9.7109375" style="33" customWidth="1"/>
    <col min="32" max="32" width="10.7109375" style="33" customWidth="1"/>
    <col min="33" max="16384" width="11.421875" style="33" customWidth="1"/>
  </cols>
  <sheetData>
    <row r="1" spans="1:12" ht="18">
      <c r="A1" s="479" t="s">
        <v>236</v>
      </c>
      <c r="B1" s="479"/>
      <c r="C1" s="479"/>
      <c r="D1" s="479"/>
      <c r="E1" s="479"/>
      <c r="F1" s="479"/>
      <c r="G1" s="479"/>
      <c r="H1" s="479"/>
      <c r="I1" s="479"/>
      <c r="J1" s="479"/>
      <c r="K1" s="479"/>
      <c r="L1" s="479"/>
    </row>
    <row r="2" spans="1:12" ht="12.75" customHeight="1">
      <c r="A2" s="62"/>
      <c r="B2" s="62"/>
      <c r="C2" s="62"/>
      <c r="D2" s="62"/>
      <c r="E2" s="62"/>
      <c r="F2" s="62"/>
      <c r="G2" s="62"/>
      <c r="H2" s="62"/>
      <c r="I2" s="62"/>
      <c r="J2" s="62"/>
      <c r="K2" s="62"/>
      <c r="L2" s="62"/>
    </row>
    <row r="3" spans="1:12" ht="15">
      <c r="A3" s="480" t="s">
        <v>292</v>
      </c>
      <c r="B3" s="480"/>
      <c r="C3" s="480"/>
      <c r="D3" s="480"/>
      <c r="E3" s="480"/>
      <c r="F3" s="480"/>
      <c r="G3" s="480"/>
      <c r="H3" s="480"/>
      <c r="I3" s="480"/>
      <c r="J3" s="480"/>
      <c r="K3" s="480"/>
      <c r="L3" s="480"/>
    </row>
    <row r="4" spans="1:12" ht="15">
      <c r="A4" s="480" t="s">
        <v>229</v>
      </c>
      <c r="B4" s="480"/>
      <c r="C4" s="480"/>
      <c r="D4" s="480"/>
      <c r="E4" s="480"/>
      <c r="F4" s="480"/>
      <c r="G4" s="480"/>
      <c r="H4" s="480"/>
      <c r="I4" s="480"/>
      <c r="J4" s="480"/>
      <c r="K4" s="480"/>
      <c r="L4" s="480"/>
    </row>
    <row r="5" spans="1:12" ht="15">
      <c r="A5" s="470" t="s">
        <v>126</v>
      </c>
      <c r="B5" s="470"/>
      <c r="C5" s="470"/>
      <c r="D5" s="470"/>
      <c r="E5" s="470"/>
      <c r="F5" s="470"/>
      <c r="G5" s="470"/>
      <c r="H5" s="470"/>
      <c r="I5" s="470"/>
      <c r="J5" s="470"/>
      <c r="K5" s="470"/>
      <c r="L5" s="470"/>
    </row>
    <row r="6" spans="1:12" ht="14.25" customHeight="1" thickBot="1">
      <c r="A6" s="220"/>
      <c r="B6" s="220"/>
      <c r="C6" s="220"/>
      <c r="D6" s="220"/>
      <c r="E6" s="220"/>
      <c r="F6" s="220"/>
      <c r="G6" s="220"/>
      <c r="H6" s="220"/>
      <c r="I6" s="220"/>
      <c r="J6" s="220"/>
      <c r="K6" s="220"/>
      <c r="L6" s="220"/>
    </row>
    <row r="7" spans="1:12" ht="12.75" customHeight="1">
      <c r="A7" s="481" t="s">
        <v>1</v>
      </c>
      <c r="B7" s="475" t="s">
        <v>3</v>
      </c>
      <c r="C7" s="471" t="s">
        <v>181</v>
      </c>
      <c r="D7" s="472"/>
      <c r="E7" s="473"/>
      <c r="F7" s="471" t="s">
        <v>33</v>
      </c>
      <c r="G7" s="472"/>
      <c r="H7" s="472"/>
      <c r="I7" s="472"/>
      <c r="J7" s="472"/>
      <c r="K7" s="475" t="s">
        <v>34</v>
      </c>
      <c r="L7" s="526" t="s">
        <v>35</v>
      </c>
    </row>
    <row r="8" spans="1:48" ht="12.75">
      <c r="A8" s="482"/>
      <c r="B8" s="484"/>
      <c r="C8" s="514" t="s">
        <v>3</v>
      </c>
      <c r="D8" s="476" t="s">
        <v>212</v>
      </c>
      <c r="E8" s="514" t="s">
        <v>36</v>
      </c>
      <c r="F8" s="514" t="s">
        <v>74</v>
      </c>
      <c r="G8" s="476" t="s">
        <v>240</v>
      </c>
      <c r="H8" s="238" t="s">
        <v>206</v>
      </c>
      <c r="I8" s="238" t="s">
        <v>241</v>
      </c>
      <c r="J8" s="238" t="s">
        <v>243</v>
      </c>
      <c r="K8" s="484"/>
      <c r="L8" s="527"/>
      <c r="AB8" s="505"/>
      <c r="AC8" s="504"/>
      <c r="AD8" s="504"/>
      <c r="AE8" s="504"/>
      <c r="AF8" s="504"/>
      <c r="AG8" s="504"/>
      <c r="AH8" s="504"/>
      <c r="AI8" s="504"/>
      <c r="AJ8" s="504"/>
      <c r="AK8" s="504"/>
      <c r="AL8" s="504"/>
      <c r="AM8" s="504"/>
      <c r="AN8" s="504"/>
      <c r="AO8" s="504"/>
      <c r="AP8" s="504"/>
      <c r="AQ8" s="504"/>
      <c r="AR8" s="504"/>
      <c r="AS8" s="504"/>
      <c r="AT8" s="504"/>
      <c r="AU8" s="504"/>
      <c r="AV8" s="59"/>
    </row>
    <row r="9" spans="1:48" ht="12.75">
      <c r="A9" s="482"/>
      <c r="B9" s="484"/>
      <c r="C9" s="484"/>
      <c r="D9" s="517"/>
      <c r="E9" s="484"/>
      <c r="F9" s="484"/>
      <c r="G9" s="477"/>
      <c r="H9" s="239" t="s">
        <v>248</v>
      </c>
      <c r="I9" s="239" t="s">
        <v>242</v>
      </c>
      <c r="J9" s="239" t="s">
        <v>192</v>
      </c>
      <c r="K9" s="484"/>
      <c r="L9" s="527"/>
      <c r="AB9" s="127"/>
      <c r="AC9" s="59"/>
      <c r="AD9" s="59"/>
      <c r="AE9" s="59"/>
      <c r="AF9" s="59"/>
      <c r="AG9" s="59"/>
      <c r="AH9" s="59"/>
      <c r="AI9" s="59"/>
      <c r="AJ9" s="59"/>
      <c r="AK9" s="59"/>
      <c r="AL9" s="59"/>
      <c r="AM9" s="59"/>
      <c r="AN9" s="59"/>
      <c r="AO9" s="59"/>
      <c r="AP9" s="59"/>
      <c r="AQ9" s="59"/>
      <c r="AR9" s="59"/>
      <c r="AS9" s="59"/>
      <c r="AT9" s="59"/>
      <c r="AU9" s="59"/>
      <c r="AV9" s="59"/>
    </row>
    <row r="10" spans="1:48" ht="15" customHeight="1" thickBot="1">
      <c r="A10" s="478"/>
      <c r="B10" s="483"/>
      <c r="C10" s="483"/>
      <c r="D10" s="518"/>
      <c r="E10" s="483"/>
      <c r="F10" s="483"/>
      <c r="G10" s="468"/>
      <c r="H10" s="240" t="s">
        <v>249</v>
      </c>
      <c r="I10" s="240" t="s">
        <v>214</v>
      </c>
      <c r="J10" s="240" t="s">
        <v>245</v>
      </c>
      <c r="K10" s="483"/>
      <c r="L10" s="528"/>
      <c r="W10"/>
      <c r="X10"/>
      <c r="Y10"/>
      <c r="Z10"/>
      <c r="AB10" s="506"/>
      <c r="AC10" s="504"/>
      <c r="AD10" s="504"/>
      <c r="AE10" s="504"/>
      <c r="AF10" s="504"/>
      <c r="AG10" s="504"/>
      <c r="AH10" s="504"/>
      <c r="AI10" s="504"/>
      <c r="AJ10" s="504"/>
      <c r="AK10" s="504"/>
      <c r="AL10" s="504"/>
      <c r="AM10" s="504"/>
      <c r="AN10" s="504"/>
      <c r="AO10" s="504"/>
      <c r="AP10" s="504"/>
      <c r="AQ10" s="504"/>
      <c r="AR10" s="504"/>
      <c r="AS10" s="504"/>
      <c r="AT10" s="504"/>
      <c r="AU10" s="504"/>
      <c r="AV10" s="59"/>
    </row>
    <row r="11" spans="1:48" ht="13.5">
      <c r="A11" s="224">
        <v>2000</v>
      </c>
      <c r="B11" s="225">
        <v>15505.8</v>
      </c>
      <c r="C11" s="225">
        <v>1028.7</v>
      </c>
      <c r="D11" s="225">
        <v>964.6</v>
      </c>
      <c r="E11" s="225">
        <v>64.1</v>
      </c>
      <c r="F11" s="225">
        <v>3082.4</v>
      </c>
      <c r="G11" s="225">
        <v>420.2</v>
      </c>
      <c r="H11" s="225">
        <v>113</v>
      </c>
      <c r="I11" s="225">
        <v>219.4</v>
      </c>
      <c r="J11" s="225">
        <v>230.15</v>
      </c>
      <c r="K11" s="225">
        <v>1722.7</v>
      </c>
      <c r="L11" s="226">
        <v>9672</v>
      </c>
      <c r="M11" s="97"/>
      <c r="N11"/>
      <c r="O11"/>
      <c r="P11"/>
      <c r="Q11"/>
      <c r="R11"/>
      <c r="S11"/>
      <c r="T11"/>
      <c r="U11"/>
      <c r="V11"/>
      <c r="W11"/>
      <c r="X11"/>
      <c r="Y11"/>
      <c r="Z11"/>
      <c r="AB11" s="59"/>
      <c r="AC11" s="128"/>
      <c r="AD11" s="128"/>
      <c r="AE11" s="128"/>
      <c r="AF11" s="128"/>
      <c r="AG11" s="128"/>
      <c r="AH11" s="128"/>
      <c r="AI11" s="128"/>
      <c r="AJ11" s="128"/>
      <c r="AK11" s="128"/>
      <c r="AL11" s="128"/>
      <c r="AM11" s="128"/>
      <c r="AN11" s="128"/>
      <c r="AO11" s="128"/>
      <c r="AP11" s="128"/>
      <c r="AQ11" s="128"/>
      <c r="AR11" s="128"/>
      <c r="AS11" s="128"/>
      <c r="AT11" s="128"/>
      <c r="AU11" s="128"/>
      <c r="AV11" s="59"/>
    </row>
    <row r="12" spans="1:48" ht="13.5">
      <c r="A12" s="224">
        <v>2001</v>
      </c>
      <c r="B12" s="225">
        <v>16146.2</v>
      </c>
      <c r="C12" s="225">
        <v>1045.2</v>
      </c>
      <c r="D12" s="225">
        <v>981.8</v>
      </c>
      <c r="E12" s="225">
        <v>63.4</v>
      </c>
      <c r="F12" s="225">
        <v>3176.7</v>
      </c>
      <c r="G12" s="225">
        <v>436.8</v>
      </c>
      <c r="H12" s="225">
        <v>123.8</v>
      </c>
      <c r="I12" s="225">
        <v>227.8</v>
      </c>
      <c r="J12" s="225">
        <v>222.9</v>
      </c>
      <c r="K12" s="225">
        <v>1876.2</v>
      </c>
      <c r="L12" s="226">
        <v>10048.1</v>
      </c>
      <c r="M12" s="97"/>
      <c r="N12"/>
      <c r="O12"/>
      <c r="P12"/>
      <c r="Q12"/>
      <c r="R12"/>
      <c r="S12"/>
      <c r="T12"/>
      <c r="U12"/>
      <c r="V12"/>
      <c r="W12"/>
      <c r="X12"/>
      <c r="Y12"/>
      <c r="Z12"/>
      <c r="AB12" s="128"/>
      <c r="AC12" s="129"/>
      <c r="AD12" s="129"/>
      <c r="AE12" s="129"/>
      <c r="AF12" s="129"/>
      <c r="AG12" s="129"/>
      <c r="AH12" s="129"/>
      <c r="AI12" s="129"/>
      <c r="AJ12" s="129"/>
      <c r="AK12" s="129"/>
      <c r="AL12" s="129"/>
      <c r="AM12" s="129"/>
      <c r="AN12" s="129"/>
      <c r="AO12" s="129"/>
      <c r="AP12" s="129"/>
      <c r="AQ12" s="129"/>
      <c r="AR12" s="129"/>
      <c r="AS12" s="129"/>
      <c r="AT12" s="129"/>
      <c r="AU12" s="129"/>
      <c r="AV12" s="59"/>
    </row>
    <row r="13" spans="1:48" ht="13.5">
      <c r="A13" s="224">
        <v>2002</v>
      </c>
      <c r="B13" s="225">
        <v>16630.2</v>
      </c>
      <c r="C13" s="225">
        <v>995.4</v>
      </c>
      <c r="D13" s="225">
        <v>940.7</v>
      </c>
      <c r="E13" s="225">
        <v>54.8</v>
      </c>
      <c r="F13" s="225">
        <v>3190.7</v>
      </c>
      <c r="G13" s="225">
        <v>441</v>
      </c>
      <c r="H13" s="225">
        <v>125.2</v>
      </c>
      <c r="I13" s="225">
        <v>235.4</v>
      </c>
      <c r="J13" s="225">
        <v>216.275</v>
      </c>
      <c r="K13" s="225">
        <v>1980.1</v>
      </c>
      <c r="L13" s="226">
        <v>10464</v>
      </c>
      <c r="M13" s="97"/>
      <c r="N13"/>
      <c r="O13"/>
      <c r="P13"/>
      <c r="Q13"/>
      <c r="R13"/>
      <c r="S13"/>
      <c r="T13"/>
      <c r="U13"/>
      <c r="V13"/>
      <c r="W13"/>
      <c r="X13"/>
      <c r="Y13"/>
      <c r="Z13"/>
      <c r="AB13" s="128"/>
      <c r="AC13" s="129"/>
      <c r="AD13" s="129"/>
      <c r="AE13" s="129"/>
      <c r="AF13" s="129"/>
      <c r="AG13" s="129"/>
      <c r="AH13" s="129"/>
      <c r="AI13" s="129"/>
      <c r="AJ13" s="129"/>
      <c r="AK13" s="129"/>
      <c r="AL13" s="129"/>
      <c r="AM13" s="129"/>
      <c r="AN13" s="129"/>
      <c r="AO13" s="129"/>
      <c r="AP13" s="129"/>
      <c r="AQ13" s="129"/>
      <c r="AR13" s="129"/>
      <c r="AS13" s="129"/>
      <c r="AT13" s="129"/>
      <c r="AU13" s="129"/>
      <c r="AV13" s="59"/>
    </row>
    <row r="14" spans="1:48" ht="13.5">
      <c r="A14" s="224">
        <v>2003</v>
      </c>
      <c r="B14" s="225">
        <v>17295.9</v>
      </c>
      <c r="C14" s="225">
        <v>991</v>
      </c>
      <c r="D14" s="225">
        <v>942.9</v>
      </c>
      <c r="E14" s="225">
        <v>48.1</v>
      </c>
      <c r="F14" s="225">
        <v>3200.8</v>
      </c>
      <c r="G14" s="225">
        <v>451.5</v>
      </c>
      <c r="H14" s="225">
        <v>118.4</v>
      </c>
      <c r="I14" s="225">
        <v>223.6</v>
      </c>
      <c r="J14" s="225">
        <v>238.6</v>
      </c>
      <c r="K14" s="225">
        <v>2101.6</v>
      </c>
      <c r="L14" s="226">
        <v>11002.5</v>
      </c>
      <c r="M14" s="97"/>
      <c r="N14"/>
      <c r="O14"/>
      <c r="P14"/>
      <c r="Q14"/>
      <c r="R14"/>
      <c r="S14"/>
      <c r="T14"/>
      <c r="U14"/>
      <c r="V14"/>
      <c r="W14"/>
      <c r="X14"/>
      <c r="Y14"/>
      <c r="Z14"/>
      <c r="AB14" s="128"/>
      <c r="AC14" s="129"/>
      <c r="AD14" s="129"/>
      <c r="AE14" s="129"/>
      <c r="AF14" s="129"/>
      <c r="AG14" s="129"/>
      <c r="AH14" s="129"/>
      <c r="AI14" s="129"/>
      <c r="AJ14" s="129"/>
      <c r="AK14" s="129"/>
      <c r="AL14" s="129"/>
      <c r="AM14" s="129"/>
      <c r="AN14" s="129"/>
      <c r="AO14" s="129"/>
      <c r="AP14" s="129"/>
      <c r="AQ14" s="129"/>
      <c r="AR14" s="129"/>
      <c r="AS14" s="129"/>
      <c r="AT14" s="129"/>
      <c r="AU14" s="129"/>
      <c r="AV14" s="59"/>
    </row>
    <row r="15" spans="1:48" ht="13.5">
      <c r="A15" s="224">
        <v>2004</v>
      </c>
      <c r="B15" s="225">
        <v>17970.7</v>
      </c>
      <c r="C15" s="225">
        <v>988.9</v>
      </c>
      <c r="D15" s="225">
        <v>937.6</v>
      </c>
      <c r="E15" s="225">
        <v>51.4</v>
      </c>
      <c r="F15" s="225">
        <v>3210.9</v>
      </c>
      <c r="G15" s="225">
        <v>455.9</v>
      </c>
      <c r="H15" s="225">
        <v>113.6</v>
      </c>
      <c r="I15" s="225">
        <v>246.6</v>
      </c>
      <c r="J15" s="225">
        <v>224.9</v>
      </c>
      <c r="K15" s="225">
        <v>2253.2</v>
      </c>
      <c r="L15" s="226">
        <v>11517.7</v>
      </c>
      <c r="M15" s="97"/>
      <c r="N15" s="64"/>
      <c r="O15" s="64"/>
      <c r="P15" s="64"/>
      <c r="Q15" s="64"/>
      <c r="R15" s="64"/>
      <c r="S15" s="64"/>
      <c r="T15" s="64"/>
      <c r="U15" s="64"/>
      <c r="V15" s="64"/>
      <c r="W15"/>
      <c r="X15"/>
      <c r="Y15"/>
      <c r="Z15"/>
      <c r="AB15" s="128"/>
      <c r="AC15" s="129"/>
      <c r="AD15" s="129"/>
      <c r="AE15" s="129"/>
      <c r="AF15" s="129"/>
      <c r="AG15" s="129"/>
      <c r="AH15" s="129"/>
      <c r="AI15" s="129"/>
      <c r="AJ15" s="129"/>
      <c r="AK15" s="129"/>
      <c r="AL15" s="129"/>
      <c r="AM15" s="129"/>
      <c r="AN15" s="129"/>
      <c r="AO15" s="129"/>
      <c r="AP15" s="129"/>
      <c r="AQ15" s="129"/>
      <c r="AR15" s="129"/>
      <c r="AS15" s="129"/>
      <c r="AT15" s="129"/>
      <c r="AU15" s="129"/>
      <c r="AV15" s="59"/>
    </row>
    <row r="16" spans="1:48" ht="13.5">
      <c r="A16" s="227">
        <v>2005</v>
      </c>
      <c r="B16" s="225">
        <v>18973.1</v>
      </c>
      <c r="C16" s="225">
        <v>1000.7</v>
      </c>
      <c r="D16" s="225">
        <v>940.6</v>
      </c>
      <c r="E16" s="225">
        <v>60</v>
      </c>
      <c r="F16" s="225">
        <v>3279.9</v>
      </c>
      <c r="G16" s="225">
        <v>490.7</v>
      </c>
      <c r="H16" s="225">
        <v>126.6</v>
      </c>
      <c r="I16" s="225">
        <v>239</v>
      </c>
      <c r="J16" s="225">
        <v>224.5</v>
      </c>
      <c r="K16" s="225">
        <v>2357.2</v>
      </c>
      <c r="L16" s="226">
        <v>12335.3</v>
      </c>
      <c r="M16" s="97"/>
      <c r="N16" s="64"/>
      <c r="O16" s="64"/>
      <c r="P16" s="64"/>
      <c r="Q16" s="64"/>
      <c r="R16" s="64"/>
      <c r="S16" s="64"/>
      <c r="T16" s="64"/>
      <c r="U16" s="64"/>
      <c r="V16" s="64"/>
      <c r="W16"/>
      <c r="X16"/>
      <c r="Y16"/>
      <c r="Z16"/>
      <c r="AB16" s="128"/>
      <c r="AC16" s="129"/>
      <c r="AD16" s="129"/>
      <c r="AE16" s="129"/>
      <c r="AF16" s="129"/>
      <c r="AG16" s="129"/>
      <c r="AH16" s="129"/>
      <c r="AI16" s="129"/>
      <c r="AJ16" s="129"/>
      <c r="AK16" s="129"/>
      <c r="AL16" s="129"/>
      <c r="AM16" s="129"/>
      <c r="AN16" s="129"/>
      <c r="AO16" s="129"/>
      <c r="AP16" s="129"/>
      <c r="AQ16" s="129"/>
      <c r="AR16" s="129"/>
      <c r="AS16" s="129"/>
      <c r="AT16" s="129"/>
      <c r="AU16" s="129"/>
      <c r="AV16" s="59"/>
    </row>
    <row r="17" spans="1:48" ht="13.5">
      <c r="A17" s="224">
        <v>2006</v>
      </c>
      <c r="B17" s="225">
        <v>19747.7</v>
      </c>
      <c r="C17" s="225">
        <v>944.3</v>
      </c>
      <c r="D17" s="225">
        <v>893</v>
      </c>
      <c r="E17" s="225">
        <v>51.3</v>
      </c>
      <c r="F17" s="225">
        <v>3292.1</v>
      </c>
      <c r="G17" s="225">
        <v>496.9</v>
      </c>
      <c r="H17" s="225">
        <v>116.4</v>
      </c>
      <c r="I17" s="225">
        <v>234.6</v>
      </c>
      <c r="J17" s="225">
        <v>207.475</v>
      </c>
      <c r="K17" s="225">
        <v>2542.9</v>
      </c>
      <c r="L17" s="226">
        <v>12968.4</v>
      </c>
      <c r="M17" s="97"/>
      <c r="N17" s="64"/>
      <c r="O17" s="64"/>
      <c r="P17" s="64"/>
      <c r="Q17" s="64"/>
      <c r="R17" s="64"/>
      <c r="S17" s="64"/>
      <c r="T17" s="64"/>
      <c r="U17" s="64"/>
      <c r="V17" s="64"/>
      <c r="W17"/>
      <c r="X17"/>
      <c r="Y17"/>
      <c r="Z17"/>
      <c r="AB17" s="128"/>
      <c r="AC17" s="129"/>
      <c r="AD17" s="129"/>
      <c r="AE17" s="129"/>
      <c r="AF17" s="129"/>
      <c r="AG17" s="129"/>
      <c r="AH17" s="129"/>
      <c r="AI17" s="129"/>
      <c r="AJ17" s="129"/>
      <c r="AK17" s="129"/>
      <c r="AL17" s="129"/>
      <c r="AM17" s="129"/>
      <c r="AN17" s="129"/>
      <c r="AO17" s="129"/>
      <c r="AP17" s="129"/>
      <c r="AQ17" s="129"/>
      <c r="AR17" s="129"/>
      <c r="AS17" s="129"/>
      <c r="AT17" s="129"/>
      <c r="AU17" s="129"/>
      <c r="AV17" s="59"/>
    </row>
    <row r="18" spans="1:48" ht="13.5" customHeight="1">
      <c r="A18" s="224">
        <v>2007</v>
      </c>
      <c r="B18" s="225">
        <v>20356</v>
      </c>
      <c r="C18" s="225">
        <v>925.55</v>
      </c>
      <c r="D18" s="225">
        <v>873.35</v>
      </c>
      <c r="E18" s="225">
        <v>52.2</v>
      </c>
      <c r="F18" s="225">
        <v>3261.8</v>
      </c>
      <c r="G18" s="225">
        <v>495.8</v>
      </c>
      <c r="H18" s="225">
        <v>106.1</v>
      </c>
      <c r="I18" s="225">
        <v>229.4</v>
      </c>
      <c r="J18" s="225">
        <v>224.675</v>
      </c>
      <c r="K18" s="225">
        <v>2697.4</v>
      </c>
      <c r="L18" s="226">
        <v>13471</v>
      </c>
      <c r="M18" s="97"/>
      <c r="N18" s="65"/>
      <c r="O18" s="65"/>
      <c r="P18" s="65"/>
      <c r="Q18" s="65"/>
      <c r="R18" s="65"/>
      <c r="S18" s="65"/>
      <c r="T18" s="65"/>
      <c r="U18" s="65"/>
      <c r="V18" s="65"/>
      <c r="W18"/>
      <c r="X18"/>
      <c r="Y18"/>
      <c r="Z18"/>
      <c r="AB18" s="128"/>
      <c r="AC18" s="129"/>
      <c r="AD18" s="129"/>
      <c r="AE18" s="129"/>
      <c r="AF18" s="129"/>
      <c r="AG18" s="129"/>
      <c r="AH18" s="129"/>
      <c r="AI18" s="129"/>
      <c r="AJ18" s="129"/>
      <c r="AK18" s="129"/>
      <c r="AL18" s="129"/>
      <c r="AM18" s="129"/>
      <c r="AN18" s="129"/>
      <c r="AO18" s="129"/>
      <c r="AP18" s="129"/>
      <c r="AQ18" s="129"/>
      <c r="AR18" s="129"/>
      <c r="AS18" s="129"/>
      <c r="AT18" s="129"/>
      <c r="AU18" s="129"/>
      <c r="AV18" s="59"/>
    </row>
    <row r="19" spans="1:25" ht="13.5" customHeight="1">
      <c r="A19" s="224" t="s">
        <v>395</v>
      </c>
      <c r="B19" s="225">
        <v>20257.6349275</v>
      </c>
      <c r="C19" s="225">
        <v>818.9</v>
      </c>
      <c r="D19" s="225">
        <v>771.1</v>
      </c>
      <c r="E19" s="225">
        <v>47.8</v>
      </c>
      <c r="F19" s="225">
        <v>3198.9</v>
      </c>
      <c r="G19" s="225">
        <v>445.675</v>
      </c>
      <c r="H19" s="225">
        <v>105.35</v>
      </c>
      <c r="I19" s="225">
        <v>149.325</v>
      </c>
      <c r="J19" s="225">
        <v>227.925</v>
      </c>
      <c r="K19" s="225">
        <v>2453.425</v>
      </c>
      <c r="L19" s="226">
        <v>13786.425000000001</v>
      </c>
      <c r="M19" s="97"/>
      <c r="N19" s="65"/>
      <c r="O19" s="65"/>
      <c r="P19" s="65"/>
      <c r="Q19" s="65"/>
      <c r="R19" s="65"/>
      <c r="S19" s="65"/>
      <c r="T19" s="65"/>
      <c r="U19" s="65"/>
      <c r="V19" s="65"/>
      <c r="W19"/>
      <c r="X19"/>
      <c r="Y19"/>
    </row>
    <row r="20" spans="1:25" ht="13.5" customHeight="1" thickBot="1">
      <c r="A20" s="228">
        <v>2009</v>
      </c>
      <c r="B20" s="229">
        <v>18887.957965</v>
      </c>
      <c r="C20" s="229">
        <v>786.1</v>
      </c>
      <c r="D20" s="229">
        <v>743.55</v>
      </c>
      <c r="E20" s="229">
        <v>42.55</v>
      </c>
      <c r="F20" s="229">
        <v>2774.9992725</v>
      </c>
      <c r="G20" s="229">
        <v>415.6</v>
      </c>
      <c r="H20" s="229">
        <v>79.725</v>
      </c>
      <c r="I20" s="229">
        <v>141.25</v>
      </c>
      <c r="J20" s="229">
        <v>187.5</v>
      </c>
      <c r="K20" s="229">
        <v>1888.2603575</v>
      </c>
      <c r="L20" s="230">
        <v>13438.644915</v>
      </c>
      <c r="M20" s="97"/>
      <c r="N20" s="65"/>
      <c r="O20" s="65"/>
      <c r="P20" s="65"/>
      <c r="Q20" s="65"/>
      <c r="R20" s="65"/>
      <c r="S20" s="65"/>
      <c r="T20" s="65"/>
      <c r="U20" s="65"/>
      <c r="V20" s="65"/>
      <c r="W20"/>
      <c r="X20"/>
      <c r="Y20"/>
    </row>
    <row r="21" spans="1:25" ht="13.5" customHeight="1">
      <c r="A21" s="231" t="s">
        <v>101</v>
      </c>
      <c r="B21" s="232"/>
      <c r="C21" s="232"/>
      <c r="D21" s="232"/>
      <c r="E21" s="233"/>
      <c r="F21" s="233"/>
      <c r="G21" s="234"/>
      <c r="H21" s="233"/>
      <c r="I21" s="233"/>
      <c r="J21" s="233"/>
      <c r="K21" s="233"/>
      <c r="L21" s="233"/>
      <c r="M21" s="97"/>
      <c r="N21" s="65"/>
      <c r="O21" s="65"/>
      <c r="P21" s="65"/>
      <c r="Q21" s="65"/>
      <c r="R21" s="65"/>
      <c r="S21" s="65"/>
      <c r="T21" s="65"/>
      <c r="U21" s="65"/>
      <c r="V21" s="65"/>
      <c r="W21"/>
      <c r="X21"/>
      <c r="Y21"/>
    </row>
    <row r="22" spans="1:25" ht="13.5" customHeight="1">
      <c r="A22" s="114" t="s">
        <v>250</v>
      </c>
      <c r="B22" s="70"/>
      <c r="C22" s="67"/>
      <c r="D22" s="67"/>
      <c r="E22" s="125"/>
      <c r="F22" s="125"/>
      <c r="G22" s="126"/>
      <c r="H22" s="125"/>
      <c r="I22" s="125"/>
      <c r="J22" s="125"/>
      <c r="K22" s="125"/>
      <c r="L22" s="125"/>
      <c r="M22" s="97"/>
      <c r="N22" s="65"/>
      <c r="O22" s="65"/>
      <c r="P22" s="65"/>
      <c r="Q22" s="65"/>
      <c r="R22" s="65"/>
      <c r="S22" s="65"/>
      <c r="T22" s="65"/>
      <c r="U22" s="65"/>
      <c r="V22" s="65"/>
      <c r="W22"/>
      <c r="X22"/>
      <c r="Y22"/>
    </row>
    <row r="23" spans="1:25" ht="13.5" customHeight="1">
      <c r="A23" s="114" t="s">
        <v>396</v>
      </c>
      <c r="B23" s="70"/>
      <c r="C23" s="67"/>
      <c r="D23" s="67"/>
      <c r="E23"/>
      <c r="F23"/>
      <c r="G23"/>
      <c r="H23"/>
      <c r="I23"/>
      <c r="J23"/>
      <c r="K23"/>
      <c r="L23"/>
      <c r="M23" s="97"/>
      <c r="N23" s="65"/>
      <c r="O23" s="65"/>
      <c r="P23" s="65"/>
      <c r="Q23" s="65"/>
      <c r="R23" s="65"/>
      <c r="S23" s="65"/>
      <c r="T23" s="65"/>
      <c r="U23" s="65"/>
      <c r="V23" s="65"/>
      <c r="W23"/>
      <c r="X23"/>
      <c r="Y23"/>
    </row>
    <row r="24" spans="1:25" ht="13.5" customHeight="1">
      <c r="A24" s="67"/>
      <c r="B24" s="70"/>
      <c r="C24" s="67"/>
      <c r="D24" s="67"/>
      <c r="E24"/>
      <c r="F24"/>
      <c r="G24"/>
      <c r="H24"/>
      <c r="I24"/>
      <c r="J24"/>
      <c r="K24"/>
      <c r="L24"/>
      <c r="M24" s="97"/>
      <c r="N24" s="65"/>
      <c r="O24" s="65"/>
      <c r="P24" s="65"/>
      <c r="Q24" s="65"/>
      <c r="R24" s="65"/>
      <c r="S24" s="65"/>
      <c r="T24" s="65"/>
      <c r="U24" s="65"/>
      <c r="V24" s="65"/>
      <c r="W24"/>
      <c r="X24"/>
      <c r="Y24"/>
    </row>
    <row r="25" spans="1:25" ht="13.5" customHeight="1" thickBot="1">
      <c r="A25" s="235"/>
      <c r="B25" s="236"/>
      <c r="C25" s="235"/>
      <c r="D25" s="235"/>
      <c r="E25" s="237"/>
      <c r="F25"/>
      <c r="G25"/>
      <c r="H25"/>
      <c r="I25"/>
      <c r="J25"/>
      <c r="K25"/>
      <c r="L25"/>
      <c r="M25" s="97"/>
      <c r="N25" s="65"/>
      <c r="O25" s="65"/>
      <c r="P25" s="65"/>
      <c r="Q25" s="65"/>
      <c r="R25" s="65"/>
      <c r="S25" s="65"/>
      <c r="T25" s="65"/>
      <c r="U25" s="65"/>
      <c r="V25" s="65"/>
      <c r="W25"/>
      <c r="X25"/>
      <c r="Y25"/>
    </row>
    <row r="26" spans="1:25" ht="13.5" customHeight="1" thickBot="1">
      <c r="A26" s="522" t="s">
        <v>235</v>
      </c>
      <c r="B26" s="513"/>
      <c r="C26" s="513"/>
      <c r="D26" s="513"/>
      <c r="E26" s="513"/>
      <c r="F26"/>
      <c r="G26" s="513" t="s">
        <v>235</v>
      </c>
      <c r="H26" s="513"/>
      <c r="I26" s="513"/>
      <c r="J26" s="513"/>
      <c r="K26" s="513"/>
      <c r="L26" s="513"/>
      <c r="M26" s="97"/>
      <c r="N26" s="65"/>
      <c r="O26" s="65"/>
      <c r="P26" s="65"/>
      <c r="Q26" s="65"/>
      <c r="R26" s="65"/>
      <c r="S26" s="65"/>
      <c r="T26" s="65"/>
      <c r="U26" s="65"/>
      <c r="V26" s="65"/>
      <c r="W26"/>
      <c r="X26"/>
      <c r="Y26"/>
    </row>
    <row r="27" spans="1:25" ht="13.5" customHeight="1">
      <c r="A27" s="481" t="s">
        <v>1</v>
      </c>
      <c r="B27" s="469" t="s">
        <v>215</v>
      </c>
      <c r="C27" s="408" t="s">
        <v>231</v>
      </c>
      <c r="D27" s="244" t="s">
        <v>232</v>
      </c>
      <c r="E27" s="507" t="s">
        <v>251</v>
      </c>
      <c r="F27"/>
      <c r="G27" s="481" t="s">
        <v>1</v>
      </c>
      <c r="H27" s="519" t="s">
        <v>398</v>
      </c>
      <c r="I27" s="519" t="s">
        <v>399</v>
      </c>
      <c r="J27" s="519" t="s">
        <v>400</v>
      </c>
      <c r="K27" s="519" t="s">
        <v>401</v>
      </c>
      <c r="L27" s="507" t="s">
        <v>402</v>
      </c>
      <c r="M27" s="97"/>
      <c r="N27" s="65"/>
      <c r="O27" s="65"/>
      <c r="P27" s="65"/>
      <c r="Q27" s="65"/>
      <c r="R27" s="65"/>
      <c r="S27" s="65"/>
      <c r="T27" s="65"/>
      <c r="U27" s="65"/>
      <c r="V27" s="65"/>
      <c r="W27"/>
      <c r="X27"/>
      <c r="Y27"/>
    </row>
    <row r="28" spans="1:25" ht="13.5" customHeight="1">
      <c r="A28" s="482"/>
      <c r="B28" s="515"/>
      <c r="C28" s="239" t="s">
        <v>252</v>
      </c>
      <c r="D28" s="239" t="s">
        <v>233</v>
      </c>
      <c r="E28" s="508"/>
      <c r="F28"/>
      <c r="G28" s="482"/>
      <c r="H28" s="520"/>
      <c r="I28" s="520" t="s">
        <v>252</v>
      </c>
      <c r="J28" s="520" t="s">
        <v>233</v>
      </c>
      <c r="K28" s="520"/>
      <c r="L28" s="508"/>
      <c r="M28" s="97"/>
      <c r="N28" s="65"/>
      <c r="O28" s="65"/>
      <c r="P28" s="65"/>
      <c r="Q28" s="65"/>
      <c r="R28" s="65"/>
      <c r="S28" s="65"/>
      <c r="T28" s="65"/>
      <c r="U28" s="65"/>
      <c r="V28" s="65"/>
      <c r="W28"/>
      <c r="X28"/>
      <c r="Y28"/>
    </row>
    <row r="29" spans="1:25" ht="13.5" customHeight="1">
      <c r="A29" s="482"/>
      <c r="B29" s="515"/>
      <c r="C29" s="239" t="s">
        <v>253</v>
      </c>
      <c r="D29" s="239" t="s">
        <v>234</v>
      </c>
      <c r="E29" s="508"/>
      <c r="F29"/>
      <c r="G29" s="482"/>
      <c r="H29" s="520"/>
      <c r="I29" s="520" t="s">
        <v>253</v>
      </c>
      <c r="J29" s="520" t="s">
        <v>234</v>
      </c>
      <c r="K29" s="520"/>
      <c r="L29" s="508"/>
      <c r="M29" s="97"/>
      <c r="N29" s="65"/>
      <c r="O29" s="65"/>
      <c r="P29" s="65"/>
      <c r="Q29" s="65"/>
      <c r="R29" s="65"/>
      <c r="S29" s="65"/>
      <c r="T29" s="65"/>
      <c r="U29" s="65"/>
      <c r="V29" s="65"/>
      <c r="W29"/>
      <c r="X29"/>
      <c r="Y29"/>
    </row>
    <row r="30" spans="1:25" ht="22.5" customHeight="1" thickBot="1">
      <c r="A30" s="478"/>
      <c r="B30" s="516"/>
      <c r="C30" s="240" t="s">
        <v>246</v>
      </c>
      <c r="D30" s="240" t="s">
        <v>247</v>
      </c>
      <c r="E30" s="509"/>
      <c r="F30"/>
      <c r="G30" s="478"/>
      <c r="H30" s="521"/>
      <c r="I30" s="521" t="s">
        <v>246</v>
      </c>
      <c r="J30" s="521" t="s">
        <v>247</v>
      </c>
      <c r="K30" s="521"/>
      <c r="L30" s="509"/>
      <c r="M30" s="97"/>
      <c r="N30" s="65"/>
      <c r="O30" s="65"/>
      <c r="P30" s="65"/>
      <c r="Q30" s="65"/>
      <c r="R30" s="65"/>
      <c r="S30" s="65"/>
      <c r="T30" s="65"/>
      <c r="U30" s="65"/>
      <c r="V30" s="65"/>
      <c r="W30"/>
      <c r="X30"/>
      <c r="Y30"/>
    </row>
    <row r="31" spans="1:25" ht="13.5" customHeight="1">
      <c r="A31" s="224">
        <v>2000</v>
      </c>
      <c r="B31" s="225">
        <v>12.95</v>
      </c>
      <c r="C31" s="225">
        <v>65.025</v>
      </c>
      <c r="D31" s="225">
        <v>33</v>
      </c>
      <c r="E31" s="226">
        <v>54.5</v>
      </c>
      <c r="F31"/>
      <c r="G31" s="224" t="s">
        <v>395</v>
      </c>
      <c r="H31" s="225">
        <v>486</v>
      </c>
      <c r="I31" s="225">
        <v>163.7</v>
      </c>
      <c r="J31" s="225">
        <v>24.6</v>
      </c>
      <c r="K31" s="226">
        <v>271.8</v>
      </c>
      <c r="L31" s="226">
        <v>26</v>
      </c>
      <c r="M31" s="97"/>
      <c r="N31" s="65"/>
      <c r="O31" s="65"/>
      <c r="P31" s="65"/>
      <c r="Q31" s="65"/>
      <c r="R31" s="65"/>
      <c r="S31" s="65"/>
      <c r="T31" s="65"/>
      <c r="U31" s="65"/>
      <c r="V31" s="65"/>
      <c r="W31"/>
      <c r="X31"/>
      <c r="Y31"/>
    </row>
    <row r="32" spans="1:25" ht="13.5" customHeight="1" thickBot="1">
      <c r="A32" s="224">
        <v>2001</v>
      </c>
      <c r="B32" s="225">
        <v>15.375</v>
      </c>
      <c r="C32" s="225">
        <v>65.575</v>
      </c>
      <c r="D32" s="225">
        <v>32.2</v>
      </c>
      <c r="E32" s="226">
        <v>54.025</v>
      </c>
      <c r="F32"/>
      <c r="G32" s="228">
        <v>2009</v>
      </c>
      <c r="H32" s="229">
        <v>524.3</v>
      </c>
      <c r="I32" s="229">
        <v>165</v>
      </c>
      <c r="J32" s="229">
        <v>30.1</v>
      </c>
      <c r="K32" s="230">
        <v>303.6</v>
      </c>
      <c r="L32" s="230">
        <v>25.5</v>
      </c>
      <c r="M32" s="97"/>
      <c r="N32" s="65"/>
      <c r="O32" s="65"/>
      <c r="P32" s="65"/>
      <c r="Q32" s="65"/>
      <c r="R32" s="65"/>
      <c r="S32" s="65"/>
      <c r="T32" s="65"/>
      <c r="U32" s="65"/>
      <c r="V32" s="65"/>
      <c r="W32"/>
      <c r="X32"/>
      <c r="Y32"/>
    </row>
    <row r="33" spans="1:25" ht="13.5" customHeight="1">
      <c r="A33" s="224">
        <v>2002</v>
      </c>
      <c r="B33" s="225">
        <v>15.8</v>
      </c>
      <c r="C33" s="225">
        <v>59.4</v>
      </c>
      <c r="D33" s="225">
        <v>31.025</v>
      </c>
      <c r="E33" s="226">
        <v>57.625</v>
      </c>
      <c r="F33"/>
      <c r="G33"/>
      <c r="H33"/>
      <c r="I33"/>
      <c r="J33"/>
      <c r="K33"/>
      <c r="L33" s="125"/>
      <c r="M33" s="125"/>
      <c r="N33" s="65"/>
      <c r="O33" s="65"/>
      <c r="P33" s="65"/>
      <c r="Q33" s="65"/>
      <c r="R33" s="65"/>
      <c r="S33" s="65"/>
      <c r="T33" s="65"/>
      <c r="U33" s="65"/>
      <c r="V33" s="65"/>
      <c r="W33"/>
      <c r="X33"/>
      <c r="Y33"/>
    </row>
    <row r="34" spans="1:25" ht="13.5" customHeight="1">
      <c r="A34" s="224">
        <v>2003</v>
      </c>
      <c r="B34" s="225">
        <v>18.275</v>
      </c>
      <c r="C34" s="225">
        <v>59.475</v>
      </c>
      <c r="D34" s="225">
        <v>40.125</v>
      </c>
      <c r="E34" s="226">
        <v>65.475</v>
      </c>
      <c r="F34"/>
      <c r="G34"/>
      <c r="H34"/>
      <c r="I34"/>
      <c r="J34"/>
      <c r="K34"/>
      <c r="L34"/>
      <c r="M34" s="97"/>
      <c r="N34" s="65"/>
      <c r="O34" s="65"/>
      <c r="P34" s="65"/>
      <c r="Q34" s="65"/>
      <c r="R34" s="65"/>
      <c r="S34" s="65"/>
      <c r="T34" s="65"/>
      <c r="U34" s="65"/>
      <c r="V34" s="65"/>
      <c r="W34"/>
      <c r="X34"/>
      <c r="Y34"/>
    </row>
    <row r="35" spans="1:25" ht="13.5" customHeight="1">
      <c r="A35" s="224">
        <v>2004</v>
      </c>
      <c r="B35" s="225">
        <v>18.95</v>
      </c>
      <c r="C35" s="225">
        <v>63.725</v>
      </c>
      <c r="D35" s="225">
        <v>40</v>
      </c>
      <c r="E35" s="226">
        <v>67.2</v>
      </c>
      <c r="F35" s="125"/>
      <c r="G35" s="126"/>
      <c r="H35" s="125"/>
      <c r="I35" s="125"/>
      <c r="J35" s="125"/>
      <c r="K35" s="125"/>
      <c r="L35" s="125"/>
      <c r="M35" s="97"/>
      <c r="N35" s="65"/>
      <c r="O35" s="65"/>
      <c r="P35" s="65"/>
      <c r="Q35" s="65"/>
      <c r="R35" s="65"/>
      <c r="S35" s="65"/>
      <c r="T35" s="65"/>
      <c r="U35" s="65"/>
      <c r="V35" s="65"/>
      <c r="W35"/>
      <c r="X35"/>
      <c r="Y35"/>
    </row>
    <row r="36" spans="1:25" ht="13.5" customHeight="1">
      <c r="A36" s="227">
        <v>2005</v>
      </c>
      <c r="B36" s="225">
        <v>17.7</v>
      </c>
      <c r="C36" s="225">
        <v>70.225</v>
      </c>
      <c r="D36" s="225">
        <v>36.35</v>
      </c>
      <c r="E36" s="226">
        <v>87.275</v>
      </c>
      <c r="F36" s="125"/>
      <c r="G36" s="126"/>
      <c r="H36"/>
      <c r="I36"/>
      <c r="J36"/>
      <c r="K36"/>
      <c r="L36" s="125"/>
      <c r="M36" s="97"/>
      <c r="N36" s="65"/>
      <c r="O36" s="65"/>
      <c r="P36" s="65"/>
      <c r="Q36" s="65"/>
      <c r="R36" s="65"/>
      <c r="S36" s="65"/>
      <c r="T36" s="65"/>
      <c r="U36" s="65"/>
      <c r="V36" s="65"/>
      <c r="W36"/>
      <c r="X36"/>
      <c r="Y36"/>
    </row>
    <row r="37" spans="1:24" ht="13.5" customHeight="1">
      <c r="A37" s="224">
        <v>2006</v>
      </c>
      <c r="B37" s="225">
        <v>19.1</v>
      </c>
      <c r="C37" s="225">
        <v>76.1</v>
      </c>
      <c r="D37" s="225">
        <v>42.725</v>
      </c>
      <c r="E37" s="226">
        <v>84.2</v>
      </c>
      <c r="F37" s="69"/>
      <c r="G37" s="68"/>
      <c r="H37"/>
      <c r="I37"/>
      <c r="J37"/>
      <c r="K37"/>
      <c r="L37" s="67"/>
      <c r="M37" s="66"/>
      <c r="N37" s="65"/>
      <c r="O37" s="65"/>
      <c r="P37" s="65"/>
      <c r="Q37" s="65"/>
      <c r="R37" s="65"/>
      <c r="S37" s="65"/>
      <c r="T37" s="65"/>
      <c r="U37" s="65"/>
      <c r="V37" s="65"/>
      <c r="W37"/>
      <c r="X37"/>
    </row>
    <row r="38" spans="1:37" ht="12.75" customHeight="1">
      <c r="A38" s="224">
        <v>2007</v>
      </c>
      <c r="B38" s="225">
        <v>20.675</v>
      </c>
      <c r="C38" s="225">
        <v>72.125</v>
      </c>
      <c r="D38" s="225">
        <v>39.825</v>
      </c>
      <c r="E38" s="226">
        <v>87.15</v>
      </c>
      <c r="F38" s="67"/>
      <c r="G38" s="67"/>
      <c r="H38"/>
      <c r="I38"/>
      <c r="J38"/>
      <c r="K38"/>
      <c r="L38" s="67"/>
      <c r="N38" s="65"/>
      <c r="O38" s="65"/>
      <c r="P38" s="65"/>
      <c r="Q38" s="65"/>
      <c r="R38" s="65"/>
      <c r="S38" s="65"/>
      <c r="T38" s="65"/>
      <c r="U38" s="65"/>
      <c r="V38" s="65"/>
      <c r="W38" s="65"/>
      <c r="X38"/>
      <c r="AC38" s="129"/>
      <c r="AD38" s="129"/>
      <c r="AE38" s="129"/>
      <c r="AF38" s="59"/>
      <c r="AG38" s="59"/>
      <c r="AH38" s="59"/>
      <c r="AI38" s="59"/>
      <c r="AJ38" s="59"/>
      <c r="AK38" s="59"/>
    </row>
    <row r="39" spans="1:37" ht="12.75" customHeight="1" thickBot="1">
      <c r="A39" s="228">
        <v>2008</v>
      </c>
      <c r="B39" s="229">
        <v>13.95</v>
      </c>
      <c r="C39" s="229">
        <v>71.775</v>
      </c>
      <c r="D39" s="229">
        <v>40.925</v>
      </c>
      <c r="E39" s="230">
        <v>80.225</v>
      </c>
      <c r="F39" s="67"/>
      <c r="G39" s="67"/>
      <c r="H39"/>
      <c r="I39"/>
      <c r="J39"/>
      <c r="K39"/>
      <c r="L39" s="67"/>
      <c r="N39" s="65"/>
      <c r="O39" s="65"/>
      <c r="P39" s="65"/>
      <c r="Q39" s="65"/>
      <c r="R39" s="65"/>
      <c r="S39" s="65"/>
      <c r="T39" s="65"/>
      <c r="U39" s="65"/>
      <c r="V39" s="65"/>
      <c r="W39" s="65"/>
      <c r="X39"/>
      <c r="AC39" s="129"/>
      <c r="AD39" s="129"/>
      <c r="AE39" s="129"/>
      <c r="AF39" s="59"/>
      <c r="AG39" s="59"/>
      <c r="AH39" s="59"/>
      <c r="AI39" s="59"/>
      <c r="AJ39" s="130"/>
      <c r="AK39" s="130"/>
    </row>
    <row r="40" spans="1:37" ht="12.75" customHeight="1">
      <c r="A40" s="231" t="s">
        <v>101</v>
      </c>
      <c r="B40" s="232"/>
      <c r="C40" s="232"/>
      <c r="D40" s="232"/>
      <c r="E40" s="232"/>
      <c r="F40" s="67"/>
      <c r="G40" s="67"/>
      <c r="H40" s="67"/>
      <c r="I40" s="67"/>
      <c r="J40" s="67"/>
      <c r="K40" s="67"/>
      <c r="L40" s="67"/>
      <c r="N40" s="65"/>
      <c r="O40" s="65"/>
      <c r="P40" s="65"/>
      <c r="Q40" s="65"/>
      <c r="R40" s="65"/>
      <c r="S40" s="65"/>
      <c r="T40" s="65"/>
      <c r="U40" s="65"/>
      <c r="V40" s="65"/>
      <c r="W40" s="65"/>
      <c r="X40"/>
      <c r="Y40"/>
      <c r="Z40"/>
      <c r="AA40"/>
      <c r="AB40" s="128"/>
      <c r="AC40" s="129"/>
      <c r="AD40" s="129"/>
      <c r="AE40" s="129"/>
      <c r="AF40" s="59"/>
      <c r="AG40" s="59"/>
      <c r="AH40" s="59"/>
      <c r="AI40" s="59"/>
      <c r="AJ40" s="130"/>
      <c r="AK40" s="130"/>
    </row>
    <row r="41" spans="1:37" ht="12.75" customHeight="1">
      <c r="A41" s="114" t="s">
        <v>396</v>
      </c>
      <c r="B41" s="70"/>
      <c r="C41" s="67"/>
      <c r="D41" s="67"/>
      <c r="E41" s="71"/>
      <c r="F41" s="67"/>
      <c r="G41" s="67"/>
      <c r="H41" s="67"/>
      <c r="I41" s="67"/>
      <c r="J41" s="67"/>
      <c r="K41" s="67"/>
      <c r="L41" s="67"/>
      <c r="M41" s="67"/>
      <c r="N41" s="67"/>
      <c r="O41" s="65"/>
      <c r="P41" s="65"/>
      <c r="Q41" s="65"/>
      <c r="R41" s="65"/>
      <c r="S41" s="65"/>
      <c r="T41" s="65"/>
      <c r="U41" s="65"/>
      <c r="V41" s="65"/>
      <c r="W41" s="65"/>
      <c r="X41"/>
      <c r="Y41"/>
      <c r="Z41"/>
      <c r="AA41"/>
      <c r="AB41" s="128"/>
      <c r="AC41" s="129"/>
      <c r="AD41" s="129"/>
      <c r="AE41" s="129"/>
      <c r="AF41" s="59"/>
      <c r="AG41" s="59"/>
      <c r="AH41" s="59"/>
      <c r="AI41" s="59"/>
      <c r="AJ41" s="130"/>
      <c r="AK41" s="130"/>
    </row>
    <row r="42" spans="1:37" ht="12.75" customHeight="1">
      <c r="A42" s="67"/>
      <c r="B42" s="70"/>
      <c r="C42" s="67"/>
      <c r="D42" s="106"/>
      <c r="E42" s="106"/>
      <c r="F42" s="67"/>
      <c r="G42" s="67"/>
      <c r="H42" s="67"/>
      <c r="I42" s="67"/>
      <c r="J42" s="67"/>
      <c r="K42" s="67"/>
      <c r="L42" s="67"/>
      <c r="N42" s="65"/>
      <c r="O42" s="65"/>
      <c r="P42" s="65"/>
      <c r="Q42" s="65"/>
      <c r="R42" s="65"/>
      <c r="S42" s="65"/>
      <c r="T42" s="65"/>
      <c r="U42" s="65"/>
      <c r="V42" s="65"/>
      <c r="W42" s="65"/>
      <c r="X42"/>
      <c r="AB42" s="128"/>
      <c r="AC42" s="129"/>
      <c r="AD42" s="129"/>
      <c r="AE42" s="129"/>
      <c r="AF42" s="59"/>
      <c r="AG42" s="59"/>
      <c r="AH42" s="59"/>
      <c r="AI42" s="59"/>
      <c r="AJ42" s="130"/>
      <c r="AK42" s="130"/>
    </row>
    <row r="43" spans="1:37" ht="12.75" customHeight="1">
      <c r="A43" s="67"/>
      <c r="B43" s="70"/>
      <c r="C43" s="67"/>
      <c r="D43" s="106"/>
      <c r="E43" s="106"/>
      <c r="F43" s="67"/>
      <c r="G43" s="67"/>
      <c r="H43" s="67"/>
      <c r="I43" s="67"/>
      <c r="J43" s="67"/>
      <c r="K43" s="67"/>
      <c r="L43" s="67"/>
      <c r="N43" s="65"/>
      <c r="O43" s="65"/>
      <c r="P43" s="65"/>
      <c r="Q43" s="65"/>
      <c r="R43" s="65"/>
      <c r="S43" s="65"/>
      <c r="T43" s="65"/>
      <c r="U43" s="65"/>
      <c r="V43" s="65"/>
      <c r="W43" s="65"/>
      <c r="X43"/>
      <c r="Y43"/>
      <c r="Z43"/>
      <c r="AA43" s="128"/>
      <c r="AB43" s="128"/>
      <c r="AC43" s="129"/>
      <c r="AD43" s="129"/>
      <c r="AE43" s="129"/>
      <c r="AF43" s="59"/>
      <c r="AG43" s="59"/>
      <c r="AH43" s="59"/>
      <c r="AI43" s="59"/>
      <c r="AJ43" s="130"/>
      <c r="AK43" s="130"/>
    </row>
    <row r="44" spans="1:37" ht="12.75" customHeight="1">
      <c r="A44" s="67"/>
      <c r="B44" s="70"/>
      <c r="C44" s="67"/>
      <c r="D44" s="106"/>
      <c r="E44" s="106"/>
      <c r="F44" s="67"/>
      <c r="G44" s="67"/>
      <c r="H44" s="67"/>
      <c r="I44" s="67"/>
      <c r="J44" s="67"/>
      <c r="K44" s="67"/>
      <c r="L44" s="67"/>
      <c r="N44" s="65"/>
      <c r="O44" s="65"/>
      <c r="P44" s="65"/>
      <c r="Q44" s="65"/>
      <c r="R44" s="65"/>
      <c r="S44" s="65"/>
      <c r="T44" s="65"/>
      <c r="U44" s="65"/>
      <c r="V44" s="65"/>
      <c r="W44" s="65"/>
      <c r="X44"/>
      <c r="Y44"/>
      <c r="Z44"/>
      <c r="AA44" s="128"/>
      <c r="AB44" s="128"/>
      <c r="AC44" s="129"/>
      <c r="AD44" s="129"/>
      <c r="AE44" s="129"/>
      <c r="AF44" s="59"/>
      <c r="AG44" s="59"/>
      <c r="AH44" s="59"/>
      <c r="AI44" s="59"/>
      <c r="AJ44" s="130"/>
      <c r="AK44" s="130"/>
    </row>
    <row r="45" spans="1:37" ht="11.25" customHeight="1">
      <c r="A45" s="512"/>
      <c r="B45" s="512"/>
      <c r="C45" s="512"/>
      <c r="D45" s="512"/>
      <c r="E45" s="512"/>
      <c r="F45" s="512"/>
      <c r="G45" s="37"/>
      <c r="H45" s="37"/>
      <c r="I45" s="37"/>
      <c r="J45" s="37"/>
      <c r="K45" s="37"/>
      <c r="L45" s="37"/>
      <c r="N45" s="65"/>
      <c r="O45" s="65"/>
      <c r="P45" s="65"/>
      <c r="Q45" s="65"/>
      <c r="R45" s="65"/>
      <c r="S45" s="65"/>
      <c r="T45" s="65"/>
      <c r="U45" s="65"/>
      <c r="V45" s="65"/>
      <c r="W45" s="65"/>
      <c r="X45"/>
      <c r="Y45"/>
      <c r="Z45"/>
      <c r="AA45"/>
      <c r="AB45" s="128"/>
      <c r="AC45" s="129"/>
      <c r="AD45" s="129"/>
      <c r="AE45" s="129"/>
      <c r="AF45" s="59"/>
      <c r="AG45" s="59"/>
      <c r="AH45" s="59"/>
      <c r="AI45" s="59"/>
      <c r="AJ45" s="130"/>
      <c r="AK45" s="130"/>
    </row>
    <row r="46" spans="1:68" ht="10.5" customHeight="1">
      <c r="A46" s="510"/>
      <c r="B46" s="511"/>
      <c r="C46" s="511"/>
      <c r="D46" s="511"/>
      <c r="E46" s="511"/>
      <c r="F46" s="511"/>
      <c r="G46" s="511"/>
      <c r="H46" s="511"/>
      <c r="I46" s="511"/>
      <c r="J46" s="511"/>
      <c r="K46" s="511"/>
      <c r="L46" s="511"/>
      <c r="M46"/>
      <c r="N46"/>
      <c r="O46"/>
      <c r="P46"/>
      <c r="Q46"/>
      <c r="R46"/>
      <c r="S46"/>
      <c r="T46"/>
      <c r="U46"/>
      <c r="V46"/>
      <c r="W46" s="65"/>
      <c r="X46" s="131"/>
      <c r="Y46" s="131"/>
      <c r="Z46" s="131"/>
      <c r="AA46" s="131"/>
      <c r="AB46" s="128"/>
      <c r="AC46" s="129"/>
      <c r="AD46" s="129"/>
      <c r="AE46" s="129"/>
      <c r="AF46" s="59"/>
      <c r="AG46" s="59"/>
      <c r="AH46" s="59"/>
      <c r="AI46" s="59"/>
      <c r="AJ46" s="130"/>
      <c r="AK46" s="130"/>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row>
    <row r="47" spans="1:68" ht="12" customHeight="1" hidden="1">
      <c r="A47"/>
      <c r="B47"/>
      <c r="C47"/>
      <c r="D47"/>
      <c r="E47"/>
      <c r="F47"/>
      <c r="G47"/>
      <c r="H47"/>
      <c r="I47"/>
      <c r="J47"/>
      <c r="K47"/>
      <c r="L47"/>
      <c r="M47"/>
      <c r="N47"/>
      <c r="O47"/>
      <c r="P47"/>
      <c r="Q47"/>
      <c r="R47"/>
      <c r="S47"/>
      <c r="T47"/>
      <c r="U47"/>
      <c r="V47"/>
      <c r="X47" s="131"/>
      <c r="Y47" s="131"/>
      <c r="Z47" s="131"/>
      <c r="AA47" s="131"/>
      <c r="AB47" s="132" t="s">
        <v>209</v>
      </c>
      <c r="AC47" s="133">
        <v>192.45</v>
      </c>
      <c r="AD47" s="133">
        <v>196.125</v>
      </c>
      <c r="AE47" s="133">
        <v>196.85</v>
      </c>
      <c r="AF47" s="131">
        <v>199.825</v>
      </c>
      <c r="AG47" s="131"/>
      <c r="AH47" s="131"/>
      <c r="AI47" s="131"/>
      <c r="AJ47" s="130">
        <f>AF47+AH47</f>
        <v>199.825</v>
      </c>
      <c r="AK47" s="130">
        <f>AG47+AH47</f>
        <v>0</v>
      </c>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row>
    <row r="48" spans="1:68" ht="12" customHeight="1" hidden="1">
      <c r="A48"/>
      <c r="B48"/>
      <c r="C48"/>
      <c r="D48"/>
      <c r="E48"/>
      <c r="F48"/>
      <c r="G48"/>
      <c r="H48"/>
      <c r="I48"/>
      <c r="J48"/>
      <c r="K48"/>
      <c r="L48"/>
      <c r="M48"/>
      <c r="N48"/>
      <c r="O48"/>
      <c r="P48"/>
      <c r="Q48"/>
      <c r="R48"/>
      <c r="S48"/>
      <c r="T48"/>
      <c r="U48"/>
      <c r="V48"/>
      <c r="X48" s="131"/>
      <c r="Y48" s="131"/>
      <c r="Z48" s="131"/>
      <c r="AA48" s="131"/>
      <c r="AB48" s="132" t="s">
        <v>210</v>
      </c>
      <c r="AC48" s="133">
        <v>240.975</v>
      </c>
      <c r="AD48" s="133">
        <v>232.85</v>
      </c>
      <c r="AE48" s="133">
        <v>216.875</v>
      </c>
      <c r="AF48" s="131">
        <v>236.025</v>
      </c>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row>
    <row r="49" spans="1:68" ht="12" customHeight="1" hidden="1">
      <c r="A49"/>
      <c r="B49"/>
      <c r="C49"/>
      <c r="D49"/>
      <c r="E49"/>
      <c r="F49"/>
      <c r="G49"/>
      <c r="H49"/>
      <c r="I49"/>
      <c r="J49"/>
      <c r="K49"/>
      <c r="L49"/>
      <c r="M49"/>
      <c r="N49"/>
      <c r="O49"/>
      <c r="P49"/>
      <c r="Q49"/>
      <c r="R49"/>
      <c r="S49"/>
      <c r="T49"/>
      <c r="U49"/>
      <c r="V49"/>
      <c r="X49" s="131"/>
      <c r="Y49" s="131"/>
      <c r="Z49" s="131"/>
      <c r="AA49" s="131"/>
      <c r="AB49" s="132" t="s">
        <v>211</v>
      </c>
      <c r="AC49" s="133">
        <v>14.575</v>
      </c>
      <c r="AD49" s="133">
        <v>21.75</v>
      </c>
      <c r="AE49" s="133">
        <v>20.125</v>
      </c>
      <c r="AF49" s="131">
        <v>18.6</v>
      </c>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row>
    <row r="50" spans="1:68" ht="12" customHeight="1" hidden="1">
      <c r="A50"/>
      <c r="B50"/>
      <c r="C50"/>
      <c r="D50"/>
      <c r="E50"/>
      <c r="F50"/>
      <c r="X50" s="59"/>
      <c r="Y50" s="59"/>
      <c r="Z50" s="59"/>
      <c r="AA50" s="59"/>
      <c r="AB50" s="59"/>
      <c r="AC50" s="134">
        <f>SUM(AC48:AC49)</f>
        <v>255.54999999999998</v>
      </c>
      <c r="AD50" s="134">
        <f>SUM(AD48:AD49)</f>
        <v>254.6</v>
      </c>
      <c r="AE50" s="134">
        <f>SUM(AE48:AE49)</f>
        <v>237</v>
      </c>
      <c r="AF50" s="134">
        <f>SUM(AF48:AF49)</f>
        <v>254.625</v>
      </c>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row>
    <row r="51" spans="1:68" ht="14.25" customHeight="1" hidden="1">
      <c r="A51"/>
      <c r="B51"/>
      <c r="C51" t="s">
        <v>205</v>
      </c>
      <c r="D51"/>
      <c r="E51"/>
      <c r="F51"/>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row>
    <row r="52" spans="1:68" ht="12" customHeight="1" hidden="1">
      <c r="A52"/>
      <c r="B52" s="523" t="s">
        <v>189</v>
      </c>
      <c r="C52" s="524"/>
      <c r="D52" s="524"/>
      <c r="E52" s="525"/>
      <c r="F52"/>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row>
    <row r="53" spans="1:68" ht="12" customHeight="1" hidden="1">
      <c r="A53"/>
      <c r="B53" s="523" t="s">
        <v>204</v>
      </c>
      <c r="C53" s="524"/>
      <c r="D53" s="524"/>
      <c r="E53" s="525"/>
      <c r="F53"/>
      <c r="G53" s="73"/>
      <c r="H53" s="73"/>
      <c r="I53" s="73"/>
      <c r="J53" s="73"/>
      <c r="K53" s="74"/>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row>
    <row r="54" spans="1:69" ht="12.75" hidden="1">
      <c r="A54"/>
      <c r="B54" s="98" t="s">
        <v>200</v>
      </c>
      <c r="C54" s="98" t="s">
        <v>201</v>
      </c>
      <c r="D54" s="98" t="s">
        <v>202</v>
      </c>
      <c r="E54" s="98" t="s">
        <v>203</v>
      </c>
      <c r="F54"/>
      <c r="G54" s="73"/>
      <c r="H54" s="73"/>
      <c r="I54" s="73"/>
      <c r="J54" s="73"/>
      <c r="K54" s="75"/>
      <c r="L54" s="76"/>
      <c r="M54" s="76"/>
      <c r="N54" s="76"/>
      <c r="O54" s="76"/>
      <c r="P54" s="76"/>
      <c r="Q54" s="76"/>
      <c r="R54" s="76"/>
      <c r="S54" s="76"/>
      <c r="T54" s="76"/>
      <c r="U54" s="76"/>
      <c r="V54" s="76"/>
      <c r="W54" s="76"/>
      <c r="X54" s="531" t="s">
        <v>223</v>
      </c>
      <c r="Y54" s="532"/>
      <c r="Z54" s="532"/>
      <c r="AA54" s="532"/>
      <c r="AB54" s="532"/>
      <c r="AC54" s="532"/>
      <c r="AD54" s="532"/>
      <c r="AE54" s="532"/>
      <c r="AF54" s="532"/>
      <c r="AG54" s="532"/>
      <c r="AH54" s="532"/>
      <c r="AI54" s="532"/>
      <c r="AJ54" s="532"/>
      <c r="AK54" s="532"/>
      <c r="AL54" s="532"/>
      <c r="AM54" s="532"/>
      <c r="AN54" s="532"/>
      <c r="AO54" s="532"/>
      <c r="AP54" s="532"/>
      <c r="AQ54" s="532"/>
      <c r="AR54" s="532"/>
      <c r="AS54" s="532"/>
      <c r="AT54" s="532"/>
      <c r="AU54" s="532"/>
      <c r="AV54" s="532"/>
      <c r="AW54" s="532"/>
      <c r="AX54" s="532"/>
      <c r="AY54" s="532"/>
      <c r="AZ54" s="532"/>
      <c r="BA54" s="532"/>
      <c r="BB54" s="532"/>
      <c r="BC54" s="532"/>
      <c r="BD54" s="532"/>
      <c r="BE54" s="532"/>
      <c r="BF54" s="532"/>
      <c r="BG54" s="532"/>
      <c r="BH54" s="532"/>
      <c r="BI54" s="532"/>
      <c r="BJ54" s="532"/>
      <c r="BK54" s="532"/>
      <c r="BL54" s="532"/>
      <c r="BM54" s="532"/>
      <c r="BN54" s="532"/>
      <c r="BO54" s="532"/>
      <c r="BP54" s="532"/>
      <c r="BQ54"/>
    </row>
    <row r="55" spans="1:69" ht="12.75" hidden="1">
      <c r="A55" s="99" t="s">
        <v>3</v>
      </c>
      <c r="B55" s="105">
        <v>23064.7</v>
      </c>
      <c r="C55" s="105">
        <v>22945.1</v>
      </c>
      <c r="D55" s="105">
        <v>22806.7</v>
      </c>
      <c r="E55" s="105">
        <v>22576.5</v>
      </c>
      <c r="F55">
        <f aca="true" t="shared" si="0" ref="F55:F60">SUM(B55:E55)/4</f>
        <v>22848.25</v>
      </c>
      <c r="G55" s="73"/>
      <c r="H55" s="73"/>
      <c r="I55" s="73"/>
      <c r="J55" s="73"/>
      <c r="K55" s="75"/>
      <c r="L55" s="76"/>
      <c r="M55" s="76"/>
      <c r="N55" s="76"/>
      <c r="O55" s="76"/>
      <c r="P55" s="76"/>
      <c r="Q55" s="76"/>
      <c r="R55" s="76"/>
      <c r="S55" s="76"/>
      <c r="T55" s="76"/>
      <c r="U55" s="76"/>
      <c r="V55" s="76"/>
      <c r="W55" s="76"/>
      <c r="X55" s="533" t="s">
        <v>224</v>
      </c>
      <c r="Y55" s="532"/>
      <c r="Z55" s="532"/>
      <c r="AA55" s="532"/>
      <c r="AB55" s="53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532"/>
      <c r="AY55" s="532"/>
      <c r="AZ55" s="532"/>
      <c r="BA55" s="532"/>
      <c r="BB55" s="532"/>
      <c r="BC55" s="532"/>
      <c r="BD55" s="532"/>
      <c r="BE55" s="532"/>
      <c r="BF55" s="532"/>
      <c r="BG55" s="532"/>
      <c r="BH55" s="532"/>
      <c r="BI55" s="532"/>
      <c r="BJ55" s="532"/>
      <c r="BK55" s="532"/>
      <c r="BL55" s="532"/>
      <c r="BM55" s="532"/>
      <c r="BN55" s="532"/>
      <c r="BO55" s="532"/>
      <c r="BP55" s="532"/>
      <c r="BQ55"/>
    </row>
    <row r="56" spans="1:69" ht="12.75" hidden="1">
      <c r="A56" s="99" t="s">
        <v>195</v>
      </c>
      <c r="B56" s="100">
        <v>972.6</v>
      </c>
      <c r="C56" s="100">
        <v>948.4</v>
      </c>
      <c r="D56" s="100">
        <v>955.9</v>
      </c>
      <c r="E56" s="100">
        <v>987.4</v>
      </c>
      <c r="F56">
        <f t="shared" si="0"/>
        <v>966.075</v>
      </c>
      <c r="G56" s="73"/>
      <c r="H56" s="73"/>
      <c r="I56" s="73"/>
      <c r="J56" s="73"/>
      <c r="K56" s="75"/>
      <c r="L56" s="76"/>
      <c r="M56" s="76"/>
      <c r="N56" s="76"/>
      <c r="O56" s="76"/>
      <c r="P56" s="76"/>
      <c r="Q56" s="76"/>
      <c r="R56" s="76"/>
      <c r="S56" s="76"/>
      <c r="T56" s="76"/>
      <c r="U56" s="76"/>
      <c r="V56" s="76"/>
      <c r="W56" s="76"/>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row>
    <row r="57" spans="1:69" ht="12.75" hidden="1">
      <c r="A57" s="99" t="s">
        <v>196</v>
      </c>
      <c r="B57" s="100">
        <v>936.7</v>
      </c>
      <c r="C57" s="100">
        <v>909.2</v>
      </c>
      <c r="D57" s="100">
        <v>919.9</v>
      </c>
      <c r="E57" s="100">
        <v>950.9</v>
      </c>
      <c r="F57">
        <f t="shared" si="0"/>
        <v>929.1750000000001</v>
      </c>
      <c r="G57" s="59">
        <f>F56+F59</f>
        <v>1016.5500000000001</v>
      </c>
      <c r="H57" s="59"/>
      <c r="I57" s="59"/>
      <c r="J57" s="59"/>
      <c r="K57" s="75"/>
      <c r="L57" s="76"/>
      <c r="M57" s="76"/>
      <c r="N57" s="76"/>
      <c r="O57" s="76"/>
      <c r="P57" s="76"/>
      <c r="Q57" s="76"/>
      <c r="R57" s="76"/>
      <c r="S57" s="76"/>
      <c r="T57" s="76"/>
      <c r="U57" s="76"/>
      <c r="V57" s="76"/>
      <c r="W57" s="76"/>
      <c r="X57" s="534" t="s">
        <v>225</v>
      </c>
      <c r="Y57" s="532"/>
      <c r="Z57" s="532"/>
      <c r="AA57" s="532"/>
      <c r="AB57" s="532"/>
      <c r="AC57" s="532"/>
      <c r="AD57" s="532"/>
      <c r="AE57" s="532"/>
      <c r="AF57" s="532"/>
      <c r="AG57" s="532"/>
      <c r="AH57" s="532"/>
      <c r="AI57" s="532"/>
      <c r="AJ57" s="532"/>
      <c r="AK57" s="532"/>
      <c r="AL57" s="532"/>
      <c r="AM57" s="532"/>
      <c r="AN57" s="532"/>
      <c r="AO57" s="532"/>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row>
    <row r="58" spans="1:69" ht="12.75" hidden="1">
      <c r="A58" s="99" t="s">
        <v>197</v>
      </c>
      <c r="B58" s="100">
        <v>35.8</v>
      </c>
      <c r="C58" s="100">
        <v>39.1</v>
      </c>
      <c r="D58" s="100">
        <v>36</v>
      </c>
      <c r="E58" s="100">
        <v>36.6</v>
      </c>
      <c r="F58">
        <f t="shared" si="0"/>
        <v>36.875</v>
      </c>
      <c r="K58" s="75"/>
      <c r="L58" s="76"/>
      <c r="M58" s="76"/>
      <c r="N58" s="76"/>
      <c r="O58" s="76"/>
      <c r="P58" s="76"/>
      <c r="Q58" s="76"/>
      <c r="R58" s="76"/>
      <c r="S58" s="76"/>
      <c r="T58" s="76"/>
      <c r="U58" s="76"/>
      <c r="V58" s="76"/>
      <c r="W58" s="76"/>
      <c r="X58" s="535" t="s">
        <v>254</v>
      </c>
      <c r="Y58" s="532"/>
      <c r="Z58" s="532"/>
      <c r="AA58" s="532"/>
      <c r="AB58" s="532"/>
      <c r="AC58" s="532"/>
      <c r="AD58" s="532"/>
      <c r="AE58" s="532"/>
      <c r="AF58" s="532"/>
      <c r="AG58" s="532"/>
      <c r="AH58" s="532"/>
      <c r="AI58" s="532"/>
      <c r="AJ58" s="532"/>
      <c r="AK58" s="532"/>
      <c r="AL58" s="532"/>
      <c r="AM58" s="532"/>
      <c r="AN58" s="532"/>
      <c r="AO58" s="532"/>
      <c r="AP58" s="532"/>
      <c r="AQ58" s="532"/>
      <c r="AR58" s="532"/>
      <c r="AS58" s="532"/>
      <c r="AT58" s="532"/>
      <c r="AU58" s="532"/>
      <c r="AV58" s="532"/>
      <c r="AW58" s="532"/>
      <c r="AX58" s="532"/>
      <c r="AY58" s="532"/>
      <c r="AZ58" s="532"/>
      <c r="BA58" s="532"/>
      <c r="BB58" s="532"/>
      <c r="BC58" s="532"/>
      <c r="BD58" s="532"/>
      <c r="BE58" s="532"/>
      <c r="BF58" s="532"/>
      <c r="BG58" s="532"/>
      <c r="BH58" s="532"/>
      <c r="BI58" s="532"/>
      <c r="BJ58" s="532"/>
      <c r="BK58" s="532"/>
      <c r="BL58" s="532"/>
      <c r="BM58" s="532"/>
      <c r="BN58" s="532"/>
      <c r="BO58" s="532"/>
      <c r="BP58" s="532"/>
      <c r="BQ58"/>
    </row>
    <row r="59" spans="1:69" ht="12.75" hidden="1">
      <c r="A59" s="99" t="s">
        <v>198</v>
      </c>
      <c r="B59" s="100">
        <v>46.1</v>
      </c>
      <c r="C59" s="100">
        <v>52.5</v>
      </c>
      <c r="D59" s="100">
        <v>50</v>
      </c>
      <c r="E59" s="100">
        <v>53.3</v>
      </c>
      <c r="F59">
        <f t="shared" si="0"/>
        <v>50.474999999999994</v>
      </c>
      <c r="K59" s="75"/>
      <c r="L59" s="76"/>
      <c r="M59" s="76"/>
      <c r="N59" s="76"/>
      <c r="O59" s="76"/>
      <c r="P59" s="76"/>
      <c r="Q59" s="76"/>
      <c r="R59" s="76"/>
      <c r="S59" s="76"/>
      <c r="T59" s="76"/>
      <c r="U59" s="76"/>
      <c r="V59" s="76"/>
      <c r="W59" s="76"/>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row>
    <row r="60" spans="1:69" ht="12.75" hidden="1">
      <c r="A60" s="99" t="s">
        <v>199</v>
      </c>
      <c r="B60" s="100">
        <v>535.2</v>
      </c>
      <c r="C60" s="100">
        <v>552.9</v>
      </c>
      <c r="D60" s="100">
        <v>548.9</v>
      </c>
      <c r="E60" s="100">
        <v>557.6</v>
      </c>
      <c r="F60">
        <f t="shared" si="0"/>
        <v>548.65</v>
      </c>
      <c r="K60" s="75"/>
      <c r="L60" s="76"/>
      <c r="M60" s="76"/>
      <c r="N60" s="76"/>
      <c r="O60" s="76"/>
      <c r="P60" s="76"/>
      <c r="Q60" s="76"/>
      <c r="R60" s="76"/>
      <c r="S60" s="76"/>
      <c r="T60" s="76"/>
      <c r="U60" s="76"/>
      <c r="V60" s="76"/>
      <c r="W60" s="76"/>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row>
    <row r="61" spans="2:69" ht="12.75" hidden="1">
      <c r="B61" s="63"/>
      <c r="K61" s="75"/>
      <c r="L61" s="76"/>
      <c r="M61" s="76"/>
      <c r="N61" s="76"/>
      <c r="O61" s="76"/>
      <c r="P61" s="76"/>
      <c r="Q61" s="76"/>
      <c r="R61" s="76"/>
      <c r="S61" s="76"/>
      <c r="T61" s="76"/>
      <c r="U61" s="76"/>
      <c r="V61" s="76"/>
      <c r="W61" s="76"/>
      <c r="X61" s="131"/>
      <c r="Y61" s="529" t="s">
        <v>226</v>
      </c>
      <c r="Z61" s="530"/>
      <c r="AA61" s="530"/>
      <c r="AB61" s="530"/>
      <c r="AC61" s="530"/>
      <c r="AD61" s="530"/>
      <c r="AE61" s="530"/>
      <c r="AF61" s="530"/>
      <c r="AG61" s="530"/>
      <c r="AH61" s="530"/>
      <c r="AI61" s="530"/>
      <c r="AJ61" s="530"/>
      <c r="AK61" s="530"/>
      <c r="AL61" s="530"/>
      <c r="AM61" s="530"/>
      <c r="AN61" s="530"/>
      <c r="AO61" s="530"/>
      <c r="AP61" s="530"/>
      <c r="AQ61" s="530"/>
      <c r="AR61" s="530"/>
      <c r="AS61" s="530"/>
      <c r="AT61" s="530"/>
      <c r="AU61" s="530"/>
      <c r="AV61" s="530"/>
      <c r="AW61" s="530"/>
      <c r="AX61" s="530"/>
      <c r="AY61" s="530"/>
      <c r="AZ61" s="530"/>
      <c r="BA61" s="530"/>
      <c r="BB61" s="530"/>
      <c r="BC61" s="530"/>
      <c r="BD61" s="530"/>
      <c r="BE61" s="530"/>
      <c r="BF61" s="530"/>
      <c r="BG61" s="530"/>
      <c r="BH61" s="530"/>
      <c r="BI61" s="530"/>
      <c r="BJ61" s="530"/>
      <c r="BK61" s="530"/>
      <c r="BL61" s="530"/>
      <c r="BM61" s="530"/>
      <c r="BN61" s="530"/>
      <c r="BO61" s="530"/>
      <c r="BP61" s="530"/>
      <c r="BQ61"/>
    </row>
    <row r="62" spans="2:69" ht="12.75">
      <c r="B62" s="63"/>
      <c r="K62" s="75"/>
      <c r="L62" s="76"/>
      <c r="M62" s="76"/>
      <c r="N62" s="76"/>
      <c r="O62" s="76"/>
      <c r="P62" s="76"/>
      <c r="Q62" s="76"/>
      <c r="R62" s="76"/>
      <c r="S62" s="76"/>
      <c r="T62" s="76"/>
      <c r="U62" s="76"/>
      <c r="V62" s="76"/>
      <c r="W62" s="76"/>
      <c r="X62" s="131"/>
      <c r="Y62" s="128"/>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row>
    <row r="63" spans="2:69" ht="12.75">
      <c r="B63" s="63"/>
      <c r="K63" s="75"/>
      <c r="L63" s="76"/>
      <c r="M63" s="76"/>
      <c r="N63" s="76"/>
      <c r="O63" s="76"/>
      <c r="P63" s="76"/>
      <c r="Q63" s="76"/>
      <c r="R63" s="76"/>
      <c r="S63" s="76"/>
      <c r="T63" s="76"/>
      <c r="U63" s="76"/>
      <c r="V63" s="76"/>
      <c r="W63" s="76"/>
      <c r="X63" s="131"/>
      <c r="Y63" s="128"/>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row>
    <row r="64" spans="2:69" ht="12.75">
      <c r="B64" s="63"/>
      <c r="K64" s="75"/>
      <c r="L64" s="76"/>
      <c r="M64" s="76"/>
      <c r="N64" s="76"/>
      <c r="O64" s="76"/>
      <c r="P64" s="76"/>
      <c r="Q64" s="76"/>
      <c r="R64" s="76"/>
      <c r="S64" s="76"/>
      <c r="T64" s="76"/>
      <c r="U64" s="76"/>
      <c r="V64" s="76"/>
      <c r="W64" s="76"/>
      <c r="X64" s="131"/>
      <c r="Y64" s="128"/>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row>
    <row r="65" spans="2:69" ht="12.75">
      <c r="B65" s="63"/>
      <c r="K65" s="75"/>
      <c r="L65" s="76"/>
      <c r="M65" s="76"/>
      <c r="N65" s="76"/>
      <c r="O65" s="76"/>
      <c r="P65" s="76"/>
      <c r="Q65" s="76"/>
      <c r="R65" s="76"/>
      <c r="S65" s="76"/>
      <c r="T65" s="76"/>
      <c r="U65" s="76"/>
      <c r="V65" s="76"/>
      <c r="W65" s="76"/>
      <c r="X65" s="131"/>
      <c r="Y65" s="128"/>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row>
    <row r="66" spans="2:69" ht="12.75">
      <c r="B66" s="63"/>
      <c r="K66" s="75"/>
      <c r="L66" s="76"/>
      <c r="M66" s="76"/>
      <c r="N66" s="76"/>
      <c r="O66" s="76"/>
      <c r="P66" s="76"/>
      <c r="Q66" s="76"/>
      <c r="R66" s="76"/>
      <c r="S66" s="76"/>
      <c r="T66" s="76"/>
      <c r="U66" s="76"/>
      <c r="V66" s="76"/>
      <c r="W66" s="76"/>
      <c r="X66" s="131"/>
      <c r="Y66" s="128"/>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row>
    <row r="67" spans="2:69" ht="12.75">
      <c r="B67" s="63"/>
      <c r="K67" s="75"/>
      <c r="L67" s="76"/>
      <c r="M67" s="76"/>
      <c r="N67" s="76"/>
      <c r="O67" s="76"/>
      <c r="P67" s="76"/>
      <c r="Q67" s="76"/>
      <c r="R67" s="76"/>
      <c r="S67" s="76"/>
      <c r="T67" s="76"/>
      <c r="U67" s="76"/>
      <c r="V67" s="76"/>
      <c r="W67" s="76"/>
      <c r="X67" s="131"/>
      <c r="Y67" s="128"/>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row>
    <row r="68" spans="2:69" ht="12.75">
      <c r="B68" s="63"/>
      <c r="K68" s="75"/>
      <c r="L68" s="76"/>
      <c r="M68" s="76"/>
      <c r="N68" s="76"/>
      <c r="O68" s="76"/>
      <c r="P68" s="76"/>
      <c r="Q68" s="76"/>
      <c r="R68" s="76"/>
      <c r="S68" s="76"/>
      <c r="T68" s="76"/>
      <c r="U68" s="76"/>
      <c r="V68" s="76"/>
      <c r="W68" s="76"/>
      <c r="X68" s="131"/>
      <c r="Y68" s="128"/>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row>
    <row r="69" spans="2:69" ht="12.75">
      <c r="B69" s="63"/>
      <c r="K69" s="75"/>
      <c r="L69" s="76"/>
      <c r="M69" s="76"/>
      <c r="N69" s="76"/>
      <c r="O69" s="76"/>
      <c r="P69" s="76"/>
      <c r="Q69" s="76"/>
      <c r="R69" s="76"/>
      <c r="S69" s="76"/>
      <c r="T69" s="76"/>
      <c r="U69" s="76"/>
      <c r="V69" s="76"/>
      <c r="W69" s="76"/>
      <c r="X69" s="131"/>
      <c r="Y69" s="128"/>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row>
    <row r="70" spans="1:69" ht="12.75">
      <c r="A70"/>
      <c r="B70"/>
      <c r="C70"/>
      <c r="D70"/>
      <c r="E70"/>
      <c r="F70"/>
      <c r="G70"/>
      <c r="H70"/>
      <c r="I70"/>
      <c r="J70"/>
      <c r="X70" s="59"/>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59"/>
    </row>
    <row r="71" spans="1:69" ht="12.75">
      <c r="A71"/>
      <c r="B71"/>
      <c r="C71"/>
      <c r="D71"/>
      <c r="E71"/>
      <c r="F71"/>
      <c r="G71"/>
      <c r="H71"/>
      <c r="I71"/>
      <c r="J71"/>
      <c r="K71"/>
      <c r="L71"/>
      <c r="X71" s="128"/>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59"/>
    </row>
    <row r="72" spans="1:69" ht="12.75">
      <c r="A72"/>
      <c r="B72"/>
      <c r="C72"/>
      <c r="D72"/>
      <c r="E72"/>
      <c r="F72"/>
      <c r="G72"/>
      <c r="H72"/>
      <c r="I72"/>
      <c r="J72"/>
      <c r="K72"/>
      <c r="L72"/>
      <c r="X72" s="128"/>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59"/>
    </row>
    <row r="73" spans="1:69" ht="12.75">
      <c r="A73"/>
      <c r="B73"/>
      <c r="C73"/>
      <c r="D73"/>
      <c r="E73"/>
      <c r="F73"/>
      <c r="G73"/>
      <c r="H73"/>
      <c r="I73"/>
      <c r="J73"/>
      <c r="K73"/>
      <c r="L73"/>
      <c r="X73" s="128"/>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59"/>
    </row>
    <row r="74" spans="1:69" ht="12.75">
      <c r="A74"/>
      <c r="B74"/>
      <c r="C74"/>
      <c r="D74"/>
      <c r="E74"/>
      <c r="F74"/>
      <c r="G74"/>
      <c r="H74"/>
      <c r="I74"/>
      <c r="J74"/>
      <c r="K74"/>
      <c r="L74"/>
      <c r="X74" s="128"/>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59"/>
    </row>
    <row r="75" spans="1:69" ht="12.75">
      <c r="A75"/>
      <c r="B75"/>
      <c r="C75"/>
      <c r="D75"/>
      <c r="E75"/>
      <c r="F75"/>
      <c r="G75"/>
      <c r="H75"/>
      <c r="I75"/>
      <c r="J75"/>
      <c r="K75"/>
      <c r="L75"/>
      <c r="X75" s="128"/>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59"/>
    </row>
    <row r="76" spans="1:69" ht="12.75">
      <c r="A76"/>
      <c r="B76"/>
      <c r="C76"/>
      <c r="D76"/>
      <c r="E76"/>
      <c r="F76"/>
      <c r="G76"/>
      <c r="H76"/>
      <c r="I76"/>
      <c r="J76"/>
      <c r="K76"/>
      <c r="L76"/>
      <c r="X76" s="128"/>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59"/>
    </row>
    <row r="77" spans="1:69" ht="12.75">
      <c r="A77"/>
      <c r="B77"/>
      <c r="C77"/>
      <c r="D77"/>
      <c r="E77"/>
      <c r="F77"/>
      <c r="G77"/>
      <c r="H77"/>
      <c r="I77"/>
      <c r="J77"/>
      <c r="K77"/>
      <c r="L77"/>
      <c r="X77" s="128"/>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59"/>
    </row>
    <row r="78" spans="1:69" ht="12.75">
      <c r="A78"/>
      <c r="B78"/>
      <c r="C78"/>
      <c r="D78"/>
      <c r="E78"/>
      <c r="F78"/>
      <c r="G78"/>
      <c r="H78"/>
      <c r="I78"/>
      <c r="J78"/>
      <c r="K78"/>
      <c r="L78"/>
      <c r="X78" s="128"/>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59"/>
    </row>
    <row r="79" spans="1:69" ht="12.75">
      <c r="A79"/>
      <c r="B79"/>
      <c r="C79"/>
      <c r="D79"/>
      <c r="E79"/>
      <c r="F79"/>
      <c r="G79"/>
      <c r="H79"/>
      <c r="I79"/>
      <c r="J79"/>
      <c r="K79"/>
      <c r="L79"/>
      <c r="X79" s="128"/>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59"/>
    </row>
    <row r="80" spans="1:69" ht="12.75">
      <c r="A80"/>
      <c r="B80"/>
      <c r="C80"/>
      <c r="D80"/>
      <c r="E80"/>
      <c r="F80"/>
      <c r="G80"/>
      <c r="H80"/>
      <c r="I80"/>
      <c r="J80"/>
      <c r="K80"/>
      <c r="L80"/>
      <c r="X80" s="128"/>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29"/>
      <c r="BI80" s="129"/>
      <c r="BJ80" s="129"/>
      <c r="BK80" s="129"/>
      <c r="BL80" s="129"/>
      <c r="BM80" s="129"/>
      <c r="BN80" s="129"/>
      <c r="BO80" s="129"/>
      <c r="BP80" s="129"/>
      <c r="BQ80" s="59"/>
    </row>
    <row r="81" spans="1:69" ht="12.75">
      <c r="A81"/>
      <c r="B81"/>
      <c r="C81"/>
      <c r="D81"/>
      <c r="E81"/>
      <c r="F81"/>
      <c r="G81"/>
      <c r="H81"/>
      <c r="I81"/>
      <c r="J81"/>
      <c r="X81" s="128"/>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59"/>
    </row>
    <row r="82" spans="1:69" ht="12.75">
      <c r="A82"/>
      <c r="B82"/>
      <c r="C82"/>
      <c r="D82"/>
      <c r="E82"/>
      <c r="F82"/>
      <c r="G82"/>
      <c r="H82"/>
      <c r="I82"/>
      <c r="J82"/>
      <c r="X82" s="128"/>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59"/>
    </row>
    <row r="83" spans="1:69" ht="12.75">
      <c r="A83"/>
      <c r="B83"/>
      <c r="C83"/>
      <c r="D83"/>
      <c r="E83"/>
      <c r="F83"/>
      <c r="G83"/>
      <c r="H83"/>
      <c r="I83"/>
      <c r="J83"/>
      <c r="X83" s="128"/>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59"/>
    </row>
    <row r="84" spans="1:69" ht="12.75">
      <c r="A84"/>
      <c r="B84"/>
      <c r="C84"/>
      <c r="D84"/>
      <c r="E84"/>
      <c r="F84"/>
      <c r="G84"/>
      <c r="H84"/>
      <c r="I84"/>
      <c r="X84" s="128"/>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59"/>
    </row>
    <row r="85" spans="1:69" ht="12.75">
      <c r="A85"/>
      <c r="B85"/>
      <c r="C85"/>
      <c r="D85"/>
      <c r="E85"/>
      <c r="F85"/>
      <c r="G85"/>
      <c r="H85"/>
      <c r="I85"/>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row>
    <row r="86" spans="1:69" ht="12.75">
      <c r="A86"/>
      <c r="B86"/>
      <c r="C86"/>
      <c r="D86"/>
      <c r="E86"/>
      <c r="F86"/>
      <c r="G86"/>
      <c r="H86"/>
      <c r="I86"/>
      <c r="X86" s="503"/>
      <c r="Y86" s="504"/>
      <c r="Z86" s="504"/>
      <c r="AA86" s="504"/>
      <c r="AB86" s="504"/>
      <c r="AC86" s="504"/>
      <c r="AD86" s="504"/>
      <c r="AE86" s="504"/>
      <c r="AF86" s="504"/>
      <c r="AG86" s="504"/>
      <c r="AH86" s="504"/>
      <c r="AI86" s="504"/>
      <c r="AJ86" s="504"/>
      <c r="AK86" s="504"/>
      <c r="AL86" s="504"/>
      <c r="AM86" s="504"/>
      <c r="AN86" s="504"/>
      <c r="AO86" s="504"/>
      <c r="AP86" s="504"/>
      <c r="AQ86" s="504"/>
      <c r="AR86" s="504"/>
      <c r="AS86" s="504"/>
      <c r="AT86" s="504"/>
      <c r="AU86" s="504"/>
      <c r="AV86" s="504"/>
      <c r="AW86" s="504"/>
      <c r="AX86" s="504"/>
      <c r="AY86" s="504"/>
      <c r="AZ86" s="504"/>
      <c r="BA86" s="504"/>
      <c r="BB86" s="504"/>
      <c r="BC86" s="504"/>
      <c r="BD86" s="504"/>
      <c r="BE86" s="504"/>
      <c r="BF86" s="504"/>
      <c r="BG86" s="504"/>
      <c r="BH86" s="504"/>
      <c r="BI86" s="504"/>
      <c r="BJ86" s="504"/>
      <c r="BK86" s="504"/>
      <c r="BL86" s="504"/>
      <c r="BM86" s="504"/>
      <c r="BN86" s="504"/>
      <c r="BO86" s="504"/>
      <c r="BP86" s="504"/>
      <c r="BQ86" s="59"/>
    </row>
    <row r="87" spans="1:9" ht="12.75">
      <c r="A87"/>
      <c r="B87"/>
      <c r="C87"/>
      <c r="D87"/>
      <c r="E87"/>
      <c r="F87"/>
      <c r="G87"/>
      <c r="H87"/>
      <c r="I87"/>
    </row>
    <row r="88" spans="1:9" ht="12.75">
      <c r="A88"/>
      <c r="B88"/>
      <c r="C88"/>
      <c r="D88"/>
      <c r="E88"/>
      <c r="F88"/>
      <c r="G88"/>
      <c r="H88"/>
      <c r="I88"/>
    </row>
    <row r="89" spans="1:9" ht="12.75">
      <c r="A89"/>
      <c r="B89"/>
      <c r="C89"/>
      <c r="D89"/>
      <c r="E89"/>
      <c r="F89"/>
      <c r="G89"/>
      <c r="H89"/>
      <c r="I89"/>
    </row>
    <row r="90" spans="1:9" ht="12.75">
      <c r="A90"/>
      <c r="B90"/>
      <c r="C90"/>
      <c r="D90"/>
      <c r="E90"/>
      <c r="F90"/>
      <c r="G90"/>
      <c r="H90"/>
      <c r="I90"/>
    </row>
    <row r="91" spans="1:9" ht="12.75">
      <c r="A91"/>
      <c r="B91"/>
      <c r="C91"/>
      <c r="D91"/>
      <c r="E91"/>
      <c r="F91"/>
      <c r="G91"/>
      <c r="H91"/>
      <c r="I91"/>
    </row>
    <row r="92" spans="1:9" ht="12.75">
      <c r="A92"/>
      <c r="B92"/>
      <c r="C92"/>
      <c r="D92"/>
      <c r="E92"/>
      <c r="F92"/>
      <c r="G92"/>
      <c r="H92"/>
      <c r="I92"/>
    </row>
    <row r="93" spans="1:9" ht="12.75">
      <c r="A93"/>
      <c r="B93"/>
      <c r="C93"/>
      <c r="D93"/>
      <c r="E93"/>
      <c r="F93"/>
      <c r="G93"/>
      <c r="H93"/>
      <c r="I93"/>
    </row>
    <row r="94" spans="1:9" ht="12.75">
      <c r="A94"/>
      <c r="B94"/>
      <c r="C94"/>
      <c r="D94"/>
      <c r="E94"/>
      <c r="F94"/>
      <c r="G94"/>
      <c r="H94"/>
      <c r="I94"/>
    </row>
    <row r="95" spans="1:9" ht="12.75">
      <c r="A95"/>
      <c r="B95"/>
      <c r="C95"/>
      <c r="D95"/>
      <c r="E95"/>
      <c r="F95"/>
      <c r="G95"/>
      <c r="H95"/>
      <c r="I95"/>
    </row>
    <row r="96" spans="1:9" ht="12.75">
      <c r="A96"/>
      <c r="B96"/>
      <c r="C96"/>
      <c r="D96"/>
      <c r="E96"/>
      <c r="F96"/>
      <c r="G96"/>
      <c r="H96"/>
      <c r="I96"/>
    </row>
    <row r="97" spans="1:9" ht="12.75">
      <c r="A97"/>
      <c r="B97"/>
      <c r="C97"/>
      <c r="D97"/>
      <c r="E97"/>
      <c r="F97"/>
      <c r="G97"/>
      <c r="H97"/>
      <c r="I97"/>
    </row>
    <row r="98" spans="1:9" ht="12.75">
      <c r="A98"/>
      <c r="B98"/>
      <c r="C98"/>
      <c r="D98"/>
      <c r="E98"/>
      <c r="F98"/>
      <c r="G98"/>
      <c r="H98"/>
      <c r="I98"/>
    </row>
    <row r="99" spans="1:9" ht="12.75">
      <c r="A99"/>
      <c r="B99"/>
      <c r="C99"/>
      <c r="D99"/>
      <c r="E99"/>
      <c r="F99"/>
      <c r="G99"/>
      <c r="H99"/>
      <c r="I99"/>
    </row>
    <row r="100" spans="1:9" ht="12.75">
      <c r="A100"/>
      <c r="B100"/>
      <c r="C100"/>
      <c r="D100"/>
      <c r="E100"/>
      <c r="F100"/>
      <c r="G100"/>
      <c r="H100"/>
      <c r="I100"/>
    </row>
    <row r="101" spans="1:9" ht="12.75">
      <c r="A101"/>
      <c r="B101"/>
      <c r="C101"/>
      <c r="D101"/>
      <c r="E101"/>
      <c r="F101"/>
      <c r="G101"/>
      <c r="H101"/>
      <c r="I101"/>
    </row>
    <row r="102" spans="1:9" ht="12.75">
      <c r="A102"/>
      <c r="B102"/>
      <c r="C102"/>
      <c r="D102"/>
      <c r="E102"/>
      <c r="F102"/>
      <c r="G102"/>
      <c r="H102"/>
      <c r="I102"/>
    </row>
  </sheetData>
  <mergeCells count="38">
    <mergeCell ref="Y61:BP61"/>
    <mergeCell ref="X86:BP86"/>
    <mergeCell ref="X54:BP54"/>
    <mergeCell ref="X55:BP55"/>
    <mergeCell ref="X57:BP57"/>
    <mergeCell ref="X58:BP58"/>
    <mergeCell ref="AB8:AU8"/>
    <mergeCell ref="AB10:AU10"/>
    <mergeCell ref="C8:C10"/>
    <mergeCell ref="E8:E10"/>
    <mergeCell ref="F8:F10"/>
    <mergeCell ref="L7:L10"/>
    <mergeCell ref="G8:G10"/>
    <mergeCell ref="K27:K30"/>
    <mergeCell ref="B53:E53"/>
    <mergeCell ref="A46:L46"/>
    <mergeCell ref="A45:F45"/>
    <mergeCell ref="B52:E52"/>
    <mergeCell ref="A7:A10"/>
    <mergeCell ref="B7:B10"/>
    <mergeCell ref="D8:D10"/>
    <mergeCell ref="A1:L1"/>
    <mergeCell ref="A3:L3"/>
    <mergeCell ref="A5:L5"/>
    <mergeCell ref="C7:E7"/>
    <mergeCell ref="F7:J7"/>
    <mergeCell ref="A4:L4"/>
    <mergeCell ref="K7:K10"/>
    <mergeCell ref="G26:L26"/>
    <mergeCell ref="G27:G30"/>
    <mergeCell ref="H27:H30"/>
    <mergeCell ref="A26:E26"/>
    <mergeCell ref="B27:B30"/>
    <mergeCell ref="E27:E30"/>
    <mergeCell ref="L27:L30"/>
    <mergeCell ref="A27:A30"/>
    <mergeCell ref="I27:I30"/>
    <mergeCell ref="J27:J30"/>
  </mergeCells>
  <printOptions horizontalCentered="1"/>
  <pageMargins left="0.7874015748031497" right="0.7874015748031497" top="0.5905511811023623" bottom="0.984251968503937" header="0" footer="0"/>
  <pageSetup fitToHeight="1" fitToWidth="1" horizontalDpi="2400" verticalDpi="2400" orientation="portrait" paperSize="9" scale="52"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codeName="Hoja9">
    <pageSetUpPr fitToPage="1"/>
  </sheetPr>
  <dimension ref="A1:BP65"/>
  <sheetViews>
    <sheetView showGridLines="0" zoomScale="75" zoomScaleNormal="75" workbookViewId="0" topLeftCell="A1">
      <selection activeCell="E38" sqref="E38"/>
    </sheetView>
  </sheetViews>
  <sheetFormatPr defaultColWidth="11.421875" defaultRowHeight="12.75"/>
  <cols>
    <col min="1" max="1" width="11.7109375" style="33" customWidth="1"/>
    <col min="2" max="2" width="14.00390625" style="33" customWidth="1"/>
    <col min="3" max="3" width="12.00390625" style="33" customWidth="1"/>
    <col min="4" max="7" width="11.7109375" style="33" customWidth="1"/>
    <col min="8" max="8" width="14.57421875" style="33" customWidth="1"/>
    <col min="9" max="10" width="12.7109375" style="33" customWidth="1"/>
    <col min="11" max="12" width="10.7109375" style="33" customWidth="1"/>
    <col min="13" max="13" width="15.421875" style="33" customWidth="1"/>
    <col min="14" max="14" width="15.140625" style="33" customWidth="1"/>
    <col min="15" max="15" width="14.28125" style="33" customWidth="1"/>
    <col min="16" max="16" width="13.7109375" style="33" customWidth="1"/>
    <col min="17" max="17" width="10.57421875" style="33" customWidth="1"/>
    <col min="18" max="18" width="13.28125" style="33" customWidth="1"/>
    <col min="19" max="19" width="11.28125" style="33" customWidth="1"/>
    <col min="20" max="20" width="12.00390625" style="33" customWidth="1"/>
    <col min="21" max="21" width="12.140625" style="33" customWidth="1"/>
    <col min="22" max="22" width="11.8515625" style="33" customWidth="1"/>
    <col min="23" max="23" width="30.7109375" style="33" customWidth="1"/>
    <col min="24" max="24" width="11.28125" style="33" customWidth="1"/>
    <col min="25" max="25" width="11.7109375" style="33" customWidth="1"/>
    <col min="26" max="26" width="10.7109375" style="33" customWidth="1"/>
    <col min="27" max="27" width="17.7109375" style="33" customWidth="1"/>
    <col min="28" max="28" width="8.57421875" style="33" customWidth="1"/>
    <col min="29" max="29" width="8.140625" style="33" customWidth="1"/>
    <col min="30" max="30" width="9.7109375" style="33" customWidth="1"/>
    <col min="31" max="31" width="10.7109375" style="33" customWidth="1"/>
    <col min="32" max="16384" width="11.421875" style="33" customWidth="1"/>
  </cols>
  <sheetData>
    <row r="1" spans="1:12" ht="18">
      <c r="A1" s="479" t="s">
        <v>236</v>
      </c>
      <c r="B1" s="479"/>
      <c r="C1" s="479"/>
      <c r="D1" s="479"/>
      <c r="E1" s="479"/>
      <c r="F1" s="479"/>
      <c r="G1" s="479"/>
      <c r="H1" s="479"/>
      <c r="I1" s="479"/>
      <c r="J1" s="479"/>
      <c r="K1" s="479"/>
      <c r="L1" s="479"/>
    </row>
    <row r="2" spans="1:12" ht="12.75" customHeight="1">
      <c r="A2" s="62"/>
      <c r="B2" s="62"/>
      <c r="C2" s="62"/>
      <c r="D2" s="62"/>
      <c r="E2" s="62"/>
      <c r="F2" s="62"/>
      <c r="G2" s="62"/>
      <c r="H2" s="62"/>
      <c r="I2" s="62"/>
      <c r="J2" s="62"/>
      <c r="K2" s="62"/>
      <c r="L2" s="62"/>
    </row>
    <row r="3" spans="1:12" ht="15">
      <c r="A3" s="470" t="s">
        <v>256</v>
      </c>
      <c r="B3" s="470"/>
      <c r="C3" s="470"/>
      <c r="D3" s="470"/>
      <c r="E3" s="470"/>
      <c r="F3" s="470"/>
      <c r="G3" s="470"/>
      <c r="H3" s="470"/>
      <c r="I3" s="470"/>
      <c r="J3" s="470"/>
      <c r="K3" s="470"/>
      <c r="L3" s="470"/>
    </row>
    <row r="4" spans="1:12" ht="15">
      <c r="A4" s="480" t="s">
        <v>229</v>
      </c>
      <c r="B4" s="480"/>
      <c r="C4" s="480"/>
      <c r="D4" s="480"/>
      <c r="E4" s="480"/>
      <c r="F4" s="480"/>
      <c r="G4" s="480"/>
      <c r="H4" s="480"/>
      <c r="I4" s="480"/>
      <c r="J4" s="480"/>
      <c r="K4" s="480"/>
      <c r="L4" s="480"/>
    </row>
    <row r="5" spans="1:12" ht="15">
      <c r="A5" s="470" t="s">
        <v>126</v>
      </c>
      <c r="B5" s="470"/>
      <c r="C5" s="470"/>
      <c r="D5" s="470"/>
      <c r="E5" s="470"/>
      <c r="F5" s="470"/>
      <c r="G5" s="470"/>
      <c r="H5" s="470"/>
      <c r="I5" s="470"/>
      <c r="J5" s="470"/>
      <c r="K5" s="470"/>
      <c r="L5" s="470"/>
    </row>
    <row r="6" spans="1:12" ht="14.25" customHeight="1" thickBot="1">
      <c r="A6" s="220"/>
      <c r="B6" s="220"/>
      <c r="C6" s="220"/>
      <c r="D6" s="220"/>
      <c r="E6" s="220"/>
      <c r="F6" s="220"/>
      <c r="G6" s="220"/>
      <c r="H6" s="220"/>
      <c r="I6" s="220"/>
      <c r="J6" s="220"/>
      <c r="K6" s="220"/>
      <c r="L6" s="220"/>
    </row>
    <row r="7" spans="1:12" ht="12.75" customHeight="1">
      <c r="A7" s="481" t="s">
        <v>1</v>
      </c>
      <c r="B7" s="475" t="s">
        <v>3</v>
      </c>
      <c r="C7" s="526" t="s">
        <v>181</v>
      </c>
      <c r="D7" s="537"/>
      <c r="E7" s="481"/>
      <c r="F7" s="526" t="s">
        <v>33</v>
      </c>
      <c r="G7" s="537"/>
      <c r="H7" s="537"/>
      <c r="I7" s="481"/>
      <c r="J7" s="475" t="s">
        <v>34</v>
      </c>
      <c r="K7" s="475" t="s">
        <v>35</v>
      </c>
      <c r="L7" s="474" t="s">
        <v>244</v>
      </c>
    </row>
    <row r="8" spans="1:12" ht="12.75" customHeight="1">
      <c r="A8" s="482"/>
      <c r="B8" s="484"/>
      <c r="C8" s="538"/>
      <c r="D8" s="539"/>
      <c r="E8" s="540"/>
      <c r="F8" s="538"/>
      <c r="G8" s="539"/>
      <c r="H8" s="539"/>
      <c r="I8" s="540"/>
      <c r="J8" s="484"/>
      <c r="K8" s="484"/>
      <c r="L8" s="536"/>
    </row>
    <row r="9" spans="1:47" ht="12.75">
      <c r="A9" s="482"/>
      <c r="B9" s="484"/>
      <c r="C9" s="514" t="s">
        <v>3</v>
      </c>
      <c r="D9" s="476" t="s">
        <v>212</v>
      </c>
      <c r="E9" s="514" t="s">
        <v>36</v>
      </c>
      <c r="F9" s="514" t="s">
        <v>74</v>
      </c>
      <c r="G9" s="476" t="s">
        <v>240</v>
      </c>
      <c r="H9" s="238" t="s">
        <v>206</v>
      </c>
      <c r="I9" s="238" t="s">
        <v>241</v>
      </c>
      <c r="J9" s="484"/>
      <c r="K9" s="484"/>
      <c r="L9" s="508"/>
      <c r="AA9" s="505"/>
      <c r="AB9" s="504"/>
      <c r="AC9" s="504"/>
      <c r="AD9" s="504"/>
      <c r="AE9" s="504"/>
      <c r="AF9" s="504"/>
      <c r="AG9" s="504"/>
      <c r="AH9" s="504"/>
      <c r="AI9" s="504"/>
      <c r="AJ9" s="504"/>
      <c r="AK9" s="504"/>
      <c r="AL9" s="504"/>
      <c r="AM9" s="504"/>
      <c r="AN9" s="504"/>
      <c r="AO9" s="504"/>
      <c r="AP9" s="504"/>
      <c r="AQ9" s="504"/>
      <c r="AR9" s="504"/>
      <c r="AS9" s="504"/>
      <c r="AT9" s="504"/>
      <c r="AU9" s="59"/>
    </row>
    <row r="10" spans="1:47" ht="12.75">
      <c r="A10" s="482"/>
      <c r="B10" s="484"/>
      <c r="C10" s="484"/>
      <c r="D10" s="517"/>
      <c r="E10" s="484"/>
      <c r="F10" s="484"/>
      <c r="G10" s="477"/>
      <c r="H10" s="239" t="s">
        <v>248</v>
      </c>
      <c r="I10" s="239" t="s">
        <v>242</v>
      </c>
      <c r="J10" s="484"/>
      <c r="K10" s="484"/>
      <c r="L10" s="508"/>
      <c r="AA10" s="127"/>
      <c r="AB10" s="59"/>
      <c r="AC10" s="59"/>
      <c r="AD10" s="59"/>
      <c r="AE10" s="59"/>
      <c r="AF10" s="59"/>
      <c r="AG10" s="59"/>
      <c r="AH10" s="59"/>
      <c r="AI10" s="59"/>
      <c r="AJ10" s="59"/>
      <c r="AK10" s="59"/>
      <c r="AL10" s="59"/>
      <c r="AM10" s="59"/>
      <c r="AN10" s="59"/>
      <c r="AO10" s="59"/>
      <c r="AP10" s="59"/>
      <c r="AQ10" s="59"/>
      <c r="AR10" s="59"/>
      <c r="AS10" s="59"/>
      <c r="AT10" s="59"/>
      <c r="AU10" s="59"/>
    </row>
    <row r="11" spans="1:47" ht="15" customHeight="1" thickBot="1">
      <c r="A11" s="478"/>
      <c r="B11" s="483"/>
      <c r="C11" s="483"/>
      <c r="D11" s="518"/>
      <c r="E11" s="483"/>
      <c r="F11" s="483"/>
      <c r="G11" s="468"/>
      <c r="H11" s="240" t="s">
        <v>249</v>
      </c>
      <c r="I11" s="240" t="s">
        <v>214</v>
      </c>
      <c r="J11" s="483"/>
      <c r="K11" s="483"/>
      <c r="L11" s="509"/>
      <c r="V11"/>
      <c r="W11"/>
      <c r="X11"/>
      <c r="Y11"/>
      <c r="AA11" s="506"/>
      <c r="AB11" s="504"/>
      <c r="AC11" s="504"/>
      <c r="AD11" s="504"/>
      <c r="AE11" s="504"/>
      <c r="AF11" s="504"/>
      <c r="AG11" s="504"/>
      <c r="AH11" s="504"/>
      <c r="AI11" s="504"/>
      <c r="AJ11" s="504"/>
      <c r="AK11" s="504"/>
      <c r="AL11" s="504"/>
      <c r="AM11" s="504"/>
      <c r="AN11" s="504"/>
      <c r="AO11" s="504"/>
      <c r="AP11" s="504"/>
      <c r="AQ11" s="504"/>
      <c r="AR11" s="504"/>
      <c r="AS11" s="504"/>
      <c r="AT11" s="504"/>
      <c r="AU11" s="59"/>
    </row>
    <row r="12" spans="1:47" ht="12.75">
      <c r="A12" s="224">
        <v>2000</v>
      </c>
      <c r="B12" s="225">
        <v>2496.3</v>
      </c>
      <c r="C12" s="225">
        <v>216.3</v>
      </c>
      <c r="D12" s="225">
        <v>210.4</v>
      </c>
      <c r="E12" s="225">
        <v>5.900000000000006</v>
      </c>
      <c r="F12" s="225">
        <v>223.3</v>
      </c>
      <c r="G12" s="225">
        <v>43.475</v>
      </c>
      <c r="H12" s="225">
        <v>7.45</v>
      </c>
      <c r="I12" s="225">
        <v>18.45</v>
      </c>
      <c r="J12" s="225">
        <v>197.6</v>
      </c>
      <c r="K12" s="225">
        <v>905.1</v>
      </c>
      <c r="L12" s="226">
        <v>954</v>
      </c>
      <c r="M12"/>
      <c r="N12"/>
      <c r="O12"/>
      <c r="P12"/>
      <c r="Q12"/>
      <c r="R12"/>
      <c r="S12"/>
      <c r="T12"/>
      <c r="U12"/>
      <c r="V12"/>
      <c r="W12"/>
      <c r="X12"/>
      <c r="Y12"/>
      <c r="AA12" s="59"/>
      <c r="AB12" s="128"/>
      <c r="AC12" s="128"/>
      <c r="AD12" s="128"/>
      <c r="AE12" s="128"/>
      <c r="AF12" s="128"/>
      <c r="AG12" s="128"/>
      <c r="AH12" s="128"/>
      <c r="AI12" s="128"/>
      <c r="AJ12" s="128"/>
      <c r="AK12" s="128"/>
      <c r="AL12" s="128"/>
      <c r="AM12" s="128"/>
      <c r="AN12" s="128"/>
      <c r="AO12" s="128"/>
      <c r="AP12" s="128"/>
      <c r="AQ12" s="128"/>
      <c r="AR12" s="128"/>
      <c r="AS12" s="128"/>
      <c r="AT12" s="128"/>
      <c r="AU12" s="59"/>
    </row>
    <row r="13" spans="1:47" ht="12.75">
      <c r="A13" s="224">
        <v>2001</v>
      </c>
      <c r="B13" s="225">
        <v>1904.4</v>
      </c>
      <c r="C13" s="225">
        <v>162</v>
      </c>
      <c r="D13" s="225">
        <v>154.6</v>
      </c>
      <c r="E13" s="225">
        <v>7.400000000000006</v>
      </c>
      <c r="F13" s="225">
        <v>206.1</v>
      </c>
      <c r="G13" s="225">
        <v>43.725</v>
      </c>
      <c r="H13" s="225">
        <v>6</v>
      </c>
      <c r="I13" s="225">
        <v>14.65</v>
      </c>
      <c r="J13" s="225">
        <v>179.1</v>
      </c>
      <c r="K13" s="225">
        <v>754</v>
      </c>
      <c r="L13" s="226">
        <v>603.2</v>
      </c>
      <c r="M13"/>
      <c r="N13"/>
      <c r="O13"/>
      <c r="P13"/>
      <c r="Q13"/>
      <c r="R13"/>
      <c r="S13"/>
      <c r="T13"/>
      <c r="U13"/>
      <c r="V13"/>
      <c r="W13"/>
      <c r="X13"/>
      <c r="Y13"/>
      <c r="AA13" s="128"/>
      <c r="AB13" s="129"/>
      <c r="AC13" s="129"/>
      <c r="AD13" s="129"/>
      <c r="AE13" s="129"/>
      <c r="AF13" s="129"/>
      <c r="AG13" s="129"/>
      <c r="AH13" s="129"/>
      <c r="AI13" s="129"/>
      <c r="AJ13" s="129"/>
      <c r="AK13" s="129"/>
      <c r="AL13" s="129"/>
      <c r="AM13" s="129"/>
      <c r="AN13" s="129"/>
      <c r="AO13" s="129"/>
      <c r="AP13" s="129"/>
      <c r="AQ13" s="129"/>
      <c r="AR13" s="129"/>
      <c r="AS13" s="129"/>
      <c r="AT13" s="129"/>
      <c r="AU13" s="59"/>
    </row>
    <row r="14" spans="1:47" ht="12.75">
      <c r="A14" s="224">
        <v>2002</v>
      </c>
      <c r="B14" s="225">
        <v>2155.3</v>
      </c>
      <c r="C14" s="225">
        <v>179.2</v>
      </c>
      <c r="D14" s="225">
        <v>170.8</v>
      </c>
      <c r="E14" s="225">
        <v>8.399999999999977</v>
      </c>
      <c r="F14" s="225">
        <v>239.5</v>
      </c>
      <c r="G14" s="225">
        <v>47.8</v>
      </c>
      <c r="H14" s="225">
        <v>7.075</v>
      </c>
      <c r="I14" s="225">
        <v>18.075</v>
      </c>
      <c r="J14" s="225">
        <v>209.1</v>
      </c>
      <c r="K14" s="225">
        <v>893.9</v>
      </c>
      <c r="L14" s="226">
        <v>633.6</v>
      </c>
      <c r="M14"/>
      <c r="N14"/>
      <c r="O14"/>
      <c r="P14"/>
      <c r="Q14"/>
      <c r="R14"/>
      <c r="S14"/>
      <c r="T14"/>
      <c r="U14"/>
      <c r="V14"/>
      <c r="W14"/>
      <c r="X14"/>
      <c r="Y14"/>
      <c r="AA14" s="128"/>
      <c r="AB14" s="129"/>
      <c r="AC14" s="129"/>
      <c r="AD14" s="129"/>
      <c r="AE14" s="129"/>
      <c r="AF14" s="129"/>
      <c r="AG14" s="129"/>
      <c r="AH14" s="129"/>
      <c r="AI14" s="129"/>
      <c r="AJ14" s="129"/>
      <c r="AK14" s="129"/>
      <c r="AL14" s="129"/>
      <c r="AM14" s="129"/>
      <c r="AN14" s="129"/>
      <c r="AO14" s="129"/>
      <c r="AP14" s="129"/>
      <c r="AQ14" s="129"/>
      <c r="AR14" s="129"/>
      <c r="AS14" s="129"/>
      <c r="AT14" s="129"/>
      <c r="AU14" s="59"/>
    </row>
    <row r="15" spans="1:47" ht="12.75">
      <c r="A15" s="224">
        <v>2003</v>
      </c>
      <c r="B15" s="225">
        <v>2242.2</v>
      </c>
      <c r="C15" s="225">
        <v>181.4</v>
      </c>
      <c r="D15" s="225">
        <v>169.2</v>
      </c>
      <c r="E15" s="225">
        <v>12.2</v>
      </c>
      <c r="F15" s="225">
        <v>254.5</v>
      </c>
      <c r="G15" s="225">
        <v>54</v>
      </c>
      <c r="H15" s="225">
        <v>7.975</v>
      </c>
      <c r="I15" s="225">
        <v>17.3</v>
      </c>
      <c r="J15" s="225">
        <v>210.7</v>
      </c>
      <c r="K15" s="225">
        <v>952</v>
      </c>
      <c r="L15" s="226">
        <v>643.5</v>
      </c>
      <c r="M15"/>
      <c r="N15"/>
      <c r="O15"/>
      <c r="P15"/>
      <c r="Q15"/>
      <c r="R15"/>
      <c r="S15"/>
      <c r="T15"/>
      <c r="U15"/>
      <c r="V15"/>
      <c r="W15"/>
      <c r="X15"/>
      <c r="Y15"/>
      <c r="AA15" s="128"/>
      <c r="AB15" s="129"/>
      <c r="AC15" s="129"/>
      <c r="AD15" s="129"/>
      <c r="AE15" s="129"/>
      <c r="AF15" s="129"/>
      <c r="AG15" s="129"/>
      <c r="AH15" s="129"/>
      <c r="AI15" s="129"/>
      <c r="AJ15" s="129"/>
      <c r="AK15" s="129"/>
      <c r="AL15" s="129"/>
      <c r="AM15" s="129"/>
      <c r="AN15" s="129"/>
      <c r="AO15" s="129"/>
      <c r="AP15" s="129"/>
      <c r="AQ15" s="129"/>
      <c r="AR15" s="129"/>
      <c r="AS15" s="129"/>
      <c r="AT15" s="129"/>
      <c r="AU15" s="59"/>
    </row>
    <row r="16" spans="1:47" ht="12.75">
      <c r="A16" s="224">
        <v>2004</v>
      </c>
      <c r="B16" s="225">
        <v>2213.6</v>
      </c>
      <c r="C16" s="225">
        <v>178.7</v>
      </c>
      <c r="D16" s="225">
        <v>161.7</v>
      </c>
      <c r="E16" s="225">
        <v>17</v>
      </c>
      <c r="F16" s="225">
        <v>247.3</v>
      </c>
      <c r="G16" s="225">
        <v>52.175</v>
      </c>
      <c r="H16" s="225">
        <v>8.875</v>
      </c>
      <c r="I16" s="225">
        <v>19.85</v>
      </c>
      <c r="J16" s="225">
        <v>209.2</v>
      </c>
      <c r="K16" s="225">
        <v>972.7</v>
      </c>
      <c r="L16" s="226">
        <v>605.6</v>
      </c>
      <c r="M16" s="64"/>
      <c r="N16" s="64"/>
      <c r="O16" s="64"/>
      <c r="P16" s="64"/>
      <c r="Q16" s="64"/>
      <c r="R16" s="64"/>
      <c r="S16" s="64"/>
      <c r="T16" s="64"/>
      <c r="U16" s="64"/>
      <c r="V16"/>
      <c r="W16"/>
      <c r="X16"/>
      <c r="Y16"/>
      <c r="AA16" s="128"/>
      <c r="AB16" s="129"/>
      <c r="AC16" s="129"/>
      <c r="AD16" s="129"/>
      <c r="AE16" s="129"/>
      <c r="AF16" s="129"/>
      <c r="AG16" s="129"/>
      <c r="AH16" s="129"/>
      <c r="AI16" s="129"/>
      <c r="AJ16" s="129"/>
      <c r="AK16" s="129"/>
      <c r="AL16" s="129"/>
      <c r="AM16" s="129"/>
      <c r="AN16" s="129"/>
      <c r="AO16" s="129"/>
      <c r="AP16" s="129"/>
      <c r="AQ16" s="129"/>
      <c r="AR16" s="129"/>
      <c r="AS16" s="129"/>
      <c r="AT16" s="129"/>
      <c r="AU16" s="59"/>
    </row>
    <row r="17" spans="1:47" ht="12.75">
      <c r="A17" s="227">
        <v>2005</v>
      </c>
      <c r="B17" s="225">
        <v>1912.5</v>
      </c>
      <c r="C17" s="225">
        <v>107.5</v>
      </c>
      <c r="D17" s="225">
        <v>105.65</v>
      </c>
      <c r="E17" s="225">
        <v>1.8499999999999943</v>
      </c>
      <c r="F17" s="225">
        <v>161.2</v>
      </c>
      <c r="G17" s="225">
        <v>30.15</v>
      </c>
      <c r="H17" s="225">
        <v>4.675</v>
      </c>
      <c r="I17" s="225">
        <v>12</v>
      </c>
      <c r="J17" s="225">
        <v>151.9</v>
      </c>
      <c r="K17" s="225">
        <v>673.8</v>
      </c>
      <c r="L17" s="226">
        <v>818</v>
      </c>
      <c r="M17" s="64"/>
      <c r="N17" s="64"/>
      <c r="O17" s="64"/>
      <c r="P17" s="64"/>
      <c r="Q17" s="64"/>
      <c r="R17" s="64"/>
      <c r="S17" s="64"/>
      <c r="T17" s="64"/>
      <c r="U17" s="64"/>
      <c r="V17"/>
      <c r="W17"/>
      <c r="X17"/>
      <c r="Y17"/>
      <c r="AA17" s="128"/>
      <c r="AB17" s="129"/>
      <c r="AC17" s="129"/>
      <c r="AD17" s="129"/>
      <c r="AE17" s="129"/>
      <c r="AF17" s="129"/>
      <c r="AG17" s="129"/>
      <c r="AH17" s="129"/>
      <c r="AI17" s="129"/>
      <c r="AJ17" s="129"/>
      <c r="AK17" s="129"/>
      <c r="AL17" s="129"/>
      <c r="AM17" s="129"/>
      <c r="AN17" s="129"/>
      <c r="AO17" s="129"/>
      <c r="AP17" s="129"/>
      <c r="AQ17" s="129"/>
      <c r="AR17" s="129"/>
      <c r="AS17" s="129"/>
      <c r="AT17" s="129"/>
      <c r="AU17" s="59"/>
    </row>
    <row r="18" spans="1:47" ht="12.75">
      <c r="A18" s="224">
        <v>2006</v>
      </c>
      <c r="B18" s="225">
        <v>1837.1</v>
      </c>
      <c r="C18" s="225">
        <v>90.7</v>
      </c>
      <c r="D18" s="225">
        <v>87.1</v>
      </c>
      <c r="E18" s="225">
        <v>3.6000000000000085</v>
      </c>
      <c r="F18" s="225">
        <v>146.2</v>
      </c>
      <c r="G18" s="225">
        <v>30.475</v>
      </c>
      <c r="H18" s="225">
        <v>3.625</v>
      </c>
      <c r="I18" s="225">
        <v>10.55</v>
      </c>
      <c r="J18" s="225">
        <v>161.7</v>
      </c>
      <c r="K18" s="225">
        <v>706.8</v>
      </c>
      <c r="L18" s="226">
        <v>731.7</v>
      </c>
      <c r="M18" s="64"/>
      <c r="N18" s="64"/>
      <c r="O18" s="64"/>
      <c r="P18" s="64"/>
      <c r="Q18" s="64"/>
      <c r="R18" s="64"/>
      <c r="S18" s="64"/>
      <c r="T18" s="64"/>
      <c r="U18" s="64"/>
      <c r="V18"/>
      <c r="W18"/>
      <c r="X18"/>
      <c r="Y18"/>
      <c r="AA18" s="128"/>
      <c r="AB18" s="129"/>
      <c r="AC18" s="129"/>
      <c r="AD18" s="129"/>
      <c r="AE18" s="129"/>
      <c r="AF18" s="129"/>
      <c r="AG18" s="129"/>
      <c r="AH18" s="129"/>
      <c r="AI18" s="129"/>
      <c r="AJ18" s="129"/>
      <c r="AK18" s="129"/>
      <c r="AL18" s="129"/>
      <c r="AM18" s="129"/>
      <c r="AN18" s="129"/>
      <c r="AO18" s="129"/>
      <c r="AP18" s="129"/>
      <c r="AQ18" s="129"/>
      <c r="AR18" s="129"/>
      <c r="AS18" s="129"/>
      <c r="AT18" s="129"/>
      <c r="AU18" s="59"/>
    </row>
    <row r="19" spans="1:47" ht="13.5" customHeight="1">
      <c r="A19" s="224">
        <v>2007</v>
      </c>
      <c r="B19" s="225">
        <v>1833.9</v>
      </c>
      <c r="C19" s="225">
        <v>96.9</v>
      </c>
      <c r="D19" s="242">
        <v>93.6</v>
      </c>
      <c r="E19" s="225">
        <v>3.25</v>
      </c>
      <c r="F19" s="225">
        <v>135.6</v>
      </c>
      <c r="G19" s="242">
        <v>33.525</v>
      </c>
      <c r="H19" s="225">
        <v>5.175</v>
      </c>
      <c r="I19" s="242">
        <v>7.975</v>
      </c>
      <c r="J19" s="225">
        <v>183.4</v>
      </c>
      <c r="K19" s="225">
        <v>713.7</v>
      </c>
      <c r="L19" s="226">
        <v>704.3</v>
      </c>
      <c r="M19" s="65"/>
      <c r="N19" s="65"/>
      <c r="O19" s="65"/>
      <c r="P19" s="65"/>
      <c r="Q19" s="65"/>
      <c r="R19" s="65"/>
      <c r="S19" s="65"/>
      <c r="T19" s="65"/>
      <c r="U19" s="65"/>
      <c r="V19"/>
      <c r="W19"/>
      <c r="X19"/>
      <c r="Y19"/>
      <c r="AA19" s="128"/>
      <c r="AB19" s="129"/>
      <c r="AC19" s="129"/>
      <c r="AD19" s="129"/>
      <c r="AE19" s="129"/>
      <c r="AF19" s="129"/>
      <c r="AG19" s="129"/>
      <c r="AH19" s="129"/>
      <c r="AI19" s="129"/>
      <c r="AJ19" s="129"/>
      <c r="AK19" s="129"/>
      <c r="AL19" s="129"/>
      <c r="AM19" s="129"/>
      <c r="AN19" s="129"/>
      <c r="AO19" s="129"/>
      <c r="AP19" s="129"/>
      <c r="AQ19" s="129"/>
      <c r="AR19" s="129"/>
      <c r="AS19" s="129"/>
      <c r="AT19" s="129"/>
      <c r="AU19" s="59"/>
    </row>
    <row r="20" spans="1:24" ht="13.5" customHeight="1">
      <c r="A20" s="224" t="s">
        <v>395</v>
      </c>
      <c r="B20" s="225">
        <v>2590.5951325</v>
      </c>
      <c r="C20" s="225">
        <v>132.325</v>
      </c>
      <c r="D20" s="242">
        <v>129.6</v>
      </c>
      <c r="E20" s="225">
        <v>2.725</v>
      </c>
      <c r="F20" s="225">
        <v>211.575</v>
      </c>
      <c r="G20" s="242">
        <v>34</v>
      </c>
      <c r="H20" s="225">
        <v>8.224999999999994</v>
      </c>
      <c r="I20" s="242">
        <v>10.65</v>
      </c>
      <c r="J20" s="225">
        <v>424.4</v>
      </c>
      <c r="K20" s="225">
        <v>955</v>
      </c>
      <c r="L20" s="226">
        <v>867.3210525</v>
      </c>
      <c r="M20" s="65"/>
      <c r="N20" s="65"/>
      <c r="O20" s="65"/>
      <c r="P20" s="65"/>
      <c r="Q20" s="65"/>
      <c r="R20" s="65"/>
      <c r="S20" s="65"/>
      <c r="T20" s="65"/>
      <c r="U20" s="65"/>
      <c r="V20"/>
      <c r="W20"/>
      <c r="X20"/>
    </row>
    <row r="21" spans="1:24" ht="13.5" customHeight="1" thickBot="1">
      <c r="A21" s="228">
        <v>2009</v>
      </c>
      <c r="B21" s="229">
        <v>4149.515415</v>
      </c>
      <c r="C21" s="229">
        <v>193.25</v>
      </c>
      <c r="D21" s="243">
        <v>189.325</v>
      </c>
      <c r="E21" s="229">
        <v>3.925</v>
      </c>
      <c r="F21" s="229">
        <v>363.67565000000013</v>
      </c>
      <c r="G21" s="243">
        <v>52.00000000000006</v>
      </c>
      <c r="H21" s="229">
        <v>14.575</v>
      </c>
      <c r="I21" s="243">
        <v>20.65</v>
      </c>
      <c r="J21" s="229">
        <v>670.5503249999999</v>
      </c>
      <c r="K21" s="229">
        <v>1432.8177500000002</v>
      </c>
      <c r="L21" s="230">
        <v>1489.2150975</v>
      </c>
      <c r="M21" s="65"/>
      <c r="N21" s="65"/>
      <c r="O21" s="65"/>
      <c r="P21" s="65"/>
      <c r="Q21" s="65"/>
      <c r="R21" s="65"/>
      <c r="S21" s="65"/>
      <c r="T21" s="65"/>
      <c r="U21" s="65"/>
      <c r="V21"/>
      <c r="W21"/>
      <c r="X21"/>
    </row>
    <row r="22" spans="1:24" ht="13.5" customHeight="1">
      <c r="A22" s="231" t="s">
        <v>101</v>
      </c>
      <c r="B22" s="232"/>
      <c r="C22" s="232"/>
      <c r="D22" s="232"/>
      <c r="E22" s="233"/>
      <c r="F22" s="233"/>
      <c r="G22" s="234"/>
      <c r="H22" s="233"/>
      <c r="I22" s="233"/>
      <c r="J22" s="233"/>
      <c r="K22" s="233"/>
      <c r="L22" s="126"/>
      <c r="M22" s="65"/>
      <c r="N22" s="65"/>
      <c r="O22" s="65"/>
      <c r="P22" s="65"/>
      <c r="Q22" s="65"/>
      <c r="R22" s="65"/>
      <c r="S22" s="65"/>
      <c r="T22" s="65"/>
      <c r="U22" s="65"/>
      <c r="V22"/>
      <c r="W22"/>
      <c r="X22"/>
    </row>
    <row r="23" spans="1:24" ht="13.5" customHeight="1">
      <c r="A23" s="114" t="s">
        <v>250</v>
      </c>
      <c r="B23" s="70"/>
      <c r="C23" s="67"/>
      <c r="D23" s="67"/>
      <c r="E23" s="125"/>
      <c r="F23" s="125"/>
      <c r="G23" s="126"/>
      <c r="H23" s="125"/>
      <c r="I23" s="125"/>
      <c r="J23" s="125"/>
      <c r="K23" s="125"/>
      <c r="L23" s="126"/>
      <c r="M23" s="65"/>
      <c r="N23" s="65"/>
      <c r="O23" s="65"/>
      <c r="P23" s="65"/>
      <c r="Q23" s="65"/>
      <c r="R23" s="65"/>
      <c r="S23" s="65"/>
      <c r="T23" s="65"/>
      <c r="U23" s="65"/>
      <c r="V23"/>
      <c r="W23"/>
      <c r="X23"/>
    </row>
    <row r="24" spans="1:24" ht="13.5" customHeight="1">
      <c r="A24" s="114" t="s">
        <v>396</v>
      </c>
      <c r="B24" s="70"/>
      <c r="C24" s="67"/>
      <c r="D24" s="67"/>
      <c r="E24"/>
      <c r="F24"/>
      <c r="G24"/>
      <c r="H24"/>
      <c r="I24"/>
      <c r="J24"/>
      <c r="K24"/>
      <c r="L24"/>
      <c r="M24" s="65"/>
      <c r="N24" s="65"/>
      <c r="O24" s="65"/>
      <c r="P24" s="65"/>
      <c r="Q24" s="65"/>
      <c r="R24" s="65"/>
      <c r="S24" s="65"/>
      <c r="T24" s="65"/>
      <c r="U24" s="65"/>
      <c r="V24"/>
      <c r="W24"/>
      <c r="X24"/>
    </row>
    <row r="25" spans="1:24" ht="13.5" customHeight="1">
      <c r="A25" s="67"/>
      <c r="B25" s="70"/>
      <c r="C25" s="67"/>
      <c r="D25" s="67"/>
      <c r="E25"/>
      <c r="F25"/>
      <c r="G25"/>
      <c r="H25"/>
      <c r="I25"/>
      <c r="J25"/>
      <c r="K25"/>
      <c r="L25"/>
      <c r="M25" s="65"/>
      <c r="N25" s="65"/>
      <c r="O25" s="65"/>
      <c r="P25" s="65"/>
      <c r="Q25" s="65"/>
      <c r="R25" s="65"/>
      <c r="S25" s="65"/>
      <c r="T25" s="65"/>
      <c r="U25" s="65"/>
      <c r="V25"/>
      <c r="W25"/>
      <c r="X25"/>
    </row>
    <row r="26" spans="1:24" ht="13.5" customHeight="1" thickBot="1">
      <c r="A26" s="67"/>
      <c r="B26" s="70"/>
      <c r="C26" s="67"/>
      <c r="D26" s="67"/>
      <c r="E26"/>
      <c r="F26"/>
      <c r="G26"/>
      <c r="H26"/>
      <c r="I26"/>
      <c r="J26"/>
      <c r="K26"/>
      <c r="L26"/>
      <c r="M26" s="65"/>
      <c r="N26" s="65"/>
      <c r="O26" s="65"/>
      <c r="P26" s="65"/>
      <c r="Q26" s="65"/>
      <c r="R26" s="65"/>
      <c r="S26" s="65"/>
      <c r="T26" s="65"/>
      <c r="U26" s="65"/>
      <c r="V26"/>
      <c r="W26"/>
      <c r="X26"/>
    </row>
    <row r="27" spans="1:21" ht="24.75" customHeight="1" thickBot="1">
      <c r="A27" s="541" t="s">
        <v>235</v>
      </c>
      <c r="B27" s="542"/>
      <c r="C27"/>
      <c r="D27" s="543" t="s">
        <v>235</v>
      </c>
      <c r="E27" s="543"/>
      <c r="F27" s="543"/>
      <c r="G27" s="543"/>
      <c r="H27" s="543"/>
      <c r="I27" s="543"/>
      <c r="J27" s="97"/>
      <c r="K27" s="65"/>
      <c r="L27" s="65"/>
      <c r="M27" s="65"/>
      <c r="N27" s="65"/>
      <c r="O27" s="65"/>
      <c r="P27" s="65"/>
      <c r="Q27" s="65"/>
      <c r="R27" s="65"/>
      <c r="S27"/>
      <c r="T27"/>
      <c r="U27"/>
    </row>
    <row r="28" spans="1:21" ht="13.5" customHeight="1">
      <c r="A28" s="481" t="s">
        <v>1</v>
      </c>
      <c r="B28" s="544" t="s">
        <v>403</v>
      </c>
      <c r="C28"/>
      <c r="D28" s="481" t="s">
        <v>1</v>
      </c>
      <c r="E28" s="519" t="s">
        <v>398</v>
      </c>
      <c r="F28" s="519" t="s">
        <v>399</v>
      </c>
      <c r="G28" s="519" t="s">
        <v>400</v>
      </c>
      <c r="H28" s="519" t="s">
        <v>401</v>
      </c>
      <c r="I28" s="507" t="s">
        <v>402</v>
      </c>
      <c r="J28" s="97"/>
      <c r="K28" s="65"/>
      <c r="L28" s="65"/>
      <c r="M28" s="65"/>
      <c r="N28" s="65"/>
      <c r="O28" s="65"/>
      <c r="P28" s="65"/>
      <c r="Q28" s="65"/>
      <c r="R28" s="65"/>
      <c r="S28"/>
      <c r="T28"/>
      <c r="U28"/>
    </row>
    <row r="29" spans="1:21" ht="13.5" customHeight="1">
      <c r="A29" s="482"/>
      <c r="B29" s="545"/>
      <c r="C29"/>
      <c r="D29" s="482"/>
      <c r="E29" s="520"/>
      <c r="F29" s="520" t="s">
        <v>252</v>
      </c>
      <c r="G29" s="520" t="s">
        <v>233</v>
      </c>
      <c r="H29" s="520"/>
      <c r="I29" s="508"/>
      <c r="J29" s="97"/>
      <c r="K29" s="65"/>
      <c r="L29" s="65"/>
      <c r="M29" s="65"/>
      <c r="N29" s="65"/>
      <c r="O29" s="65"/>
      <c r="P29" s="65"/>
      <c r="Q29" s="65"/>
      <c r="R29" s="65"/>
      <c r="S29"/>
      <c r="T29"/>
      <c r="U29"/>
    </row>
    <row r="30" spans="1:21" ht="13.5" customHeight="1">
      <c r="A30" s="482"/>
      <c r="B30" s="545"/>
      <c r="C30"/>
      <c r="D30" s="482"/>
      <c r="E30" s="520"/>
      <c r="F30" s="520" t="s">
        <v>253</v>
      </c>
      <c r="G30" s="520" t="s">
        <v>234</v>
      </c>
      <c r="H30" s="520"/>
      <c r="I30" s="508"/>
      <c r="J30" s="97"/>
      <c r="K30" s="65"/>
      <c r="L30" s="65"/>
      <c r="M30" s="65"/>
      <c r="N30" s="65"/>
      <c r="O30" s="65"/>
      <c r="P30" s="65"/>
      <c r="Q30" s="65"/>
      <c r="R30" s="65"/>
      <c r="S30"/>
      <c r="T30"/>
      <c r="U30"/>
    </row>
    <row r="31" spans="1:21" ht="22.5" customHeight="1" thickBot="1">
      <c r="A31" s="478"/>
      <c r="B31" s="546"/>
      <c r="C31"/>
      <c r="D31" s="478"/>
      <c r="E31" s="521"/>
      <c r="F31" s="521" t="s">
        <v>246</v>
      </c>
      <c r="G31" s="521" t="s">
        <v>247</v>
      </c>
      <c r="H31" s="521"/>
      <c r="I31" s="509"/>
      <c r="J31" s="97"/>
      <c r="K31" s="65"/>
      <c r="L31" s="65"/>
      <c r="M31" s="65"/>
      <c r="N31" s="65"/>
      <c r="O31" s="65"/>
      <c r="P31" s="65"/>
      <c r="Q31" s="65"/>
      <c r="R31" s="65"/>
      <c r="S31"/>
      <c r="T31"/>
      <c r="U31"/>
    </row>
    <row r="32" spans="1:21" ht="13.5" customHeight="1">
      <c r="A32" s="224">
        <v>2000</v>
      </c>
      <c r="B32" s="226">
        <v>12.95</v>
      </c>
      <c r="C32"/>
      <c r="D32" s="224" t="s">
        <v>395</v>
      </c>
      <c r="E32" s="225">
        <v>486</v>
      </c>
      <c r="F32" s="225">
        <v>163.7</v>
      </c>
      <c r="G32" s="225">
        <v>24.6</v>
      </c>
      <c r="H32" s="226">
        <v>271.8</v>
      </c>
      <c r="I32" s="226">
        <v>26</v>
      </c>
      <c r="J32" s="97"/>
      <c r="K32" s="65"/>
      <c r="L32" s="65"/>
      <c r="M32" s="65"/>
      <c r="N32" s="65"/>
      <c r="O32" s="65"/>
      <c r="P32" s="65"/>
      <c r="Q32" s="65"/>
      <c r="R32" s="65"/>
      <c r="S32"/>
      <c r="T32"/>
      <c r="U32"/>
    </row>
    <row r="33" spans="1:21" ht="13.5" customHeight="1" thickBot="1">
      <c r="A33" s="224">
        <v>2001</v>
      </c>
      <c r="B33" s="226">
        <v>15.375</v>
      </c>
      <c r="C33"/>
      <c r="D33" s="228">
        <v>2009</v>
      </c>
      <c r="E33" s="229">
        <v>524.3</v>
      </c>
      <c r="F33" s="229">
        <v>165</v>
      </c>
      <c r="G33" s="229">
        <v>30.1</v>
      </c>
      <c r="H33" s="230">
        <v>303.6</v>
      </c>
      <c r="I33" s="230">
        <v>25.5</v>
      </c>
      <c r="J33" s="97"/>
      <c r="K33" s="65"/>
      <c r="L33" s="65"/>
      <c r="M33" s="65"/>
      <c r="N33" s="65"/>
      <c r="O33" s="65"/>
      <c r="P33" s="65"/>
      <c r="Q33" s="65"/>
      <c r="R33" s="65"/>
      <c r="S33"/>
      <c r="T33"/>
      <c r="U33"/>
    </row>
    <row r="34" spans="1:21" ht="13.5" customHeight="1">
      <c r="A34" s="224">
        <v>2002</v>
      </c>
      <c r="B34" s="226">
        <v>15.8</v>
      </c>
      <c r="C34"/>
      <c r="D34"/>
      <c r="E34"/>
      <c r="F34"/>
      <c r="G34"/>
      <c r="H34"/>
      <c r="I34" s="125"/>
      <c r="J34" s="125"/>
      <c r="K34" s="65"/>
      <c r="L34" s="65"/>
      <c r="M34" s="65"/>
      <c r="N34" s="65"/>
      <c r="O34" s="65"/>
      <c r="P34" s="65"/>
      <c r="Q34" s="65"/>
      <c r="R34" s="65"/>
      <c r="S34"/>
      <c r="T34"/>
      <c r="U34"/>
    </row>
    <row r="35" spans="1:21" ht="13.5" customHeight="1">
      <c r="A35" s="224">
        <v>2003</v>
      </c>
      <c r="B35" s="226">
        <v>18.275</v>
      </c>
      <c r="C35"/>
      <c r="D35"/>
      <c r="E35"/>
      <c r="F35"/>
      <c r="G35"/>
      <c r="H35"/>
      <c r="I35"/>
      <c r="J35" s="97"/>
      <c r="K35" s="65"/>
      <c r="L35" s="65"/>
      <c r="M35" s="65"/>
      <c r="N35" s="65"/>
      <c r="O35" s="65"/>
      <c r="P35" s="65"/>
      <c r="Q35" s="65"/>
      <c r="R35" s="65"/>
      <c r="S35"/>
      <c r="T35"/>
      <c r="U35"/>
    </row>
    <row r="36" spans="1:21" ht="13.5" customHeight="1">
      <c r="A36" s="224">
        <v>2004</v>
      </c>
      <c r="B36" s="226">
        <v>18.95</v>
      </c>
      <c r="C36" s="125"/>
      <c r="D36" s="126"/>
      <c r="E36" s="125"/>
      <c r="F36" s="125"/>
      <c r="G36" s="125"/>
      <c r="H36" s="125"/>
      <c r="I36" s="125"/>
      <c r="J36" s="97"/>
      <c r="K36" s="65"/>
      <c r="L36" s="65"/>
      <c r="M36" s="65"/>
      <c r="N36" s="65"/>
      <c r="O36" s="65"/>
      <c r="P36" s="65"/>
      <c r="Q36" s="65"/>
      <c r="R36" s="65"/>
      <c r="S36"/>
      <c r="T36"/>
      <c r="U36"/>
    </row>
    <row r="37" spans="1:21" ht="13.5" customHeight="1">
      <c r="A37" s="227">
        <v>2005</v>
      </c>
      <c r="B37" s="226">
        <v>17.7</v>
      </c>
      <c r="C37" s="125"/>
      <c r="D37" s="126"/>
      <c r="E37"/>
      <c r="F37"/>
      <c r="G37"/>
      <c r="H37"/>
      <c r="I37" s="125"/>
      <c r="J37" s="97"/>
      <c r="K37" s="65"/>
      <c r="L37" s="65"/>
      <c r="M37" s="65"/>
      <c r="N37" s="65"/>
      <c r="O37" s="65"/>
      <c r="P37" s="65"/>
      <c r="Q37" s="65"/>
      <c r="R37" s="65"/>
      <c r="S37"/>
      <c r="T37"/>
      <c r="U37"/>
    </row>
    <row r="38" spans="1:20" ht="13.5" customHeight="1">
      <c r="A38" s="224">
        <v>2006</v>
      </c>
      <c r="B38" s="226">
        <v>19.1</v>
      </c>
      <c r="C38" s="69"/>
      <c r="D38" s="68"/>
      <c r="E38"/>
      <c r="F38"/>
      <c r="G38"/>
      <c r="H38"/>
      <c r="I38" s="67"/>
      <c r="J38" s="66"/>
      <c r="K38" s="65"/>
      <c r="L38" s="65"/>
      <c r="M38" s="65"/>
      <c r="N38" s="65"/>
      <c r="O38" s="65"/>
      <c r="P38" s="65"/>
      <c r="Q38" s="65"/>
      <c r="R38" s="65"/>
      <c r="S38"/>
      <c r="T38"/>
    </row>
    <row r="39" spans="1:33" ht="12.75" customHeight="1" thickBot="1">
      <c r="A39" s="224">
        <v>2007</v>
      </c>
      <c r="B39" s="226">
        <v>20.675</v>
      </c>
      <c r="C39" s="67"/>
      <c r="D39" s="67"/>
      <c r="E39"/>
      <c r="F39"/>
      <c r="G39"/>
      <c r="H39"/>
      <c r="I39" s="67"/>
      <c r="K39" s="65"/>
      <c r="L39" s="65"/>
      <c r="M39" s="65"/>
      <c r="N39" s="65"/>
      <c r="O39" s="65"/>
      <c r="P39" s="65"/>
      <c r="Q39" s="65"/>
      <c r="R39" s="65"/>
      <c r="S39" s="65"/>
      <c r="T39"/>
      <c r="Y39" s="129"/>
      <c r="Z39" s="129"/>
      <c r="AA39" s="129"/>
      <c r="AB39" s="59"/>
      <c r="AC39" s="59"/>
      <c r="AD39" s="59"/>
      <c r="AE39" s="59"/>
      <c r="AF39" s="59"/>
      <c r="AG39" s="59"/>
    </row>
    <row r="40" spans="1:36" ht="12.75" customHeight="1">
      <c r="A40" s="231" t="s">
        <v>101</v>
      </c>
      <c r="B40" s="232"/>
      <c r="C40" s="439"/>
      <c r="D40" s="439"/>
      <c r="E40" s="439"/>
      <c r="F40" s="67"/>
      <c r="G40" s="67"/>
      <c r="H40" s="67"/>
      <c r="I40" s="67"/>
      <c r="J40" s="67"/>
      <c r="K40" s="67"/>
      <c r="L40" s="67"/>
      <c r="M40" s="65"/>
      <c r="N40" s="65"/>
      <c r="O40" s="65"/>
      <c r="P40" s="65"/>
      <c r="Q40" s="65"/>
      <c r="R40" s="65"/>
      <c r="S40" s="65"/>
      <c r="T40" s="65"/>
      <c r="U40" s="65"/>
      <c r="V40" s="65"/>
      <c r="W40"/>
      <c r="X40"/>
      <c r="Y40"/>
      <c r="Z40"/>
      <c r="AA40" s="128"/>
      <c r="AB40" s="129"/>
      <c r="AC40" s="129"/>
      <c r="AD40" s="129"/>
      <c r="AE40" s="59"/>
      <c r="AF40" s="59"/>
      <c r="AG40" s="59"/>
      <c r="AH40" s="59"/>
      <c r="AI40" s="130"/>
      <c r="AJ40" s="130"/>
    </row>
    <row r="41" spans="1:36" ht="12.75" customHeight="1">
      <c r="A41" s="114" t="s">
        <v>396</v>
      </c>
      <c r="B41" s="70"/>
      <c r="C41" s="67"/>
      <c r="D41" s="67"/>
      <c r="E41" s="71"/>
      <c r="F41" s="67"/>
      <c r="G41" s="67"/>
      <c r="H41" s="67"/>
      <c r="I41" s="67"/>
      <c r="J41" s="67"/>
      <c r="K41" s="67"/>
      <c r="L41" s="67"/>
      <c r="M41" s="67"/>
      <c r="N41" s="65"/>
      <c r="O41" s="65"/>
      <c r="P41" s="65"/>
      <c r="Q41" s="65"/>
      <c r="R41" s="65"/>
      <c r="S41" s="65"/>
      <c r="T41" s="65"/>
      <c r="U41" s="65"/>
      <c r="V41" s="65"/>
      <c r="W41"/>
      <c r="X41"/>
      <c r="Y41"/>
      <c r="Z41"/>
      <c r="AA41" s="128"/>
      <c r="AB41" s="129"/>
      <c r="AC41" s="129"/>
      <c r="AD41" s="129"/>
      <c r="AE41" s="59"/>
      <c r="AF41" s="59"/>
      <c r="AG41" s="59"/>
      <c r="AH41" s="59"/>
      <c r="AI41" s="130"/>
      <c r="AJ41" s="130"/>
    </row>
    <row r="42" spans="1:68" ht="12.75">
      <c r="A42"/>
      <c r="B42"/>
      <c r="C42"/>
      <c r="D42"/>
      <c r="E42"/>
      <c r="F42"/>
      <c r="G42"/>
      <c r="H42"/>
      <c r="I42"/>
      <c r="J42"/>
      <c r="K42"/>
      <c r="L42"/>
      <c r="W42" s="128"/>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59"/>
    </row>
    <row r="43" spans="1:68" ht="12.75">
      <c r="A43"/>
      <c r="B43"/>
      <c r="C43"/>
      <c r="D43"/>
      <c r="E43"/>
      <c r="F43"/>
      <c r="G43"/>
      <c r="H43"/>
      <c r="I43"/>
      <c r="J43"/>
      <c r="K43"/>
      <c r="L43"/>
      <c r="W43" s="128"/>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59"/>
    </row>
    <row r="44" spans="1:68" ht="12.75">
      <c r="A44"/>
      <c r="B44"/>
      <c r="C44"/>
      <c r="D44"/>
      <c r="E44"/>
      <c r="F44"/>
      <c r="G44"/>
      <c r="H44"/>
      <c r="I44"/>
      <c r="W44" s="128"/>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59"/>
    </row>
    <row r="45" spans="1:68" ht="12.75">
      <c r="A45"/>
      <c r="B45"/>
      <c r="C45"/>
      <c r="D45"/>
      <c r="E45"/>
      <c r="F45"/>
      <c r="G45"/>
      <c r="H45"/>
      <c r="I45"/>
      <c r="W45" s="128"/>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59"/>
    </row>
    <row r="46" spans="1:68" ht="12.75">
      <c r="A46"/>
      <c r="B46"/>
      <c r="C46"/>
      <c r="D46"/>
      <c r="E46"/>
      <c r="F46"/>
      <c r="G46"/>
      <c r="H46"/>
      <c r="I46"/>
      <c r="W46" s="128"/>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59"/>
    </row>
    <row r="47" spans="1:68" ht="12.75">
      <c r="A47"/>
      <c r="B47"/>
      <c r="C47"/>
      <c r="D47"/>
      <c r="E47"/>
      <c r="F47"/>
      <c r="G47"/>
      <c r="H47"/>
      <c r="I47"/>
      <c r="W47" s="128"/>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59"/>
    </row>
    <row r="48" spans="1:68" ht="12.75">
      <c r="A48"/>
      <c r="B48"/>
      <c r="C48"/>
      <c r="D48"/>
      <c r="E48"/>
      <c r="F48"/>
      <c r="G48"/>
      <c r="H48"/>
      <c r="I48"/>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row>
    <row r="49" spans="1:68" ht="12.75">
      <c r="A49"/>
      <c r="B49"/>
      <c r="C49"/>
      <c r="D49"/>
      <c r="E49"/>
      <c r="F49"/>
      <c r="G49"/>
      <c r="H49"/>
      <c r="I49"/>
      <c r="W49" s="503"/>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9"/>
    </row>
    <row r="50" spans="1:9" ht="12.75">
      <c r="A50"/>
      <c r="B50"/>
      <c r="C50"/>
      <c r="D50"/>
      <c r="E50"/>
      <c r="F50"/>
      <c r="G50"/>
      <c r="H50"/>
      <c r="I50"/>
    </row>
    <row r="51" spans="1:9" ht="12.75">
      <c r="A51"/>
      <c r="B51"/>
      <c r="C51"/>
      <c r="D51"/>
      <c r="E51"/>
      <c r="F51"/>
      <c r="G51"/>
      <c r="H51"/>
      <c r="I51"/>
    </row>
    <row r="52" spans="1:9" ht="12.75">
      <c r="A52"/>
      <c r="B52"/>
      <c r="C52"/>
      <c r="D52"/>
      <c r="E52"/>
      <c r="F52"/>
      <c r="G52"/>
      <c r="H52"/>
      <c r="I52"/>
    </row>
    <row r="53" spans="1:9" ht="12.75">
      <c r="A53"/>
      <c r="B53"/>
      <c r="C53"/>
      <c r="D53"/>
      <c r="E53"/>
      <c r="F53"/>
      <c r="G53"/>
      <c r="H53"/>
      <c r="I53"/>
    </row>
    <row r="54" spans="1:9" ht="12.75">
      <c r="A54"/>
      <c r="B54"/>
      <c r="C54"/>
      <c r="D54"/>
      <c r="E54"/>
      <c r="F54"/>
      <c r="G54"/>
      <c r="H54"/>
      <c r="I54"/>
    </row>
    <row r="55" spans="1:9" ht="12.75">
      <c r="A55"/>
      <c r="B55"/>
      <c r="C55"/>
      <c r="D55"/>
      <c r="E55"/>
      <c r="F55"/>
      <c r="G55"/>
      <c r="H55"/>
      <c r="I55"/>
    </row>
    <row r="56" spans="1:9" ht="12.75">
      <c r="A56"/>
      <c r="B56"/>
      <c r="C56"/>
      <c r="D56"/>
      <c r="E56"/>
      <c r="F56"/>
      <c r="G56"/>
      <c r="H56"/>
      <c r="I56"/>
    </row>
    <row r="57" spans="1:9" ht="12.75">
      <c r="A57"/>
      <c r="B57"/>
      <c r="C57"/>
      <c r="D57"/>
      <c r="E57"/>
      <c r="F57"/>
      <c r="G57"/>
      <c r="H57"/>
      <c r="I57"/>
    </row>
    <row r="58" spans="1:9" ht="12.75">
      <c r="A58"/>
      <c r="B58"/>
      <c r="C58"/>
      <c r="D58"/>
      <c r="E58"/>
      <c r="F58"/>
      <c r="G58"/>
      <c r="H58"/>
      <c r="I58"/>
    </row>
    <row r="59" spans="1:9" ht="12.75">
      <c r="A59"/>
      <c r="B59"/>
      <c r="C59"/>
      <c r="D59"/>
      <c r="E59"/>
      <c r="F59"/>
      <c r="G59"/>
      <c r="H59"/>
      <c r="I59"/>
    </row>
    <row r="60" spans="1:9" ht="12.75">
      <c r="A60"/>
      <c r="B60"/>
      <c r="C60"/>
      <c r="D60"/>
      <c r="E60"/>
      <c r="F60"/>
      <c r="G60"/>
      <c r="H60"/>
      <c r="I60"/>
    </row>
    <row r="61" spans="1:9" ht="12.75">
      <c r="A61"/>
      <c r="B61"/>
      <c r="C61"/>
      <c r="D61"/>
      <c r="E61"/>
      <c r="F61"/>
      <c r="G61"/>
      <c r="H61"/>
      <c r="I61"/>
    </row>
    <row r="62" spans="1:9" ht="12.75">
      <c r="A62"/>
      <c r="B62"/>
      <c r="C62"/>
      <c r="D62"/>
      <c r="E62"/>
      <c r="F62"/>
      <c r="G62"/>
      <c r="H62"/>
      <c r="I62"/>
    </row>
    <row r="63" spans="1:9" ht="12.75">
      <c r="A63"/>
      <c r="B63"/>
      <c r="C63"/>
      <c r="D63"/>
      <c r="E63"/>
      <c r="F63"/>
      <c r="G63"/>
      <c r="H63"/>
      <c r="I63"/>
    </row>
    <row r="64" spans="1:9" ht="12.75">
      <c r="A64"/>
      <c r="B64"/>
      <c r="C64"/>
      <c r="D64"/>
      <c r="E64"/>
      <c r="F64"/>
      <c r="G64"/>
      <c r="H64"/>
      <c r="I64"/>
    </row>
    <row r="65" spans="1:9" ht="12.75">
      <c r="A65"/>
      <c r="B65"/>
      <c r="C65"/>
      <c r="D65"/>
      <c r="E65"/>
      <c r="F65"/>
      <c r="G65"/>
      <c r="H65"/>
      <c r="I65"/>
    </row>
  </sheetData>
  <mergeCells count="29">
    <mergeCell ref="I28:I31"/>
    <mergeCell ref="A27:B27"/>
    <mergeCell ref="D27:I27"/>
    <mergeCell ref="A28:A31"/>
    <mergeCell ref="B28:B31"/>
    <mergeCell ref="D28:D31"/>
    <mergeCell ref="E28:E31"/>
    <mergeCell ref="F28:F31"/>
    <mergeCell ref="G28:G31"/>
    <mergeCell ref="H28:H31"/>
    <mergeCell ref="E9:E11"/>
    <mergeCell ref="L7:L11"/>
    <mergeCell ref="J7:J11"/>
    <mergeCell ref="K7:K11"/>
    <mergeCell ref="G9:G11"/>
    <mergeCell ref="F9:F11"/>
    <mergeCell ref="C7:E8"/>
    <mergeCell ref="F7:I8"/>
    <mergeCell ref="C9:C11"/>
    <mergeCell ref="W49:BO49"/>
    <mergeCell ref="AA9:AT9"/>
    <mergeCell ref="AA11:AT11"/>
    <mergeCell ref="A1:L1"/>
    <mergeCell ref="A3:L3"/>
    <mergeCell ref="A4:L4"/>
    <mergeCell ref="A5:L5"/>
    <mergeCell ref="A7:A11"/>
    <mergeCell ref="B7:B11"/>
    <mergeCell ref="D9:D11"/>
  </mergeCells>
  <printOptions horizontalCentered="1"/>
  <pageMargins left="0.7874015748031497" right="0.7874015748031497" top="0.5905511811023623" bottom="0.984251968503937" header="0" footer="0"/>
  <pageSetup fitToHeight="1" fitToWidth="1" horizontalDpi="2400" verticalDpi="2400" orientation="portrait" paperSize="9" scale="58"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codeName="Hoja6">
    <pageSetUpPr fitToPage="1"/>
  </sheetPr>
  <dimension ref="A1:BF104"/>
  <sheetViews>
    <sheetView showGridLines="0" zoomScale="75" zoomScaleNormal="75" workbookViewId="0" topLeftCell="A1">
      <selection activeCell="A22" sqref="A22"/>
    </sheetView>
  </sheetViews>
  <sheetFormatPr defaultColWidth="11.421875" defaultRowHeight="12.75"/>
  <cols>
    <col min="1" max="1" width="20.7109375" style="33" customWidth="1"/>
    <col min="2" max="9" width="11.7109375" style="33" customWidth="1"/>
    <col min="10" max="12" width="11.421875" style="33" customWidth="1"/>
    <col min="13" max="13" width="12.8515625" style="33" customWidth="1"/>
    <col min="14" max="16384" width="11.421875" style="33" customWidth="1"/>
  </cols>
  <sheetData>
    <row r="1" spans="1:13" ht="18">
      <c r="A1" s="547" t="s">
        <v>236</v>
      </c>
      <c r="B1" s="547"/>
      <c r="C1" s="547"/>
      <c r="D1" s="547"/>
      <c r="E1" s="547"/>
      <c r="F1" s="547"/>
      <c r="G1" s="547"/>
      <c r="H1" s="547"/>
      <c r="I1" s="547"/>
      <c r="J1" s="62"/>
      <c r="K1" s="62"/>
      <c r="L1" s="62"/>
      <c r="M1" s="62"/>
    </row>
    <row r="2" spans="1:13" ht="12.75" customHeight="1">
      <c r="A2" s="62"/>
      <c r="B2" s="62"/>
      <c r="C2" s="62"/>
      <c r="D2" s="62"/>
      <c r="E2" s="62"/>
      <c r="F2" s="62"/>
      <c r="G2" s="62"/>
      <c r="H2" s="62"/>
      <c r="I2" s="62"/>
      <c r="J2" s="62"/>
      <c r="K2" s="62"/>
      <c r="L2" s="62"/>
      <c r="M2" s="62"/>
    </row>
    <row r="3" spans="1:11" ht="15">
      <c r="A3" s="548" t="s">
        <v>370</v>
      </c>
      <c r="B3" s="548"/>
      <c r="C3" s="548"/>
      <c r="D3" s="548"/>
      <c r="E3" s="548"/>
      <c r="F3" s="548"/>
      <c r="G3" s="548"/>
      <c r="H3" s="548"/>
      <c r="I3" s="548"/>
      <c r="J3" s="78"/>
      <c r="K3" s="79"/>
    </row>
    <row r="4" spans="1:11" ht="15">
      <c r="A4" s="556" t="s">
        <v>227</v>
      </c>
      <c r="B4" s="556"/>
      <c r="C4" s="556"/>
      <c r="D4" s="556"/>
      <c r="E4" s="556"/>
      <c r="F4" s="556"/>
      <c r="G4" s="556"/>
      <c r="H4" s="556"/>
      <c r="I4" s="556"/>
      <c r="J4" s="78"/>
      <c r="K4" s="79"/>
    </row>
    <row r="5" spans="1:11" ht="15">
      <c r="A5" s="554" t="s">
        <v>126</v>
      </c>
      <c r="B5" s="554"/>
      <c r="C5" s="554"/>
      <c r="D5" s="554"/>
      <c r="E5" s="554"/>
      <c r="F5" s="554"/>
      <c r="G5" s="554"/>
      <c r="H5" s="554"/>
      <c r="I5" s="554"/>
      <c r="J5" s="48"/>
      <c r="K5" s="79"/>
    </row>
    <row r="6" spans="1:11" ht="13.5" thickBot="1">
      <c r="A6" s="241"/>
      <c r="B6" s="241"/>
      <c r="C6" s="241"/>
      <c r="D6" s="241"/>
      <c r="E6" s="241"/>
      <c r="F6" s="241"/>
      <c r="G6" s="241"/>
      <c r="H6" s="241"/>
      <c r="I6" s="241"/>
      <c r="K6" s="80"/>
    </row>
    <row r="7" spans="1:11" ht="12.75">
      <c r="A7" s="259"/>
      <c r="B7" s="551" t="s">
        <v>55</v>
      </c>
      <c r="C7" s="552"/>
      <c r="D7" s="552"/>
      <c r="E7" s="553"/>
      <c r="F7" s="551" t="s">
        <v>56</v>
      </c>
      <c r="G7" s="552"/>
      <c r="H7" s="552"/>
      <c r="I7" s="552"/>
      <c r="J7" s="81"/>
      <c r="K7" s="80"/>
    </row>
    <row r="8" spans="1:11" ht="12.75">
      <c r="A8" s="260" t="s">
        <v>57</v>
      </c>
      <c r="B8" s="549" t="s">
        <v>182</v>
      </c>
      <c r="C8" s="555"/>
      <c r="D8" s="549" t="s">
        <v>3</v>
      </c>
      <c r="E8" s="555"/>
      <c r="F8" s="549" t="s">
        <v>182</v>
      </c>
      <c r="G8" s="555"/>
      <c r="H8" s="549" t="s">
        <v>3</v>
      </c>
      <c r="I8" s="550"/>
      <c r="J8" s="81"/>
      <c r="K8" s="80"/>
    </row>
    <row r="9" spans="1:11" ht="13.5" thickBot="1">
      <c r="A9" s="261"/>
      <c r="B9" s="262">
        <v>2008</v>
      </c>
      <c r="C9" s="262">
        <v>2009</v>
      </c>
      <c r="D9" s="262">
        <v>2008</v>
      </c>
      <c r="E9" s="262">
        <v>2009</v>
      </c>
      <c r="F9" s="262">
        <v>2008</v>
      </c>
      <c r="G9" s="262">
        <v>2009</v>
      </c>
      <c r="H9" s="262">
        <v>2008</v>
      </c>
      <c r="I9" s="263">
        <v>2009</v>
      </c>
      <c r="J9" s="81"/>
      <c r="K9" s="80"/>
    </row>
    <row r="10" spans="1:11" ht="12.75">
      <c r="A10" s="245" t="s">
        <v>58</v>
      </c>
      <c r="B10" s="246">
        <v>597.675</v>
      </c>
      <c r="C10" s="246">
        <v>581.375</v>
      </c>
      <c r="D10" s="247">
        <v>11720.7126725</v>
      </c>
      <c r="E10" s="247">
        <v>10646.40739</v>
      </c>
      <c r="F10" s="246">
        <v>72.98510196605203</v>
      </c>
      <c r="G10" s="246">
        <v>73.95452377166481</v>
      </c>
      <c r="H10" s="246">
        <v>57.85824808496762</v>
      </c>
      <c r="I10" s="248">
        <v>56.36611120020566</v>
      </c>
      <c r="J10"/>
      <c r="K10" s="83"/>
    </row>
    <row r="11" spans="1:11" ht="12.75">
      <c r="A11" s="249" t="s">
        <v>59</v>
      </c>
      <c r="B11" s="250">
        <v>221.2</v>
      </c>
      <c r="C11" s="250">
        <v>204.675</v>
      </c>
      <c r="D11" s="251">
        <v>8536.922255</v>
      </c>
      <c r="E11" s="251">
        <v>8241.550575</v>
      </c>
      <c r="F11" s="250">
        <v>27.01184515813897</v>
      </c>
      <c r="G11" s="250">
        <v>26.035935760852283</v>
      </c>
      <c r="H11" s="250">
        <v>42.14175191503238</v>
      </c>
      <c r="I11" s="252">
        <v>43.63388879979435</v>
      </c>
      <c r="J11"/>
      <c r="K11" s="83"/>
    </row>
    <row r="12" spans="1:11" ht="12.75">
      <c r="A12" s="249"/>
      <c r="B12" s="225"/>
      <c r="C12" s="225"/>
      <c r="D12" s="225"/>
      <c r="E12" s="225"/>
      <c r="F12" s="225"/>
      <c r="G12" s="225"/>
      <c r="H12" s="225"/>
      <c r="I12" s="226"/>
      <c r="J12"/>
      <c r="K12" s="80"/>
    </row>
    <row r="13" spans="1:11" ht="12.75">
      <c r="A13" s="253" t="s">
        <v>128</v>
      </c>
      <c r="B13" s="242">
        <v>16.075</v>
      </c>
      <c r="C13" s="242">
        <v>14.425</v>
      </c>
      <c r="D13" s="242">
        <v>324.49052750000004</v>
      </c>
      <c r="E13" s="242">
        <v>201.26876499999997</v>
      </c>
      <c r="F13" s="242">
        <v>1.9629991451947737</v>
      </c>
      <c r="G13" s="242">
        <v>1.8349499125457147</v>
      </c>
      <c r="H13" s="242">
        <v>1.6018184188890676</v>
      </c>
      <c r="I13" s="254">
        <v>1.065593037494882</v>
      </c>
      <c r="J13"/>
      <c r="K13" s="80"/>
    </row>
    <row r="14" spans="1:11" ht="12.75">
      <c r="A14" s="255" t="s">
        <v>158</v>
      </c>
      <c r="B14" s="242">
        <v>118.25</v>
      </c>
      <c r="C14" s="242">
        <v>114.825</v>
      </c>
      <c r="D14" s="242">
        <v>4176.164575000001</v>
      </c>
      <c r="E14" s="242">
        <v>3510.9824175</v>
      </c>
      <c r="F14" s="242">
        <v>14.440102576627185</v>
      </c>
      <c r="G14" s="242">
        <v>14.6064557163301</v>
      </c>
      <c r="H14" s="242">
        <v>20.615262294666017</v>
      </c>
      <c r="I14" s="254">
        <v>18.5884700929871</v>
      </c>
      <c r="J14"/>
      <c r="K14" s="80"/>
    </row>
    <row r="15" spans="1:11" ht="12.75">
      <c r="A15" s="255" t="s">
        <v>130</v>
      </c>
      <c r="B15" s="242">
        <v>207.45</v>
      </c>
      <c r="C15" s="242">
        <v>191.1</v>
      </c>
      <c r="D15" s="242">
        <v>6179.631002499999</v>
      </c>
      <c r="E15" s="242">
        <v>5791.072585</v>
      </c>
      <c r="F15" s="242">
        <v>25.33276346318232</v>
      </c>
      <c r="G15" s="242">
        <v>24.309111146446178</v>
      </c>
      <c r="H15" s="242">
        <v>30.505194829585317</v>
      </c>
      <c r="I15" s="254">
        <v>30.660130627837304</v>
      </c>
      <c r="J15" s="82"/>
      <c r="K15" s="80"/>
    </row>
    <row r="16" spans="1:11" ht="12.75">
      <c r="A16" s="255" t="s">
        <v>131</v>
      </c>
      <c r="B16" s="242">
        <v>212.875</v>
      </c>
      <c r="C16" s="242">
        <v>208.4</v>
      </c>
      <c r="D16" s="242">
        <v>5244.78029</v>
      </c>
      <c r="E16" s="242">
        <v>5094.2328625</v>
      </c>
      <c r="F16" s="242">
        <v>25.995237513737944</v>
      </c>
      <c r="G16" s="242">
        <v>26.50977897916998</v>
      </c>
      <c r="H16" s="242">
        <v>25.890388037747403</v>
      </c>
      <c r="I16" s="254">
        <v>26.970797329916657</v>
      </c>
      <c r="J16" s="82"/>
      <c r="K16" s="80"/>
    </row>
    <row r="17" spans="1:11" ht="12.75">
      <c r="A17" s="255" t="s">
        <v>132</v>
      </c>
      <c r="B17" s="242">
        <v>174.2</v>
      </c>
      <c r="C17" s="242">
        <v>170.85</v>
      </c>
      <c r="D17" s="242">
        <v>3383.963175</v>
      </c>
      <c r="E17" s="242">
        <v>3362.6216175</v>
      </c>
      <c r="F17" s="242">
        <v>21.27243863719624</v>
      </c>
      <c r="G17" s="242">
        <v>21.733184926061377</v>
      </c>
      <c r="H17" s="242">
        <v>16.70463105446839</v>
      </c>
      <c r="I17" s="254">
        <v>17.802991851903986</v>
      </c>
      <c r="J17" s="82"/>
      <c r="K17" s="80"/>
    </row>
    <row r="18" spans="1:11" ht="12.75">
      <c r="A18" s="253" t="s">
        <v>129</v>
      </c>
      <c r="B18" s="242">
        <v>70</v>
      </c>
      <c r="C18" s="242">
        <v>68.475</v>
      </c>
      <c r="D18" s="242">
        <v>793.795165</v>
      </c>
      <c r="E18" s="242">
        <v>775.7885125</v>
      </c>
      <c r="F18" s="242">
        <v>8.548052265233851</v>
      </c>
      <c r="G18" s="242">
        <v>8.710446811893782</v>
      </c>
      <c r="H18" s="242">
        <v>3.918498718339587</v>
      </c>
      <c r="I18" s="254">
        <v>4.107318080321661</v>
      </c>
      <c r="J18" s="82"/>
      <c r="K18" s="80"/>
    </row>
    <row r="19" spans="1:11" ht="13.5" thickBot="1">
      <c r="A19" s="256" t="s">
        <v>159</v>
      </c>
      <c r="B19" s="243">
        <v>20.05</v>
      </c>
      <c r="C19" s="243">
        <v>18.05</v>
      </c>
      <c r="D19" s="243">
        <v>154.8101925</v>
      </c>
      <c r="E19" s="243">
        <v>151.991205</v>
      </c>
      <c r="F19" s="243">
        <v>2.448406398827696</v>
      </c>
      <c r="G19" s="243">
        <v>2.29607250755287</v>
      </c>
      <c r="H19" s="243">
        <v>0.7642066463042197</v>
      </c>
      <c r="I19" s="257">
        <v>0.8046989795384163</v>
      </c>
      <c r="J19" s="82"/>
      <c r="K19" s="80"/>
    </row>
    <row r="20" spans="1:10" ht="15" customHeight="1">
      <c r="A20" s="231" t="s">
        <v>101</v>
      </c>
      <c r="B20" s="258"/>
      <c r="C20" s="258"/>
      <c r="D20" s="258"/>
      <c r="E20" s="258"/>
      <c r="F20" s="258"/>
      <c r="G20" s="258"/>
      <c r="H20" s="258"/>
      <c r="I20" s="258"/>
      <c r="J20" s="67"/>
    </row>
    <row r="21" spans="1:9" ht="13.5" customHeight="1">
      <c r="A21" s="114" t="s">
        <v>257</v>
      </c>
      <c r="B21" s="70"/>
      <c r="C21" s="67"/>
      <c r="D21" s="67"/>
      <c r="E21" s="71"/>
      <c r="F21" s="67"/>
      <c r="G21" s="77"/>
      <c r="H21" s="77"/>
      <c r="I21" s="77"/>
    </row>
    <row r="22" spans="1:9" ht="13.5" customHeight="1">
      <c r="A22" s="67" t="s">
        <v>397</v>
      </c>
      <c r="B22" s="70"/>
      <c r="C22" s="67"/>
      <c r="D22" s="67"/>
      <c r="E22" s="71"/>
      <c r="F22" s="67"/>
      <c r="G22" s="77"/>
      <c r="H22" s="77"/>
      <c r="I22" s="77"/>
    </row>
    <row r="23" spans="1:10" ht="15" customHeight="1">
      <c r="A23" s="512"/>
      <c r="B23" s="512"/>
      <c r="C23" s="512"/>
      <c r="D23" s="512"/>
      <c r="E23" s="512"/>
      <c r="F23" s="512"/>
      <c r="G23" s="512"/>
      <c r="H23" s="67"/>
      <c r="I23" s="67"/>
      <c r="J23" s="67"/>
    </row>
    <row r="24" spans="6:11" ht="12.75">
      <c r="F24"/>
      <c r="G24"/>
      <c r="H24"/>
      <c r="I24"/>
      <c r="J24"/>
      <c r="K24"/>
    </row>
    <row r="25" spans="6:11" ht="12.75">
      <c r="F25"/>
      <c r="G25"/>
      <c r="H25"/>
      <c r="I25"/>
      <c r="J25"/>
      <c r="K25"/>
    </row>
    <row r="26" spans="6:11" ht="12.75">
      <c r="F26"/>
      <c r="G26"/>
      <c r="H26"/>
      <c r="I26"/>
      <c r="J26"/>
      <c r="K26"/>
    </row>
    <row r="27" spans="6:11" ht="12.75">
      <c r="F27"/>
      <c r="G27"/>
      <c r="H27"/>
      <c r="I27"/>
      <c r="J27"/>
      <c r="K27"/>
    </row>
    <row r="28" spans="6:11" ht="12.75">
      <c r="F28"/>
      <c r="G28"/>
      <c r="H28"/>
      <c r="I28"/>
      <c r="J28"/>
      <c r="K28"/>
    </row>
    <row r="29" spans="6:11" ht="12.75">
      <c r="F29"/>
      <c r="G29"/>
      <c r="H29"/>
      <c r="I29"/>
      <c r="J29"/>
      <c r="K29"/>
    </row>
    <row r="30" spans="6:11" ht="12" customHeight="1">
      <c r="F30"/>
      <c r="G30"/>
      <c r="H30"/>
      <c r="I30"/>
      <c r="J30"/>
      <c r="K30"/>
    </row>
    <row r="31" spans="6:11" ht="14.25" customHeight="1">
      <c r="F31"/>
      <c r="G31"/>
      <c r="H31"/>
      <c r="I31"/>
      <c r="J31"/>
      <c r="K31"/>
    </row>
    <row r="32" spans="2:58" ht="12.75" customHeight="1" hidden="1">
      <c r="B32" s="72"/>
      <c r="C32" s="72"/>
      <c r="D32" s="72"/>
      <c r="E32" s="72"/>
      <c r="F32"/>
      <c r="G32"/>
      <c r="H32"/>
      <c r="I32"/>
      <c r="J32"/>
      <c r="K3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row>
    <row r="33" spans="6:11" ht="15.75" customHeight="1">
      <c r="F33"/>
      <c r="G33"/>
      <c r="H33"/>
      <c r="I33"/>
      <c r="J33"/>
      <c r="K33"/>
    </row>
    <row r="34" ht="12" customHeight="1"/>
    <row r="37" ht="12.75" customHeight="1" hidden="1"/>
    <row r="39" ht="18" customHeight="1">
      <c r="K39" s="72"/>
    </row>
    <row r="40" ht="12.75" customHeight="1">
      <c r="K40" s="72"/>
    </row>
    <row r="41" ht="12.75" customHeight="1" hidden="1">
      <c r="K41" s="72"/>
    </row>
    <row r="42" ht="12.75">
      <c r="K42" s="72"/>
    </row>
    <row r="43" ht="12.75">
      <c r="K43" s="72"/>
    </row>
    <row r="44" ht="12.75">
      <c r="K44" s="72"/>
    </row>
    <row r="45" ht="12.75">
      <c r="K45" s="72"/>
    </row>
    <row r="46" ht="12.75">
      <c r="K46" s="72"/>
    </row>
    <row r="47" ht="12.75">
      <c r="K47" s="72"/>
    </row>
    <row r="48" ht="12.75">
      <c r="K48" s="72"/>
    </row>
    <row r="49" ht="14.25" customHeight="1">
      <c r="K49" s="72"/>
    </row>
    <row r="50" ht="10.5" customHeight="1">
      <c r="K50" s="72"/>
    </row>
    <row r="51" ht="12.75">
      <c r="K51" s="72"/>
    </row>
    <row r="52" ht="12.75">
      <c r="K52" s="72"/>
    </row>
    <row r="53" ht="12.75">
      <c r="K53" s="72"/>
    </row>
    <row r="54" ht="12.75">
      <c r="K54" s="72"/>
    </row>
    <row r="55" ht="12.75">
      <c r="K55" s="72"/>
    </row>
    <row r="56" ht="12.75">
      <c r="K56" s="72"/>
    </row>
    <row r="57" ht="12.75">
      <c r="K57" s="72"/>
    </row>
    <row r="58" ht="12.75">
      <c r="K58" s="72"/>
    </row>
    <row r="59" ht="12.75">
      <c r="K59" s="72"/>
    </row>
    <row r="60" ht="12.75">
      <c r="K60" s="72"/>
    </row>
    <row r="61" ht="12.75">
      <c r="K61" s="72"/>
    </row>
    <row r="62" ht="12.75">
      <c r="K62" s="72"/>
    </row>
    <row r="63" ht="12.75">
      <c r="K63" s="72"/>
    </row>
    <row r="64" ht="12.75">
      <c r="K64" s="72"/>
    </row>
    <row r="65" ht="12.75">
      <c r="K65" s="72"/>
    </row>
    <row r="66" ht="13.5" customHeight="1">
      <c r="K66" s="72"/>
    </row>
    <row r="67" ht="13.5" customHeight="1">
      <c r="K67" s="72"/>
    </row>
    <row r="68" ht="12.75">
      <c r="K68" s="72"/>
    </row>
    <row r="69" ht="12.75">
      <c r="K69" s="72"/>
    </row>
    <row r="70" ht="12.75">
      <c r="K70" s="72"/>
    </row>
    <row r="71" ht="12.75">
      <c r="K71" s="72"/>
    </row>
    <row r="72" ht="12.75">
      <c r="K72" s="72"/>
    </row>
    <row r="73" ht="12.75">
      <c r="K73" s="72"/>
    </row>
    <row r="74" ht="12.75">
      <c r="K74" s="72"/>
    </row>
    <row r="75" ht="12.75">
      <c r="K75" s="72"/>
    </row>
    <row r="100" spans="3:5" ht="12.75">
      <c r="C100" s="72"/>
      <c r="D100" s="72"/>
      <c r="E100" s="72"/>
    </row>
    <row r="101" ht="12.75">
      <c r="C101" s="72"/>
    </row>
    <row r="102" ht="12.75">
      <c r="C102" s="72"/>
    </row>
    <row r="103" ht="12.75">
      <c r="C103" s="72"/>
    </row>
    <row r="104" ht="12.75">
      <c r="C104" s="72"/>
    </row>
  </sheetData>
  <mergeCells count="11">
    <mergeCell ref="A23:G23"/>
    <mergeCell ref="A1:I1"/>
    <mergeCell ref="A3:I3"/>
    <mergeCell ref="H8:I8"/>
    <mergeCell ref="B7:E7"/>
    <mergeCell ref="F7:I7"/>
    <mergeCell ref="A5:I5"/>
    <mergeCell ref="B8:C8"/>
    <mergeCell ref="D8:E8"/>
    <mergeCell ref="F8:G8"/>
    <mergeCell ref="A4:I4"/>
  </mergeCells>
  <printOptions horizontalCentered="1"/>
  <pageMargins left="0.7874015748031497" right="0.7874015748031497" top="0.5905511811023623" bottom="0.984251968503937" header="0" footer="0"/>
  <pageSetup fitToHeight="1" fitToWidth="1" horizontalDpi="600" verticalDpi="600" orientation="portrait" paperSize="9" scale="60" r:id="rId2"/>
  <headerFooter alignWithMargins="0">
    <oddFooter>&amp;C&amp;A</oddFooter>
  </headerFooter>
  <colBreaks count="1" manualBreakCount="1">
    <brk id="10" max="1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Tabla AFI- 1. Trabajadores afiliados en alta laboral, segÃDTD HTML 4.0 Transitional//EN"&gt; Tabla AFI- 1. Trabajadores afiliados en alta laboral, segÃºn regÃ­menes</dc:title>
  <dc:subject/>
  <dc:creator>S.G.E.A.</dc:creator>
  <cp:keywords/>
  <dc:description/>
  <cp:lastModifiedBy>apab</cp:lastModifiedBy>
  <cp:lastPrinted>2010-03-10T14:34:23Z</cp:lastPrinted>
  <dcterms:created xsi:type="dcterms:W3CDTF">2001-05-11T09:24:41Z</dcterms:created>
  <dcterms:modified xsi:type="dcterms:W3CDTF">2010-06-21T12:28:29Z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