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6395" windowHeight="9720" activeTab="0"/>
  </bookViews>
  <sheets>
    <sheet name="3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 localSheetId="0">'3.1'!#REF!</definedName>
    <definedName name="\A">#REF!</definedName>
    <definedName name="\B">#REF!</definedName>
    <definedName name="\C" localSheetId="0">'3.1'!#REF!</definedName>
    <definedName name="\C">#REF!</definedName>
    <definedName name="\D">'[6]19.11-12'!$B$51</definedName>
    <definedName name="\G" localSheetId="0">'3.1'!#REF!</definedName>
    <definedName name="\G">#REF!</definedName>
    <definedName name="\I">#REF!</definedName>
    <definedName name="\L">'[6]19.11-12'!$B$53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'[12]Arlleg01'!$IR$8190</definedName>
    <definedName name="\z">'[12]Arlleg01'!$IR$8190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'[3]p122'!#REF!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'[3]p122'!#REF!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'[3]p122'!#REF!</definedName>
    <definedName name="__123Graph_FCurrent" hidden="1">'[6]19.14-15'!#REF!</definedName>
    <definedName name="__123Graph_FGrßfico1" hidden="1">'[6]19.14-15'!#REF!</definedName>
    <definedName name="__123Graph_X" hidden="1">'[3]p122'!#REF!</definedName>
    <definedName name="__123Graph_XCurrent" hidden="1">'[6]19.14-15'!#REF!</definedName>
    <definedName name="__123Graph_XGrßfico1" hidden="1">'[6]19.14-15'!#REF!</definedName>
    <definedName name="_Dist_Values" hidden="1">#REF!</definedName>
    <definedName name="a" localSheetId="0">'[2]3.1'!#REF!</definedName>
    <definedName name="a">'[1]3.1'!#REF!</definedName>
    <definedName name="A_impresión_IM">#REF!</definedName>
    <definedName name="alk">'[6]19.11-12'!$B$53</definedName>
    <definedName name="AÑOSEÑA">#REF!</definedName>
    <definedName name="_xlnm.Print_Area" localSheetId="0">'3.1'!$A$1:$J$97</definedName>
    <definedName name="balan.xls" hidden="1">'[11]7.24'!$D$6:$D$27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 localSheetId="0">'[2]3.1'!#REF!</definedName>
    <definedName name="hgvnhgj">'[1]3.1'!#REF!</definedName>
    <definedName name="IMP">#REF!</definedName>
    <definedName name="IMPR">#REF!</definedName>
    <definedName name="IMPRIMIR">#REF!</definedName>
    <definedName name="Imprimir_área_IM">#REF!</definedName>
    <definedName name="kk" hidden="1">'[14]19.14-15'!#REF!</definedName>
    <definedName name="kkjkj">#REF!</definedName>
    <definedName name="l" localSheetId="0">'[2]3.1'!#REF!</definedName>
    <definedName name="l">'[1]3.1'!#REF!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'[7]CARNE1'!$B$44</definedName>
    <definedName name="p431" hidden="1">'[7]CARNE7'!$G$11:$G$93</definedName>
    <definedName name="p7" hidden="1">'[14]19.14-15'!#REF!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<sst xmlns="http://schemas.openxmlformats.org/spreadsheetml/2006/main" count="78" uniqueCount="49">
  <si>
    <t>DISTRIBUCIÓN GENERAL DEL SUELO POR USOS Y APROVECHAMIENTOS</t>
  </si>
  <si>
    <t>3.1. Serie histórica de la distribución de la superficie geográfica según grandes grupos de usos</t>
  </si>
  <si>
    <t xml:space="preserve"> (miles de hectáreas)</t>
  </si>
  <si>
    <t>Años</t>
  </si>
  <si>
    <t xml:space="preserve">        Tierras de cultivo</t>
  </si>
  <si>
    <t xml:space="preserve">     Ocupación por</t>
  </si>
  <si>
    <t xml:space="preserve">   Barbechos y otras</t>
  </si>
  <si>
    <t>Total</t>
  </si>
  <si>
    <t xml:space="preserve">  cultivos herbáceos</t>
  </si>
  <si>
    <t xml:space="preserve">  tierras no ocupadas</t>
  </si>
  <si>
    <t xml:space="preserve">   cultivos leñosos</t>
  </si>
  <si>
    <t>Secano</t>
  </si>
  <si>
    <t>Regadío</t>
  </si>
  <si>
    <t xml:space="preserve">  1990</t>
  </si>
  <si>
    <t xml:space="preserve">  1991</t>
  </si>
  <si>
    <t xml:space="preserve">  1992</t>
  </si>
  <si>
    <t xml:space="preserve">  1993</t>
  </si>
  <si>
    <t xml:space="preserve">  1994</t>
  </si>
  <si>
    <t xml:space="preserve">  1995</t>
  </si>
  <si>
    <t xml:space="preserve">  1996</t>
  </si>
  <si>
    <t xml:space="preserve">  1997</t>
  </si>
  <si>
    <t xml:space="preserve">  1998</t>
  </si>
  <si>
    <t xml:space="preserve">  1999</t>
  </si>
  <si>
    <t xml:space="preserve">  2000</t>
  </si>
  <si>
    <t xml:space="preserve">  2001</t>
  </si>
  <si>
    <t xml:space="preserve">  2002</t>
  </si>
  <si>
    <t xml:space="preserve">  2003</t>
  </si>
  <si>
    <t xml:space="preserve">  2004</t>
  </si>
  <si>
    <t xml:space="preserve">  2005</t>
  </si>
  <si>
    <t xml:space="preserve">  2006</t>
  </si>
  <si>
    <t xml:space="preserve">  2007</t>
  </si>
  <si>
    <t>Pastizales</t>
  </si>
  <si>
    <t>Asociación</t>
  </si>
  <si>
    <t xml:space="preserve">    Prados naturales</t>
  </si>
  <si>
    <t xml:space="preserve">           Terreno forestal</t>
  </si>
  <si>
    <t>de cultivos</t>
  </si>
  <si>
    <t>Otras</t>
  </si>
  <si>
    <t>herbáceos</t>
  </si>
  <si>
    <t>Monte maderable</t>
  </si>
  <si>
    <t>Monte abierto</t>
  </si>
  <si>
    <t>Monte leñoso</t>
  </si>
  <si>
    <t>superficies</t>
  </si>
  <si>
    <t>o barbecho</t>
  </si>
  <si>
    <t>con monte</t>
  </si>
  <si>
    <t>abierto</t>
  </si>
  <si>
    <t xml:space="preserve"> NOTA: Este cuadro es una recopilación de la información sobre distribución general de la tierra que ha aparecido en</t>
  </si>
  <si>
    <t xml:space="preserve"> los sucesivos Anuarios Estadísticos del Ministerio de Agricultura. Los conceptos de la clasificación han</t>
  </si>
  <si>
    <t xml:space="preserve"> variado a lo largo del período transcurrido, por lo que ha sido necesario establecer equivalencias entre los conceptos</t>
  </si>
  <si>
    <t xml:space="preserve"> de las sucesivas clasificaciones. Para un estudio más detallado remitimos al lector a cada Anuario.</t>
  </si>
</sst>
</file>

<file path=xl/styles.xml><?xml version="1.0" encoding="utf-8"?>
<styleSheet xmlns="http://schemas.openxmlformats.org/spreadsheetml/2006/main">
  <numFmts count="6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_)"/>
    <numFmt numFmtId="181" formatCode="#,##0.0_);\(#,##0.0\)"/>
    <numFmt numFmtId="182" formatCode="General_)"/>
    <numFmt numFmtId="183" formatCode="0.0_)"/>
    <numFmt numFmtId="184" formatCode="#,##0.0"/>
    <numFmt numFmtId="185" formatCode="0.00_)"/>
    <numFmt numFmtId="186" formatCode="#,##0_______);\(#,##0\)"/>
    <numFmt numFmtId="187" formatCode="#,##0_______________);\(#,##0\)"/>
    <numFmt numFmtId="188" formatCode="#,##0__________\);\(#,##0\)"/>
    <numFmt numFmtId="189" formatCode="#,##0__________;\(#,##0\)"/>
    <numFmt numFmtId="190" formatCode="#,##0____________;\(#,##0\)"/>
    <numFmt numFmtId="191" formatCode="#,##0______________;\(#,##0\)"/>
    <numFmt numFmtId="192" formatCode="#,##0______________\);\(#,##0\)"/>
    <numFmt numFmtId="193" formatCode="#,##0______;\(#,##0\)"/>
    <numFmt numFmtId="194" formatCode="#,##0.0_____;\(###0.0\)"/>
    <numFmt numFmtId="195" formatCode="#,##0.0_____;"/>
    <numFmt numFmtId="196" formatCode="#,##0_ ;[Red]\-#,##0\ "/>
    <numFmt numFmtId="197" formatCode="#,##0__"/>
    <numFmt numFmtId="198" formatCode="#,##0.0__"/>
    <numFmt numFmtId="199" formatCode="0.0"/>
    <numFmt numFmtId="200" formatCode="0_ ;[Red]\-0\ "/>
    <numFmt numFmtId="201" formatCode="#,##0__\);\(#,##0\)"/>
    <numFmt numFmtId="202" formatCode="#,##0.0_______;"/>
    <numFmt numFmtId="203" formatCode="#,##0___);\(#,##0\)"/>
    <numFmt numFmtId="204" formatCode="0.00__"/>
    <numFmt numFmtId="205" formatCode="0.0__"/>
    <numFmt numFmtId="206" formatCode="#,##0.0__;"/>
    <numFmt numFmtId="207" formatCode="#,##0.0___);\(#,##0.0\)"/>
    <numFmt numFmtId="208" formatCode="#,##0_____)"/>
    <numFmt numFmtId="209" formatCode="#,##0_____;"/>
    <numFmt numFmtId="210" formatCode="#,##0__;"/>
    <numFmt numFmtId="211" formatCode="0.000000"/>
    <numFmt numFmtId="212" formatCode="0.00000"/>
    <numFmt numFmtId="213" formatCode="0.0000"/>
    <numFmt numFmtId="214" formatCode="0.000"/>
    <numFmt numFmtId="215" formatCode="#,##0.000"/>
    <numFmt numFmtId="216" formatCode="#,##0__;\–#,##0__;0__;@__"/>
    <numFmt numFmtId="217" formatCode="#,##0.0__;\–#,##0.0__;0.0__;@__"/>
    <numFmt numFmtId="218" formatCode="#,##0.00__;\–#,##0.00__;0.00__;@__"/>
    <numFmt numFmtId="219" formatCode="#,##0.00__"/>
    <numFmt numFmtId="220" formatCode="#,##0;\(0.0\)"/>
    <numFmt numFmtId="221" formatCode="_-* #,##0.00\ [$€]_-;\-* #,##0.00\ [$€]_-;_-* &quot;-&quot;??\ [$€]_-;_-@_-"/>
    <numFmt numFmtId="222" formatCode="#,##0_ ;\-#,##0\ "/>
  </numFmts>
  <fonts count="1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sz val="4.25"/>
      <name val="Arial"/>
      <family val="0"/>
    </font>
    <font>
      <sz val="10.5"/>
      <name val="Arial"/>
      <family val="2"/>
    </font>
    <font>
      <sz val="3.2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 style="thin">
        <color indexed="53"/>
      </top>
      <bottom>
        <color indexed="63"/>
      </bottom>
    </border>
    <border>
      <left>
        <color indexed="63"/>
      </left>
      <right style="thin">
        <color indexed="53"/>
      </right>
      <top style="thin">
        <color indexed="53"/>
      </top>
      <bottom>
        <color indexed="63"/>
      </bottom>
    </border>
    <border>
      <left style="thin">
        <color indexed="53"/>
      </left>
      <right style="thin"/>
      <top style="thin">
        <color indexed="53"/>
      </top>
      <bottom>
        <color indexed="63"/>
      </bottom>
    </border>
    <border>
      <left style="thin"/>
      <right style="thin">
        <color indexed="53"/>
      </right>
      <top style="thin">
        <color indexed="53"/>
      </top>
      <bottom>
        <color indexed="63"/>
      </bottom>
    </border>
    <border>
      <left style="thin"/>
      <right>
        <color indexed="63"/>
      </right>
      <top style="thin">
        <color indexed="53"/>
      </top>
      <bottom>
        <color indexed="63"/>
      </bottom>
    </border>
    <border>
      <left>
        <color indexed="63"/>
      </left>
      <right>
        <color indexed="63"/>
      </right>
      <top style="thin">
        <color indexed="5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 style="thin">
        <color indexed="53"/>
      </bottom>
    </border>
    <border>
      <left>
        <color indexed="63"/>
      </left>
      <right style="thin">
        <color indexed="53"/>
      </right>
      <top>
        <color indexed="63"/>
      </top>
      <bottom style="thin">
        <color indexed="53"/>
      </bottom>
    </border>
    <border>
      <left style="thin">
        <color indexed="53"/>
      </left>
      <right style="thin"/>
      <top>
        <color indexed="63"/>
      </top>
      <bottom style="thin">
        <color indexed="53"/>
      </bottom>
    </border>
    <border>
      <left style="thin"/>
      <right style="thin">
        <color indexed="53"/>
      </right>
      <top>
        <color indexed="63"/>
      </top>
      <bottom style="thin">
        <color indexed="53"/>
      </bottom>
    </border>
    <border>
      <left>
        <color indexed="63"/>
      </left>
      <right>
        <color indexed="63"/>
      </right>
      <top>
        <color indexed="63"/>
      </top>
      <bottom style="thin">
        <color indexed="53"/>
      </bottom>
    </border>
    <border>
      <left>
        <color indexed="6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</border>
    <border>
      <left style="thin">
        <color indexed="53"/>
      </left>
      <right>
        <color indexed="63"/>
      </right>
      <top style="thin">
        <color indexed="5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 style="thin">
        <color indexed="53"/>
      </top>
      <bottom>
        <color indexed="63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2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81" fontId="6" fillId="0" borderId="0">
      <alignment/>
      <protection/>
    </xf>
    <xf numFmtId="220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181" fontId="8" fillId="0" borderId="0" xfId="22" applyFont="1" applyAlignment="1">
      <alignment horizontal="center"/>
      <protection/>
    </xf>
    <xf numFmtId="181" fontId="0" fillId="0" borderId="0" xfId="22" applyFont="1">
      <alignment/>
      <protection/>
    </xf>
    <xf numFmtId="181" fontId="8" fillId="0" borderId="0" xfId="22" applyFont="1" applyAlignment="1">
      <alignment horizontal="center"/>
      <protection/>
    </xf>
    <xf numFmtId="181" fontId="9" fillId="0" borderId="0" xfId="22" applyNumberFormat="1" applyFont="1" applyAlignment="1" applyProtection="1" quotePrefix="1">
      <alignment horizontal="center"/>
      <protection/>
    </xf>
    <xf numFmtId="181" fontId="9" fillId="0" borderId="0" xfId="22" applyNumberFormat="1" applyFont="1" applyAlignment="1" applyProtection="1">
      <alignment horizontal="center"/>
      <protection/>
    </xf>
    <xf numFmtId="181" fontId="0" fillId="0" borderId="2" xfId="22" applyFont="1" applyBorder="1">
      <alignment/>
      <protection/>
    </xf>
    <xf numFmtId="181" fontId="0" fillId="2" borderId="3" xfId="22" applyNumberFormat="1" applyFont="1" applyFill="1" applyBorder="1" applyAlignment="1" applyProtection="1">
      <alignment horizontal="center" vertical="distributed"/>
      <protection/>
    </xf>
    <xf numFmtId="181" fontId="0" fillId="2" borderId="4" xfId="22" applyNumberFormat="1" applyFont="1" applyFill="1" applyBorder="1" applyAlignment="1" applyProtection="1">
      <alignment horizontal="center"/>
      <protection/>
    </xf>
    <xf numFmtId="181" fontId="0" fillId="2" borderId="5" xfId="22" applyNumberFormat="1" applyFont="1" applyFill="1" applyBorder="1" applyAlignment="1" applyProtection="1">
      <alignment horizontal="center"/>
      <protection/>
    </xf>
    <xf numFmtId="181" fontId="0" fillId="2" borderId="6" xfId="22" applyNumberFormat="1" applyFont="1" applyFill="1" applyBorder="1" applyAlignment="1" applyProtection="1">
      <alignment horizontal="center" vertical="distributed"/>
      <protection/>
    </xf>
    <xf numFmtId="181" fontId="0" fillId="2" borderId="7" xfId="22" applyNumberFormat="1" applyFont="1" applyFill="1" applyBorder="1" applyAlignment="1" applyProtection="1">
      <alignment horizontal="center"/>
      <protection/>
    </xf>
    <xf numFmtId="181" fontId="0" fillId="2" borderId="8" xfId="22" applyNumberFormat="1" applyFont="1" applyFill="1" applyBorder="1" applyAlignment="1" applyProtection="1">
      <alignment horizontal="center"/>
      <protection/>
    </xf>
    <xf numFmtId="181" fontId="0" fillId="2" borderId="9" xfId="22" applyNumberFormat="1" applyFont="1" applyFill="1" applyBorder="1" applyAlignment="1" applyProtection="1">
      <alignment horizontal="center"/>
      <protection/>
    </xf>
    <xf numFmtId="181" fontId="0" fillId="2" borderId="10" xfId="22" applyNumberFormat="1" applyFont="1" applyFill="1" applyBorder="1" applyAlignment="1" applyProtection="1">
      <alignment horizontal="center"/>
      <protection/>
    </xf>
    <xf numFmtId="181" fontId="0" fillId="2" borderId="11" xfId="22" applyNumberFormat="1" applyFont="1" applyFill="1" applyBorder="1" applyAlignment="1" applyProtection="1">
      <alignment horizontal="center"/>
      <protection/>
    </xf>
    <xf numFmtId="181" fontId="0" fillId="2" borderId="7" xfId="22" applyNumberFormat="1" applyFont="1" applyFill="1" applyBorder="1" applyAlignment="1" applyProtection="1">
      <alignment horizontal="center" vertical="distributed"/>
      <protection/>
    </xf>
    <xf numFmtId="181" fontId="0" fillId="2" borderId="12" xfId="22" applyNumberFormat="1" applyFont="1" applyFill="1" applyBorder="1" applyAlignment="1" applyProtection="1">
      <alignment horizontal="center" vertical="distributed"/>
      <protection/>
    </xf>
    <xf numFmtId="181" fontId="0" fillId="2" borderId="13" xfId="22" applyNumberFormat="1" applyFont="1" applyFill="1" applyBorder="1" applyAlignment="1" applyProtection="1">
      <alignment horizontal="center"/>
      <protection/>
    </xf>
    <xf numFmtId="181" fontId="0" fillId="2" borderId="14" xfId="22" applyNumberFormat="1" applyFont="1" applyFill="1" applyBorder="1" applyAlignment="1" applyProtection="1">
      <alignment horizontal="center"/>
      <protection/>
    </xf>
    <xf numFmtId="181" fontId="0" fillId="2" borderId="15" xfId="22" applyNumberFormat="1" applyFont="1" applyFill="1" applyBorder="1" applyAlignment="1" applyProtection="1">
      <alignment horizontal="center"/>
      <protection/>
    </xf>
    <xf numFmtId="181" fontId="0" fillId="2" borderId="16" xfId="22" applyNumberFormat="1" applyFont="1" applyFill="1" applyBorder="1" applyAlignment="1" applyProtection="1">
      <alignment horizontal="center"/>
      <protection/>
    </xf>
    <xf numFmtId="181" fontId="0" fillId="2" borderId="13" xfId="22" applyNumberFormat="1" applyFont="1" applyFill="1" applyBorder="1" applyAlignment="1" applyProtection="1">
      <alignment horizontal="center" vertical="distributed"/>
      <protection/>
    </xf>
    <xf numFmtId="181" fontId="0" fillId="2" borderId="17" xfId="22" applyNumberFormat="1" applyFont="1" applyFill="1" applyBorder="1" applyAlignment="1" applyProtection="1">
      <alignment horizontal="center" vertical="distributed"/>
      <protection/>
    </xf>
    <xf numFmtId="181" fontId="0" fillId="2" borderId="18" xfId="22" applyNumberFormat="1" applyFont="1" applyFill="1" applyBorder="1" applyAlignment="1" applyProtection="1">
      <alignment horizontal="center" vertical="distributed"/>
      <protection/>
    </xf>
    <xf numFmtId="181" fontId="0" fillId="2" borderId="19" xfId="22" applyNumberFormat="1" applyFont="1" applyFill="1" applyBorder="1" applyAlignment="1" applyProtection="1">
      <alignment horizontal="center"/>
      <protection/>
    </xf>
    <xf numFmtId="181" fontId="0" fillId="2" borderId="20" xfId="22" applyNumberFormat="1" applyFont="1" applyFill="1" applyBorder="1" applyAlignment="1" applyProtection="1">
      <alignment horizontal="center"/>
      <protection/>
    </xf>
    <xf numFmtId="181" fontId="0" fillId="0" borderId="3" xfId="22" applyNumberFormat="1" applyFont="1" applyBorder="1" applyProtection="1">
      <alignment/>
      <protection/>
    </xf>
    <xf numFmtId="217" fontId="0" fillId="3" borderId="21" xfId="0" applyNumberFormat="1" applyFont="1" applyFill="1" applyBorder="1" applyAlignment="1" applyProtection="1">
      <alignment horizontal="right"/>
      <protection/>
    </xf>
    <xf numFmtId="217" fontId="0" fillId="3" borderId="22" xfId="0" applyNumberFormat="1" applyFont="1" applyFill="1" applyBorder="1" applyAlignment="1" applyProtection="1">
      <alignment horizontal="right"/>
      <protection/>
    </xf>
    <xf numFmtId="181" fontId="0" fillId="0" borderId="0" xfId="22" applyNumberFormat="1" applyFont="1" applyProtection="1">
      <alignment/>
      <protection/>
    </xf>
    <xf numFmtId="181" fontId="0" fillId="0" borderId="6" xfId="22" applyNumberFormat="1" applyFont="1" applyBorder="1" applyProtection="1">
      <alignment/>
      <protection/>
    </xf>
    <xf numFmtId="217" fontId="0" fillId="3" borderId="23" xfId="0" applyNumberFormat="1" applyFont="1" applyFill="1" applyBorder="1" applyAlignment="1" applyProtection="1">
      <alignment horizontal="right"/>
      <protection/>
    </xf>
    <xf numFmtId="217" fontId="0" fillId="3" borderId="24" xfId="0" applyNumberFormat="1" applyFont="1" applyFill="1" applyBorder="1" applyAlignment="1" applyProtection="1">
      <alignment horizontal="right"/>
      <protection/>
    </xf>
    <xf numFmtId="199" fontId="0" fillId="0" borderId="0" xfId="22" applyNumberFormat="1" applyFont="1" applyProtection="1">
      <alignment/>
      <protection/>
    </xf>
    <xf numFmtId="181" fontId="0" fillId="0" borderId="18" xfId="22" applyNumberFormat="1" applyFont="1" applyBorder="1" applyProtection="1">
      <alignment/>
      <protection/>
    </xf>
    <xf numFmtId="217" fontId="0" fillId="3" borderId="25" xfId="0" applyNumberFormat="1" applyFont="1" applyFill="1" applyBorder="1" applyAlignment="1" applyProtection="1">
      <alignment horizontal="right"/>
      <protection/>
    </xf>
    <xf numFmtId="217" fontId="0" fillId="3" borderId="26" xfId="0" applyNumberFormat="1" applyFont="1" applyFill="1" applyBorder="1" applyAlignment="1" applyProtection="1">
      <alignment horizontal="right"/>
      <protection/>
    </xf>
    <xf numFmtId="181" fontId="0" fillId="0" borderId="27" xfId="22" applyNumberFormat="1" applyFont="1" applyBorder="1" applyAlignment="1" applyProtection="1">
      <alignment horizontal="fill"/>
      <protection/>
    </xf>
    <xf numFmtId="181" fontId="0" fillId="0" borderId="2" xfId="22" applyNumberFormat="1" applyFont="1" applyBorder="1" applyAlignment="1" applyProtection="1">
      <alignment horizontal="fill"/>
      <protection/>
    </xf>
    <xf numFmtId="181" fontId="0" fillId="2" borderId="22" xfId="22" applyNumberFormat="1" applyFont="1" applyFill="1" applyBorder="1" applyAlignment="1" applyProtection="1">
      <alignment horizontal="center"/>
      <protection/>
    </xf>
    <xf numFmtId="181" fontId="0" fillId="2" borderId="3" xfId="22" applyNumberFormat="1" applyFont="1" applyFill="1" applyBorder="1" applyAlignment="1" applyProtection="1">
      <alignment horizontal="center"/>
      <protection/>
    </xf>
    <xf numFmtId="181" fontId="0" fillId="2" borderId="21" xfId="22" applyNumberFormat="1" applyFont="1" applyFill="1" applyBorder="1" applyAlignment="1" applyProtection="1">
      <alignment horizontal="center" vertical="distributed"/>
      <protection/>
    </xf>
    <xf numFmtId="181" fontId="0" fillId="2" borderId="27" xfId="22" applyNumberFormat="1" applyFont="1" applyFill="1" applyBorder="1" applyAlignment="1" applyProtection="1">
      <alignment horizontal="center"/>
      <protection/>
    </xf>
    <xf numFmtId="181" fontId="0" fillId="2" borderId="21" xfId="22" applyNumberFormat="1" applyFont="1" applyFill="1" applyBorder="1" applyProtection="1">
      <alignment/>
      <protection/>
    </xf>
    <xf numFmtId="181" fontId="0" fillId="2" borderId="22" xfId="22" applyNumberFormat="1" applyFont="1" applyFill="1" applyBorder="1" applyAlignment="1" applyProtection="1">
      <alignment horizontal="center"/>
      <protection/>
    </xf>
    <xf numFmtId="181" fontId="0" fillId="2" borderId="24" xfId="22" applyNumberFormat="1" applyFont="1" applyFill="1" applyBorder="1" applyAlignment="1" applyProtection="1">
      <alignment horizontal="center"/>
      <protection/>
    </xf>
    <xf numFmtId="181" fontId="0" fillId="2" borderId="6" xfId="22" applyNumberFormat="1" applyFont="1" applyFill="1" applyBorder="1" applyAlignment="1" applyProtection="1">
      <alignment horizontal="center"/>
      <protection/>
    </xf>
    <xf numFmtId="181" fontId="0" fillId="2" borderId="23" xfId="22" applyNumberFormat="1" applyFont="1" applyFill="1" applyBorder="1" applyAlignment="1" applyProtection="1">
      <alignment horizontal="center" vertical="distributed"/>
      <protection/>
    </xf>
    <xf numFmtId="181" fontId="0" fillId="2" borderId="0" xfId="22" applyNumberFormat="1" applyFont="1" applyFill="1" applyBorder="1" applyAlignment="1" applyProtection="1">
      <alignment horizontal="center"/>
      <protection/>
    </xf>
    <xf numFmtId="181" fontId="0" fillId="2" borderId="23" xfId="22" applyNumberFormat="1" applyFont="1" applyFill="1" applyBorder="1" applyProtection="1">
      <alignment/>
      <protection/>
    </xf>
    <xf numFmtId="181" fontId="0" fillId="2" borderId="24" xfId="22" applyNumberFormat="1" applyFont="1" applyFill="1" applyBorder="1" applyAlignment="1" applyProtection="1">
      <alignment horizontal="center"/>
      <protection/>
    </xf>
    <xf numFmtId="181" fontId="0" fillId="2" borderId="17" xfId="22" applyNumberFormat="1" applyFont="1" applyFill="1" applyBorder="1" applyAlignment="1" applyProtection="1">
      <alignment horizontal="center"/>
      <protection/>
    </xf>
    <xf numFmtId="181" fontId="0" fillId="2" borderId="23" xfId="22" applyNumberFormat="1" applyFont="1" applyFill="1" applyBorder="1" applyAlignment="1" applyProtection="1">
      <alignment horizontal="center"/>
      <protection/>
    </xf>
    <xf numFmtId="181" fontId="0" fillId="2" borderId="28" xfId="22" applyNumberFormat="1" applyFont="1" applyFill="1" applyBorder="1" applyAlignment="1" applyProtection="1">
      <alignment horizontal="fill"/>
      <protection/>
    </xf>
    <xf numFmtId="181" fontId="0" fillId="2" borderId="28" xfId="22" applyNumberFormat="1" applyFont="1" applyFill="1" applyBorder="1" applyAlignment="1" applyProtection="1">
      <alignment horizontal="center" vertical="center" wrapText="1"/>
      <protection/>
    </xf>
    <xf numFmtId="181" fontId="0" fillId="2" borderId="23" xfId="22" applyNumberFormat="1" applyFont="1" applyFill="1" applyBorder="1" applyAlignment="1" applyProtection="1">
      <alignment horizontal="center" vertical="center" wrapText="1"/>
      <protection/>
    </xf>
    <xf numFmtId="181" fontId="0" fillId="2" borderId="25" xfId="22" applyFont="1" applyFill="1" applyBorder="1">
      <alignment/>
      <protection/>
    </xf>
    <xf numFmtId="181" fontId="0" fillId="2" borderId="25" xfId="22" applyNumberFormat="1" applyFont="1" applyFill="1" applyBorder="1" applyAlignment="1" applyProtection="1">
      <alignment horizontal="center" vertical="distributed"/>
      <protection/>
    </xf>
    <xf numFmtId="181" fontId="0" fillId="2" borderId="25" xfId="22" applyNumberFormat="1" applyFont="1" applyFill="1" applyBorder="1" applyAlignment="1" applyProtection="1">
      <alignment horizontal="center" vertical="center" wrapText="1"/>
      <protection/>
    </xf>
    <xf numFmtId="181" fontId="0" fillId="2" borderId="25" xfId="22" applyNumberFormat="1" applyFont="1" applyFill="1" applyBorder="1" applyProtection="1">
      <alignment/>
      <protection/>
    </xf>
    <xf numFmtId="181" fontId="0" fillId="2" borderId="26" xfId="22" applyNumberFormat="1" applyFont="1" applyFill="1" applyBorder="1" applyAlignment="1" applyProtection="1">
      <alignment horizontal="center"/>
      <protection/>
    </xf>
    <xf numFmtId="181" fontId="0" fillId="0" borderId="27" xfId="22" applyNumberFormat="1" applyFont="1" applyBorder="1" applyProtection="1">
      <alignment/>
      <protection/>
    </xf>
    <xf numFmtId="181" fontId="0" fillId="0" borderId="27" xfId="22" applyFont="1" applyBorder="1">
      <alignment/>
      <protection/>
    </xf>
  </cellXfs>
  <cellStyles count="11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DISTRI1" xfId="22"/>
    <cellStyle name="pepe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3FFAB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A6A200"/>
      <rgbColor rgb="00CCFFFF"/>
      <rgbColor rgb="00660066"/>
      <rgbColor rgb="00FF8080"/>
      <rgbColor rgb="000066CC"/>
      <rgbColor rgb="00CCCCFF"/>
      <rgbColor rgb="00000080"/>
      <rgbColor rgb="00FFCDFF"/>
      <rgbColor rgb="00218C1C"/>
      <rgbColor rgb="0000FFFF"/>
      <rgbColor rgb="00800080"/>
      <rgbColor rgb="00800000"/>
      <rgbColor rgb="0069FFF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D1D1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la superficie geográfica de Tierras de Cultivo (miles de hectáreas)</a:t>
            </a:r>
          </a:p>
        </c:rich>
      </c:tx>
      <c:layout>
        <c:manualLayout>
          <c:xMode val="factor"/>
          <c:yMode val="factor"/>
          <c:x val="-0.035"/>
          <c:y val="0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8"/>
          <c:y val="0.3485"/>
          <c:w val="0.964"/>
          <c:h val="0.60625"/>
        </c:manualLayout>
      </c:layout>
      <c:barChart>
        <c:barDir val="col"/>
        <c:grouping val="stacked"/>
        <c:varyColors val="0"/>
        <c:ser>
          <c:idx val="0"/>
          <c:order val="0"/>
          <c:tx>
            <c:v>Secano</c:v>
          </c:tx>
          <c:spPr>
            <a:solidFill>
              <a:srgbClr val="FFD1D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'3.1'!$A$10:$A$27</c:f>
              <c:strCache>
                <c:ptCount val="1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</c:strCache>
            </c:strRef>
          </c:cat>
          <c:val>
            <c:numRef>
              <c:f>'3.1'!$H$10:$H$27</c:f>
              <c:numCache>
                <c:ptCount val="18"/>
                <c:pt idx="0">
                  <c:v>16973.4</c:v>
                </c:pt>
                <c:pt idx="1">
                  <c:v>16895.3</c:v>
                </c:pt>
                <c:pt idx="2">
                  <c:v>16739</c:v>
                </c:pt>
                <c:pt idx="3">
                  <c:v>16417.2</c:v>
                </c:pt>
                <c:pt idx="4">
                  <c:v>15328.8</c:v>
                </c:pt>
                <c:pt idx="5">
                  <c:v>15575.3</c:v>
                </c:pt>
                <c:pt idx="6">
                  <c:v>15717.4</c:v>
                </c:pt>
                <c:pt idx="7">
                  <c:v>15184.643999999998</c:v>
                </c:pt>
                <c:pt idx="8">
                  <c:v>15149.8</c:v>
                </c:pt>
                <c:pt idx="9">
                  <c:v>14941.2</c:v>
                </c:pt>
                <c:pt idx="10">
                  <c:v>14896.518</c:v>
                </c:pt>
                <c:pt idx="11">
                  <c:v>14670.793</c:v>
                </c:pt>
                <c:pt idx="12">
                  <c:v>14471.47249764</c:v>
                </c:pt>
                <c:pt idx="13">
                  <c:v>14501.622</c:v>
                </c:pt>
                <c:pt idx="14">
                  <c:v>14285.0503357994</c:v>
                </c:pt>
                <c:pt idx="15">
                  <c:v>14117.0220487272</c:v>
                </c:pt>
                <c:pt idx="16">
                  <c:v>13865.26330946596</c:v>
                </c:pt>
                <c:pt idx="17">
                  <c:v>13707.567467716159</c:v>
                </c:pt>
              </c:numCache>
            </c:numRef>
          </c:val>
        </c:ser>
        <c:ser>
          <c:idx val="1"/>
          <c:order val="1"/>
          <c:tx>
            <c:v>Regadío</c:v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'3.1'!$A$10:$A$27</c:f>
              <c:strCache>
                <c:ptCount val="1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</c:strCache>
            </c:strRef>
          </c:cat>
          <c:val>
            <c:numRef>
              <c:f>'3.1'!$I$10:$I$27</c:f>
              <c:numCache>
                <c:ptCount val="18"/>
                <c:pt idx="0">
                  <c:v>3199</c:v>
                </c:pt>
                <c:pt idx="1">
                  <c:v>3193.4</c:v>
                </c:pt>
                <c:pt idx="2">
                  <c:v>3207.8</c:v>
                </c:pt>
                <c:pt idx="3">
                  <c:v>3239.4</c:v>
                </c:pt>
                <c:pt idx="4">
                  <c:v>3125.3</c:v>
                </c:pt>
                <c:pt idx="5">
                  <c:v>3177.9</c:v>
                </c:pt>
                <c:pt idx="6">
                  <c:v>3426.9</c:v>
                </c:pt>
                <c:pt idx="7">
                  <c:v>3438.2110000000002</c:v>
                </c:pt>
                <c:pt idx="8">
                  <c:v>3364.7</c:v>
                </c:pt>
                <c:pt idx="9">
                  <c:v>3397.175</c:v>
                </c:pt>
                <c:pt idx="10">
                  <c:v>3407.6850000000004</c:v>
                </c:pt>
                <c:pt idx="11">
                  <c:v>3372.922</c:v>
                </c:pt>
                <c:pt idx="12">
                  <c:v>3472.77616316</c:v>
                </c:pt>
                <c:pt idx="13">
                  <c:v>3479.5</c:v>
                </c:pt>
                <c:pt idx="14">
                  <c:v>3672.778</c:v>
                </c:pt>
                <c:pt idx="15">
                  <c:v>3727.17</c:v>
                </c:pt>
                <c:pt idx="16">
                  <c:v>3713.2650000000003</c:v>
                </c:pt>
                <c:pt idx="17">
                  <c:v>3689.3859999999995</c:v>
                </c:pt>
              </c:numCache>
            </c:numRef>
          </c:val>
        </c:ser>
        <c:overlap val="100"/>
        <c:axId val="5977883"/>
        <c:axId val="53018076"/>
      </c:barChart>
      <c:catAx>
        <c:axId val="59778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3018076"/>
        <c:crosses val="autoZero"/>
        <c:auto val="1"/>
        <c:lblOffset val="100"/>
        <c:noMultiLvlLbl val="0"/>
      </c:catAx>
      <c:valAx>
        <c:axId val="5301807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977883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t"/>
      <c:layout>
        <c:manualLayout>
          <c:xMode val="edge"/>
          <c:yMode val="edge"/>
          <c:x val="0.40825"/>
          <c:y val="0.20425"/>
        </c:manualLayout>
      </c:layout>
      <c:overlay val="0"/>
      <c:spPr>
        <a:ln w="12700">
          <a:solidFill/>
        </a:ln>
      </c:spPr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superficie geográfica de Tierras de cultivos (miles de hectáreas)</a:t>
            </a:r>
          </a:p>
        </c:rich>
      </c:tx>
      <c:layout>
        <c:manualLayout>
          <c:xMode val="factor"/>
          <c:yMode val="factor"/>
          <c:x val="-0.04325"/>
          <c:y val="0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2025"/>
          <c:y val="0.37975"/>
          <c:w val="0.78475"/>
          <c:h val="0.5505"/>
        </c:manualLayout>
      </c:layout>
      <c:lineChart>
        <c:grouping val="standard"/>
        <c:varyColors val="0"/>
        <c:ser>
          <c:idx val="0"/>
          <c:order val="0"/>
          <c:tx>
            <c:strRef>
              <c:f>'3.1'!$H$9</c:f>
              <c:strCache>
                <c:ptCount val="1"/>
                <c:pt idx="0">
                  <c:v>Secano</c:v>
                </c:pt>
              </c:strCache>
            </c:strRef>
          </c:tx>
          <c:spPr>
            <a:ln w="38100">
              <a:solidFill>
                <a:srgbClr val="FFD1D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'3.1'!$A$10:$A$27</c:f>
              <c:strCache>
                <c:ptCount val="1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</c:strCache>
            </c:strRef>
          </c:cat>
          <c:val>
            <c:numRef>
              <c:f>'3.1'!$H$10:$H$27</c:f>
              <c:numCache>
                <c:ptCount val="18"/>
                <c:pt idx="0">
                  <c:v>16973.4</c:v>
                </c:pt>
                <c:pt idx="1">
                  <c:v>16895.3</c:v>
                </c:pt>
                <c:pt idx="2">
                  <c:v>16739</c:v>
                </c:pt>
                <c:pt idx="3">
                  <c:v>16417.2</c:v>
                </c:pt>
                <c:pt idx="4">
                  <c:v>15328.8</c:v>
                </c:pt>
                <c:pt idx="5">
                  <c:v>15575.3</c:v>
                </c:pt>
                <c:pt idx="6">
                  <c:v>15717.4</c:v>
                </c:pt>
                <c:pt idx="7">
                  <c:v>15184.643999999998</c:v>
                </c:pt>
                <c:pt idx="8">
                  <c:v>15149.8</c:v>
                </c:pt>
                <c:pt idx="9">
                  <c:v>14941.2</c:v>
                </c:pt>
                <c:pt idx="10">
                  <c:v>14896.518</c:v>
                </c:pt>
                <c:pt idx="11">
                  <c:v>14670.793</c:v>
                </c:pt>
                <c:pt idx="12">
                  <c:v>14471.47249764</c:v>
                </c:pt>
                <c:pt idx="13">
                  <c:v>14501.622</c:v>
                </c:pt>
                <c:pt idx="14">
                  <c:v>14285.0503357994</c:v>
                </c:pt>
                <c:pt idx="15">
                  <c:v>14117.0220487272</c:v>
                </c:pt>
                <c:pt idx="16">
                  <c:v>13865.26330946596</c:v>
                </c:pt>
                <c:pt idx="17">
                  <c:v>13707.567467716159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'3.1'!$I$9</c:f>
              <c:strCache>
                <c:ptCount val="1"/>
                <c:pt idx="0">
                  <c:v>Regadío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'3.1'!$A$10:$A$27</c:f>
              <c:strCache>
                <c:ptCount val="1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</c:strCache>
            </c:strRef>
          </c:cat>
          <c:val>
            <c:numRef>
              <c:f>'3.1'!$I$10:$I$27</c:f>
              <c:numCache>
                <c:ptCount val="18"/>
                <c:pt idx="0">
                  <c:v>3199</c:v>
                </c:pt>
                <c:pt idx="1">
                  <c:v>3193.4</c:v>
                </c:pt>
                <c:pt idx="2">
                  <c:v>3207.8</c:v>
                </c:pt>
                <c:pt idx="3">
                  <c:v>3239.4</c:v>
                </c:pt>
                <c:pt idx="4">
                  <c:v>3125.3</c:v>
                </c:pt>
                <c:pt idx="5">
                  <c:v>3177.9</c:v>
                </c:pt>
                <c:pt idx="6">
                  <c:v>3426.9</c:v>
                </c:pt>
                <c:pt idx="7">
                  <c:v>3438.2110000000002</c:v>
                </c:pt>
                <c:pt idx="8">
                  <c:v>3364.7</c:v>
                </c:pt>
                <c:pt idx="9">
                  <c:v>3397.175</c:v>
                </c:pt>
                <c:pt idx="10">
                  <c:v>3407.6850000000004</c:v>
                </c:pt>
                <c:pt idx="11">
                  <c:v>3372.922</c:v>
                </c:pt>
                <c:pt idx="12">
                  <c:v>3472.77616316</c:v>
                </c:pt>
                <c:pt idx="13">
                  <c:v>3479.5</c:v>
                </c:pt>
                <c:pt idx="14">
                  <c:v>3672.778</c:v>
                </c:pt>
                <c:pt idx="15">
                  <c:v>3727.17</c:v>
                </c:pt>
                <c:pt idx="16">
                  <c:v>3713.2650000000003</c:v>
                </c:pt>
                <c:pt idx="17">
                  <c:v>3689.3859999999995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'3.1'!$J$9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'3.1'!$A$10:$A$27</c:f>
              <c:strCache>
                <c:ptCount val="1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</c:strCache>
            </c:strRef>
          </c:cat>
          <c:val>
            <c:numRef>
              <c:f>'3.1'!$J$10:$J$27</c:f>
              <c:numCache>
                <c:ptCount val="18"/>
                <c:pt idx="0">
                  <c:v>20172.4</c:v>
                </c:pt>
                <c:pt idx="1">
                  <c:v>20088.7</c:v>
                </c:pt>
                <c:pt idx="2">
                  <c:v>19946.8</c:v>
                </c:pt>
                <c:pt idx="3">
                  <c:v>19656.6</c:v>
                </c:pt>
                <c:pt idx="4">
                  <c:v>18454.1</c:v>
                </c:pt>
                <c:pt idx="5">
                  <c:v>18753.2</c:v>
                </c:pt>
                <c:pt idx="6">
                  <c:v>19144.3</c:v>
                </c:pt>
                <c:pt idx="7">
                  <c:v>18622.855</c:v>
                </c:pt>
                <c:pt idx="8">
                  <c:v>18514.5</c:v>
                </c:pt>
                <c:pt idx="9">
                  <c:v>18338.375</c:v>
                </c:pt>
                <c:pt idx="10">
                  <c:v>18304.203</c:v>
                </c:pt>
                <c:pt idx="11">
                  <c:v>18043.715</c:v>
                </c:pt>
                <c:pt idx="12">
                  <c:v>17944.2486608</c:v>
                </c:pt>
                <c:pt idx="13">
                  <c:v>17981.122</c:v>
                </c:pt>
                <c:pt idx="14">
                  <c:v>17957.8283357994</c:v>
                </c:pt>
                <c:pt idx="15">
                  <c:v>17844.1920487272</c:v>
                </c:pt>
                <c:pt idx="16">
                  <c:v>17578.52830946596</c:v>
                </c:pt>
                <c:pt idx="17">
                  <c:v>17396.953467716157</c:v>
                </c:pt>
              </c:numCache>
            </c:numRef>
          </c:val>
          <c:smooth val="0"/>
        </c:ser>
        <c:axId val="23622877"/>
        <c:axId val="59091998"/>
      </c:lineChart>
      <c:catAx>
        <c:axId val="236228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9091998"/>
        <c:crosses val="autoZero"/>
        <c:auto val="1"/>
        <c:lblOffset val="100"/>
        <c:tickLblSkip val="2"/>
        <c:noMultiLvlLbl val="0"/>
      </c:catAx>
      <c:valAx>
        <c:axId val="5909199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3622877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  <c:spPr>
        <a:ln w="12700">
          <a:solidFill/>
        </a:ln>
      </c:spPr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3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61</xdr:row>
      <xdr:rowOff>9525</xdr:rowOff>
    </xdr:from>
    <xdr:to>
      <xdr:col>8</xdr:col>
      <xdr:colOff>828675</xdr:colOff>
      <xdr:row>79</xdr:row>
      <xdr:rowOff>133350</xdr:rowOff>
    </xdr:to>
    <xdr:graphicFrame>
      <xdr:nvGraphicFramePr>
        <xdr:cNvPr id="1" name="Chart 1"/>
        <xdr:cNvGraphicFramePr/>
      </xdr:nvGraphicFramePr>
      <xdr:xfrm>
        <a:off x="200025" y="10020300"/>
        <a:ext cx="771525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314325</xdr:colOff>
      <xdr:row>82</xdr:row>
      <xdr:rowOff>38100</xdr:rowOff>
    </xdr:from>
    <xdr:to>
      <xdr:col>9</xdr:col>
      <xdr:colOff>314325</xdr:colOff>
      <xdr:row>96</xdr:row>
      <xdr:rowOff>95250</xdr:rowOff>
    </xdr:to>
    <xdr:graphicFrame>
      <xdr:nvGraphicFramePr>
        <xdr:cNvPr id="2" name="Chart 2"/>
        <xdr:cNvGraphicFramePr/>
      </xdr:nvGraphicFramePr>
      <xdr:xfrm>
        <a:off x="314325" y="13449300"/>
        <a:ext cx="7972425" cy="2324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SGEA%202007-2008%20PRECIOESTAD\ANUARIO\Anuario%20Formulas\AEA05_C03%20f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8" transitionEvaluation="1">
    <pageSetUpPr fitToPage="1"/>
  </sheetPr>
  <dimension ref="A1:U59"/>
  <sheetViews>
    <sheetView showGridLines="0" tabSelected="1" zoomScale="75" zoomScaleNormal="75" workbookViewId="0" topLeftCell="A1">
      <selection activeCell="A1" sqref="A1:J1"/>
    </sheetView>
  </sheetViews>
  <sheetFormatPr defaultColWidth="12.57421875" defaultRowHeight="12.75"/>
  <cols>
    <col min="1" max="10" width="13.28125" style="2" customWidth="1"/>
    <col min="11" max="11" width="5.7109375" style="2" customWidth="1"/>
    <col min="12" max="12" width="19.140625" style="2" customWidth="1"/>
    <col min="13" max="13" width="20.28125" style="2" customWidth="1"/>
    <col min="14" max="14" width="2.28125" style="2" customWidth="1"/>
    <col min="15" max="15" width="16.421875" style="2" customWidth="1"/>
    <col min="16" max="16" width="2.28125" style="2" customWidth="1"/>
    <col min="17" max="17" width="16.421875" style="2" customWidth="1"/>
    <col min="18" max="18" width="2.28125" style="2" customWidth="1"/>
    <col min="19" max="19" width="16.421875" style="2" customWidth="1"/>
    <col min="20" max="20" width="2.28125" style="2" customWidth="1"/>
    <col min="21" max="21" width="16.421875" style="2" customWidth="1"/>
    <col min="22" max="22" width="2.28125" style="2" customWidth="1"/>
    <col min="23" max="23" width="16.421875" style="2" customWidth="1"/>
    <col min="24" max="24" width="2.28125" style="2" customWidth="1"/>
    <col min="25" max="25" width="16.421875" style="2" customWidth="1"/>
    <col min="26" max="26" width="2.28125" style="2" customWidth="1"/>
    <col min="27" max="27" width="16.421875" style="2" customWidth="1"/>
    <col min="28" max="28" width="2.28125" style="2" customWidth="1"/>
    <col min="29" max="29" width="16.421875" style="2" customWidth="1"/>
    <col min="30" max="16384" width="19.140625" style="2" customWidth="1"/>
  </cols>
  <sheetData>
    <row r="1" spans="1:10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12.75" customHeight="1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15" customHeight="1">
      <c r="A3" s="4" t="s">
        <v>1</v>
      </c>
      <c r="B3" s="5"/>
      <c r="C3" s="5"/>
      <c r="D3" s="5"/>
      <c r="E3" s="5"/>
      <c r="F3" s="5"/>
      <c r="G3" s="5"/>
      <c r="H3" s="5"/>
      <c r="I3" s="5"/>
      <c r="J3" s="5"/>
    </row>
    <row r="4" spans="1:10" ht="15" customHeight="1">
      <c r="A4" s="5" t="s">
        <v>2</v>
      </c>
      <c r="B4" s="5"/>
      <c r="C4" s="5"/>
      <c r="D4" s="5"/>
      <c r="E4" s="5"/>
      <c r="F4" s="5"/>
      <c r="G4" s="5"/>
      <c r="H4" s="5"/>
      <c r="I4" s="5"/>
      <c r="J4" s="5"/>
    </row>
    <row r="5" spans="1:10" ht="13.5" customHeight="1" thickBot="1">
      <c r="A5" s="6"/>
      <c r="B5" s="6"/>
      <c r="C5" s="6"/>
      <c r="D5" s="6"/>
      <c r="E5" s="6"/>
      <c r="F5" s="6"/>
      <c r="G5" s="6"/>
      <c r="H5" s="6"/>
      <c r="I5" s="6"/>
      <c r="J5" s="6"/>
    </row>
    <row r="6" spans="1:10" ht="12.75" customHeight="1">
      <c r="A6" s="7" t="s">
        <v>3</v>
      </c>
      <c r="B6" s="8" t="s">
        <v>4</v>
      </c>
      <c r="C6" s="9"/>
      <c r="D6" s="9"/>
      <c r="E6" s="9"/>
      <c r="F6" s="9"/>
      <c r="G6" s="9"/>
      <c r="H6" s="9"/>
      <c r="I6" s="9"/>
      <c r="J6" s="9"/>
    </row>
    <row r="7" spans="1:10" ht="12.75" customHeight="1">
      <c r="A7" s="10"/>
      <c r="B7" s="11" t="s">
        <v>5</v>
      </c>
      <c r="C7" s="12"/>
      <c r="D7" s="13" t="s">
        <v>6</v>
      </c>
      <c r="E7" s="14"/>
      <c r="F7" s="13" t="s">
        <v>5</v>
      </c>
      <c r="G7" s="15"/>
      <c r="H7" s="16" t="s">
        <v>7</v>
      </c>
      <c r="I7" s="17"/>
      <c r="J7" s="17"/>
    </row>
    <row r="8" spans="1:10" ht="12.75" customHeight="1">
      <c r="A8" s="10"/>
      <c r="B8" s="18" t="s">
        <v>8</v>
      </c>
      <c r="C8" s="19"/>
      <c r="D8" s="20" t="s">
        <v>9</v>
      </c>
      <c r="E8" s="21"/>
      <c r="F8" s="20" t="s">
        <v>10</v>
      </c>
      <c r="G8" s="21"/>
      <c r="H8" s="22"/>
      <c r="I8" s="23"/>
      <c r="J8" s="23"/>
    </row>
    <row r="9" spans="1:10" ht="12.75" customHeight="1" thickBot="1">
      <c r="A9" s="24"/>
      <c r="B9" s="25" t="s">
        <v>11</v>
      </c>
      <c r="C9" s="25" t="s">
        <v>12</v>
      </c>
      <c r="D9" s="25" t="s">
        <v>11</v>
      </c>
      <c r="E9" s="25" t="s">
        <v>12</v>
      </c>
      <c r="F9" s="25" t="s">
        <v>11</v>
      </c>
      <c r="G9" s="25" t="s">
        <v>12</v>
      </c>
      <c r="H9" s="25" t="s">
        <v>11</v>
      </c>
      <c r="I9" s="25" t="s">
        <v>12</v>
      </c>
      <c r="J9" s="26" t="s">
        <v>7</v>
      </c>
    </row>
    <row r="10" spans="1:12" ht="12.75" customHeight="1">
      <c r="A10" s="27" t="s">
        <v>13</v>
      </c>
      <c r="B10" s="28">
        <v>8898.7</v>
      </c>
      <c r="C10" s="28">
        <v>2274.4</v>
      </c>
      <c r="D10" s="28">
        <v>3979.1</v>
      </c>
      <c r="E10" s="28">
        <v>183.2</v>
      </c>
      <c r="F10" s="28">
        <v>4095.6</v>
      </c>
      <c r="G10" s="28">
        <v>741.4</v>
      </c>
      <c r="H10" s="28">
        <v>16973.4</v>
      </c>
      <c r="I10" s="28">
        <v>3199</v>
      </c>
      <c r="J10" s="29">
        <v>20172.4</v>
      </c>
      <c r="K10" s="30"/>
      <c r="L10" s="30"/>
    </row>
    <row r="11" spans="1:12" ht="12.75" customHeight="1">
      <c r="A11" s="31" t="s">
        <v>14</v>
      </c>
      <c r="B11" s="32">
        <v>8958.1</v>
      </c>
      <c r="C11" s="32">
        <v>2244.9</v>
      </c>
      <c r="D11" s="32">
        <v>3854.7</v>
      </c>
      <c r="E11" s="32">
        <v>200.4</v>
      </c>
      <c r="F11" s="32">
        <v>4082.5</v>
      </c>
      <c r="G11" s="32">
        <v>748.1</v>
      </c>
      <c r="H11" s="32">
        <v>16895.3</v>
      </c>
      <c r="I11" s="32">
        <v>3193.4</v>
      </c>
      <c r="J11" s="33">
        <v>20088.7</v>
      </c>
      <c r="K11" s="30"/>
      <c r="L11" s="30"/>
    </row>
    <row r="12" spans="1:12" ht="12.75" customHeight="1">
      <c r="A12" s="31" t="s">
        <v>15</v>
      </c>
      <c r="B12" s="32">
        <v>8962</v>
      </c>
      <c r="C12" s="32">
        <v>2203</v>
      </c>
      <c r="D12" s="32">
        <v>3777.3</v>
      </c>
      <c r="E12" s="32">
        <v>258.4</v>
      </c>
      <c r="F12" s="32">
        <v>3999.7</v>
      </c>
      <c r="G12" s="32">
        <v>746.4</v>
      </c>
      <c r="H12" s="32">
        <v>16739</v>
      </c>
      <c r="I12" s="32">
        <v>3207.8</v>
      </c>
      <c r="J12" s="33">
        <v>19946.8</v>
      </c>
      <c r="K12" s="30"/>
      <c r="L12" s="30"/>
    </row>
    <row r="13" spans="1:12" ht="12.75" customHeight="1">
      <c r="A13" s="31" t="s">
        <v>16</v>
      </c>
      <c r="B13" s="32">
        <v>8541.6</v>
      </c>
      <c r="C13" s="32">
        <v>2198.4</v>
      </c>
      <c r="D13" s="32">
        <v>3948.9</v>
      </c>
      <c r="E13" s="32">
        <v>292.4</v>
      </c>
      <c r="F13" s="32">
        <v>3926.7</v>
      </c>
      <c r="G13" s="32">
        <v>748.6</v>
      </c>
      <c r="H13" s="32">
        <v>16417.2</v>
      </c>
      <c r="I13" s="32">
        <v>3239.4</v>
      </c>
      <c r="J13" s="33">
        <v>19656.6</v>
      </c>
      <c r="K13" s="30"/>
      <c r="L13" s="30"/>
    </row>
    <row r="14" spans="1:12" ht="12.75" customHeight="1">
      <c r="A14" s="31" t="s">
        <v>17</v>
      </c>
      <c r="B14" s="32">
        <v>8079.8</v>
      </c>
      <c r="C14" s="32">
        <v>2183.2</v>
      </c>
      <c r="D14" s="32">
        <v>3313.8</v>
      </c>
      <c r="E14" s="32">
        <v>187.6</v>
      </c>
      <c r="F14" s="32">
        <v>3935.2</v>
      </c>
      <c r="G14" s="32">
        <v>754.5</v>
      </c>
      <c r="H14" s="32">
        <v>15328.8</v>
      </c>
      <c r="I14" s="32">
        <v>3125.3</v>
      </c>
      <c r="J14" s="33">
        <v>18454.1</v>
      </c>
      <c r="K14" s="30"/>
      <c r="L14" s="30"/>
    </row>
    <row r="15" spans="1:12" ht="12.75" customHeight="1">
      <c r="A15" s="31" t="s">
        <v>18</v>
      </c>
      <c r="B15" s="32">
        <v>8116.1</v>
      </c>
      <c r="C15" s="32">
        <v>2158.8</v>
      </c>
      <c r="D15" s="32">
        <v>3560.5</v>
      </c>
      <c r="E15" s="32">
        <v>210.1</v>
      </c>
      <c r="F15" s="32">
        <v>3898.7</v>
      </c>
      <c r="G15" s="32">
        <v>809</v>
      </c>
      <c r="H15" s="32">
        <v>15575.3</v>
      </c>
      <c r="I15" s="32">
        <v>3177.9</v>
      </c>
      <c r="J15" s="33">
        <v>18753.2</v>
      </c>
      <c r="K15" s="30"/>
      <c r="L15" s="30"/>
    </row>
    <row r="16" spans="1:12" ht="12.75" customHeight="1">
      <c r="A16" s="31" t="s">
        <v>19</v>
      </c>
      <c r="B16" s="32">
        <v>8280.8</v>
      </c>
      <c r="C16" s="32">
        <v>2309.4</v>
      </c>
      <c r="D16" s="32">
        <v>3582.6</v>
      </c>
      <c r="E16" s="32">
        <v>278</v>
      </c>
      <c r="F16" s="32">
        <v>3854</v>
      </c>
      <c r="G16" s="32">
        <v>839.5</v>
      </c>
      <c r="H16" s="32">
        <v>15717.4</v>
      </c>
      <c r="I16" s="32">
        <v>3426.9</v>
      </c>
      <c r="J16" s="33">
        <v>19144.3</v>
      </c>
      <c r="K16" s="30"/>
      <c r="L16" s="30"/>
    </row>
    <row r="17" spans="1:12" ht="12.75" customHeight="1">
      <c r="A17" s="31" t="s">
        <v>20</v>
      </c>
      <c r="B17" s="32">
        <v>8202.96</v>
      </c>
      <c r="C17" s="32">
        <v>2349.369</v>
      </c>
      <c r="D17" s="32">
        <v>3092.7</v>
      </c>
      <c r="E17" s="32">
        <v>203.7</v>
      </c>
      <c r="F17" s="32">
        <v>3888.984</v>
      </c>
      <c r="G17" s="32">
        <v>885.142</v>
      </c>
      <c r="H17" s="32">
        <v>15184.643999999998</v>
      </c>
      <c r="I17" s="32">
        <v>3438.2110000000002</v>
      </c>
      <c r="J17" s="33">
        <v>18622.855</v>
      </c>
      <c r="K17" s="30"/>
      <c r="L17" s="30"/>
    </row>
    <row r="18" spans="1:12" ht="12.75" customHeight="1">
      <c r="A18" s="31" t="s">
        <v>21</v>
      </c>
      <c r="B18" s="32">
        <v>7967.9</v>
      </c>
      <c r="C18" s="32">
        <v>2302.5</v>
      </c>
      <c r="D18" s="32">
        <v>3270.7</v>
      </c>
      <c r="E18" s="32">
        <v>141.7</v>
      </c>
      <c r="F18" s="32">
        <v>3911.2</v>
      </c>
      <c r="G18" s="32">
        <v>920.5</v>
      </c>
      <c r="H18" s="32">
        <v>15149.8</v>
      </c>
      <c r="I18" s="32">
        <v>3364.7</v>
      </c>
      <c r="J18" s="33">
        <v>18514.5</v>
      </c>
      <c r="K18" s="30"/>
      <c r="L18" s="30"/>
    </row>
    <row r="19" spans="1:12" ht="12.75" customHeight="1">
      <c r="A19" s="31" t="s">
        <v>22</v>
      </c>
      <c r="B19" s="32">
        <v>7931.4</v>
      </c>
      <c r="C19" s="32">
        <v>2287.2</v>
      </c>
      <c r="D19" s="32">
        <v>3113.019</v>
      </c>
      <c r="E19" s="32">
        <v>149.269</v>
      </c>
      <c r="F19" s="32">
        <v>3896.828</v>
      </c>
      <c r="G19" s="32">
        <v>960.736</v>
      </c>
      <c r="H19" s="32">
        <v>14941.2</v>
      </c>
      <c r="I19" s="32">
        <v>3397.175</v>
      </c>
      <c r="J19" s="33">
        <v>18338.375</v>
      </c>
      <c r="K19" s="30"/>
      <c r="L19" s="30"/>
    </row>
    <row r="20" spans="1:12" ht="12.75" customHeight="1">
      <c r="A20" s="31" t="s">
        <v>23</v>
      </c>
      <c r="B20" s="32">
        <v>7888.465</v>
      </c>
      <c r="C20" s="32">
        <v>2289.916</v>
      </c>
      <c r="D20" s="32">
        <v>3115.55</v>
      </c>
      <c r="E20" s="32">
        <v>106.476</v>
      </c>
      <c r="F20" s="32">
        <v>3892.503</v>
      </c>
      <c r="G20" s="32">
        <v>1011.293</v>
      </c>
      <c r="H20" s="32">
        <v>14896.518</v>
      </c>
      <c r="I20" s="32">
        <v>3407.6850000000004</v>
      </c>
      <c r="J20" s="33">
        <v>18304.203</v>
      </c>
      <c r="K20" s="30"/>
      <c r="L20" s="30"/>
    </row>
    <row r="21" spans="1:12" ht="12.75" customHeight="1">
      <c r="A21" s="31" t="s">
        <v>24</v>
      </c>
      <c r="B21" s="32">
        <v>7338.059</v>
      </c>
      <c r="C21" s="32">
        <v>2215.83</v>
      </c>
      <c r="D21" s="32">
        <v>3407.875</v>
      </c>
      <c r="E21" s="32">
        <v>102.501</v>
      </c>
      <c r="F21" s="32">
        <v>3924.859</v>
      </c>
      <c r="G21" s="32">
        <v>1054.591</v>
      </c>
      <c r="H21" s="32">
        <v>14670.793</v>
      </c>
      <c r="I21" s="32">
        <v>3372.922</v>
      </c>
      <c r="J21" s="33">
        <v>18043.715</v>
      </c>
      <c r="K21" s="30"/>
      <c r="L21" s="30"/>
    </row>
    <row r="22" spans="1:12" ht="12.75" customHeight="1">
      <c r="A22" s="31" t="s">
        <v>25</v>
      </c>
      <c r="B22" s="32">
        <v>7591.412</v>
      </c>
      <c r="C22" s="32">
        <v>2180.686</v>
      </c>
      <c r="D22" s="32">
        <v>3020.78349764</v>
      </c>
      <c r="E22" s="32">
        <v>174.27616316</v>
      </c>
      <c r="F22" s="32">
        <v>3859.277</v>
      </c>
      <c r="G22" s="32">
        <v>1117.814</v>
      </c>
      <c r="H22" s="32">
        <v>14471.47249764</v>
      </c>
      <c r="I22" s="32">
        <v>3472.77616316</v>
      </c>
      <c r="J22" s="33">
        <v>17944.2486608</v>
      </c>
      <c r="K22" s="30"/>
      <c r="L22" s="30"/>
    </row>
    <row r="23" spans="1:12" ht="12.75" customHeight="1">
      <c r="A23" s="31" t="s">
        <v>26</v>
      </c>
      <c r="B23" s="32">
        <v>7496.967</v>
      </c>
      <c r="C23" s="32">
        <v>2167.3</v>
      </c>
      <c r="D23" s="32">
        <v>3158.504</v>
      </c>
      <c r="E23" s="32">
        <v>194.6</v>
      </c>
      <c r="F23" s="32">
        <v>3846.151</v>
      </c>
      <c r="G23" s="32">
        <v>1117.6</v>
      </c>
      <c r="H23" s="32">
        <v>14501.622</v>
      </c>
      <c r="I23" s="32">
        <v>3479.5</v>
      </c>
      <c r="J23" s="33">
        <v>17981.122</v>
      </c>
      <c r="K23" s="30"/>
      <c r="L23" s="30"/>
    </row>
    <row r="24" spans="1:12" ht="12.75" customHeight="1">
      <c r="A24" s="31" t="s">
        <v>27</v>
      </c>
      <c r="B24" s="32">
        <v>7451.998</v>
      </c>
      <c r="C24" s="32">
        <v>2173.381</v>
      </c>
      <c r="D24" s="32">
        <v>3014.1013357994</v>
      </c>
      <c r="E24" s="32">
        <v>386.35</v>
      </c>
      <c r="F24" s="32">
        <v>3818.951</v>
      </c>
      <c r="G24" s="32">
        <v>1113.047</v>
      </c>
      <c r="H24" s="32">
        <v>14285.0503357994</v>
      </c>
      <c r="I24" s="32">
        <v>3672.778</v>
      </c>
      <c r="J24" s="33">
        <v>17957.8283357994</v>
      </c>
      <c r="K24" s="30"/>
      <c r="L24" s="30"/>
    </row>
    <row r="25" spans="1:12" ht="12.75" customHeight="1">
      <c r="A25" s="31" t="s">
        <v>28</v>
      </c>
      <c r="B25" s="32">
        <v>7278.235</v>
      </c>
      <c r="C25" s="32">
        <v>2135.203</v>
      </c>
      <c r="D25" s="32">
        <v>3056.4770487272</v>
      </c>
      <c r="E25" s="32">
        <v>443.165</v>
      </c>
      <c r="F25" s="32">
        <v>3782.31</v>
      </c>
      <c r="G25" s="32">
        <v>1148.802</v>
      </c>
      <c r="H25" s="32">
        <v>14117.0220487272</v>
      </c>
      <c r="I25" s="32">
        <v>3727.17</v>
      </c>
      <c r="J25" s="33">
        <v>17844.1920487272</v>
      </c>
      <c r="K25" s="30"/>
      <c r="L25" s="30"/>
    </row>
    <row r="26" spans="1:12" ht="12.75" customHeight="1">
      <c r="A26" s="31" t="s">
        <v>29</v>
      </c>
      <c r="B26" s="32">
        <v>6906.464</v>
      </c>
      <c r="C26" s="32">
        <v>2013.762</v>
      </c>
      <c r="D26" s="32">
        <v>3279.38230946596</v>
      </c>
      <c r="E26" s="32">
        <v>520.498</v>
      </c>
      <c r="F26" s="32">
        <v>3679.417</v>
      </c>
      <c r="G26" s="32">
        <v>1179.005</v>
      </c>
      <c r="H26" s="32">
        <v>13865.26330946596</v>
      </c>
      <c r="I26" s="32">
        <v>3713.2650000000003</v>
      </c>
      <c r="J26" s="33">
        <v>17578.52830946596</v>
      </c>
      <c r="K26" s="34"/>
      <c r="L26" s="30"/>
    </row>
    <row r="27" spans="1:12" ht="12.75" customHeight="1" thickBot="1">
      <c r="A27" s="35" t="s">
        <v>30</v>
      </c>
      <c r="B27" s="36">
        <f>6698831/1000</f>
        <v>6698.831</v>
      </c>
      <c r="C27" s="36">
        <f>1992706/1000</f>
        <v>1992.706</v>
      </c>
      <c r="D27" s="36">
        <f>3397972.46771616/1000</f>
        <v>3397.9724677161603</v>
      </c>
      <c r="E27" s="36">
        <f>496931/1000</f>
        <v>496.931</v>
      </c>
      <c r="F27" s="36">
        <f>3610764/1000</f>
        <v>3610.764</v>
      </c>
      <c r="G27" s="36">
        <f>1199749/1000</f>
        <v>1199.749</v>
      </c>
      <c r="H27" s="36">
        <v>13707.567467716159</v>
      </c>
      <c r="I27" s="36">
        <f>C27+E27+G27</f>
        <v>3689.3859999999995</v>
      </c>
      <c r="J27" s="37">
        <f>H27+I27</f>
        <v>17396.953467716157</v>
      </c>
      <c r="K27" s="34"/>
      <c r="L27" s="30"/>
    </row>
    <row r="28" spans="1:12" ht="12.75" customHeight="1">
      <c r="A28" s="38"/>
      <c r="B28" s="38"/>
      <c r="C28" s="38"/>
      <c r="D28" s="38"/>
      <c r="E28" s="38"/>
      <c r="F28" s="38"/>
      <c r="G28" s="38"/>
      <c r="H28" s="38"/>
      <c r="I28" s="38"/>
      <c r="J28" s="38"/>
      <c r="K28" s="30"/>
      <c r="L28" s="30"/>
    </row>
    <row r="29" spans="1:12" ht="12.75" customHeight="1">
      <c r="A29" s="30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</row>
    <row r="30" ht="12.75" customHeight="1"/>
    <row r="31" spans="1:12" ht="12.75" customHeight="1" thickBot="1">
      <c r="A31" s="39"/>
      <c r="B31" s="39"/>
      <c r="C31" s="39"/>
      <c r="D31" s="39"/>
      <c r="E31" s="39"/>
      <c r="F31" s="39"/>
      <c r="G31" s="39"/>
      <c r="H31" s="39"/>
      <c r="I31" s="39"/>
      <c r="J31" s="30"/>
      <c r="K31" s="30"/>
      <c r="L31" s="30"/>
    </row>
    <row r="32" spans="1:12" ht="12.75" customHeight="1">
      <c r="A32" s="7" t="s">
        <v>3</v>
      </c>
      <c r="B32" s="40"/>
      <c r="C32" s="41"/>
      <c r="D32" s="42" t="s">
        <v>31</v>
      </c>
      <c r="E32" s="40"/>
      <c r="F32" s="43"/>
      <c r="G32" s="41"/>
      <c r="H32" s="44"/>
      <c r="I32" s="45" t="s">
        <v>32</v>
      </c>
      <c r="J32" s="30"/>
      <c r="K32" s="30"/>
      <c r="L32" s="30"/>
    </row>
    <row r="33" spans="1:12" ht="12.75" customHeight="1">
      <c r="A33" s="10"/>
      <c r="B33" s="46" t="s">
        <v>33</v>
      </c>
      <c r="C33" s="47"/>
      <c r="D33" s="48"/>
      <c r="E33" s="46" t="s">
        <v>34</v>
      </c>
      <c r="F33" s="49"/>
      <c r="G33" s="47"/>
      <c r="H33" s="50"/>
      <c r="I33" s="51" t="s">
        <v>35</v>
      </c>
      <c r="J33" s="30"/>
      <c r="K33" s="30"/>
      <c r="L33" s="30"/>
    </row>
    <row r="34" spans="1:12" ht="12.75" customHeight="1">
      <c r="A34" s="10"/>
      <c r="B34" s="18"/>
      <c r="C34" s="19"/>
      <c r="D34" s="48"/>
      <c r="E34" s="18"/>
      <c r="F34" s="52"/>
      <c r="G34" s="19"/>
      <c r="H34" s="53" t="s">
        <v>36</v>
      </c>
      <c r="I34" s="51" t="s">
        <v>37</v>
      </c>
      <c r="J34" s="30"/>
      <c r="K34" s="30"/>
      <c r="L34" s="30"/>
    </row>
    <row r="35" spans="1:12" ht="12.75" customHeight="1">
      <c r="A35" s="10"/>
      <c r="B35" s="54"/>
      <c r="C35" s="54"/>
      <c r="D35" s="48"/>
      <c r="E35" s="55" t="s">
        <v>38</v>
      </c>
      <c r="F35" s="55" t="s">
        <v>39</v>
      </c>
      <c r="G35" s="55" t="s">
        <v>40</v>
      </c>
      <c r="H35" s="53" t="s">
        <v>41</v>
      </c>
      <c r="I35" s="51" t="s">
        <v>42</v>
      </c>
      <c r="J35" s="30"/>
      <c r="K35" s="30"/>
      <c r="L35" s="30"/>
    </row>
    <row r="36" spans="1:12" ht="12.75" customHeight="1">
      <c r="A36" s="10"/>
      <c r="B36" s="53" t="s">
        <v>11</v>
      </c>
      <c r="C36" s="53" t="s">
        <v>12</v>
      </c>
      <c r="D36" s="48"/>
      <c r="E36" s="56"/>
      <c r="F36" s="56"/>
      <c r="G36" s="56"/>
      <c r="H36" s="50"/>
      <c r="I36" s="51" t="s">
        <v>43</v>
      </c>
      <c r="J36" s="30"/>
      <c r="K36" s="30"/>
      <c r="L36" s="30"/>
    </row>
    <row r="37" spans="1:12" ht="12.75" customHeight="1" thickBot="1">
      <c r="A37" s="24"/>
      <c r="B37" s="57"/>
      <c r="C37" s="57"/>
      <c r="D37" s="58"/>
      <c r="E37" s="59"/>
      <c r="F37" s="59"/>
      <c r="G37" s="59"/>
      <c r="H37" s="60"/>
      <c r="I37" s="61" t="s">
        <v>44</v>
      </c>
      <c r="J37" s="30"/>
      <c r="K37" s="30"/>
      <c r="L37" s="30"/>
    </row>
    <row r="38" spans="1:21" ht="12.75" customHeight="1">
      <c r="A38" s="27" t="s">
        <v>13</v>
      </c>
      <c r="B38" s="28">
        <v>1185.5</v>
      </c>
      <c r="C38" s="28">
        <v>204.2</v>
      </c>
      <c r="D38" s="28">
        <v>5368.3</v>
      </c>
      <c r="E38" s="28">
        <v>7188.7</v>
      </c>
      <c r="F38" s="28">
        <v>3636.4</v>
      </c>
      <c r="G38" s="28">
        <v>4981.4</v>
      </c>
      <c r="H38" s="28">
        <v>7734.3</v>
      </c>
      <c r="I38" s="29">
        <v>269.4</v>
      </c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</row>
    <row r="39" spans="1:21" ht="12.75" customHeight="1">
      <c r="A39" s="31" t="s">
        <v>14</v>
      </c>
      <c r="B39" s="32">
        <v>1135.5</v>
      </c>
      <c r="C39" s="32">
        <v>194.9</v>
      </c>
      <c r="D39" s="32">
        <v>5107.1</v>
      </c>
      <c r="E39" s="32">
        <v>7253.1</v>
      </c>
      <c r="F39" s="32">
        <v>3599.3</v>
      </c>
      <c r="G39" s="32">
        <v>5005.6</v>
      </c>
      <c r="H39" s="32">
        <v>8084.1</v>
      </c>
      <c r="I39" s="33">
        <v>239.7</v>
      </c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</row>
    <row r="40" spans="1:21" ht="12.75" customHeight="1">
      <c r="A40" s="31" t="s">
        <v>15</v>
      </c>
      <c r="B40" s="32">
        <v>1125.3</v>
      </c>
      <c r="C40" s="32">
        <v>195.3</v>
      </c>
      <c r="D40" s="32">
        <v>5151.4</v>
      </c>
      <c r="E40" s="32">
        <v>7254.5</v>
      </c>
      <c r="F40" s="32">
        <v>3696.1</v>
      </c>
      <c r="G40" s="32">
        <v>4964.6</v>
      </c>
      <c r="H40" s="32">
        <v>8145.5</v>
      </c>
      <c r="I40" s="33">
        <v>252.8</v>
      </c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</row>
    <row r="41" spans="1:21" ht="12.75" customHeight="1">
      <c r="A41" s="31" t="s">
        <v>16</v>
      </c>
      <c r="B41" s="32">
        <v>1110.6</v>
      </c>
      <c r="C41" s="32">
        <v>195.9</v>
      </c>
      <c r="D41" s="32">
        <v>5187.8</v>
      </c>
      <c r="E41" s="32">
        <v>7367.9</v>
      </c>
      <c r="F41" s="32">
        <v>3738.6</v>
      </c>
      <c r="G41" s="32">
        <v>5030.3</v>
      </c>
      <c r="H41" s="32">
        <v>8191.8</v>
      </c>
      <c r="I41" s="33">
        <v>217.8</v>
      </c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</row>
    <row r="42" spans="1:21" ht="12.75" customHeight="1">
      <c r="A42" s="31" t="s">
        <v>17</v>
      </c>
      <c r="B42" s="32">
        <v>1114.9</v>
      </c>
      <c r="C42" s="32">
        <v>358.5</v>
      </c>
      <c r="D42" s="32">
        <v>6098.2</v>
      </c>
      <c r="E42" s="32">
        <v>7364.6</v>
      </c>
      <c r="F42" s="32">
        <v>3749.6</v>
      </c>
      <c r="G42" s="32">
        <v>5031.3</v>
      </c>
      <c r="H42" s="32">
        <v>8308.3</v>
      </c>
      <c r="I42" s="33">
        <v>204</v>
      </c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</row>
    <row r="43" spans="1:21" ht="12.75" customHeight="1">
      <c r="A43" s="31" t="s">
        <v>18</v>
      </c>
      <c r="B43" s="32">
        <v>1146.3</v>
      </c>
      <c r="C43" s="32">
        <v>353.3</v>
      </c>
      <c r="D43" s="32">
        <v>5506.7</v>
      </c>
      <c r="E43" s="32">
        <v>7216.3</v>
      </c>
      <c r="F43" s="32">
        <v>4210.8</v>
      </c>
      <c r="G43" s="32">
        <v>4964.2</v>
      </c>
      <c r="H43" s="32">
        <v>8336.9</v>
      </c>
      <c r="I43" s="33">
        <v>315.6</v>
      </c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</row>
    <row r="44" spans="1:21" ht="12.75" customHeight="1">
      <c r="A44" s="31" t="s">
        <v>19</v>
      </c>
      <c r="B44" s="32">
        <v>1095.2</v>
      </c>
      <c r="C44" s="32">
        <v>175.6</v>
      </c>
      <c r="D44" s="32">
        <v>5203.9</v>
      </c>
      <c r="E44" s="32">
        <v>7240.9</v>
      </c>
      <c r="F44" s="32">
        <v>4130.3</v>
      </c>
      <c r="G44" s="32">
        <v>5041.9</v>
      </c>
      <c r="H44" s="32">
        <v>8455.7</v>
      </c>
      <c r="I44" s="33">
        <v>360.8</v>
      </c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</row>
    <row r="45" spans="1:21" ht="12.75" customHeight="1">
      <c r="A45" s="31" t="s">
        <v>20</v>
      </c>
      <c r="B45" s="32">
        <v>1244.244</v>
      </c>
      <c r="C45" s="32">
        <v>196</v>
      </c>
      <c r="D45" s="32">
        <v>5596.1</v>
      </c>
      <c r="E45" s="32">
        <v>7254.865</v>
      </c>
      <c r="F45" s="32">
        <v>3866.251</v>
      </c>
      <c r="G45" s="32">
        <v>5177.329</v>
      </c>
      <c r="H45" s="32">
        <v>8534.628</v>
      </c>
      <c r="I45" s="33">
        <v>197.031</v>
      </c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</row>
    <row r="46" spans="1:21" ht="12.75" customHeight="1">
      <c r="A46" s="31" t="s">
        <v>21</v>
      </c>
      <c r="B46" s="32">
        <v>1199.4</v>
      </c>
      <c r="C46" s="32">
        <v>286.5</v>
      </c>
      <c r="D46" s="32">
        <v>5627.9</v>
      </c>
      <c r="E46" s="32">
        <v>7421.6</v>
      </c>
      <c r="F46" s="32">
        <v>3867.6</v>
      </c>
      <c r="G46" s="32">
        <v>5122.3</v>
      </c>
      <c r="H46" s="32">
        <v>8448.9</v>
      </c>
      <c r="I46" s="33">
        <v>227.4</v>
      </c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</row>
    <row r="47" spans="1:21" ht="12.75" customHeight="1">
      <c r="A47" s="31" t="s">
        <v>22</v>
      </c>
      <c r="B47" s="32">
        <v>1199.847</v>
      </c>
      <c r="C47" s="32">
        <v>291.412</v>
      </c>
      <c r="D47" s="32">
        <v>5701.049</v>
      </c>
      <c r="E47" s="32">
        <v>7539.014</v>
      </c>
      <c r="F47" s="32">
        <v>3858.012</v>
      </c>
      <c r="G47" s="32">
        <v>5124.551</v>
      </c>
      <c r="H47" s="32">
        <v>8436.377</v>
      </c>
      <c r="I47" s="33">
        <v>213.104</v>
      </c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</row>
    <row r="48" spans="1:21" ht="12.75" customHeight="1">
      <c r="A48" s="31" t="s">
        <v>23</v>
      </c>
      <c r="B48" s="32">
        <v>1213.351</v>
      </c>
      <c r="C48" s="32">
        <v>326.885</v>
      </c>
      <c r="D48" s="32">
        <v>5492.832</v>
      </c>
      <c r="E48" s="32">
        <v>7460.255</v>
      </c>
      <c r="F48" s="32">
        <v>3892.65</v>
      </c>
      <c r="G48" s="32">
        <v>5055.187</v>
      </c>
      <c r="H48" s="32">
        <v>8754.294</v>
      </c>
      <c r="I48" s="33">
        <v>207.668</v>
      </c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</row>
    <row r="49" spans="1:21" ht="12.75" customHeight="1">
      <c r="A49" s="31" t="s">
        <v>24</v>
      </c>
      <c r="B49" s="32">
        <v>1309.524</v>
      </c>
      <c r="C49" s="32">
        <v>353.816</v>
      </c>
      <c r="D49" s="32">
        <v>5547.195</v>
      </c>
      <c r="E49" s="32">
        <v>7661.867</v>
      </c>
      <c r="F49" s="32">
        <v>4045.625</v>
      </c>
      <c r="G49" s="32">
        <v>4752.331</v>
      </c>
      <c r="H49" s="32">
        <v>8788.098</v>
      </c>
      <c r="I49" s="33">
        <v>180.897</v>
      </c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</row>
    <row r="50" spans="1:21" ht="12.75" customHeight="1">
      <c r="A50" s="31" t="s">
        <v>25</v>
      </c>
      <c r="B50" s="32">
        <v>1261.452</v>
      </c>
      <c r="C50" s="32">
        <v>317.73683684</v>
      </c>
      <c r="D50" s="32">
        <v>5658.65350236</v>
      </c>
      <c r="E50" s="32">
        <v>7557.242</v>
      </c>
      <c r="F50" s="32">
        <v>4297.124</v>
      </c>
      <c r="G50" s="32">
        <v>4638.289</v>
      </c>
      <c r="H50" s="32">
        <v>8857.272</v>
      </c>
      <c r="I50" s="33">
        <v>113.354</v>
      </c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</row>
    <row r="51" spans="1:21" ht="12.75" customHeight="1">
      <c r="A51" s="31" t="s">
        <v>26</v>
      </c>
      <c r="B51" s="32">
        <v>1253.52</v>
      </c>
      <c r="C51" s="32">
        <v>292.01</v>
      </c>
      <c r="D51" s="32">
        <v>5548.15</v>
      </c>
      <c r="E51" s="32">
        <v>7613.67</v>
      </c>
      <c r="F51" s="32">
        <v>4246.14</v>
      </c>
      <c r="G51" s="32">
        <v>5007.34</v>
      </c>
      <c r="H51" s="32">
        <v>8594.84</v>
      </c>
      <c r="I51" s="33">
        <v>112</v>
      </c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</row>
    <row r="52" spans="1:21" ht="12.75" customHeight="1">
      <c r="A52" s="31" t="s">
        <v>27</v>
      </c>
      <c r="B52" s="32">
        <v>1280.874</v>
      </c>
      <c r="C52" s="32">
        <v>127.454</v>
      </c>
      <c r="D52" s="32">
        <v>5569.5636642006</v>
      </c>
      <c r="E52" s="32">
        <v>7733.145</v>
      </c>
      <c r="F52" s="32">
        <v>4093.403</v>
      </c>
      <c r="G52" s="32">
        <v>5046.556</v>
      </c>
      <c r="H52" s="32">
        <v>8728.024</v>
      </c>
      <c r="I52" s="33">
        <v>112</v>
      </c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</row>
    <row r="53" spans="1:21" ht="12.75" customHeight="1">
      <c r="A53" s="31" t="s">
        <v>28</v>
      </c>
      <c r="B53" s="32">
        <v>1279.684</v>
      </c>
      <c r="C53" s="32">
        <v>130.573</v>
      </c>
      <c r="D53" s="32">
        <v>5758.3099512727995</v>
      </c>
      <c r="E53" s="32">
        <v>7634.438</v>
      </c>
      <c r="F53" s="32">
        <v>4168.138</v>
      </c>
      <c r="G53" s="32">
        <v>4987.162</v>
      </c>
      <c r="H53" s="32">
        <v>8734.351</v>
      </c>
      <c r="I53" s="33">
        <v>112.004</v>
      </c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</row>
    <row r="54" spans="1:21" ht="12.75" customHeight="1">
      <c r="A54" s="31" t="s">
        <v>29</v>
      </c>
      <c r="B54" s="32">
        <v>1425.805</v>
      </c>
      <c r="C54" s="32">
        <v>126.96</v>
      </c>
      <c r="D54" s="32">
        <v>5428.37669053404</v>
      </c>
      <c r="E54" s="32">
        <v>7834.598</v>
      </c>
      <c r="F54" s="32">
        <v>4324.435</v>
      </c>
      <c r="G54" s="32">
        <v>5231.831</v>
      </c>
      <c r="H54" s="32">
        <v>8585.974</v>
      </c>
      <c r="I54" s="33">
        <v>108.06</v>
      </c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</row>
    <row r="55" spans="1:21" ht="12.75" customHeight="1" thickBot="1">
      <c r="A55" s="35" t="s">
        <v>30</v>
      </c>
      <c r="B55" s="36">
        <f>1351803/1000</f>
        <v>1351.803</v>
      </c>
      <c r="C55" s="36">
        <f>125223/1000</f>
        <v>125.223</v>
      </c>
      <c r="D55" s="36">
        <f>5342956.53228384/1000</f>
        <v>5342.95653228384</v>
      </c>
      <c r="E55" s="36">
        <f>8299695/1000</f>
        <v>8299.695</v>
      </c>
      <c r="F55" s="36">
        <f>4414759/1000</f>
        <v>4414.759</v>
      </c>
      <c r="G55" s="36">
        <f>5231082/1000</f>
        <v>5231.082</v>
      </c>
      <c r="H55" s="36">
        <f>8374036/1000</f>
        <v>8374.036</v>
      </c>
      <c r="I55" s="37">
        <f>138134/1000</f>
        <v>138.134</v>
      </c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</row>
    <row r="56" spans="1:9" ht="12.75" customHeight="1">
      <c r="A56" s="62" t="s">
        <v>45</v>
      </c>
      <c r="B56" s="62"/>
      <c r="C56" s="62"/>
      <c r="D56" s="62"/>
      <c r="E56" s="62"/>
      <c r="F56" s="63"/>
      <c r="G56" s="63"/>
      <c r="H56" s="63"/>
      <c r="I56" s="63"/>
    </row>
    <row r="57" spans="1:5" ht="12.75" customHeight="1">
      <c r="A57" s="30" t="s">
        <v>46</v>
      </c>
      <c r="B57" s="30"/>
      <c r="C57" s="30"/>
      <c r="D57" s="30"/>
      <c r="E57" s="30"/>
    </row>
    <row r="58" spans="1:5" ht="12.75" customHeight="1">
      <c r="A58" s="30" t="s">
        <v>47</v>
      </c>
      <c r="B58" s="30"/>
      <c r="C58" s="30"/>
      <c r="D58" s="30"/>
      <c r="E58" s="30"/>
    </row>
    <row r="59" spans="1:5" ht="12.75" customHeight="1">
      <c r="A59" s="30" t="s">
        <v>48</v>
      </c>
      <c r="B59" s="30"/>
      <c r="C59" s="30"/>
      <c r="D59" s="30"/>
      <c r="E59" s="30"/>
    </row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</sheetData>
  <mergeCells count="23">
    <mergeCell ref="A32:A37"/>
    <mergeCell ref="D32:D37"/>
    <mergeCell ref="B34:C34"/>
    <mergeCell ref="D8:E8"/>
    <mergeCell ref="E34:G34"/>
    <mergeCell ref="F8:G8"/>
    <mergeCell ref="E35:E37"/>
    <mergeCell ref="F35:F37"/>
    <mergeCell ref="G35:G37"/>
    <mergeCell ref="B33:C33"/>
    <mergeCell ref="E33:G33"/>
    <mergeCell ref="E32:G32"/>
    <mergeCell ref="B32:C32"/>
    <mergeCell ref="H7:J8"/>
    <mergeCell ref="A1:J1"/>
    <mergeCell ref="A3:J3"/>
    <mergeCell ref="A4:J4"/>
    <mergeCell ref="B8:C8"/>
    <mergeCell ref="B6:J6"/>
    <mergeCell ref="F7:G7"/>
    <mergeCell ref="A6:A9"/>
    <mergeCell ref="B7:C7"/>
    <mergeCell ref="D7:E7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8" r:id="rId2"/>
  <headerFooter alignWithMargins="0">
    <oddFooter>&amp;C&amp;A</oddFooter>
  </headerFooter>
  <colBreaks count="1" manualBreakCount="1">
    <brk id="1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2009-07-17T06:48:38Z</dcterms:created>
  <dcterms:modified xsi:type="dcterms:W3CDTF">2009-07-17T06:48:38Z</dcterms:modified>
  <cp:category/>
  <cp:version/>
  <cp:contentType/>
  <cp:contentStatus/>
</cp:coreProperties>
</file>