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90" windowHeight="9315" tabRatio="835" activeTab="0"/>
  </bookViews>
  <sheets>
    <sheet name="Indice" sheetId="1" r:id="rId1"/>
    <sheet name="25.1 (05)" sheetId="2" r:id="rId2"/>
    <sheet name="25.1 (06)" sheetId="3" r:id="rId3"/>
    <sheet name="25.2 (05)" sheetId="4" r:id="rId4"/>
    <sheet name="25.2 (06)" sheetId="5" r:id="rId5"/>
    <sheet name="25.3 (05)" sheetId="6" r:id="rId6"/>
    <sheet name="25.3 (06)" sheetId="7" r:id="rId7"/>
    <sheet name="25.4 (05)" sheetId="8" r:id="rId8"/>
    <sheet name="25.4 (06)" sheetId="9" r:id="rId9"/>
    <sheet name="25.5 (05)" sheetId="10" r:id="rId10"/>
    <sheet name="25.5 (06)" sheetId="11" r:id="rId11"/>
    <sheet name="25.6 (05)" sheetId="12" r:id="rId12"/>
    <sheet name="25.6 (06)" sheetId="13" r:id="rId13"/>
    <sheet name="25.7 (05)" sheetId="14" r:id="rId14"/>
    <sheet name="25.7 (06)" sheetId="15" r:id="rId15"/>
    <sheet name="25.8" sheetId="16" r:id="rId16"/>
    <sheet name="25.9 (05)" sheetId="17" r:id="rId17"/>
    <sheet name="25.9 (06)" sheetId="18" r:id="rId18"/>
    <sheet name="25.10 (05)" sheetId="19" r:id="rId19"/>
    <sheet name="25.10 (06)" sheetId="20" r:id="rId20"/>
    <sheet name="25.11" sheetId="21" r:id="rId21"/>
    <sheet name="25.12 (05)" sheetId="22" r:id="rId22"/>
    <sheet name="25.12 (06)" sheetId="23" r:id="rId23"/>
    <sheet name="25.13 (05)" sheetId="24" r:id="rId24"/>
    <sheet name="25.13 (06)" sheetId="25" r:id="rId25"/>
    <sheet name="25.14 (05)" sheetId="26" r:id="rId26"/>
    <sheet name="25.14 (06)" sheetId="27" r:id="rId27"/>
    <sheet name="25.15 (05)" sheetId="28" r:id="rId28"/>
    <sheet name="25.15 (06)" sheetId="29" r:id="rId29"/>
    <sheet name="25.16 (05)" sheetId="30" r:id="rId30"/>
    <sheet name="25.16 (06)" sheetId="31" r:id="rId31"/>
    <sheet name="25.17 (05)" sheetId="32" r:id="rId32"/>
    <sheet name="25.17 (06)" sheetId="33" r:id="rId33"/>
    <sheet name="25.18 (05)" sheetId="34" r:id="rId34"/>
    <sheet name="25.18 (06)" sheetId="35" r:id="rId35"/>
    <sheet name="25.19 (05)" sheetId="36" r:id="rId36"/>
    <sheet name="25.19 (06)" sheetId="37" r:id="rId37"/>
    <sheet name="25.20" sheetId="38" r:id="rId38"/>
    <sheet name="25.21 (05)" sheetId="39" r:id="rId39"/>
    <sheet name="25.21 (06)" sheetId="40" r:id="rId40"/>
    <sheet name="25.22 (05)" sheetId="41" r:id="rId41"/>
    <sheet name="25.22 (06)" sheetId="42" r:id="rId42"/>
    <sheet name="25.23" sheetId="43" r:id="rId43"/>
    <sheet name="25.24 (05)" sheetId="44" r:id="rId44"/>
    <sheet name="25.24 (06)" sheetId="45" r:id="rId45"/>
    <sheet name="25.25" sheetId="46" r:id="rId46"/>
    <sheet name="25.26 (05)" sheetId="47" r:id="rId47"/>
    <sheet name="25.26 (06)" sheetId="48" r:id="rId48"/>
    <sheet name="25.27 (05)" sheetId="49" r:id="rId49"/>
    <sheet name="25.27 (06)" sheetId="50" r:id="rId50"/>
    <sheet name="25.28" sheetId="51" r:id="rId51"/>
    <sheet name="25.29" sheetId="52" r:id="rId52"/>
    <sheet name="25.30 (05)" sheetId="53" r:id="rId53"/>
    <sheet name="25.30 (06)" sheetId="54" r:id="rId54"/>
    <sheet name="25.31 (05)" sheetId="55" r:id="rId55"/>
    <sheet name="25.31 (06)" sheetId="56" r:id="rId56"/>
    <sheet name="25.32 (05)" sheetId="57" r:id="rId57"/>
    <sheet name="25.32 (06)" sheetId="58" r:id="rId58"/>
    <sheet name="25.33" sheetId="59" r:id="rId59"/>
    <sheet name="25.34 (05)" sheetId="60" r:id="rId60"/>
    <sheet name="25.34 (06)" sheetId="61" r:id="rId61"/>
    <sheet name="25.35 (05)" sheetId="62" r:id="rId62"/>
    <sheet name="25.35 (06)" sheetId="63" r:id="rId63"/>
    <sheet name="25.36 (06)" sheetId="64" r:id="rId64"/>
    <sheet name="25.36 (07)" sheetId="65" r:id="rId65"/>
    <sheet name="25.37" sheetId="66" r:id="rId66"/>
    <sheet name="25.38" sheetId="67" r:id="rId67"/>
    <sheet name="25.39" sheetId="68" r:id="rId68"/>
    <sheet name="25.40" sheetId="69" r:id="rId69"/>
    <sheet name="25.41" sheetId="70" r:id="rId70"/>
    <sheet name="25.42" sheetId="71" r:id="rId71"/>
    <sheet name="25.43" sheetId="72" r:id="rId72"/>
    <sheet name="25.44" sheetId="73" r:id="rId73"/>
    <sheet name="25.45" sheetId="74" r:id="rId74"/>
    <sheet name="25.46" sheetId="75" r:id="rId75"/>
    <sheet name="25.47" sheetId="76" r:id="rId76"/>
    <sheet name="25.48" sheetId="77" r:id="rId77"/>
    <sheet name="25.49" sheetId="78" r:id="rId78"/>
  </sheets>
  <externalReferences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 localSheetId="51">#REF!</definedName>
    <definedName name="\A" localSheetId="63">#REF!</definedName>
    <definedName name="\A" localSheetId="64">#REF!</definedName>
    <definedName name="\A" localSheetId="70">#REF!</definedName>
    <definedName name="\A" localSheetId="71">#REF!</definedName>
    <definedName name="\A" localSheetId="72">#REF!</definedName>
    <definedName name="\A" localSheetId="73">#REF!</definedName>
    <definedName name="\A" localSheetId="74">#REF!</definedName>
    <definedName name="\A" localSheetId="75">#REF!</definedName>
    <definedName name="\A" localSheetId="76">#REF!</definedName>
    <definedName name="\A" localSheetId="77">#REF!</definedName>
    <definedName name="\A" localSheetId="15">#REF!</definedName>
    <definedName name="\A">#REF!</definedName>
    <definedName name="\B" localSheetId="70">#REF!</definedName>
    <definedName name="\B" localSheetId="71">#REF!</definedName>
    <definedName name="\B" localSheetId="72">#REF!</definedName>
    <definedName name="\B" localSheetId="73">#REF!</definedName>
    <definedName name="\B" localSheetId="74">#REF!</definedName>
    <definedName name="\B" localSheetId="75">#REF!</definedName>
    <definedName name="\B" localSheetId="76">#REF!</definedName>
    <definedName name="\B" localSheetId="77">#REF!</definedName>
    <definedName name="\B" localSheetId="15">#REF!</definedName>
    <definedName name="\B">#REF!</definedName>
    <definedName name="\C" localSheetId="51">#REF!</definedName>
    <definedName name="\C" localSheetId="63">#REF!</definedName>
    <definedName name="\C" localSheetId="64">#REF!</definedName>
    <definedName name="\C" localSheetId="70">#REF!</definedName>
    <definedName name="\C" localSheetId="71">#REF!</definedName>
    <definedName name="\C" localSheetId="72">#REF!</definedName>
    <definedName name="\C" localSheetId="73">#REF!</definedName>
    <definedName name="\C" localSheetId="74">#REF!</definedName>
    <definedName name="\C" localSheetId="75">#REF!</definedName>
    <definedName name="\C" localSheetId="76">#REF!</definedName>
    <definedName name="\C" localSheetId="77">#REF!</definedName>
    <definedName name="\C" localSheetId="15">#REF!</definedName>
    <definedName name="\C">#REF!</definedName>
    <definedName name="\D" localSheetId="70">'[9]19.11-12'!$B$51</definedName>
    <definedName name="\D" localSheetId="71">'[9]19.11-12'!$B$51</definedName>
    <definedName name="\D" localSheetId="72">'[9]19.11-12'!$B$51</definedName>
    <definedName name="\D" localSheetId="73">'[9]19.11-12'!$B$51</definedName>
    <definedName name="\D" localSheetId="74">'[9]19.11-12'!$B$51</definedName>
    <definedName name="\D" localSheetId="75">'[9]19.11-12'!$B$51</definedName>
    <definedName name="\D" localSheetId="76">'[9]19.11-12'!$B$51</definedName>
    <definedName name="\D" localSheetId="77">'[9]19.11-12'!$B$51</definedName>
    <definedName name="\D">'[2]19.11-12'!$B$51</definedName>
    <definedName name="\G" localSheetId="51">#REF!</definedName>
    <definedName name="\G" localSheetId="63">#REF!</definedName>
    <definedName name="\G" localSheetId="64">#REF!</definedName>
    <definedName name="\G" localSheetId="70">#REF!</definedName>
    <definedName name="\G" localSheetId="71">#REF!</definedName>
    <definedName name="\G" localSheetId="72">#REF!</definedName>
    <definedName name="\G" localSheetId="73">#REF!</definedName>
    <definedName name="\G" localSheetId="74">#REF!</definedName>
    <definedName name="\G" localSheetId="75">#REF!</definedName>
    <definedName name="\G" localSheetId="76">#REF!</definedName>
    <definedName name="\G" localSheetId="77">#REF!</definedName>
    <definedName name="\G" localSheetId="15">#REF!</definedName>
    <definedName name="\G">#REF!</definedName>
    <definedName name="\I" localSheetId="70">#REF!</definedName>
    <definedName name="\I" localSheetId="71">#REF!</definedName>
    <definedName name="\I" localSheetId="72">#REF!</definedName>
    <definedName name="\I" localSheetId="73">#REF!</definedName>
    <definedName name="\I" localSheetId="74">#REF!</definedName>
    <definedName name="\I" localSheetId="75">#REF!</definedName>
    <definedName name="\I" localSheetId="76">#REF!</definedName>
    <definedName name="\I" localSheetId="77">#REF!</definedName>
    <definedName name="\I" localSheetId="15">#REF!</definedName>
    <definedName name="\I">#REF!</definedName>
    <definedName name="\L" localSheetId="70">'[9]19.11-12'!$B$53</definedName>
    <definedName name="\L" localSheetId="71">'[9]19.11-12'!$B$53</definedName>
    <definedName name="\L" localSheetId="72">'[9]19.11-12'!$B$53</definedName>
    <definedName name="\L" localSheetId="73">'[9]19.11-12'!$B$53</definedName>
    <definedName name="\L" localSheetId="74">'[9]19.11-12'!$B$53</definedName>
    <definedName name="\L" localSheetId="75">'[9]19.11-12'!$B$53</definedName>
    <definedName name="\L" localSheetId="76">'[9]19.11-12'!$B$53</definedName>
    <definedName name="\L" localSheetId="77">'[9]19.11-12'!$B$53</definedName>
    <definedName name="\L">'[2]19.11-12'!$B$53</definedName>
    <definedName name="\N" localSheetId="51">#REF!</definedName>
    <definedName name="\N" localSheetId="63">#REF!</definedName>
    <definedName name="\N" localSheetId="64">#REF!</definedName>
    <definedName name="\N" localSheetId="70">#REF!</definedName>
    <definedName name="\N" localSheetId="71">#REF!</definedName>
    <definedName name="\N" localSheetId="72">#REF!</definedName>
    <definedName name="\N" localSheetId="73">#REF!</definedName>
    <definedName name="\N" localSheetId="74">#REF!</definedName>
    <definedName name="\N" localSheetId="75">#REF!</definedName>
    <definedName name="\N" localSheetId="76">#REF!</definedName>
    <definedName name="\N" localSheetId="77">#REF!</definedName>
    <definedName name="\N" localSheetId="15">#REF!</definedName>
    <definedName name="\N">#REF!</definedName>
    <definedName name="\T" localSheetId="70">'[8]GANADE10'!$B$90</definedName>
    <definedName name="\T" localSheetId="71">'[8]GANADE10'!$B$90</definedName>
    <definedName name="\T" localSheetId="72">'[8]GANADE10'!$B$90</definedName>
    <definedName name="\T" localSheetId="73">'[8]GANADE10'!$B$90</definedName>
    <definedName name="\T" localSheetId="74">'[8]GANADE10'!$B$90</definedName>
    <definedName name="\T" localSheetId="75">'[8]GANADE10'!$B$90</definedName>
    <definedName name="\T" localSheetId="76">'[8]GANADE10'!$B$90</definedName>
    <definedName name="\T" localSheetId="77">'[8]GANADE10'!$B$90</definedName>
    <definedName name="\T">'[2]19.18-19'!#REF!</definedName>
    <definedName name="\x">'[14]Arlleg01'!$IR$8190</definedName>
    <definedName name="\z">'[14]Arlleg01'!$IR$8190</definedName>
    <definedName name="__123Graph_A" localSheetId="70" hidden="1">'[9]19.14-15'!$B$34:$B$37</definedName>
    <definedName name="__123Graph_A" localSheetId="71" hidden="1">'[9]19.14-15'!$B$34:$B$37</definedName>
    <definedName name="__123Graph_A" localSheetId="72" hidden="1">'[9]19.14-15'!$B$34:$B$37</definedName>
    <definedName name="__123Graph_A" localSheetId="73" hidden="1">'[9]19.14-15'!$B$34:$B$37</definedName>
    <definedName name="__123Graph_A" localSheetId="74" hidden="1">'[9]19.14-15'!$B$34:$B$37</definedName>
    <definedName name="__123Graph_A" localSheetId="75" hidden="1">'[9]19.14-15'!$B$34:$B$37</definedName>
    <definedName name="__123Graph_A" localSheetId="76" hidden="1">'[9]19.14-15'!$B$34:$B$37</definedName>
    <definedName name="__123Graph_A" localSheetId="77" hidden="1">'[9]19.14-15'!$B$34:$B$37</definedName>
    <definedName name="__123Graph_A" hidden="1">'[2]19.14-15'!$B$34:$B$37</definedName>
    <definedName name="__123Graph_ACurrent" localSheetId="70" hidden="1">'[9]19.14-15'!$B$34:$B$37</definedName>
    <definedName name="__123Graph_ACurrent" localSheetId="71" hidden="1">'[9]19.14-15'!$B$34:$B$37</definedName>
    <definedName name="__123Graph_ACurrent" localSheetId="72" hidden="1">'[9]19.14-15'!$B$34:$B$37</definedName>
    <definedName name="__123Graph_ACurrent" localSheetId="73" hidden="1">'[9]19.14-15'!$B$34:$B$37</definedName>
    <definedName name="__123Graph_ACurrent" localSheetId="74" hidden="1">'[9]19.14-15'!$B$34:$B$37</definedName>
    <definedName name="__123Graph_ACurrent" localSheetId="75" hidden="1">'[9]19.14-15'!$B$34:$B$37</definedName>
    <definedName name="__123Graph_ACurrent" localSheetId="76" hidden="1">'[9]19.14-15'!$B$34:$B$37</definedName>
    <definedName name="__123Graph_ACurrent" localSheetId="77" hidden="1">'[9]19.14-15'!$B$34:$B$37</definedName>
    <definedName name="__123Graph_ACurrent" hidden="1">'[2]19.14-15'!$B$34:$B$37</definedName>
    <definedName name="__123Graph_AGrßfico1" localSheetId="70" hidden="1">'[9]19.14-15'!$B$34:$B$37</definedName>
    <definedName name="__123Graph_AGrßfico1" localSheetId="71" hidden="1">'[9]19.14-15'!$B$34:$B$37</definedName>
    <definedName name="__123Graph_AGrßfico1" localSheetId="72" hidden="1">'[9]19.14-15'!$B$34:$B$37</definedName>
    <definedName name="__123Graph_AGrßfico1" localSheetId="73" hidden="1">'[9]19.14-15'!$B$34:$B$37</definedName>
    <definedName name="__123Graph_AGrßfico1" localSheetId="74" hidden="1">'[9]19.14-15'!$B$34:$B$37</definedName>
    <definedName name="__123Graph_AGrßfico1" localSheetId="75" hidden="1">'[9]19.14-15'!$B$34:$B$37</definedName>
    <definedName name="__123Graph_AGrßfico1" localSheetId="76" hidden="1">'[9]19.14-15'!$B$34:$B$37</definedName>
    <definedName name="__123Graph_AGrßfico1" localSheetId="77" hidden="1">'[9]19.14-15'!$B$34:$B$37</definedName>
    <definedName name="__123Graph_AGrßfico1" hidden="1">'[2]19.14-15'!$B$34:$B$37</definedName>
    <definedName name="__123Graph_B" localSheetId="51" hidden="1">'[2]19.14-15'!#REF!</definedName>
    <definedName name="__123Graph_B" localSheetId="63" hidden="1">'[2]19.14-15'!#REF!</definedName>
    <definedName name="__123Graph_B" localSheetId="64" hidden="1">'[2]19.14-15'!#REF!</definedName>
    <definedName name="__123Graph_B" localSheetId="70" hidden="1">'[5]p122'!#REF!</definedName>
    <definedName name="__123Graph_B" localSheetId="71" hidden="1">'[5]p122'!#REF!</definedName>
    <definedName name="__123Graph_B" localSheetId="72" hidden="1">'[5]p122'!#REF!</definedName>
    <definedName name="__123Graph_B" localSheetId="73" hidden="1">'[5]p122'!#REF!</definedName>
    <definedName name="__123Graph_B" localSheetId="74" hidden="1">'[5]p122'!#REF!</definedName>
    <definedName name="__123Graph_B" localSheetId="75" hidden="1">'[5]p122'!#REF!</definedName>
    <definedName name="__123Graph_B" localSheetId="76" hidden="1">'[5]p122'!#REF!</definedName>
    <definedName name="__123Graph_B" localSheetId="77" hidden="1">'[5]p122'!#REF!</definedName>
    <definedName name="__123Graph_B" hidden="1">'[1]p122'!#REF!</definedName>
    <definedName name="__123Graph_BCurrent" localSheetId="70" hidden="1">'[9]19.14-15'!#REF!</definedName>
    <definedName name="__123Graph_BCurrent" localSheetId="71" hidden="1">'[9]19.14-15'!#REF!</definedName>
    <definedName name="__123Graph_BCurrent" localSheetId="72" hidden="1">'[9]19.14-15'!#REF!</definedName>
    <definedName name="__123Graph_BCurrent" localSheetId="73" hidden="1">'[9]19.14-15'!#REF!</definedName>
    <definedName name="__123Graph_BCurrent" localSheetId="74" hidden="1">'[9]19.14-15'!#REF!</definedName>
    <definedName name="__123Graph_BCurrent" localSheetId="75" hidden="1">'[9]19.14-15'!#REF!</definedName>
    <definedName name="__123Graph_BCurrent" localSheetId="76" hidden="1">'[9]19.14-15'!#REF!</definedName>
    <definedName name="__123Graph_BCurrent" localSheetId="77" hidden="1">'[9]19.14-15'!#REF!</definedName>
    <definedName name="__123Graph_BCurrent" hidden="1">'[2]19.14-15'!#REF!</definedName>
    <definedName name="__123Graph_BGrßfico1" localSheetId="70" hidden="1">'[9]19.14-15'!#REF!</definedName>
    <definedName name="__123Graph_BGrßfico1" localSheetId="71" hidden="1">'[9]19.14-15'!#REF!</definedName>
    <definedName name="__123Graph_BGrßfico1" localSheetId="72" hidden="1">'[9]19.14-15'!#REF!</definedName>
    <definedName name="__123Graph_BGrßfico1" localSheetId="73" hidden="1">'[9]19.14-15'!#REF!</definedName>
    <definedName name="__123Graph_BGrßfico1" localSheetId="74" hidden="1">'[9]19.14-15'!#REF!</definedName>
    <definedName name="__123Graph_BGrßfico1" localSheetId="75" hidden="1">'[9]19.14-15'!#REF!</definedName>
    <definedName name="__123Graph_BGrßfico1" localSheetId="76" hidden="1">'[9]19.14-15'!#REF!</definedName>
    <definedName name="__123Graph_BGrßfico1" localSheetId="77" hidden="1">'[9]19.14-15'!#REF!</definedName>
    <definedName name="__123Graph_BGrßfico1" hidden="1">'[2]19.14-15'!#REF!</definedName>
    <definedName name="__123Graph_C" localSheetId="70" hidden="1">'[9]19.14-15'!$C$34:$C$37</definedName>
    <definedName name="__123Graph_C" localSheetId="71" hidden="1">'[9]19.14-15'!$C$34:$C$37</definedName>
    <definedName name="__123Graph_C" localSheetId="72" hidden="1">'[9]19.14-15'!$C$34:$C$37</definedName>
    <definedName name="__123Graph_C" localSheetId="73" hidden="1">'[9]19.14-15'!$C$34:$C$37</definedName>
    <definedName name="__123Graph_C" localSheetId="74" hidden="1">'[9]19.14-15'!$C$34:$C$37</definedName>
    <definedName name="__123Graph_C" localSheetId="75" hidden="1">'[9]19.14-15'!$C$34:$C$37</definedName>
    <definedName name="__123Graph_C" localSheetId="76" hidden="1">'[9]19.14-15'!$C$34:$C$37</definedName>
    <definedName name="__123Graph_C" localSheetId="77" hidden="1">'[9]19.14-15'!$C$34:$C$37</definedName>
    <definedName name="__123Graph_C" hidden="1">'[2]19.14-15'!$C$34:$C$37</definedName>
    <definedName name="__123Graph_CCurrent" localSheetId="70" hidden="1">'[9]19.14-15'!$C$34:$C$37</definedName>
    <definedName name="__123Graph_CCurrent" localSheetId="71" hidden="1">'[9]19.14-15'!$C$34:$C$37</definedName>
    <definedName name="__123Graph_CCurrent" localSheetId="72" hidden="1">'[9]19.14-15'!$C$34:$C$37</definedName>
    <definedName name="__123Graph_CCurrent" localSheetId="73" hidden="1">'[9]19.14-15'!$C$34:$C$37</definedName>
    <definedName name="__123Graph_CCurrent" localSheetId="74" hidden="1">'[9]19.14-15'!$C$34:$C$37</definedName>
    <definedName name="__123Graph_CCurrent" localSheetId="75" hidden="1">'[9]19.14-15'!$C$34:$C$37</definedName>
    <definedName name="__123Graph_CCurrent" localSheetId="76" hidden="1">'[9]19.14-15'!$C$34:$C$37</definedName>
    <definedName name="__123Graph_CCurrent" localSheetId="77" hidden="1">'[9]19.14-15'!$C$34:$C$37</definedName>
    <definedName name="__123Graph_CCurrent" hidden="1">'[2]19.14-15'!$C$34:$C$37</definedName>
    <definedName name="__123Graph_CGrßfico1" localSheetId="70" hidden="1">'[9]19.14-15'!$C$34:$C$37</definedName>
    <definedName name="__123Graph_CGrßfico1" localSheetId="71" hidden="1">'[9]19.14-15'!$C$34:$C$37</definedName>
    <definedName name="__123Graph_CGrßfico1" localSheetId="72" hidden="1">'[9]19.14-15'!$C$34:$C$37</definedName>
    <definedName name="__123Graph_CGrßfico1" localSheetId="73" hidden="1">'[9]19.14-15'!$C$34:$C$37</definedName>
    <definedName name="__123Graph_CGrßfico1" localSheetId="74" hidden="1">'[9]19.14-15'!$C$34:$C$37</definedName>
    <definedName name="__123Graph_CGrßfico1" localSheetId="75" hidden="1">'[9]19.14-15'!$C$34:$C$37</definedName>
    <definedName name="__123Graph_CGrßfico1" localSheetId="76" hidden="1">'[9]19.14-15'!$C$34:$C$37</definedName>
    <definedName name="__123Graph_CGrßfico1" localSheetId="77" hidden="1">'[9]19.14-15'!$C$34:$C$37</definedName>
    <definedName name="__123Graph_CGrßfico1" hidden="1">'[2]19.14-15'!$C$34:$C$37</definedName>
    <definedName name="__123Graph_D" localSheetId="51" hidden="1">'[2]19.14-15'!#REF!</definedName>
    <definedName name="__123Graph_D" localSheetId="63" hidden="1">'[2]19.14-15'!#REF!</definedName>
    <definedName name="__123Graph_D" localSheetId="64" hidden="1">'[2]19.14-15'!#REF!</definedName>
    <definedName name="__123Graph_D" localSheetId="70" hidden="1">'[5]p122'!#REF!</definedName>
    <definedName name="__123Graph_D" localSheetId="71" hidden="1">'[5]p122'!#REF!</definedName>
    <definedName name="__123Graph_D" localSheetId="72" hidden="1">'[5]p122'!#REF!</definedName>
    <definedName name="__123Graph_D" localSheetId="73" hidden="1">'[5]p122'!#REF!</definedName>
    <definedName name="__123Graph_D" localSheetId="74" hidden="1">'[5]p122'!#REF!</definedName>
    <definedName name="__123Graph_D" localSheetId="75" hidden="1">'[5]p122'!#REF!</definedName>
    <definedName name="__123Graph_D" localSheetId="76" hidden="1">'[5]p122'!#REF!</definedName>
    <definedName name="__123Graph_D" localSheetId="77" hidden="1">'[5]p122'!#REF!</definedName>
    <definedName name="__123Graph_D" hidden="1">'[1]p122'!#REF!</definedName>
    <definedName name="__123Graph_DCurrent" localSheetId="70" hidden="1">'[9]19.14-15'!#REF!</definedName>
    <definedName name="__123Graph_DCurrent" localSheetId="71" hidden="1">'[9]19.14-15'!#REF!</definedName>
    <definedName name="__123Graph_DCurrent" localSheetId="72" hidden="1">'[9]19.14-15'!#REF!</definedName>
    <definedName name="__123Graph_DCurrent" localSheetId="73" hidden="1">'[9]19.14-15'!#REF!</definedName>
    <definedName name="__123Graph_DCurrent" localSheetId="74" hidden="1">'[9]19.14-15'!#REF!</definedName>
    <definedName name="__123Graph_DCurrent" localSheetId="75" hidden="1">'[9]19.14-15'!#REF!</definedName>
    <definedName name="__123Graph_DCurrent" localSheetId="76" hidden="1">'[9]19.14-15'!#REF!</definedName>
    <definedName name="__123Graph_DCurrent" localSheetId="77" hidden="1">'[9]19.14-15'!#REF!</definedName>
    <definedName name="__123Graph_DCurrent" hidden="1">'[2]19.14-15'!#REF!</definedName>
    <definedName name="__123Graph_DGrßfico1" localSheetId="70" hidden="1">'[9]19.14-15'!#REF!</definedName>
    <definedName name="__123Graph_DGrßfico1" localSheetId="71" hidden="1">'[9]19.14-15'!#REF!</definedName>
    <definedName name="__123Graph_DGrßfico1" localSheetId="72" hidden="1">'[9]19.14-15'!#REF!</definedName>
    <definedName name="__123Graph_DGrßfico1" localSheetId="73" hidden="1">'[9]19.14-15'!#REF!</definedName>
    <definedName name="__123Graph_DGrßfico1" localSheetId="74" hidden="1">'[9]19.14-15'!#REF!</definedName>
    <definedName name="__123Graph_DGrßfico1" localSheetId="75" hidden="1">'[9]19.14-15'!#REF!</definedName>
    <definedName name="__123Graph_DGrßfico1" localSheetId="76" hidden="1">'[9]19.14-15'!#REF!</definedName>
    <definedName name="__123Graph_DGrßfico1" localSheetId="77" hidden="1">'[9]19.14-15'!#REF!</definedName>
    <definedName name="__123Graph_DGrßfico1" hidden="1">'[2]19.14-15'!#REF!</definedName>
    <definedName name="__123Graph_E" localSheetId="70" hidden="1">'[9]19.14-15'!$D$34:$D$37</definedName>
    <definedName name="__123Graph_E" localSheetId="71" hidden="1">'[9]19.14-15'!$D$34:$D$37</definedName>
    <definedName name="__123Graph_E" localSheetId="72" hidden="1">'[9]19.14-15'!$D$34:$D$37</definedName>
    <definedName name="__123Graph_E" localSheetId="73" hidden="1">'[9]19.14-15'!$D$34:$D$37</definedName>
    <definedName name="__123Graph_E" localSheetId="74" hidden="1">'[9]19.14-15'!$D$34:$D$37</definedName>
    <definedName name="__123Graph_E" localSheetId="75" hidden="1">'[9]19.14-15'!$D$34:$D$37</definedName>
    <definedName name="__123Graph_E" localSheetId="76" hidden="1">'[9]19.14-15'!$D$34:$D$37</definedName>
    <definedName name="__123Graph_E" localSheetId="77" hidden="1">'[9]19.14-15'!$D$34:$D$37</definedName>
    <definedName name="__123Graph_E" hidden="1">'[2]19.14-15'!$D$34:$D$37</definedName>
    <definedName name="__123Graph_ECurrent" localSheetId="70" hidden="1">'[9]19.14-15'!$D$34:$D$37</definedName>
    <definedName name="__123Graph_ECurrent" localSheetId="71" hidden="1">'[9]19.14-15'!$D$34:$D$37</definedName>
    <definedName name="__123Graph_ECurrent" localSheetId="72" hidden="1">'[9]19.14-15'!$D$34:$D$37</definedName>
    <definedName name="__123Graph_ECurrent" localSheetId="73" hidden="1">'[9]19.14-15'!$D$34:$D$37</definedName>
    <definedName name="__123Graph_ECurrent" localSheetId="74" hidden="1">'[9]19.14-15'!$D$34:$D$37</definedName>
    <definedName name="__123Graph_ECurrent" localSheetId="75" hidden="1">'[9]19.14-15'!$D$34:$D$37</definedName>
    <definedName name="__123Graph_ECurrent" localSheetId="76" hidden="1">'[9]19.14-15'!$D$34:$D$37</definedName>
    <definedName name="__123Graph_ECurrent" localSheetId="77" hidden="1">'[9]19.14-15'!$D$34:$D$37</definedName>
    <definedName name="__123Graph_ECurrent" hidden="1">'[2]19.14-15'!$D$34:$D$37</definedName>
    <definedName name="__123Graph_EGrßfico1" localSheetId="70" hidden="1">'[9]19.14-15'!$D$34:$D$37</definedName>
    <definedName name="__123Graph_EGrßfico1" localSheetId="71" hidden="1">'[9]19.14-15'!$D$34:$D$37</definedName>
    <definedName name="__123Graph_EGrßfico1" localSheetId="72" hidden="1">'[9]19.14-15'!$D$34:$D$37</definedName>
    <definedName name="__123Graph_EGrßfico1" localSheetId="73" hidden="1">'[9]19.14-15'!$D$34:$D$37</definedName>
    <definedName name="__123Graph_EGrßfico1" localSheetId="74" hidden="1">'[9]19.14-15'!$D$34:$D$37</definedName>
    <definedName name="__123Graph_EGrßfico1" localSheetId="75" hidden="1">'[9]19.14-15'!$D$34:$D$37</definedName>
    <definedName name="__123Graph_EGrßfico1" localSheetId="76" hidden="1">'[9]19.14-15'!$D$34:$D$37</definedName>
    <definedName name="__123Graph_EGrßfico1" localSheetId="77" hidden="1">'[9]19.14-15'!$D$34:$D$37</definedName>
    <definedName name="__123Graph_EGrßfico1" hidden="1">'[2]19.14-15'!$D$34:$D$37</definedName>
    <definedName name="__123Graph_F" localSheetId="51" hidden="1">'[2]19.14-15'!#REF!</definedName>
    <definedName name="__123Graph_F" localSheetId="63" hidden="1">'[2]19.14-15'!#REF!</definedName>
    <definedName name="__123Graph_F" localSheetId="64" hidden="1">'[2]19.14-15'!#REF!</definedName>
    <definedName name="__123Graph_F" localSheetId="70" hidden="1">'[5]p122'!#REF!</definedName>
    <definedName name="__123Graph_F" localSheetId="71" hidden="1">'[5]p122'!#REF!</definedName>
    <definedName name="__123Graph_F" localSheetId="72" hidden="1">'[5]p122'!#REF!</definedName>
    <definedName name="__123Graph_F" localSheetId="73" hidden="1">'[5]p122'!#REF!</definedName>
    <definedName name="__123Graph_F" localSheetId="74" hidden="1">'[5]p122'!#REF!</definedName>
    <definedName name="__123Graph_F" localSheetId="75" hidden="1">'[5]p122'!#REF!</definedName>
    <definedName name="__123Graph_F" localSheetId="76" hidden="1">'[5]p122'!#REF!</definedName>
    <definedName name="__123Graph_F" localSheetId="77" hidden="1">'[5]p122'!#REF!</definedName>
    <definedName name="__123Graph_F" hidden="1">'[1]p122'!#REF!</definedName>
    <definedName name="__123Graph_FCurrent" localSheetId="70" hidden="1">'[9]19.14-15'!#REF!</definedName>
    <definedName name="__123Graph_FCurrent" localSheetId="71" hidden="1">'[9]19.14-15'!#REF!</definedName>
    <definedName name="__123Graph_FCurrent" localSheetId="72" hidden="1">'[9]19.14-15'!#REF!</definedName>
    <definedName name="__123Graph_FCurrent" localSheetId="73" hidden="1">'[9]19.14-15'!#REF!</definedName>
    <definedName name="__123Graph_FCurrent" localSheetId="74" hidden="1">'[9]19.14-15'!#REF!</definedName>
    <definedName name="__123Graph_FCurrent" localSheetId="75" hidden="1">'[9]19.14-15'!#REF!</definedName>
    <definedName name="__123Graph_FCurrent" localSheetId="76" hidden="1">'[9]19.14-15'!#REF!</definedName>
    <definedName name="__123Graph_FCurrent" localSheetId="77" hidden="1">'[9]19.14-15'!#REF!</definedName>
    <definedName name="__123Graph_FCurrent" hidden="1">'[2]19.14-15'!#REF!</definedName>
    <definedName name="__123Graph_FGrßfico1" localSheetId="70" hidden="1">'[9]19.14-15'!#REF!</definedName>
    <definedName name="__123Graph_FGrßfico1" localSheetId="71" hidden="1">'[9]19.14-15'!#REF!</definedName>
    <definedName name="__123Graph_FGrßfico1" localSheetId="72" hidden="1">'[9]19.14-15'!#REF!</definedName>
    <definedName name="__123Graph_FGrßfico1" localSheetId="73" hidden="1">'[9]19.14-15'!#REF!</definedName>
    <definedName name="__123Graph_FGrßfico1" localSheetId="74" hidden="1">'[9]19.14-15'!#REF!</definedName>
    <definedName name="__123Graph_FGrßfico1" localSheetId="75" hidden="1">'[9]19.14-15'!#REF!</definedName>
    <definedName name="__123Graph_FGrßfico1" localSheetId="76" hidden="1">'[9]19.14-15'!#REF!</definedName>
    <definedName name="__123Graph_FGrßfico1" localSheetId="77" hidden="1">'[9]19.14-15'!#REF!</definedName>
    <definedName name="__123Graph_FGrßfico1" hidden="1">'[2]19.14-15'!#REF!</definedName>
    <definedName name="__123Graph_X" localSheetId="51" hidden="1">'[2]19.14-15'!#REF!</definedName>
    <definedName name="__123Graph_X" localSheetId="63" hidden="1">'[2]19.14-15'!#REF!</definedName>
    <definedName name="__123Graph_X" localSheetId="64" hidden="1">'[2]19.14-15'!#REF!</definedName>
    <definedName name="__123Graph_X" localSheetId="70" hidden="1">'[5]p122'!#REF!</definedName>
    <definedName name="__123Graph_X" localSheetId="71" hidden="1">'[5]p122'!#REF!</definedName>
    <definedName name="__123Graph_X" localSheetId="72" hidden="1">'[5]p122'!#REF!</definedName>
    <definedName name="__123Graph_X" localSheetId="73" hidden="1">'[5]p122'!#REF!</definedName>
    <definedName name="__123Graph_X" localSheetId="74" hidden="1">'[5]p122'!#REF!</definedName>
    <definedName name="__123Graph_X" localSheetId="75" hidden="1">'[5]p122'!#REF!</definedName>
    <definedName name="__123Graph_X" localSheetId="76" hidden="1">'[5]p122'!#REF!</definedName>
    <definedName name="__123Graph_X" localSheetId="77" hidden="1">'[5]p122'!#REF!</definedName>
    <definedName name="__123Graph_X" hidden="1">'[1]p122'!#REF!</definedName>
    <definedName name="__123Graph_XCurrent" localSheetId="70" hidden="1">'[9]19.14-15'!#REF!</definedName>
    <definedName name="__123Graph_XCurrent" localSheetId="71" hidden="1">'[9]19.14-15'!#REF!</definedName>
    <definedName name="__123Graph_XCurrent" localSheetId="72" hidden="1">'[9]19.14-15'!#REF!</definedName>
    <definedName name="__123Graph_XCurrent" localSheetId="73" hidden="1">'[9]19.14-15'!#REF!</definedName>
    <definedName name="__123Graph_XCurrent" localSheetId="74" hidden="1">'[9]19.14-15'!#REF!</definedName>
    <definedName name="__123Graph_XCurrent" localSheetId="75" hidden="1">'[9]19.14-15'!#REF!</definedName>
    <definedName name="__123Graph_XCurrent" localSheetId="76" hidden="1">'[9]19.14-15'!#REF!</definedName>
    <definedName name="__123Graph_XCurrent" localSheetId="77" hidden="1">'[9]19.14-15'!#REF!</definedName>
    <definedName name="__123Graph_XCurrent" hidden="1">'[2]19.14-15'!#REF!</definedName>
    <definedName name="__123Graph_XGrßfico1" localSheetId="70" hidden="1">'[9]19.14-15'!#REF!</definedName>
    <definedName name="__123Graph_XGrßfico1" localSheetId="71" hidden="1">'[9]19.14-15'!#REF!</definedName>
    <definedName name="__123Graph_XGrßfico1" localSheetId="72" hidden="1">'[9]19.14-15'!#REF!</definedName>
    <definedName name="__123Graph_XGrßfico1" localSheetId="73" hidden="1">'[9]19.14-15'!#REF!</definedName>
    <definedName name="__123Graph_XGrßfico1" localSheetId="74" hidden="1">'[9]19.14-15'!#REF!</definedName>
    <definedName name="__123Graph_XGrßfico1" localSheetId="75" hidden="1">'[9]19.14-15'!#REF!</definedName>
    <definedName name="__123Graph_XGrßfico1" localSheetId="76" hidden="1">'[9]19.14-15'!#REF!</definedName>
    <definedName name="__123Graph_XGrßfico1" localSheetId="77" hidden="1">'[9]19.14-15'!#REF!</definedName>
    <definedName name="__123Graph_XGrßfico1" hidden="1">'[2]19.14-15'!#REF!</definedName>
    <definedName name="A_impresión_IM" localSheetId="70">#REF!</definedName>
    <definedName name="A_impresión_IM" localSheetId="71">#REF!</definedName>
    <definedName name="A_impresión_IM" localSheetId="72">#REF!</definedName>
    <definedName name="A_impresión_IM" localSheetId="73">#REF!</definedName>
    <definedName name="A_impresión_IM" localSheetId="74">#REF!</definedName>
    <definedName name="A_impresión_IM" localSheetId="75">#REF!</definedName>
    <definedName name="A_impresión_IM" localSheetId="76">#REF!</definedName>
    <definedName name="A_impresión_IM" localSheetId="77">#REF!</definedName>
    <definedName name="A_impresión_IM" localSheetId="15">#REF!</definedName>
    <definedName name="A_impresión_IM">#REF!</definedName>
    <definedName name="alk">'[9]19.11-12'!$B$53</definedName>
    <definedName name="_xlnm.Print_Area" localSheetId="1">'25.1 (05)'!$A$1:$D$25</definedName>
    <definedName name="_xlnm.Print_Area" localSheetId="2">'25.1 (06)'!$A$1:$D$25</definedName>
    <definedName name="_xlnm.Print_Area" localSheetId="18">'25.10 (05)'!$A$1:$D$10</definedName>
    <definedName name="_xlnm.Print_Area" localSheetId="19">'25.10 (06)'!$A$1:$D$10</definedName>
    <definedName name="_xlnm.Print_Area" localSheetId="20">'25.11'!$A$1:$I$26</definedName>
    <definedName name="_xlnm.Print_Area" localSheetId="21">'25.12 (05)'!$A$1:$J$28</definedName>
    <definedName name="_xlnm.Print_Area" localSheetId="22">'25.12 (06)'!$A$1:$J$28</definedName>
    <definedName name="_xlnm.Print_Area" localSheetId="23">'25.13 (05)'!$A$1:$D$27</definedName>
    <definedName name="_xlnm.Print_Area" localSheetId="24">'25.13 (06)'!$A$1:$D$27</definedName>
    <definedName name="_xlnm.Print_Area" localSheetId="25">'25.14 (05)'!$A$1:$B$48</definedName>
    <definedName name="_xlnm.Print_Area" localSheetId="26">'25.14 (06)'!$A$1:$B$48</definedName>
    <definedName name="_xlnm.Print_Area" localSheetId="27">'25.15 (05)'!$A$1:$F$29</definedName>
    <definedName name="_xlnm.Print_Area" localSheetId="28">'25.15 (06)'!$A$1:$F$26</definedName>
    <definedName name="_xlnm.Print_Area" localSheetId="29">'25.16 (05)'!$A$1:$G$26</definedName>
    <definedName name="_xlnm.Print_Area" localSheetId="30">'25.16 (06)'!$A$1:$G$26</definedName>
    <definedName name="_xlnm.Print_Area" localSheetId="31">'25.17 (05)'!$A$1:$G$26</definedName>
    <definedName name="_xlnm.Print_Area" localSheetId="32">'25.17 (06)'!$A$1:$G$26</definedName>
    <definedName name="_xlnm.Print_Area" localSheetId="33">'25.18 (05)'!$A$1:$G$26</definedName>
    <definedName name="_xlnm.Print_Area" localSheetId="34">'25.18 (06)'!$A$1:$G$26</definedName>
    <definedName name="_xlnm.Print_Area" localSheetId="35">'25.19 (05)'!$A$1:$E$26</definedName>
    <definedName name="_xlnm.Print_Area" localSheetId="36">'25.19 (06)'!$A$1:$E$26</definedName>
    <definedName name="_xlnm.Print_Area" localSheetId="3">'25.2 (05)'!$A$1:$E$27</definedName>
    <definedName name="_xlnm.Print_Area" localSheetId="4">'25.2 (06)'!$A$1:$E$27</definedName>
    <definedName name="_xlnm.Print_Area" localSheetId="37">'25.20'!$A$1:$C$25</definedName>
    <definedName name="_xlnm.Print_Area" localSheetId="38">'25.21 (05)'!$A$1:$E$34</definedName>
    <definedName name="_xlnm.Print_Area" localSheetId="39">'25.21 (06)'!$A$1:$F$43</definedName>
    <definedName name="_xlnm.Print_Area" localSheetId="40">'25.22 (05)'!$A$1:$D$13</definedName>
    <definedName name="_xlnm.Print_Area" localSheetId="41">'25.22 (06)'!$A$1:$F$18</definedName>
    <definedName name="_xlnm.Print_Area" localSheetId="42">'25.23'!$A$1:$C$24</definedName>
    <definedName name="_xlnm.Print_Area" localSheetId="43">'25.24 (05)'!$A$1:$E$11</definedName>
    <definedName name="_xlnm.Print_Area" localSheetId="44">'25.24 (06)'!$A$1:$E$11</definedName>
    <definedName name="_xlnm.Print_Area" localSheetId="45">'25.25'!$A$1:$D$21</definedName>
    <definedName name="_xlnm.Print_Area" localSheetId="46">'25.26 (05)'!$A$1:$H$13</definedName>
    <definedName name="_xlnm.Print_Area" localSheetId="47">'25.26 (06)'!$A$1:$I$13</definedName>
    <definedName name="_xlnm.Print_Area" localSheetId="48">'25.27 (05)'!$A$1:$I$12</definedName>
    <definedName name="_xlnm.Print_Area" localSheetId="49">'25.27 (06)'!$A$1:$I$12</definedName>
    <definedName name="_xlnm.Print_Area" localSheetId="50">'25.28'!$A$1:$F$24</definedName>
    <definedName name="_xlnm.Print_Area" localSheetId="51">'25.29'!$A$1:$M$41</definedName>
    <definedName name="_xlnm.Print_Area" localSheetId="5">'25.3 (05)'!$A$1:$E$27</definedName>
    <definedName name="_xlnm.Print_Area" localSheetId="6">'25.3 (06)'!$A$1:$E$27</definedName>
    <definedName name="_xlnm.Print_Area" localSheetId="52">'25.30 (05)'!$A$1:$J$12</definedName>
    <definedName name="_xlnm.Print_Area" localSheetId="53">'25.30 (06)'!$A$1:$J$12</definedName>
    <definedName name="_xlnm.Print_Area" localSheetId="54">'25.31 (05)'!$A$1:$B$16</definedName>
    <definedName name="_xlnm.Print_Area" localSheetId="55">'25.31 (06)'!$A$1:$B$15</definedName>
    <definedName name="_xlnm.Print_Area" localSheetId="56">'25.32 (05)'!$A$1:$B$15</definedName>
    <definedName name="_xlnm.Print_Area" localSheetId="57">'25.32 (06)'!$A$1:$B$14</definedName>
    <definedName name="_xlnm.Print_Area" localSheetId="58">'25.33'!$A$1:$C$24</definedName>
    <definedName name="_xlnm.Print_Area" localSheetId="59">'25.34 (05)'!$A$1:$B$14</definedName>
    <definedName name="_xlnm.Print_Area" localSheetId="60">'25.34 (06)'!$A$1:$B$12</definedName>
    <definedName name="_xlnm.Print_Area" localSheetId="61">'25.35 (05)'!$A$1:$J$9</definedName>
    <definedName name="_xlnm.Print_Area" localSheetId="62">'25.35 (06)'!$A$1:$J$9</definedName>
    <definedName name="_xlnm.Print_Area" localSheetId="63">'25.36 (06)'!$A$1:$E$55</definedName>
    <definedName name="_xlnm.Print_Area" localSheetId="64">'25.36 (07)'!$A$1:$E$55</definedName>
    <definedName name="_xlnm.Print_Area" localSheetId="65">'25.37'!$A$1:$E$27</definedName>
    <definedName name="_xlnm.Print_Area" localSheetId="66">'25.38'!$A$1:$G$26</definedName>
    <definedName name="_xlnm.Print_Area" localSheetId="67">'25.39'!$A$1:$C$27</definedName>
    <definedName name="_xlnm.Print_Area" localSheetId="7">'25.4 (05)'!$A$1:$E$27</definedName>
    <definedName name="_xlnm.Print_Area" localSheetId="8">'25.4 (06)'!$A$1:$E$27</definedName>
    <definedName name="_xlnm.Print_Area" localSheetId="68">'25.40'!$A$1:$C$26</definedName>
    <definedName name="_xlnm.Print_Area" localSheetId="69">'25.41'!$A$1:$C$24</definedName>
    <definedName name="_xlnm.Print_Area" localSheetId="70">'25.42'!$A$1:$H$21</definedName>
    <definedName name="_xlnm.Print_Area" localSheetId="71">'25.43'!$A$1:$L$19</definedName>
    <definedName name="_xlnm.Print_Area" localSheetId="72">'25.44'!$A$1:$L$16</definedName>
    <definedName name="_xlnm.Print_Area" localSheetId="73">'25.45'!$A$1:$I$13</definedName>
    <definedName name="_xlnm.Print_Area" localSheetId="74">'25.46'!$A$1:$I$13</definedName>
    <definedName name="_xlnm.Print_Area" localSheetId="75">'25.47'!$A$1:$I$13</definedName>
    <definedName name="_xlnm.Print_Area" localSheetId="76">'25.48'!$A$1:$I$13</definedName>
    <definedName name="_xlnm.Print_Area" localSheetId="77">'25.49'!$A$1:$I$13</definedName>
    <definedName name="_xlnm.Print_Area" localSheetId="9">'25.5 (05)'!$A$1:$I$25</definedName>
    <definedName name="_xlnm.Print_Area" localSheetId="10">'25.5 (06)'!$A$1:$I$25</definedName>
    <definedName name="_xlnm.Print_Area" localSheetId="11">'25.6 (05)'!$A$1:$E$27</definedName>
    <definedName name="_xlnm.Print_Area" localSheetId="12">'25.6 (06)'!$A$1:$E$27</definedName>
    <definedName name="_xlnm.Print_Area" localSheetId="13">'25.7 (05)'!$A$1:$I$35</definedName>
    <definedName name="_xlnm.Print_Area" localSheetId="14">'25.7 (06)'!$A$1:$I$35</definedName>
    <definedName name="_xlnm.Print_Area" localSheetId="15">'25.8'!$A$1:$I$49</definedName>
    <definedName name="_xlnm.Print_Area" localSheetId="16">'25.9 (05)'!$A$1:$H$26</definedName>
    <definedName name="_xlnm.Print_Area" localSheetId="17">'25.9 (06)'!$A$1:$G$26</definedName>
    <definedName name="balan.xls" hidden="1">'[13]7.24'!$D$6:$D$27</definedName>
    <definedName name="GUION" localSheetId="70">#REF!</definedName>
    <definedName name="GUION" localSheetId="71">#REF!</definedName>
    <definedName name="GUION" localSheetId="72">#REF!</definedName>
    <definedName name="GUION" localSheetId="73">#REF!</definedName>
    <definedName name="GUION" localSheetId="74">#REF!</definedName>
    <definedName name="GUION" localSheetId="75">#REF!</definedName>
    <definedName name="GUION" localSheetId="76">#REF!</definedName>
    <definedName name="GUION" localSheetId="77">#REF!</definedName>
    <definedName name="GUION" localSheetId="15">#REF!</definedName>
    <definedName name="GUION">#REF!</definedName>
    <definedName name="Imprimir_área_IM" localSheetId="51">'[4]GANADE15'!$A$35:$AG$39</definedName>
    <definedName name="Imprimir_área_IM" localSheetId="63">'[4]GANADE15'!$A$35:$AG$39</definedName>
    <definedName name="Imprimir_área_IM" localSheetId="64">'[4]GANADE15'!$A$35:$AG$39</definedName>
    <definedName name="Imprimir_área_IM" localSheetId="70">#REF!</definedName>
    <definedName name="Imprimir_área_IM" localSheetId="71">#REF!</definedName>
    <definedName name="Imprimir_área_IM" localSheetId="72">#REF!</definedName>
    <definedName name="Imprimir_área_IM" localSheetId="73">#REF!</definedName>
    <definedName name="Imprimir_área_IM" localSheetId="74">#REF!</definedName>
    <definedName name="Imprimir_área_IM" localSheetId="75">#REF!</definedName>
    <definedName name="Imprimir_área_IM" localSheetId="76">#REF!</definedName>
    <definedName name="Imprimir_área_IM" localSheetId="77">#REF!</definedName>
    <definedName name="Imprimir_área_IM" localSheetId="15">#REF!</definedName>
    <definedName name="Imprimir_área_IM">#REF!</definedName>
    <definedName name="kk" hidden="1">'[16]19.14-15'!#REF!</definedName>
    <definedName name="kkjkj">#REF!</definedName>
    <definedName name="p421" localSheetId="70">'[10]CARNE1'!$B$44</definedName>
    <definedName name="p421" localSheetId="71">'[10]CARNE1'!$B$44</definedName>
    <definedName name="p421" localSheetId="72">'[10]CARNE1'!$B$44</definedName>
    <definedName name="p421" localSheetId="73">'[10]CARNE1'!$B$44</definedName>
    <definedName name="p421" localSheetId="74">'[10]CARNE1'!$B$44</definedName>
    <definedName name="p421" localSheetId="75">'[10]CARNE1'!$B$44</definedName>
    <definedName name="p421" localSheetId="76">'[10]CARNE1'!$B$44</definedName>
    <definedName name="p421" localSheetId="77">'[10]CARNE1'!$B$44</definedName>
    <definedName name="p421">'[3]CARNE1'!$B$44</definedName>
    <definedName name="p431" localSheetId="70" hidden="1">'[10]CARNE7'!$G$11:$G$93</definedName>
    <definedName name="p431" localSheetId="71" hidden="1">'[10]CARNE7'!$G$11:$G$93</definedName>
    <definedName name="p431" localSheetId="72" hidden="1">'[10]CARNE7'!$G$11:$G$93</definedName>
    <definedName name="p431" localSheetId="73" hidden="1">'[10]CARNE7'!$G$11:$G$93</definedName>
    <definedName name="p431" localSheetId="74" hidden="1">'[10]CARNE7'!$G$11:$G$93</definedName>
    <definedName name="p431" localSheetId="75" hidden="1">'[10]CARNE7'!$G$11:$G$93</definedName>
    <definedName name="p431" localSheetId="76" hidden="1">'[10]CARNE7'!$G$11:$G$93</definedName>
    <definedName name="p431" localSheetId="77" hidden="1">'[10]CARNE7'!$G$11:$G$93</definedName>
    <definedName name="p431" hidden="1">'[3]CARNE7'!$G$11:$G$93</definedName>
    <definedName name="p7" hidden="1">'[16]19.14-15'!#REF!</definedName>
    <definedName name="PEP">'[11]GANADE1'!$B$79</definedName>
    <definedName name="PEP1">'[12]19.11-12'!$B$51</definedName>
    <definedName name="PEP2">'[11]GANADE1'!$B$75</definedName>
    <definedName name="PEP3">'[12]19.11-12'!$B$53</definedName>
    <definedName name="PEP4" hidden="1">'[12]19.14-15'!$B$34:$B$37</definedName>
    <definedName name="PP1">'[11]GANADE1'!$B$77</definedName>
    <definedName name="PP10" hidden="1">'[12]19.14-15'!$C$34:$C$37</definedName>
    <definedName name="PP11" hidden="1">'[12]19.14-15'!$C$34:$C$37</definedName>
    <definedName name="PP12" hidden="1">'[12]19.14-15'!$C$34:$C$37</definedName>
    <definedName name="PP13" hidden="1">'[12]19.14-15'!#REF!</definedName>
    <definedName name="PP14" hidden="1">'[12]19.14-15'!#REF!</definedName>
    <definedName name="PP15" hidden="1">'[12]19.14-15'!#REF!</definedName>
    <definedName name="PP16" hidden="1">'[12]19.14-15'!$D$34:$D$37</definedName>
    <definedName name="PP17" hidden="1">'[12]19.14-15'!$D$34:$D$37</definedName>
    <definedName name="pp18" hidden="1">'[12]19.14-15'!$D$34:$D$37</definedName>
    <definedName name="pp19" hidden="1">'[12]19.14-15'!#REF!</definedName>
    <definedName name="PP2">'[12]19.22'!#REF!</definedName>
    <definedName name="PP20" hidden="1">'[12]19.14-15'!#REF!</definedName>
    <definedName name="PP21" hidden="1">'[12]19.14-15'!#REF!</definedName>
    <definedName name="PP22" hidden="1">'[12]19.14-15'!#REF!</definedName>
    <definedName name="pp23" hidden="1">'[12]19.14-15'!#REF!</definedName>
    <definedName name="pp24" hidden="1">'[12]19.14-15'!#REF!</definedName>
    <definedName name="pp25" hidden="1">'[12]19.14-15'!#REF!</definedName>
    <definedName name="pp26" hidden="1">'[12]19.14-15'!#REF!</definedName>
    <definedName name="pp27" hidden="1">'[12]19.14-15'!#REF!</definedName>
    <definedName name="PP3">'[11]GANADE1'!$B$79</definedName>
    <definedName name="PP4">'[12]19.11-12'!$B$51</definedName>
    <definedName name="PP5" hidden="1">'[12]19.14-15'!$B$34:$B$37</definedName>
    <definedName name="PP6" hidden="1">'[12]19.14-15'!$B$34:$B$37</definedName>
    <definedName name="PP7" hidden="1">'[12]19.14-15'!#REF!</definedName>
    <definedName name="PP8" hidden="1">'[12]19.14-15'!#REF!</definedName>
    <definedName name="PP9" hidden="1">'[12]19.14-15'!#REF!</definedName>
    <definedName name="RUTINA" localSheetId="70">#REF!</definedName>
    <definedName name="RUTINA" localSheetId="71">#REF!</definedName>
    <definedName name="RUTINA" localSheetId="72">#REF!</definedName>
    <definedName name="RUTINA" localSheetId="73">#REF!</definedName>
    <definedName name="RUTINA" localSheetId="74">#REF!</definedName>
    <definedName name="RUTINA" localSheetId="75">#REF!</definedName>
    <definedName name="RUTINA" localSheetId="76">#REF!</definedName>
    <definedName name="RUTINA" localSheetId="77">#REF!</definedName>
    <definedName name="RUTINA" localSheetId="15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<sst xmlns="http://schemas.openxmlformats.org/spreadsheetml/2006/main" count="3111" uniqueCount="718">
  <si>
    <t>Categoría del producto</t>
  </si>
  <si>
    <t xml:space="preserve">Celulosas y papel </t>
  </si>
  <si>
    <t xml:space="preserve">Mobiliario, decoración, puertas, ventanas y suelos </t>
  </si>
  <si>
    <t xml:space="preserve">Comercio </t>
  </si>
  <si>
    <t xml:space="preserve">Aserrío </t>
  </si>
  <si>
    <t xml:space="preserve">Aserrío y tableros </t>
  </si>
  <si>
    <t xml:space="preserve">Aserrío y transformación </t>
  </si>
  <si>
    <t xml:space="preserve">Vigas </t>
  </si>
  <si>
    <t xml:space="preserve">Varios </t>
  </si>
  <si>
    <t xml:space="preserve">Madera sin especificar </t>
  </si>
  <si>
    <t xml:space="preserve">Madera laminada </t>
  </si>
  <si>
    <t xml:space="preserve">Aprovechamientos forestales </t>
  </si>
  <si>
    <t xml:space="preserve">Aprovechamientos, aserrío y 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</si>
  <si>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</si>
  <si>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</si>
  <si>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</si>
  <si>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</si>
  <si>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</si>
  <si>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</si>
  <si>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</si>
  <si>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</si>
  <si>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</si>
  <si>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</si>
  <si>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</si>
  <si>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</si>
  <si>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</si>
  <si>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</si>
  <si>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</si>
  <si>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</si>
  <si>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</si>
  <si>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</si>
  <si>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</si>
  <si>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 Arbolado</t>
  </si>
  <si>
    <t>Total Forestal</t>
  </si>
  <si>
    <t>Entidades locales</t>
  </si>
  <si>
    <t xml:space="preserve">Privados </t>
  </si>
  <si>
    <t xml:space="preserve">Vecinales en mano común  </t>
  </si>
  <si>
    <t>Otros</t>
  </si>
  <si>
    <t xml:space="preserve">  País Vasco(*)</t>
  </si>
  <si>
    <t xml:space="preserve">  Castilla y León(*)</t>
  </si>
  <si>
    <t xml:space="preserve">  Castilla-La Mancha(*)</t>
  </si>
  <si>
    <t xml:space="preserve">  –</t>
  </si>
  <si>
    <t>Coníferas</t>
  </si>
  <si>
    <t>Frondosas</t>
  </si>
  <si>
    <t>Mixtas</t>
  </si>
  <si>
    <t>Monte Alto</t>
  </si>
  <si>
    <t>Monte Medio</t>
  </si>
  <si>
    <t>Monte Bajo</t>
  </si>
  <si>
    <t>IFN3</t>
  </si>
  <si>
    <t>Año del IFN</t>
  </si>
  <si>
    <t>Cantidad de pies mayores</t>
  </si>
  <si>
    <t xml:space="preserve">Cantidad de pies menores </t>
  </si>
  <si>
    <t>IFN2</t>
  </si>
  <si>
    <t xml:space="preserve">1986-87 </t>
  </si>
  <si>
    <t xml:space="preserve">1987-88 </t>
  </si>
  <si>
    <t xml:space="preserve">1989-90 </t>
  </si>
  <si>
    <t xml:space="preserve">2004-05 </t>
  </si>
  <si>
    <t xml:space="preserve">1993-94 </t>
  </si>
  <si>
    <t xml:space="preserve">2000-01 </t>
  </si>
  <si>
    <t xml:space="preserve">2002-04 </t>
  </si>
  <si>
    <t xml:space="preserve">1991-92 </t>
  </si>
  <si>
    <t xml:space="preserve">2003-04 </t>
  </si>
  <si>
    <t xml:space="preserve">1992-93 </t>
  </si>
  <si>
    <t xml:space="preserve">1995-96 </t>
  </si>
  <si>
    <r>
      <t>Volumen maderable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</si>
  <si>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Especie</t>
  </si>
  <si>
    <t xml:space="preserve">P. sylvestris </t>
  </si>
  <si>
    <t xml:space="preserve">P. pinaster </t>
  </si>
  <si>
    <t xml:space="preserve">Fagus sylvatica </t>
  </si>
  <si>
    <t xml:space="preserve">P. halepensis </t>
  </si>
  <si>
    <t xml:space="preserve">P. nigra </t>
  </si>
  <si>
    <t xml:space="preserve">Q .ilex </t>
  </si>
  <si>
    <t xml:space="preserve">Q. pyrenaica / Q. humilis </t>
  </si>
  <si>
    <t xml:space="preserve">P. radiata </t>
  </si>
  <si>
    <t xml:space="preserve">Q robur / Q. petraea </t>
  </si>
  <si>
    <t xml:space="preserve">Castanea sativa </t>
  </si>
  <si>
    <t xml:space="preserve">P.pinea </t>
  </si>
  <si>
    <t xml:space="preserve">Populus nigra / P.x canadensis </t>
  </si>
  <si>
    <t xml:space="preserve">Q. suber </t>
  </si>
  <si>
    <t xml:space="preserve">Q .faginea / Q. canariensis </t>
  </si>
  <si>
    <t xml:space="preserve">P. uncinata </t>
  </si>
  <si>
    <t xml:space="preserve">P. canariensis </t>
  </si>
  <si>
    <t xml:space="preserve">Abies alba </t>
  </si>
  <si>
    <t xml:space="preserve">Juniperus spp. </t>
  </si>
  <si>
    <t xml:space="preserve">Betula spp. </t>
  </si>
  <si>
    <t xml:space="preserve">Alnus glutinosa </t>
  </si>
  <si>
    <t xml:space="preserve">Fraxinus spp. </t>
  </si>
  <si>
    <t xml:space="preserve">Mírica faya / Erica arborea </t>
  </si>
  <si>
    <t xml:space="preserve">Olea europea </t>
  </si>
  <si>
    <t xml:space="preserve">Monoespecífica principalmente </t>
  </si>
  <si>
    <t>En mezcla con coníferas</t>
  </si>
  <si>
    <t xml:space="preserve">En mezcla con quercíneas </t>
  </si>
  <si>
    <t xml:space="preserve">En mezcla con otras frondosas </t>
  </si>
  <si>
    <t xml:space="preserve">Eucalyptus sp. / E. globulus y     </t>
  </si>
  <si>
    <t xml:space="preserve">     E. camadulensis (*)</t>
  </si>
  <si>
    <t xml:space="preserve">(*)En el caso del Eucaliptus, las superficies son para toda la especie, en cambio los datos de volumen, área basimétrica y cantidad de pies mayores y menores son sólo </t>
  </si>
  <si>
    <t>para las especies E. globulus y E. camadulensis.</t>
  </si>
  <si>
    <t>Protectoras</t>
  </si>
  <si>
    <t>Productoras</t>
  </si>
  <si>
    <t>Superficie</t>
  </si>
  <si>
    <t xml:space="preserve">– </t>
  </si>
  <si>
    <t>Repoblaciones protectoras</t>
  </si>
  <si>
    <t xml:space="preserve">Superficie repoblada </t>
  </si>
  <si>
    <t>Repoblaciones productoras</t>
  </si>
  <si>
    <t xml:space="preserve">Reposición marras </t>
  </si>
  <si>
    <t>24.837 (Ha)</t>
  </si>
  <si>
    <t>1.197 (Ha)</t>
  </si>
  <si>
    <t>4.514 (Ha)</t>
  </si>
  <si>
    <t>172 (Ha)</t>
  </si>
  <si>
    <t>LIC</t>
  </si>
  <si>
    <t>Terrestre</t>
  </si>
  <si>
    <t>Marino</t>
  </si>
  <si>
    <t>Total LIC</t>
  </si>
  <si>
    <t>ZEPA</t>
  </si>
  <si>
    <t>Total ZEPA</t>
  </si>
  <si>
    <t>LIC y ZEPA</t>
  </si>
  <si>
    <t>Total LIC y ZEPA</t>
  </si>
  <si>
    <t>Ciudad Autonóma de Ceuta</t>
  </si>
  <si>
    <t>Ciudad Autonóma de Melilla</t>
  </si>
  <si>
    <t>Total Red Natura 2000</t>
  </si>
  <si>
    <t xml:space="preserve">Árbol singular </t>
  </si>
  <si>
    <t xml:space="preserve">Área natural recreativa </t>
  </si>
  <si>
    <t xml:space="preserve">Biotopo protegido </t>
  </si>
  <si>
    <t xml:space="preserve">Corredor ecológico y de biodiversidad </t>
  </si>
  <si>
    <t xml:space="preserve">Enclave natural </t>
  </si>
  <si>
    <t xml:space="preserve">Espacio natural protegido </t>
  </si>
  <si>
    <t xml:space="preserve">Humedal protegido </t>
  </si>
  <si>
    <t xml:space="preserve">Lugar de interés científico </t>
  </si>
  <si>
    <t xml:space="preserve">Microrreserva </t>
  </si>
  <si>
    <t xml:space="preserve">Monumento natural </t>
  </si>
  <si>
    <t xml:space="preserve">Monumento natural de interés nacional </t>
  </si>
  <si>
    <t xml:space="preserve">Paisaje protegido </t>
  </si>
  <si>
    <t xml:space="preserve">Paraje natural </t>
  </si>
  <si>
    <t xml:space="preserve">Paraje natural de interés nacional </t>
  </si>
  <si>
    <t xml:space="preserve">Paraje natural municipal </t>
  </si>
  <si>
    <t xml:space="preserve">Paraje pintoresco </t>
  </si>
  <si>
    <t xml:space="preserve">Parque nacional </t>
  </si>
  <si>
    <t xml:space="preserve">Parque natural </t>
  </si>
  <si>
    <t xml:space="preserve">Parque periurbano </t>
  </si>
  <si>
    <t xml:space="preserve">Parque periurbano de conservación y ocio </t>
  </si>
  <si>
    <t xml:space="preserve">Parque regional </t>
  </si>
  <si>
    <t xml:space="preserve">Parque rural </t>
  </si>
  <si>
    <t xml:space="preserve">Refugio de fauna </t>
  </si>
  <si>
    <t xml:space="preserve">Régimen de protección preventiva </t>
  </si>
  <si>
    <t xml:space="preserve">Reserva de la biosfera </t>
  </si>
  <si>
    <t xml:space="preserve">Reserva fluvial </t>
  </si>
  <si>
    <t xml:space="preserve">Reserva integral </t>
  </si>
  <si>
    <t xml:space="preserve">Reserva marina </t>
  </si>
  <si>
    <t xml:space="preserve">reserva natural </t>
  </si>
  <si>
    <t xml:space="preserve">Reserva natural concertada </t>
  </si>
  <si>
    <t xml:space="preserve">Reserva natural de fauna salvaje </t>
  </si>
  <si>
    <t xml:space="preserve">Reserva natural dirigida </t>
  </si>
  <si>
    <t xml:space="preserve">Reserva natural especial </t>
  </si>
  <si>
    <t xml:space="preserve">Reserva natural integral </t>
  </si>
  <si>
    <t xml:space="preserve">Reserva natural marina </t>
  </si>
  <si>
    <t xml:space="preserve">Reserva natural parcial </t>
  </si>
  <si>
    <t xml:space="preserve">Sitio de interés científico </t>
  </si>
  <si>
    <t xml:space="preserve">Sitio natural de interés nacional </t>
  </si>
  <si>
    <t xml:space="preserve">Zona de especial protección de los valores naturales </t>
  </si>
  <si>
    <t xml:space="preserve">Zona especial de conservación </t>
  </si>
  <si>
    <t xml:space="preserve">Zona de Especial Protección de los Valores Naturales </t>
  </si>
  <si>
    <t xml:space="preserve">Monumento Natural </t>
  </si>
  <si>
    <t xml:space="preserve">Parque Natural </t>
  </si>
  <si>
    <t xml:space="preserve">Árbol Singular </t>
  </si>
  <si>
    <t xml:space="preserve">Reserva Natural </t>
  </si>
  <si>
    <t xml:space="preserve">Reserva Natural Parcial </t>
  </si>
  <si>
    <t xml:space="preserve">Parque Regional </t>
  </si>
  <si>
    <t xml:space="preserve">Microreserva </t>
  </si>
  <si>
    <t>Monumento Natural</t>
  </si>
  <si>
    <t>Parque Natural</t>
  </si>
  <si>
    <t>Parque Regional</t>
  </si>
  <si>
    <t>Superficie (Hectáreas)</t>
  </si>
  <si>
    <t>Otras figuras</t>
  </si>
  <si>
    <t>Paraje</t>
  </si>
  <si>
    <t>Monumento natural</t>
  </si>
  <si>
    <t>Biotopo protegido</t>
  </si>
  <si>
    <t>Caza mayor</t>
  </si>
  <si>
    <t xml:space="preserve">Corzo (Capreolus capreolus) </t>
  </si>
  <si>
    <t xml:space="preserve">Cabra montés (Capra pyrenaica) </t>
  </si>
  <si>
    <t xml:space="preserve">Gamo (Dama dama) </t>
  </si>
  <si>
    <t xml:space="preserve">Rebeco (Rupicapra rupicapra) </t>
  </si>
  <si>
    <t xml:space="preserve">Arruí (Ammotragus lervia) </t>
  </si>
  <si>
    <t xml:space="preserve">Muflón (Ovis musimon) </t>
  </si>
  <si>
    <t xml:space="preserve">Jabalí (Sus srofa) </t>
  </si>
  <si>
    <t xml:space="preserve">Otros </t>
  </si>
  <si>
    <t>Total caza mayor</t>
  </si>
  <si>
    <t xml:space="preserve">Ciervo (Cervus elaphus) </t>
  </si>
  <si>
    <t>Caza menor</t>
  </si>
  <si>
    <t xml:space="preserve">Liebre (Lepus spp.) </t>
  </si>
  <si>
    <t xml:space="preserve">Conejo (Oryctolagus cuniculos) </t>
  </si>
  <si>
    <t xml:space="preserve">Otra caza menor (mamíferos) </t>
  </si>
  <si>
    <t>Total caza menor</t>
  </si>
  <si>
    <t>Caza volátil</t>
  </si>
  <si>
    <t xml:space="preserve">Perdiz (Alectoris rufa) </t>
  </si>
  <si>
    <t xml:space="preserve">Codorniz (Coturnix coturnix) </t>
  </si>
  <si>
    <t>Total caza volátil</t>
  </si>
  <si>
    <t>Número de capturas</t>
  </si>
  <si>
    <t>(1) Estimación de los ingresos percibidos por la utilización cinegética de las tierras, con exclusión del valor de las piezas cobradas</t>
  </si>
  <si>
    <t xml:space="preserve">Salmón (Salmo salar) </t>
  </si>
  <si>
    <t xml:space="preserve">Trucha (Salmo trutta / Salmo gairdnieri) </t>
  </si>
  <si>
    <t>Cangrejo (Procambarus clarkii)</t>
  </si>
  <si>
    <t xml:space="preserve">Otras especies </t>
  </si>
  <si>
    <t>Años</t>
  </si>
  <si>
    <t>Número de licencias de caza</t>
  </si>
  <si>
    <t>Número de licencias de pesca</t>
  </si>
  <si>
    <t>Caza</t>
  </si>
  <si>
    <t>Pesca</t>
  </si>
  <si>
    <t>Expedidas</t>
  </si>
  <si>
    <t>Vigentes</t>
  </si>
  <si>
    <t>Número de piezas</t>
  </si>
  <si>
    <t>Destino: Repoblaciones</t>
  </si>
  <si>
    <t xml:space="preserve">Carpa (Cyprinus carpio) </t>
  </si>
  <si>
    <t xml:space="preserve">Cangrejo (Procambarus clarkii) </t>
  </si>
  <si>
    <t xml:space="preserve">Otras </t>
  </si>
  <si>
    <t>Total Repoblaciones</t>
  </si>
  <si>
    <t>Destino: Consumo</t>
  </si>
  <si>
    <t>Tableros</t>
  </si>
  <si>
    <t xml:space="preserve">Pasta </t>
  </si>
  <si>
    <t xml:space="preserve">Trituración </t>
  </si>
  <si>
    <t>%</t>
  </si>
  <si>
    <t>Quema y carboneo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</si>
  <si>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</si>
  <si>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</si>
  <si>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</si>
  <si>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Valor                             (miles de euros)</t>
  </si>
  <si>
    <t>Cobertura geográfica: ESPAÑA</t>
  </si>
  <si>
    <t>Extracción</t>
  </si>
  <si>
    <t>Importación</t>
  </si>
  <si>
    <t>Exportación</t>
  </si>
  <si>
    <t>Consumo aparente</t>
  </si>
  <si>
    <t>Productos</t>
  </si>
  <si>
    <t>Coní-</t>
  </si>
  <si>
    <t>Fron-</t>
  </si>
  <si>
    <t>feras</t>
  </si>
  <si>
    <t>dosas</t>
  </si>
  <si>
    <t>Trozas para aserrío, chapas y</t>
  </si>
  <si>
    <t xml:space="preserve">  traviesas</t>
  </si>
  <si>
    <t>Equivalente en rollo de:</t>
  </si>
  <si>
    <t xml:space="preserve">  Madera aserrada</t>
  </si>
  <si>
    <t xml:space="preserve">  Chapa y tableros contrachapados</t>
  </si>
  <si>
    <t xml:space="preserve">  Traviesas</t>
  </si>
  <si>
    <t>TOTAL MADERA PARA ASERRIO</t>
  </si>
  <si>
    <t xml:space="preserve">  Y CHAPAS</t>
  </si>
  <si>
    <t>Madera en rollo para trituración</t>
  </si>
  <si>
    <t>Plaquetas, partículas y</t>
  </si>
  <si>
    <t xml:space="preserve">  desperdicios de madera</t>
  </si>
  <si>
    <t xml:space="preserve">  Tableros de particulas y de fibras</t>
  </si>
  <si>
    <t xml:space="preserve">  Pasta</t>
  </si>
  <si>
    <t xml:space="preserve">  Papel y cartón</t>
  </si>
  <si>
    <t>TOTAL MADERA PARA</t>
  </si>
  <si>
    <t xml:space="preserve">  TRITURACION</t>
  </si>
  <si>
    <t>Apeas de mina</t>
  </si>
  <si>
    <t>Postes, pilotes y estacas</t>
  </si>
  <si>
    <t>Otras maderas industriales</t>
  </si>
  <si>
    <t>TOTAL OTRAS MADERAS</t>
  </si>
  <si>
    <t>TOTAL MADERA (EXCEPTO PARA</t>
  </si>
  <si>
    <t xml:space="preserve">  QUEMAR Y CARBONEO)</t>
  </si>
  <si>
    <t>MADERA PARA QUEMAR Y</t>
  </si>
  <si>
    <t xml:space="preserve">  CARBONEO</t>
  </si>
  <si>
    <t>TOTAL MADERA</t>
  </si>
  <si>
    <t>Año: 2005</t>
  </si>
  <si>
    <t>–</t>
  </si>
  <si>
    <t>Propiedad pública</t>
  </si>
  <si>
    <t>Del estado o de las CCAA y utilidad pública</t>
  </si>
  <si>
    <t>Del estado o de las CCAA y no catalogados de utilidad pública</t>
  </si>
  <si>
    <t>De entidades locales y utilidad pública</t>
  </si>
  <si>
    <t>De entidades locales y no catalogados de utilidad pública</t>
  </si>
  <si>
    <t>De Particulares</t>
  </si>
  <si>
    <t>De empresas</t>
  </si>
  <si>
    <t>Otros de propiedad privada</t>
  </si>
  <si>
    <t xml:space="preserve">Pinus uncinata </t>
  </si>
  <si>
    <t xml:space="preserve">Pinus sylvestris </t>
  </si>
  <si>
    <t xml:space="preserve">Pinus nigra </t>
  </si>
  <si>
    <t xml:space="preserve">Pinus pinaster </t>
  </si>
  <si>
    <t xml:space="preserve">Pinus pinea </t>
  </si>
  <si>
    <t xml:space="preserve">Pinus halepensis </t>
  </si>
  <si>
    <t xml:space="preserve">Pinus radiata </t>
  </si>
  <si>
    <t xml:space="preserve">Pinus canariensis </t>
  </si>
  <si>
    <t xml:space="preserve">Otras coníferas </t>
  </si>
  <si>
    <t xml:space="preserve">Populus sp. </t>
  </si>
  <si>
    <t xml:space="preserve">Q. petraea y Q. robur </t>
  </si>
  <si>
    <t xml:space="preserve">Q. ilex y Q suber </t>
  </si>
  <si>
    <t xml:space="preserve">Otros Quercus </t>
  </si>
  <si>
    <t xml:space="preserve">Eucaliptus sp. </t>
  </si>
  <si>
    <t xml:space="preserve">Otras frondosas </t>
  </si>
  <si>
    <t xml:space="preserve">Coníferas </t>
  </si>
  <si>
    <t xml:space="preserve">Quercíneas </t>
  </si>
  <si>
    <t xml:space="preserve">Matorral </t>
  </si>
  <si>
    <t xml:space="preserve">Sin determinar </t>
  </si>
  <si>
    <t>Estéreos</t>
  </si>
  <si>
    <t>Propiedad privada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</si>
  <si>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</si>
  <si>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</si>
  <si>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</si>
  <si>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</si>
  <si>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</si>
  <si>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</si>
  <si>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Superficie certificada (Forest Stewardship Council)</t>
  </si>
  <si>
    <t>Superficie certificada (Certificación Forestal Paneuropea)</t>
  </si>
  <si>
    <t>Número</t>
  </si>
  <si>
    <t>de</t>
  </si>
  <si>
    <t>(hectáreas)</t>
  </si>
  <si>
    <t>Beneficios</t>
  </si>
  <si>
    <t>incendios</t>
  </si>
  <si>
    <t>Arbolada</t>
  </si>
  <si>
    <t>Desarbolada</t>
  </si>
  <si>
    <t>primarios</t>
  </si>
  <si>
    <t>ambientales</t>
  </si>
  <si>
    <t>Número de incendios</t>
  </si>
  <si>
    <t>Superficie arbolada</t>
  </si>
  <si>
    <t>Superficie desarbolada afectada</t>
  </si>
  <si>
    <t>Superficie total</t>
  </si>
  <si>
    <t>Dehesas y</t>
  </si>
  <si>
    <t>Matorral y</t>
  </si>
  <si>
    <t>Pastos y</t>
  </si>
  <si>
    <t>(%)</t>
  </si>
  <si>
    <t>afectada</t>
  </si>
  <si>
    <t>monte abierto</t>
  </si>
  <si>
    <t>monte bajo</t>
  </si>
  <si>
    <t>zonas húmedas</t>
  </si>
  <si>
    <t>De 1.000 o más ha</t>
  </si>
  <si>
    <t>TOTAL</t>
  </si>
  <si>
    <t>Número de montes</t>
  </si>
  <si>
    <t>Propiedad</t>
  </si>
  <si>
    <t>Estado y CC.AA.</t>
  </si>
  <si>
    <t>Utilidad Pública</t>
  </si>
  <si>
    <t>Consorcio/convenio</t>
  </si>
  <si>
    <t>Particulares</t>
  </si>
  <si>
    <t>Superficie quemada autorregenerable</t>
  </si>
  <si>
    <t>Superficie no arbolada</t>
  </si>
  <si>
    <t xml:space="preserve"> </t>
  </si>
  <si>
    <t>Efectos en la vida silvestre</t>
  </si>
  <si>
    <t>Efectos</t>
  </si>
  <si>
    <t>Inapreciable</t>
  </si>
  <si>
    <t>Pasajero</t>
  </si>
  <si>
    <t>Permanente</t>
  </si>
  <si>
    <t>Riesgos de erosión</t>
  </si>
  <si>
    <t>Riesgos</t>
  </si>
  <si>
    <t>Bajo</t>
  </si>
  <si>
    <t>Moderado</t>
  </si>
  <si>
    <t>Alto</t>
  </si>
  <si>
    <t>Alteraciones del paisaje y valores recreativos</t>
  </si>
  <si>
    <t>Pasajera</t>
  </si>
  <si>
    <t>Alteraciones</t>
  </si>
  <si>
    <t>Efectos en la economía local</t>
  </si>
  <si>
    <t>Inapreciables</t>
  </si>
  <si>
    <t>Pasajeros</t>
  </si>
  <si>
    <t>Permanentes</t>
  </si>
  <si>
    <t xml:space="preserve">  Productos</t>
  </si>
  <si>
    <t>Importaciones</t>
  </si>
  <si>
    <t>Exportaciones</t>
  </si>
  <si>
    <t>Cantidad</t>
  </si>
  <si>
    <t xml:space="preserve">Valor 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</si>
  <si>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</si>
  <si>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</si>
  <si>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</si>
  <si>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</si>
  <si>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</si>
  <si>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</si>
  <si>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</si>
  <si>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</si>
  <si>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</si>
  <si>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</si>
  <si>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</si>
  <si>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MADERA ASERRADA</t>
  </si>
  <si>
    <t xml:space="preserve">   Coníferas</t>
  </si>
  <si>
    <t xml:space="preserve">   Frondosas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</si>
  <si>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</si>
  <si>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</si>
  <si>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</si>
  <si>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</si>
  <si>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</si>
  <si>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</si>
  <si>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</si>
  <si>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</si>
  <si>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</si>
  <si>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</si>
  <si>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</si>
  <si>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</si>
  <si>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</si>
  <si>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</si>
  <si>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</si>
  <si>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</si>
  <si>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</si>
  <si>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</si>
  <si>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</si>
  <si>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</si>
  <si>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</si>
  <si>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</si>
  <si>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>Fuente: Estadísticas de Comercio Exterior de España. Agencia Estatal de Administración Tributaria.</t>
  </si>
  <si>
    <t>(*) Suma de propiedad privada más desconocida</t>
  </si>
  <si>
    <t>Los datos de la C. Valenciana y de Andalucía corresponden al Segundo Inventario Nacional (IFN2)</t>
  </si>
  <si>
    <t xml:space="preserve"> TOTAL</t>
  </si>
  <si>
    <t>Cantidad de pies mayores (Nº)</t>
  </si>
  <si>
    <t>Cantidad de pies menores (Nº)</t>
  </si>
  <si>
    <t>Superficie total repoblada por CC.AA.</t>
  </si>
  <si>
    <r>
      <t>1.830 (</t>
    </r>
    <r>
      <rPr>
        <sz val="11"/>
        <rFont val="Arial"/>
        <family val="2"/>
      </rPr>
      <t>€</t>
    </r>
    <r>
      <rPr>
        <sz val="10"/>
        <rFont val="Arial"/>
        <family val="0"/>
      </rPr>
      <t>/Ha</t>
    </r>
    <r>
      <rPr>
        <sz val="10"/>
        <rFont val="Arial"/>
        <family val="2"/>
      </rPr>
      <t>)</t>
    </r>
  </si>
  <si>
    <r>
      <t>875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</si>
  <si>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>2407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</si>
  <si>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>10865198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</si>
  <si>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>45.451.710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</si>
  <si>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 xml:space="preserve">1.047.375 </t>
    </r>
    <r>
      <rPr>
        <sz val="11"/>
        <rFont val="Arial"/>
        <family val="2"/>
      </rPr>
      <t>(€)</t>
    </r>
  </si>
  <si>
    <r>
      <t>150.500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</si>
  <si>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t xml:space="preserve"> Ciudad Autonóma de Ceuta</t>
  </si>
  <si>
    <t xml:space="preserve"> Ciudad Autonóma de Melilla</t>
  </si>
  <si>
    <t xml:space="preserve">Nº de Espacios </t>
  </si>
  <si>
    <t>según especies cinegéticas, 2005</t>
  </si>
  <si>
    <t>Valor económico (Euros)</t>
  </si>
  <si>
    <t xml:space="preserve">Número de licencias </t>
  </si>
  <si>
    <t>Total Consumo</t>
  </si>
  <si>
    <t>Toneladas</t>
  </si>
  <si>
    <t>Especies</t>
  </si>
  <si>
    <t>Grupos de especies</t>
  </si>
  <si>
    <t xml:space="preserve">TOTAL LEÑA </t>
  </si>
  <si>
    <t>Grupos de Especies</t>
  </si>
  <si>
    <t xml:space="preserve">Extracción de leñas </t>
  </si>
  <si>
    <t>Total           Estéreos</t>
  </si>
  <si>
    <t>Superficie Total Forestal</t>
  </si>
  <si>
    <t>según forma fundamental de la masa, 2005 (Hectáreas)</t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</si>
  <si>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</si>
  <si>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según grupos de especies, 2005 (Hectáreas)</t>
  </si>
  <si>
    <t xml:space="preserve">                                                                                                            </t>
  </si>
  <si>
    <t>SELVICULTURA</t>
  </si>
  <si>
    <t xml:space="preserve">Estado/C.C.A.A. </t>
  </si>
  <si>
    <t>Total arbolado</t>
  </si>
  <si>
    <t>Total desarbolado</t>
  </si>
  <si>
    <r>
      <t>Área basimétrica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</si>
  <si>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Superficie de reposición de marras</t>
  </si>
  <si>
    <t>Política Agraria Común (PAC)</t>
  </si>
  <si>
    <t>Número de viveros</t>
  </si>
  <si>
    <t>Nº de Figuras de protección</t>
  </si>
  <si>
    <t>Parque nacional</t>
  </si>
  <si>
    <t>Otros parques</t>
  </si>
  <si>
    <t>Reserva natural</t>
  </si>
  <si>
    <t>Otras reservas</t>
  </si>
  <si>
    <t>Paisaje protegido</t>
  </si>
  <si>
    <t>Nº de Planes de ordenación aprobados</t>
  </si>
  <si>
    <t>Nº de Planes de gestión</t>
  </si>
  <si>
    <r>
      <t xml:space="preserve">Ingresos complementarios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(Euros)</t>
    </r>
  </si>
  <si>
    <t>Valor        (Euros)</t>
  </si>
  <si>
    <t>Peso total                (Kg)</t>
  </si>
  <si>
    <t>Superficie                    (Hectáreas)</t>
  </si>
  <si>
    <t>Superficie                 (Hectáreas)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</si>
  <si>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</si>
  <si>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</si>
  <si>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</si>
  <si>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</si>
  <si>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</si>
  <si>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con corteza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</si>
  <si>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declarados según figuras de protección, 2005 </t>
  </si>
  <si>
    <t>número de espacios declarados y superficie ocupada, 2005 (continuación)</t>
  </si>
  <si>
    <t xml:space="preserve"> número de espacios declarados y superficie ocupada, 2005 (continuación)</t>
  </si>
  <si>
    <t>Valor                                (Euros)</t>
  </si>
  <si>
    <t xml:space="preserve">Otra caza volátil </t>
  </si>
  <si>
    <t>Consorciados/ Conveniados</t>
  </si>
  <si>
    <t>Variedad de la especie</t>
  </si>
  <si>
    <t>Volumen cortado</t>
  </si>
  <si>
    <t>Producción                       (Miles de estereos)</t>
  </si>
  <si>
    <t>Valor en Cargadero               (Miles de euros)</t>
  </si>
  <si>
    <t>Consorciados/Conveniados</t>
  </si>
  <si>
    <t>Superficie odenada</t>
  </si>
  <si>
    <t>% Superficie ordenada respecto al total forestal</t>
  </si>
  <si>
    <t>Superficie sin ordenar</t>
  </si>
  <si>
    <t>Nº de certificados de cadena de custodia (Forest Stewardship Council)</t>
  </si>
  <si>
    <t>Nº de certificados de cadena de custodia (Certificación Forestal Paneuropea)</t>
  </si>
  <si>
    <t>(Hectáreas)</t>
  </si>
  <si>
    <t>Pérdidas (Millones de euros)</t>
  </si>
  <si>
    <t>Superficie afectada (Hectáreas)</t>
  </si>
  <si>
    <t>Extensión</t>
  </si>
  <si>
    <t>Nº</t>
  </si>
  <si>
    <t xml:space="preserve"> (Toneladas)</t>
  </si>
  <si>
    <t xml:space="preserve"> (Miles de euros)</t>
  </si>
  <si>
    <t>Peso total                               (Kg)</t>
  </si>
  <si>
    <t>Peso total                      (Kg)</t>
  </si>
  <si>
    <t>Valor                            (Euros)</t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</si>
  <si>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</si>
  <si>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Menos de 1 ha</t>
  </si>
  <si>
    <t>De 1 a 3 ha</t>
  </si>
  <si>
    <t>De 3 a 5 ha</t>
  </si>
  <si>
    <t>De 5 a 25 ha</t>
  </si>
  <si>
    <t>De 25 a 100 ha</t>
  </si>
  <si>
    <t>De 100 a 500 ha</t>
  </si>
  <si>
    <t>De 500 a 1.000 ha</t>
  </si>
  <si>
    <t>Montes Públicos no catalogados</t>
  </si>
  <si>
    <t>Superficie Total</t>
  </si>
  <si>
    <t xml:space="preserve">Superficie </t>
  </si>
  <si>
    <t>60-100 (%)</t>
  </si>
  <si>
    <t>30-60 (%)</t>
  </si>
  <si>
    <t>Menos de 30 (%)</t>
  </si>
  <si>
    <t>Fuente de información: Anuario de Estadística Forestal, 2005</t>
  </si>
  <si>
    <t xml:space="preserve"> 25.1.  SUPERFICIE FORESTAL: Análisis autonómico del total arbolado, desarbolado y forestal, 2005 (Hectáreas)</t>
  </si>
  <si>
    <t xml:space="preserve"> 25.2.  SUPERFICIE FORESTAL: Análisis autonómico según titularidad de los montes, 2005 (Hectáreas)</t>
  </si>
  <si>
    <t xml:space="preserve"> 25.3.  SUPERFICIE FORESTAL: Análisis autonómico</t>
  </si>
  <si>
    <t xml:space="preserve"> 25.4.  SUPERFICIE FORESTAL: Análisis autonómico </t>
  </si>
  <si>
    <t xml:space="preserve"> 25.9. REPOBLACIÓN FORESTAL: Análisis autonómico de repoblaciones según tipo y objetivo, 2005 (Hectáreas)</t>
  </si>
  <si>
    <t xml:space="preserve"> 25.10. REPOBLACIÓN FORESTAL : Análisis de los costes asociados a la repoblación por tipos, 2005</t>
  </si>
  <si>
    <t xml:space="preserve">25.14.  ESPACIOS NATURALES PROTEGIDOS: Análisis autonómico del número de espacios </t>
  </si>
  <si>
    <t>25.16.  ESPACIOS NATURALES PROTEGIDOS: Análisis autonómico de las pricipales figuras de protección,</t>
  </si>
  <si>
    <t xml:space="preserve">25.17.  ESPACIOS NATURALES PROTEGIDOS: Análisis autonómico de las pricipales figuras de protección, </t>
  </si>
  <si>
    <t>25.18.  ESPACIOS NATURALES PROTEGIDOS: Análisis autonómico de las pricipales figuras de protección,</t>
  </si>
  <si>
    <t xml:space="preserve"> 25.20. ESPACIOS NATURALES PROTEGIDOS: Análisis autonómico del número de planes de ordenación aprobados y de gestión, 2005 (Hasta 31 de Diciembre)</t>
  </si>
  <si>
    <t xml:space="preserve"> 25.21. CAZA: Número de capturas, peso total, valor e ingresos complementarios </t>
  </si>
  <si>
    <t xml:space="preserve"> 25.22. PESCA: Número de capturas en aguas continentales, peso y valor según especie, 2005 </t>
  </si>
  <si>
    <t xml:space="preserve"> 25.23.  CAZA Y PESCA: Serie histórica de las licencias expedidas</t>
  </si>
  <si>
    <t xml:space="preserve"> 25.24.  CAZA Y PESCA: Número de licencias y valor económico, 2005</t>
  </si>
  <si>
    <t xml:space="preserve"> 25.25. PESCA: Número de piezas, peso total y valor según especie y destino, 2005</t>
  </si>
  <si>
    <t xml:space="preserve">25.26.  MADERA Y LEÑA: Destino según grupos de especies y producto, 2005 </t>
  </si>
  <si>
    <t>25.27. LEÑA: Destino de la leña recogida según grupos de especies y producto, 2005</t>
  </si>
  <si>
    <t xml:space="preserve"> 25.28.  MADERA Y LEÑA: Serie histórica de las cortas de madera según grupos de especies y valor</t>
  </si>
  <si>
    <r>
      <t xml:space="preserve"> 25.29.  BALANCE DE CONSUMO DE MADERA Y LEÑA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</si>
  <si>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r>
      <t>25.30. MADERA Y LEÑA: Resumen nacional de cortas de madera y leña según grupos de especies y tipo de propiedad, 2005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</si>
  <si>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 xml:space="preserve"> 25.46.  INCENDIOS  FORESTALES: Efectos ambientales producidos, 2006</t>
  </si>
  <si>
    <t xml:space="preserve"> 25.47.  INCENDIOS  FORESTALES: Efectos ambientales producidos, 2006</t>
  </si>
  <si>
    <t>Nº de Total de espacios naturales protegidos</t>
  </si>
  <si>
    <t xml:space="preserve">Nombre de la figura </t>
  </si>
  <si>
    <t>de protección más empleada</t>
  </si>
  <si>
    <t>Nº  total de la figura de protección más empleada</t>
  </si>
  <si>
    <t>Paisaje Protegido</t>
  </si>
  <si>
    <t>% sobre el total de espacios naturales protegidos</t>
  </si>
  <si>
    <t xml:space="preserve"> 25.11.  REPLOBACION FORESTAL: Serie histórica del análisis autonómico del número de viveros forestales</t>
  </si>
  <si>
    <t xml:space="preserve">Figura de protección </t>
  </si>
  <si>
    <t>Nº de espacios declarados</t>
  </si>
  <si>
    <t xml:space="preserve">25.15.  ESPACIOS NATURALES PROTEGIDOS: Análisis autonómico del número total de espacios protegidos, de figura de protección y figura de protección más empleada, 2005 </t>
  </si>
  <si>
    <t xml:space="preserve">25.19.  ESPACIOS NATURALES PROTEGIDOS: Análisis autonómico de las principales figuras de protección, </t>
  </si>
  <si>
    <t xml:space="preserve">              de espacios declarados y superficie ocupada, 2005 (continuación)</t>
  </si>
  <si>
    <t xml:space="preserve">25.12. RED NATURA 2000: Análisis autonómico del estado de la Red, 2005 </t>
  </si>
  <si>
    <t xml:space="preserve">25.13. RED NATURA 2000: Análisis autonómico de la superficie total de la red, 2005 </t>
  </si>
  <si>
    <t xml:space="preserve"> 25.1.  SUPERFICIE FORESTAL: Análisis autonómico del total arbolado, desarbolado y forestal, 2006 (Hectáreas)</t>
  </si>
  <si>
    <t>Fuente de información: Anuario de Estadística Forestal, 2006</t>
  </si>
  <si>
    <t xml:space="preserve"> 25.2.  SUPERFICIE FORESTAL: Análisis autonómico según titularidad de los montes, 2006 (Hectáreas)</t>
  </si>
  <si>
    <t>3.54</t>
  </si>
  <si>
    <t>31.32</t>
  </si>
  <si>
    <t>286.47</t>
  </si>
  <si>
    <t>(*) La propiedad peculiar se incluye se incluye dentro de la propiedad privada</t>
  </si>
  <si>
    <t>según grupos de especies, 2006 (Hectáreas)</t>
  </si>
  <si>
    <t>según forma fundamental de la masa, 2006 (Hectáreas)</t>
  </si>
  <si>
    <t>25.5.  SUPERFICIE FORESTAL: Análisis autonómico de existencias medias según el Inventario Forestal Nacional (IFN), 2005</t>
  </si>
  <si>
    <t>25.5.  SUPERFICIE FORESTAL: Análisis autonómico de existencias medias según el Inventario Forestal Nacional (IFN), 2006</t>
  </si>
  <si>
    <t xml:space="preserve"> 1986-87  </t>
  </si>
  <si>
    <t xml:space="preserve"> 1987-88  </t>
  </si>
  <si>
    <t xml:space="preserve"> 1989-90  </t>
  </si>
  <si>
    <t xml:space="preserve"> 2004-05  </t>
  </si>
  <si>
    <t xml:space="preserve"> 1993-94  </t>
  </si>
  <si>
    <t xml:space="preserve"> 2000-01  </t>
  </si>
  <si>
    <t xml:space="preserve"> 2002-04  </t>
  </si>
  <si>
    <t xml:space="preserve"> 1991-92  </t>
  </si>
  <si>
    <t xml:space="preserve"> 2003-04  </t>
  </si>
  <si>
    <t xml:space="preserve"> 1992-93  </t>
  </si>
  <si>
    <t xml:space="preserve"> 2005-2006  </t>
  </si>
  <si>
    <t xml:space="preserve"> 2006-2007  </t>
  </si>
  <si>
    <t xml:space="preserve"> 30.203.792*  </t>
  </si>
  <si>
    <t xml:space="preserve"> 247.741.560*  </t>
  </si>
  <si>
    <t xml:space="preserve"> 298.850.119*  </t>
  </si>
  <si>
    <t xml:space="preserve"> 1995-96  </t>
  </si>
  <si>
    <t xml:space="preserve"> 25.6.  SUPERFICIE FORESTAL: Análisis autonómico del volumen maderable y de leña, 2005</t>
  </si>
  <si>
    <t xml:space="preserve"> 25.6.  SUPERFICIE FORESTAL: Análisis autonómico del volumen maderable y de leña, 2006</t>
  </si>
  <si>
    <t>(*) Los datos de Andalucía corresponden solo a las provincias de Córdoba y Jaén</t>
  </si>
  <si>
    <t xml:space="preserve">  Andalucía (*)</t>
  </si>
  <si>
    <t>25.7.  SUPERFICIE FORESTAL: Distribucción de la cabida según formación forestal dominante, 2005</t>
  </si>
  <si>
    <t>25.7.  SUPERFICIE FORESTAL: Distribucción de la cabida según formación forestal dominante, 2006</t>
  </si>
  <si>
    <t xml:space="preserve"> 25.8.  REPOBLACIÓN FORESTAL: Serie histórica de las forestaciones de tierras agrícolas</t>
  </si>
  <si>
    <t xml:space="preserve"> 25.9. REPOBLACIÓN FORESTAL: Análisis autonómico de repoblaciones según tipo y objetivo, 2006 (Hectáreas)</t>
  </si>
  <si>
    <t xml:space="preserve"> 25.10. REPOBLACIÓN FORESTAL : Análisis de los costes asociados a la repoblación por tipos, 2006</t>
  </si>
  <si>
    <t>39.156 (Ha)</t>
  </si>
  <si>
    <r>
      <t>100.784.045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</si>
  <si>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t>1.489 (Ha)</t>
  </si>
  <si>
    <r>
      <t>1.428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</si>
  <si>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 xml:space="preserve">1.208.393 </t>
    </r>
    <r>
      <rPr>
        <sz val="11"/>
        <rFont val="Arial"/>
        <family val="2"/>
      </rPr>
      <t>(€)</t>
    </r>
  </si>
  <si>
    <r>
      <t>2.574 (</t>
    </r>
    <r>
      <rPr>
        <sz val="11"/>
        <rFont val="Arial"/>
        <family val="2"/>
      </rPr>
      <t>€</t>
    </r>
    <r>
      <rPr>
        <sz val="10"/>
        <rFont val="Arial"/>
        <family val="0"/>
      </rPr>
      <t>/Ha</t>
    </r>
    <r>
      <rPr>
        <sz val="10"/>
        <rFont val="Arial"/>
        <family val="2"/>
      </rPr>
      <t>)</t>
    </r>
  </si>
  <si>
    <t>11.400 (Ha)</t>
  </si>
  <si>
    <r>
      <t>2.161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</si>
  <si>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>24.635.286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</si>
  <si>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t>745 (Ha)</t>
  </si>
  <si>
    <t xml:space="preserve">25.12. RED NATURA 2000: Análisis autonómico del estado de la Red, 2006 </t>
  </si>
  <si>
    <t>25.13. RED NATURA 2000: Análisis autonómico de la superficie total de la red, 2006</t>
  </si>
  <si>
    <t>declarados según figuras de protección, 2006</t>
  </si>
  <si>
    <t>25.15.  ESPACIOS NATURALES PROTEGIDOS: Análisis autonómico del número total de espacios protegidos, de figura de protección y figura de protección más empleada, 2006</t>
  </si>
  <si>
    <t>número de espacios declarados y superficie ocupada, 2006 (continuación)</t>
  </si>
  <si>
    <t xml:space="preserve"> número de espacios declarados y superficie ocupada, 2006 (continuación)</t>
  </si>
  <si>
    <t xml:space="preserve">              de espacios declarados y superficie ocupada, 2006 (continuación)</t>
  </si>
  <si>
    <t>446 (*)</t>
  </si>
  <si>
    <t>(*) Los Picos de Europa se contabiliza tres veces, una por cada Comunidad Autónoma</t>
  </si>
  <si>
    <t>Lobo (Canis Lupus)</t>
  </si>
  <si>
    <t>Peso medio        (Kg/Und)</t>
  </si>
  <si>
    <t>Precio medio       (Euros/Und)</t>
  </si>
  <si>
    <t>Zorro (Vulpis Vulpis)</t>
  </si>
  <si>
    <t xml:space="preserve">Paloma (Columba sp.) </t>
  </si>
  <si>
    <t xml:space="preserve">Acuáticas incluye anátidas) </t>
  </si>
  <si>
    <t xml:space="preserve">Córvidos </t>
  </si>
  <si>
    <t>Estornino (Sturnus)</t>
  </si>
  <si>
    <t>Tórtola común (Streptopelia turtur)</t>
  </si>
  <si>
    <t xml:space="preserve">Faisán (Phasianus colchicus) </t>
  </si>
  <si>
    <t>Zorzal (Turdus sp.)</t>
  </si>
  <si>
    <t>según especies cinegéticas, 2006</t>
  </si>
  <si>
    <t xml:space="preserve"> 25.21. CAZA: Número de capturas, peso total, peso medio, valor y precio medio</t>
  </si>
  <si>
    <t>Peso medio                               (Kg/pieza)</t>
  </si>
  <si>
    <t>Precio                                (Euros/pieza)</t>
  </si>
  <si>
    <t>barbo, boga, carpa, lucio, lucioperca y otros cirpínidos menores</t>
  </si>
  <si>
    <t>Black-bass</t>
  </si>
  <si>
    <t>Cangrejo de rio americano</t>
  </si>
  <si>
    <t>Cangrejo señal</t>
  </si>
  <si>
    <t>Salmón</t>
  </si>
  <si>
    <t>Trucha arco-iris</t>
  </si>
  <si>
    <t>Trucha común</t>
  </si>
  <si>
    <t>Trucha sin especificar</t>
  </si>
  <si>
    <t xml:space="preserve"> 25.22. PESCA: Número de capturas en aguas continentales, peso total, peso medio,  valor y precio según especie, 2006</t>
  </si>
  <si>
    <t xml:space="preserve"> 25.24.  CAZA Y PESCA: Número de licencias y valor económico, 2006</t>
  </si>
  <si>
    <t>25.26.  MADERA Y LEÑA: Destino según grupos de especies y producto, 2006</t>
  </si>
  <si>
    <t>Pelets, astillas, briquetas…</t>
  </si>
  <si>
    <t>Biomasa (m3 con corteza)</t>
  </si>
  <si>
    <t xml:space="preserve">Quema y carboneo          </t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</si>
  <si>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</si>
  <si>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</si>
  <si>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</si>
  <si>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</si>
  <si>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</si>
  <si>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25.27. LEÑA: Destino de la leña recogida según grupos de especies y producto, 2006</t>
  </si>
  <si>
    <t>Pelets, astillas y briquetas</t>
  </si>
  <si>
    <t>Biomasa</t>
  </si>
  <si>
    <r>
      <t>Leñas (Quema y carboneo)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</si>
  <si>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25.30. MADERA Y LEÑA: Resumen nacional de cortas de madera y leña según grupos de especies y tipo de propiedad, 2006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</si>
  <si>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25.32. MADERA Y LEÑA: Cortas de frondosas según variedad de la especie y volumen cortado, 2005 (m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con corteza)</t>
    </r>
  </si>
  <si>
    <r>
      <t>25.32. MADERA Y LEÑA: Cortas de frondosas según variedad de la especie y volumen cortado, 2006 (m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con corteza)</t>
    </r>
  </si>
  <si>
    <t>25.34. LEÑA: Resumen nacional de la extracción de leña según grupos de especies, 2005</t>
  </si>
  <si>
    <t>25.35.  PRODUCCIÓN LEÑA: Extracción de leña según tipo de propiedad del monte , 2005 (Estéreos)</t>
  </si>
  <si>
    <t>25.36.  MADERA, LEÑA, PASTA Y PAPEL: Comercio exterior de España, 2006</t>
  </si>
  <si>
    <t xml:space="preserve"> 25.37.  GESTIÓN FORESTAL SOSTENIBLE: Análisis autonómico de la superficie forestal ordenada y sin ordenar, 2005  (Hectáreas)</t>
  </si>
  <si>
    <t xml:space="preserve"> 25.38.  GESTIÓN FORESTAL SOSTENIBLE: Análisis autonómico de la superficie forestal según  titularidad, 2005 (Hectáreas)</t>
  </si>
  <si>
    <t xml:space="preserve"> 25.39.  GESTIÓN FORESTAL SOSTENIBLE: Análisis autonómico de la superficie total certificada según sistemas de certificación reconocidos, 2005 (Hectáreas)</t>
  </si>
  <si>
    <t xml:space="preserve"> 25.40.  GESTIÓN FORESTAL SOSTENIBLE: Análisis Autonómico del número de certificados de cadena de custodia según sistemas de certificación reconocidos, 2005</t>
  </si>
  <si>
    <t xml:space="preserve"> 25.41.  GESTIÓN FORESTAL SOSTENIBLE: Número de certificados de cadena de custodia según categoría del producto y sistemas de certificación reconocidos, 2005</t>
  </si>
  <si>
    <t xml:space="preserve"> 25.42.  INCENDIOS FORESTALES: Serie histórica del número de incendios, superficie afectada y pérdidas</t>
  </si>
  <si>
    <t xml:space="preserve"> 25.43.  INCENDIOS FORESTALES: Número de incendios según extensión y tipos de vegetación, 2006</t>
  </si>
  <si>
    <t xml:space="preserve"> 25.44.  INCENDIOS FORESTALES: Número de montes y superficie afectada según propiedad y tipos de vegetación, 2006</t>
  </si>
  <si>
    <t xml:space="preserve"> 25.45.  INCENDIOS  FORESTALES: Efectos ambientales producidos, 2006</t>
  </si>
  <si>
    <t xml:space="preserve"> 25.48. INCENDIOS FORESTALES: Efectos ambientales producidos, 2006</t>
  </si>
  <si>
    <t xml:space="preserve"> 25.49.  INCEDIOS FORESTALES: Efectos ambientales producidos, 2006</t>
  </si>
  <si>
    <t>25.34. LEÑA: Resumen nacional de la extracción de leña según grupos de especies, 2006</t>
  </si>
  <si>
    <t>25.35.  PRODUCCIÓN LEÑA: Extracción de leña según tipo de propiedad del monte , 2006 (Estéreos)</t>
  </si>
  <si>
    <t>25.36.  MADERA, LEÑA, PASTA Y PAPEL: Comercio exterior de España, 2007</t>
  </si>
  <si>
    <t xml:space="preserve"> 25.33. MADERA Y LEÑA: Serie histórica de producción y valor en cargadero de la leña</t>
  </si>
  <si>
    <r>
      <t>25.31. MADERA Y LEÑA: Cortas de coníferas según variedad de la especie y volumen cortado, 2005                           (m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con corteza)</t>
    </r>
  </si>
  <si>
    <r>
      <t>25.31. MADERA Y LEÑA: Cortas de coníferas según variedad de la especie y volumen cortado, 2006                           (m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con corteza)</t>
    </r>
  </si>
  <si>
    <t>ANUARIO DE ESTADÍSTICA AGROALIMENTARIA Y PESQUERA 2007</t>
  </si>
  <si>
    <t>CAPITULO 25: SELVICULTURA</t>
  </si>
  <si>
    <t xml:space="preserve">25.1.  SUPERFICIE FORESTAL: Análisis autonómico del total arbolado, desarbolado y forestal, 2005 (Hectáreas) </t>
  </si>
  <si>
    <t>Volver al Indice</t>
  </si>
  <si>
    <t xml:space="preserve">25.1.  SUPERFICIE FORESTAL: Análisis autonómico del total arbolado, desarbolado y forestal, 2006 (Hectáreas) </t>
  </si>
  <si>
    <t xml:space="preserve">25.2.  SUPERFICIE FORESTAL: Análisis autonómico según titularidad de los montes, 2005 (Hectáreas) </t>
  </si>
  <si>
    <t xml:space="preserve">25.2.  SUPERFICIE FORESTAL: Análisis autonómico según titularidad de los montes, 2006 (Hectáreas) </t>
  </si>
  <si>
    <t>25.3.  SUPERFICIE FORESTAL: Análisis autonómico según grupos de especies, 2005 (Hectáreas)</t>
  </si>
  <si>
    <t>25.3.  SUPERFICIE FORESTAL: Análisis autonómico según grupos de especies, 2006 (Hectáreas)</t>
  </si>
  <si>
    <t>25.4.  SUPERFICIE FORESTAL: Análisis autonómico según forma fundamental de la masa, 2005 (Hectáreas)</t>
  </si>
  <si>
    <t>25.4.  SUPERFICIE FORESTAL: Análisis autonómico según forma fundamental de la masa, 2006 (Hectáreas)</t>
  </si>
  <si>
    <t xml:space="preserve">25.5.  SUPERFICIE FORESTAL: Análisis autonómico de existencias medias según el Inventario Forestal Nacional (IFN), 2005 </t>
  </si>
  <si>
    <t xml:space="preserve">25.5.  SUPERFICIE FORESTAL: Análisis autonómico de existencias medias según el Inventario Forestal Nacional (IFN), 2006 </t>
  </si>
  <si>
    <t xml:space="preserve">25.6.  SUPERFICIE FORESTAL: Análisis autonómico del volumen maderable y de leña, 2005 </t>
  </si>
  <si>
    <t xml:space="preserve">25.6.  SUPERFICIE FORESTAL: Análisis autonómico del volumen maderable y de leña, 2006 </t>
  </si>
  <si>
    <t xml:space="preserve">25.7.  SUPERFICIE FORESTAL: Distribucción de la cabida según formación forestal dominante, 2005 </t>
  </si>
  <si>
    <t xml:space="preserve">25.7.  SUPERFICIE FORESTAL: Distribucción de la cabida según formación forestal dominante, 2006 </t>
  </si>
  <si>
    <t xml:space="preserve">25.8.  REPOBLACIÓN FORESTAL: Serie histórica de las forestaciones de tierras agrícolas </t>
  </si>
  <si>
    <t xml:space="preserve">25.9. REPOBLACIÓN FORESTAL: Análisis autonómico de repoblaciones según tipo y objetivo, 2005 (Hectáreas) </t>
  </si>
  <si>
    <t xml:space="preserve">25.9. REPOBLACIÓN FORESTAL: Análisis autonómico de repoblaciones según tipo y objetivo, 2006 (Hectáreas) </t>
  </si>
  <si>
    <t xml:space="preserve">25.10. REPOBLACIÓN FORESTAL : Análisis de los costes asociados a la repoblación por tipos, 2005 </t>
  </si>
  <si>
    <t xml:space="preserve">25.10. REPOBLACIÓN FORESTAL : Análisis de los costes asociados a la repoblación por tipos, 2006 </t>
  </si>
  <si>
    <t xml:space="preserve">25.11.  REPLOBACION FORESTAL: Serie histórica del análisis autonómico del número de viveros forestales </t>
  </si>
  <si>
    <t xml:space="preserve">25.13. RED NATURA 2000: Análisis autonómico de la superficie total de la red, 2006 </t>
  </si>
  <si>
    <t>25.14.  ESPACIOS NATURALES PROTEGIDOS: Análisis autonómico del número de espacios declarados según figuras de protección, 2005</t>
  </si>
  <si>
    <t>25.14.  ESPACIOS NATURALES PROTEGIDOS: Análisis autonómico del número de espacios declarados según figuras de protección, 2006</t>
  </si>
  <si>
    <t xml:space="preserve">25.15.  ESPACIOS NATURALES PROTEGIDOS: Análisis autonómico del número total de espacios protegidos, de figura de protección y figura de protección más empleada, 2006 </t>
  </si>
  <si>
    <t>25.16.  ESPACIOS NATURALES PROTEGIDOS: Análisis autonómico de las pricipales figuras de protección, número de espacios declarados y superficie ocupada, 2005 (continuación)</t>
  </si>
  <si>
    <t>25.16.  ESPACIOS NATURALES PROTEGIDOS: Análisis autonómico de las pricipales figuras de protección, número de espacios declarados y superficie ocupada, 2006 (continuación)</t>
  </si>
  <si>
    <t>25.17.  ESPACIOS NATURALES PROTEGIDOS: Análisis autonómico de las pricipales figuras de protección, número de espacios declarados y superficie ocupada, 2005 (continuación)</t>
  </si>
  <si>
    <t>25.17.  ESPACIOS NATURALES PROTEGIDOS: Análisis autonómico de las pricipales figuras de protección, número de espacios declarados y superficie ocupada, 2006 (continuación)</t>
  </si>
  <si>
    <t>25.18.  ESPACIOS NATURALES PROTEGIDOS: Análisis autonómico de las pricipales figuras de protección, número de espacios declarados y superficie ocupada, 2005 (continuación)</t>
  </si>
  <si>
    <t>25.18.  ESPACIOS NATURALES PROTEGIDOS: Análisis autonómico de las pricipales figuras de protección, número de espacios declarados y superficie ocupada, 2006 (continuación)</t>
  </si>
  <si>
    <t>25.19.  ESPACIOS NATURALES PROTEGIDOS: Análisis autonómico de las principales figuras de protección, de espacios declarados y superficie ocupada, 2005 (continuación)</t>
  </si>
  <si>
    <t>25.19.  ESPACIOS NATURALES PROTEGIDOS: Análisis autonómico de las principales figuras de protección, de espacios declarados y superficie ocupada, 2006 (continuación)</t>
  </si>
  <si>
    <t xml:space="preserve">25.20. ESPACIOS NATURALES PROTEGIDOS: Análisis autonómico del número de planes de ordenación aprobados y de gestión, 2005 (Hasta 31 de Diciembre) </t>
  </si>
  <si>
    <t>25.21. CAZA: Número de capturas, peso total, valor e ingresos complementarios según especies cinegéticas, 2005</t>
  </si>
  <si>
    <t>25.21. CAZA: Número de capturas, peso total, peso medio, valor y precio medio según especies cinegéticas, 2006</t>
  </si>
  <si>
    <t xml:space="preserve">25.22. PESCA: Número de capturas en aguas continentales, peso y valor según especie, 2005 </t>
  </si>
  <si>
    <t xml:space="preserve">25.22. PESCA: Número de capturas en aguas continentales, peso total, peso medio,  valor y precio según especie, 2006 </t>
  </si>
  <si>
    <t xml:space="preserve">25.23.  CAZA Y PESCA: Serie histórica de las licencias expedidas </t>
  </si>
  <si>
    <t xml:space="preserve">25.24.  CAZA Y PESCA: Número de licencias y valor económico, 2005 </t>
  </si>
  <si>
    <t xml:space="preserve">25.24.  CAZA Y PESCA: Número de licencias y valor económico, 2006 </t>
  </si>
  <si>
    <t xml:space="preserve">25.25. PESCA: Número de piezas, peso total y valor según especie y destino, 2005 </t>
  </si>
  <si>
    <t xml:space="preserve">25.26.  MADERA Y LEÑA: Destino según grupos de especies y producto, 2006 </t>
  </si>
  <si>
    <t xml:space="preserve">25.27. LEÑA: Destino de la leña recogida según grupos de especies y producto, 2005 </t>
  </si>
  <si>
    <t xml:space="preserve">25.27. LEÑA: Destino de la leña recogida según grupos de especies y producto, 2006 </t>
  </si>
  <si>
    <t xml:space="preserve">25.28.  MADERA Y LEÑA: Serie histórica de las cortas de madera según grupos de especies y valor </t>
  </si>
  <si>
    <t>25.29.  BALANCE DE CONSUMO DE MADERA Y LEÑA (Miles de m3 en rollo sin corteza) Cobertura geográfica: ESPAÑA</t>
  </si>
  <si>
    <t xml:space="preserve">25.30. MADERA Y LEÑA: Resumen nacional de cortas de madera y leña según grupos de especies y tipo de propiedad, 2005 (m3 con corteza) </t>
  </si>
  <si>
    <t xml:space="preserve">25.30. MADERA Y LEÑA: Resumen nacional de cortas de madera y leña según grupos de especies y tipo de propiedad, 2006 (m3 con corteza) </t>
  </si>
  <si>
    <t xml:space="preserve">25.31. MADERA Y LEÑA: Cortas de coníferas según variedad de la especie y volumen cortado, 2005                           (m3 con corteza) </t>
  </si>
  <si>
    <t xml:space="preserve">25.31. MADERA Y LEÑA: Cortas de coníferas según variedad de la especie y volumen cortado, 2006                           (m3 con corteza) </t>
  </si>
  <si>
    <t xml:space="preserve">25.32. MADERA Y LEÑA: Cortas de frondosas según variedad de la especie y volumen cortado, 2005 (m3 con corteza) </t>
  </si>
  <si>
    <t xml:space="preserve">25.32. MADERA Y LEÑA: Cortas de frondosas según variedad de la especie y volumen cortado, 2006 (m3 con corteza) </t>
  </si>
  <si>
    <t xml:space="preserve">25.33. MADERA Y LEÑA: Serie histórica de producción y valor en cargadero de la leña </t>
  </si>
  <si>
    <t xml:space="preserve">25.34. LEÑA: Resumen nacional de la extracción de leña según grupos de especies, 2005 </t>
  </si>
  <si>
    <t xml:space="preserve">25.34. LEÑA: Resumen nacional de la extracción de leña según grupos de especies, 2006 </t>
  </si>
  <si>
    <t xml:space="preserve">25.35.  PRODUCCIÓN LEÑA: Extracción de leña según tipo de propiedad del monte , 2005 (Estéreos) </t>
  </si>
  <si>
    <t xml:space="preserve">25.35.  PRODUCCIÓN LEÑA: Extracción de leña según tipo de propiedad del monte , 2006 (Estéreos) </t>
  </si>
  <si>
    <t xml:space="preserve">25.36.  MADERA, LEÑA, PASTA Y PAPEL: Comercio exterior de España, 2006 </t>
  </si>
  <si>
    <t xml:space="preserve">25.36.  MADERA, LEÑA, PASTA Y PAPEL: Comercio exterior de España, 2007 </t>
  </si>
  <si>
    <t xml:space="preserve">25.37.  GESTIÓN FORESTAL SOSTENIBLE: Análisis autonómico de la superficie forestal ordenada y sin ordenar, 2005  (Hectáreas) </t>
  </si>
  <si>
    <t xml:space="preserve">25.38.  GESTIÓN FORESTAL SOSTENIBLE: Análisis autonómico de la superficie forestal según  titularidad, 2005 (Hectáreas) </t>
  </si>
  <si>
    <t xml:space="preserve">25.39.  GESTIÓN FORESTAL SOSTENIBLE: Análisis autonómico de la superficie total certificada según sistemas de certificación reconocidos, 2005 (Hectáreas) </t>
  </si>
  <si>
    <t xml:space="preserve">25.40.  GESTIÓN FORESTAL SOSTENIBLE: Análisis Autonómico del número de certificados de cadena de custodia según sistemas de certificación reconocidos, 2005 </t>
  </si>
  <si>
    <t xml:space="preserve">25.41.  GESTIÓN FORESTAL SOSTENIBLE: Número de certificados de cadena de custodia según categoría del producto y sistemas de certificación reconocidos, 2005 </t>
  </si>
  <si>
    <t xml:space="preserve">25.42.  INCENDIOS FORESTALES: Serie histórica del número de incendios, superficie afectada y pérdidas </t>
  </si>
  <si>
    <t xml:space="preserve">25.43.  INCENDIOS FORESTALES: Número de incendios según extensión y tipos de vegetación, 2006 </t>
  </si>
  <si>
    <t xml:space="preserve">25.44.  INCENDIOS FORESTALES: Número de montes y superficie afectada según propiedad y tipos de vegetación, 2006 </t>
  </si>
  <si>
    <t>25.45.  INCENDIOS  FORESTALES: Efectos ambientales producidos, 2006 Superficie quemada autorregenerable</t>
  </si>
  <si>
    <t>25.46.  INCENDIOS  FORESTALES: Efectos ambientales producidos, 2006 Efectos en la vida silvestre</t>
  </si>
  <si>
    <t>25.47.  INCENDIOS  FORESTALES: Efectos ambientales producidos, 2006 Riesgos de erosión</t>
  </si>
  <si>
    <t>25.48. INCENDIOS FORESTALES: Efectos ambientales producidos, 2006 Alteraciones del paisaje y valores recreativos</t>
  </si>
  <si>
    <t>25.49.  INCEDIOS FORESTALES: Efectos ambientales producidos, 2006 Efectos en la economía local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</si>
</sst>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</numFmts>
  <fonts count="16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right"/>
    </xf>
    <xf numFmtId="0" fontId="0" fillId="2" borderId="2" xfId="24" applyFont="1" applyFill="1" applyBorder="1" applyProtection="1">
      <alignment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3" xfId="24" applyFont="1" applyFill="1" applyBorder="1" applyProtection="1">
      <alignment/>
      <protection/>
    </xf>
    <xf numFmtId="164" fontId="0" fillId="2" borderId="4" xfId="23" applyNumberFormat="1" applyFont="1" applyFill="1" applyBorder="1" applyAlignment="1" applyProtection="1">
      <alignment horizontal="right"/>
      <protection/>
    </xf>
    <xf numFmtId="164" fontId="0" fillId="2" borderId="0" xfId="24" applyNumberFormat="1" applyFont="1" applyFill="1" applyProtection="1">
      <alignment/>
      <protection/>
    </xf>
    <xf numFmtId="0" fontId="0" fillId="2" borderId="1" xfId="24" applyFont="1" applyFill="1" applyBorder="1" applyProtection="1">
      <alignment/>
      <protection/>
    </xf>
    <xf numFmtId="0" fontId="0" fillId="2" borderId="4" xfId="24" applyFont="1" applyFill="1" applyBorder="1" applyProtection="1">
      <alignment/>
      <protection/>
    </xf>
    <xf numFmtId="0" fontId="3" fillId="2" borderId="5" xfId="24" applyFont="1" applyFill="1" applyBorder="1" applyProtection="1">
      <alignment/>
      <protection/>
    </xf>
    <xf numFmtId="164" fontId="3" fillId="2" borderId="6" xfId="24" applyNumberFormat="1" applyFont="1" applyFill="1" applyBorder="1" applyProtection="1">
      <alignment/>
      <protection/>
    </xf>
    <xf numFmtId="164" fontId="3" fillId="2" borderId="7" xfId="24" applyNumberFormat="1" applyFont="1" applyFill="1" applyBorder="1" applyProtection="1">
      <alignment/>
      <protection/>
    </xf>
    <xf numFmtId="0" fontId="0" fillId="2" borderId="0" xfId="24" applyFont="1" applyFill="1" applyBorder="1">
      <alignment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5" xfId="24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 applyProtection="1">
      <alignment horizontal="center" vertical="center" wrapText="1"/>
      <protection/>
    </xf>
    <xf numFmtId="0" fontId="0" fillId="2" borderId="6" xfId="24" applyFont="1" applyFill="1" applyBorder="1" applyAlignment="1" applyProtection="1">
      <alignment horizontal="center" vertical="center" wrapText="1"/>
      <protection/>
    </xf>
    <xf numFmtId="0" fontId="0" fillId="2" borderId="6" xfId="24" applyFont="1" applyFill="1" applyBorder="1" applyAlignment="1" applyProtection="1">
      <alignment vertical="center" wrapText="1"/>
      <protection/>
    </xf>
    <xf numFmtId="0" fontId="0" fillId="2" borderId="10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Alignment="1" applyProtection="1">
      <alignment wrapText="1"/>
      <protection/>
    </xf>
    <xf numFmtId="0" fontId="0" fillId="2" borderId="11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Alignment="1" applyProtection="1">
      <alignment horizontal="center" vertical="center" wrapText="1"/>
      <protection/>
    </xf>
    <xf numFmtId="0" fontId="0" fillId="2" borderId="14" xfId="24" applyFont="1" applyFill="1" applyBorder="1" applyAlignment="1" applyProtection="1">
      <alignment horizontal="center" vertical="center" wrapText="1"/>
      <protection/>
    </xf>
    <xf numFmtId="164" fontId="0" fillId="2" borderId="0" xfId="23" applyNumberFormat="1" applyFont="1" applyFill="1" applyBorder="1" applyAlignment="1" applyProtection="1">
      <alignment horizontal="center"/>
      <protection/>
    </xf>
    <xf numFmtId="164" fontId="0" fillId="2" borderId="4" xfId="23" applyNumberFormat="1" applyFont="1" applyFill="1" applyBorder="1" applyAlignment="1" applyProtection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3" xfId="0" applyFill="1" applyBorder="1" applyAlignment="1">
      <alignment/>
    </xf>
    <xf numFmtId="164" fontId="0" fillId="2" borderId="15" xfId="23" applyNumberFormat="1" applyFont="1" applyFill="1" applyBorder="1" applyAlignment="1" applyProtection="1">
      <alignment horizontal="center"/>
      <protection/>
    </xf>
    <xf numFmtId="164" fontId="0" fillId="2" borderId="0" xfId="24" applyNumberFormat="1" applyFont="1" applyFill="1" applyBorder="1" applyAlignment="1" applyProtection="1">
      <alignment horizontal="center"/>
      <protection/>
    </xf>
    <xf numFmtId="3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8" fontId="0" fillId="2" borderId="4" xfId="23" applyNumberFormat="1" applyFont="1" applyFill="1" applyBorder="1" applyAlignment="1" applyProtection="1">
      <alignment horizontal="right"/>
      <protection/>
    </xf>
    <xf numFmtId="0" fontId="0" fillId="2" borderId="8" xfId="24" applyFont="1" applyFill="1" applyBorder="1" applyAlignment="1" applyProtection="1">
      <alignment horizontal="center" vertical="center"/>
      <protection/>
    </xf>
    <xf numFmtId="0" fontId="0" fillId="2" borderId="9" xfId="24" applyFont="1" applyFill="1" applyBorder="1" applyAlignment="1" applyProtection="1">
      <alignment horizontal="center" vertical="center"/>
      <protection/>
    </xf>
    <xf numFmtId="0" fontId="0" fillId="2" borderId="16" xfId="24" applyFont="1" applyFill="1" applyBorder="1" applyAlignment="1" applyProtection="1">
      <alignment horizontal="center" vertical="center"/>
      <protection/>
    </xf>
    <xf numFmtId="0" fontId="0" fillId="2" borderId="1" xfId="24" applyFont="1" applyFill="1" applyBorder="1" applyAlignment="1" applyProtection="1">
      <alignment horizontal="center"/>
      <protection/>
    </xf>
    <xf numFmtId="0" fontId="0" fillId="2" borderId="4" xfId="24" applyFont="1" applyFill="1" applyBorder="1" applyAlignment="1" applyProtection="1">
      <alignment horizontal="center"/>
      <protection/>
    </xf>
    <xf numFmtId="164" fontId="3" fillId="2" borderId="6" xfId="24" applyNumberFormat="1" applyFont="1" applyFill="1" applyBorder="1" applyAlignment="1" applyProtection="1">
      <alignment horizontal="center"/>
      <protection/>
    </xf>
    <xf numFmtId="164" fontId="3" fillId="2" borderId="7" xfId="24" applyNumberFormat="1" applyFont="1" applyFill="1" applyBorder="1" applyAlignment="1" applyProtection="1">
      <alignment horizontal="center"/>
      <protection/>
    </xf>
    <xf numFmtId="0" fontId="3" fillId="2" borderId="3" xfId="24" applyFont="1" applyFill="1" applyBorder="1" applyProtection="1">
      <alignment/>
      <protection/>
    </xf>
    <xf numFmtId="164" fontId="3" fillId="2" borderId="4" xfId="23" applyNumberFormat="1" applyFont="1" applyFill="1" applyBorder="1" applyAlignment="1" applyProtection="1">
      <alignment horizontal="right"/>
      <protection/>
    </xf>
    <xf numFmtId="0" fontId="0" fillId="2" borderId="3" xfId="24" applyFont="1" applyFill="1" applyBorder="1" applyAlignment="1" applyProtection="1">
      <alignment horizontal="left" vertical="center" wrapText="1"/>
      <protection/>
    </xf>
    <xf numFmtId="0" fontId="0" fillId="2" borderId="5" xfId="24" applyFont="1" applyFill="1" applyBorder="1" applyAlignment="1" applyProtection="1">
      <alignment horizontal="left"/>
      <protection/>
    </xf>
    <xf numFmtId="3" fontId="0" fillId="2" borderId="0" xfId="24" applyNumberFormat="1" applyFont="1" applyFill="1" applyBorder="1" applyAlignment="1" applyProtection="1">
      <alignment horizontal="center" vertical="center" wrapText="1"/>
      <protection/>
    </xf>
    <xf numFmtId="3" fontId="0" fillId="2" borderId="4" xfId="24" applyNumberFormat="1" applyFont="1" applyFill="1" applyBorder="1" applyAlignment="1" applyProtection="1">
      <alignment horizontal="center" vertical="center" wrapText="1"/>
      <protection/>
    </xf>
    <xf numFmtId="3" fontId="0" fillId="2" borderId="6" xfId="24" applyNumberFormat="1" applyFont="1" applyFill="1" applyBorder="1" applyAlignment="1" applyProtection="1">
      <alignment horizontal="center"/>
      <protection/>
    </xf>
    <xf numFmtId="3" fontId="0" fillId="2" borderId="7" xfId="24" applyNumberFormat="1" applyFont="1" applyFill="1" applyBorder="1" applyAlignment="1" applyProtection="1">
      <alignment horizontal="center"/>
      <protection/>
    </xf>
    <xf numFmtId="0" fontId="0" fillId="2" borderId="17" xfId="24" applyFont="1" applyFill="1" applyBorder="1" applyAlignment="1" applyProtection="1">
      <alignment vertical="center" wrapText="1"/>
      <protection/>
    </xf>
    <xf numFmtId="164" fontId="3" fillId="2" borderId="7" xfId="23" applyNumberFormat="1" applyFont="1" applyFill="1" applyBorder="1" applyAlignment="1" applyProtection="1">
      <alignment horizontal="right"/>
      <protection/>
    </xf>
    <xf numFmtId="164" fontId="3" fillId="2" borderId="1" xfId="24" applyNumberFormat="1" applyFont="1" applyFill="1" applyBorder="1" applyProtection="1">
      <alignment/>
      <protection/>
    </xf>
    <xf numFmtId="164" fontId="3" fillId="2" borderId="4" xfId="24" applyNumberFormat="1" applyFont="1" applyFill="1" applyBorder="1" applyProtection="1">
      <alignment/>
      <protection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0" fontId="0" fillId="2" borderId="15" xfId="24" applyFont="1" applyFill="1" applyBorder="1" applyAlignment="1" applyProtection="1">
      <alignment vertical="center" wrapText="1"/>
      <protection/>
    </xf>
    <xf numFmtId="0" fontId="0" fillId="2" borderId="2" xfId="24" applyFont="1" applyFill="1" applyBorder="1" applyAlignment="1" applyProtection="1">
      <alignment vertical="center" wrapText="1"/>
      <protection/>
    </xf>
    <xf numFmtId="3" fontId="3" fillId="2" borderId="6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2" fontId="0" fillId="2" borderId="4" xfId="23" applyNumberFormat="1" applyFont="1" applyFill="1" applyBorder="1" applyAlignment="1" applyProtection="1">
      <alignment horizontal="right"/>
      <protection/>
    </xf>
    <xf numFmtId="169" fontId="0" fillId="2" borderId="4" xfId="23" applyNumberFormat="1" applyFont="1" applyFill="1" applyBorder="1" applyAlignment="1" applyProtection="1">
      <alignment horizontal="right"/>
      <protection/>
    </xf>
    <xf numFmtId="3" fontId="0" fillId="2" borderId="4" xfId="24" applyNumberFormat="1" applyFont="1" applyFill="1" applyBorder="1" applyAlignment="1" applyProtection="1">
      <alignment horizontal="right" vertical="center" wrapText="1"/>
      <protection/>
    </xf>
    <xf numFmtId="3" fontId="0" fillId="2" borderId="6" xfId="24" applyNumberFormat="1" applyFont="1" applyFill="1" applyBorder="1" applyAlignment="1" applyProtection="1">
      <alignment horizontal="right"/>
      <protection/>
    </xf>
    <xf numFmtId="3" fontId="0" fillId="2" borderId="7" xfId="24" applyNumberFormat="1" applyFont="1" applyFill="1" applyBorder="1" applyAlignment="1" applyProtection="1">
      <alignment horizontal="right"/>
      <protection/>
    </xf>
    <xf numFmtId="3" fontId="0" fillId="2" borderId="17" xfId="24" applyNumberFormat="1" applyFont="1" applyFill="1" applyBorder="1" applyAlignment="1" applyProtection="1">
      <alignment horizontal="right" vertical="center" wrapText="1"/>
      <protection/>
    </xf>
    <xf numFmtId="3" fontId="0" fillId="2" borderId="18" xfId="24" applyNumberFormat="1" applyFont="1" applyFill="1" applyBorder="1" applyAlignment="1" applyProtection="1">
      <alignment horizontal="right" vertical="center" wrapText="1"/>
      <protection/>
    </xf>
    <xf numFmtId="3" fontId="0" fillId="2" borderId="1" xfId="24" applyNumberFormat="1" applyFont="1" applyFill="1" applyBorder="1" applyAlignment="1" applyProtection="1">
      <alignment horizontal="right" vertical="center" wrapText="1"/>
      <protection/>
    </xf>
    <xf numFmtId="0" fontId="0" fillId="2" borderId="0" xfId="25" applyFont="1" applyFill="1" applyBorder="1">
      <alignment/>
      <protection/>
    </xf>
    <xf numFmtId="0" fontId="0" fillId="2" borderId="0" xfId="25" applyFont="1" applyFill="1">
      <alignment/>
      <protection/>
    </xf>
    <xf numFmtId="0" fontId="12" fillId="2" borderId="0" xfId="25" applyFont="1" applyFill="1" applyBorder="1" applyAlignment="1">
      <alignment horizontal="fill"/>
      <protection/>
    </xf>
    <xf numFmtId="0" fontId="0" fillId="2" borderId="0" xfId="25" applyFont="1" applyFill="1" applyBorder="1" applyAlignment="1">
      <alignment horizontal="fill"/>
      <protection/>
    </xf>
    <xf numFmtId="0" fontId="0" fillId="2" borderId="19" xfId="25" applyFont="1" applyFill="1" applyBorder="1">
      <alignment/>
      <protection/>
    </xf>
    <xf numFmtId="0" fontId="0" fillId="2" borderId="20" xfId="25" applyFont="1" applyFill="1" applyBorder="1">
      <alignment/>
      <protection/>
    </xf>
    <xf numFmtId="0" fontId="0" fillId="2" borderId="21" xfId="25" applyFont="1" applyFill="1" applyBorder="1" applyAlignment="1">
      <alignment horizontal="center"/>
      <protection/>
    </xf>
    <xf numFmtId="0" fontId="0" fillId="2" borderId="22" xfId="25" applyFont="1" applyFill="1" applyBorder="1">
      <alignment/>
      <protection/>
    </xf>
    <xf numFmtId="0" fontId="0" fillId="2" borderId="0" xfId="25" applyFont="1" applyFill="1" applyBorder="1" applyAlignment="1">
      <alignment horizontal="center"/>
      <protection/>
    </xf>
    <xf numFmtId="0" fontId="0" fillId="2" borderId="23" xfId="25" applyFont="1" applyFill="1" applyBorder="1" applyAlignment="1">
      <alignment horizontal="center"/>
      <protection/>
    </xf>
    <xf numFmtId="0" fontId="0" fillId="2" borderId="11" xfId="25" applyFont="1" applyFill="1" applyBorder="1" applyAlignment="1">
      <alignment horizontal="fill"/>
      <protection/>
    </xf>
    <xf numFmtId="0" fontId="0" fillId="2" borderId="24" xfId="25" applyFont="1" applyFill="1" applyBorder="1" applyAlignment="1">
      <alignment horizontal="center"/>
      <protection/>
    </xf>
    <xf numFmtId="0" fontId="0" fillId="2" borderId="15" xfId="25" applyFont="1" applyFill="1" applyBorder="1">
      <alignment/>
      <protection/>
    </xf>
    <xf numFmtId="184" fontId="0" fillId="2" borderId="17" xfId="25" applyNumberFormat="1" applyFont="1" applyFill="1" applyBorder="1" applyAlignment="1">
      <alignment horizontal="right"/>
      <protection/>
    </xf>
    <xf numFmtId="184" fontId="0" fillId="2" borderId="18" xfId="25" applyNumberFormat="1" applyFont="1" applyFill="1" applyBorder="1" applyAlignment="1">
      <alignment horizontal="right"/>
      <protection/>
    </xf>
    <xf numFmtId="0" fontId="0" fillId="2" borderId="0" xfId="25" applyFont="1" applyFill="1" applyBorder="1" applyAlignment="1" quotePrefix="1">
      <alignment horizontal="left"/>
      <protection/>
    </xf>
    <xf numFmtId="184" fontId="0" fillId="2" borderId="1" xfId="25" applyNumberFormat="1" applyFont="1" applyFill="1" applyBorder="1" applyAlignment="1">
      <alignment horizontal="right"/>
      <protection/>
    </xf>
    <xf numFmtId="184" fontId="0" fillId="2" borderId="4" xfId="25" applyNumberFormat="1" applyFont="1" applyFill="1" applyBorder="1" applyAlignment="1">
      <alignment horizontal="right"/>
      <protection/>
    </xf>
    <xf numFmtId="0" fontId="0" fillId="2" borderId="3" xfId="25" applyFont="1" applyFill="1" applyBorder="1" applyAlignment="1" quotePrefix="1">
      <alignment horizontal="left"/>
      <protection/>
    </xf>
    <xf numFmtId="184" fontId="3" fillId="2" borderId="1" xfId="25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3" xfId="25" applyFont="1" applyFill="1" applyBorder="1">
      <alignment/>
      <protection/>
    </xf>
    <xf numFmtId="0" fontId="3" fillId="2" borderId="3" xfId="25" applyFont="1" applyFill="1" applyBorder="1">
      <alignment/>
      <protection/>
    </xf>
    <xf numFmtId="184" fontId="3" fillId="2" borderId="1" xfId="25" applyNumberFormat="1" applyFont="1" applyFill="1" applyBorder="1" applyAlignment="1">
      <alignment horizontal="right"/>
      <protection/>
    </xf>
    <xf numFmtId="184" fontId="3" fillId="2" borderId="4" xfId="25" applyNumberFormat="1" applyFont="1" applyFill="1" applyBorder="1" applyAlignment="1">
      <alignment horizontal="right"/>
      <protection/>
    </xf>
    <xf numFmtId="0" fontId="3" fillId="2" borderId="0" xfId="25" applyFont="1" applyFill="1">
      <alignment/>
      <protection/>
    </xf>
    <xf numFmtId="0" fontId="3" fillId="2" borderId="3" xfId="25" applyFont="1" applyFill="1" applyBorder="1" applyAlignment="1" applyProtection="1">
      <alignment/>
      <protection/>
    </xf>
    <xf numFmtId="3" fontId="3" fillId="2" borderId="25" xfId="0" applyNumberFormat="1" applyFont="1" applyFill="1" applyBorder="1" applyAlignment="1">
      <alignment/>
    </xf>
    <xf numFmtId="3" fontId="3" fillId="2" borderId="26" xfId="0" applyNumberFormat="1" applyFont="1" applyFill="1" applyBorder="1" applyAlignment="1">
      <alignment/>
    </xf>
    <xf numFmtId="37" fontId="3" fillId="2" borderId="0" xfId="25" applyNumberFormat="1" applyFont="1" applyFill="1">
      <alignment/>
      <protection/>
    </xf>
    <xf numFmtId="3" fontId="3" fillId="2" borderId="1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3" fillId="2" borderId="3" xfId="25" applyFont="1" applyFill="1" applyBorder="1" applyAlignment="1" quotePrefix="1">
      <alignment horizontal="left"/>
      <protection/>
    </xf>
    <xf numFmtId="184" fontId="3" fillId="2" borderId="25" xfId="25" applyNumberFormat="1" applyFont="1" applyFill="1" applyBorder="1" applyAlignment="1" applyProtection="1">
      <alignment horizontal="right"/>
      <protection/>
    </xf>
    <xf numFmtId="184" fontId="3" fillId="2" borderId="26" xfId="25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184" fontId="3" fillId="2" borderId="26" xfId="25" applyNumberFormat="1" applyFont="1" applyFill="1" applyBorder="1" applyAlignment="1">
      <alignment horizontal="right"/>
      <protection/>
    </xf>
    <xf numFmtId="184" fontId="0" fillId="2" borderId="10" xfId="25" applyNumberFormat="1" applyFont="1" applyFill="1" applyBorder="1" applyAlignment="1">
      <alignment horizontal="right"/>
      <protection/>
    </xf>
    <xf numFmtId="184" fontId="0" fillId="2" borderId="27" xfId="25" applyNumberFormat="1" applyFont="1" applyFill="1" applyBorder="1" applyAlignment="1">
      <alignment horizontal="right"/>
      <protection/>
    </xf>
    <xf numFmtId="184" fontId="3" fillId="2" borderId="25" xfId="25" applyNumberFormat="1" applyFont="1" applyFill="1" applyBorder="1" applyAlignment="1">
      <alignment horizontal="right"/>
      <protection/>
    </xf>
    <xf numFmtId="3" fontId="3" fillId="2" borderId="1" xfId="0" applyNumberFormat="1" applyFont="1" applyFill="1" applyBorder="1" applyAlignment="1" applyProtection="1">
      <alignment/>
      <protection/>
    </xf>
    <xf numFmtId="0" fontId="3" fillId="2" borderId="5" xfId="25" applyFont="1" applyFill="1" applyBorder="1" applyAlignment="1" quotePrefix="1">
      <alignment horizontal="left"/>
      <protection/>
    </xf>
    <xf numFmtId="184" fontId="3" fillId="2" borderId="6" xfId="25" applyNumberFormat="1" applyFont="1" applyFill="1" applyBorder="1" applyAlignment="1">
      <alignment horizontal="right"/>
      <protection/>
    </xf>
    <xf numFmtId="0" fontId="0" fillId="2" borderId="1" xfId="25" applyFont="1" applyFill="1" applyBorder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0" fontId="11" fillId="2" borderId="0" xfId="25" applyFont="1" applyFill="1">
      <alignment/>
      <protection/>
    </xf>
    <xf numFmtId="164" fontId="0" fillId="2" borderId="0" xfId="23" applyNumberFormat="1" applyFont="1" applyFill="1" applyBorder="1" applyAlignment="1" applyProtection="1">
      <alignment horizontal="right"/>
      <protection/>
    </xf>
    <xf numFmtId="2" fontId="0" fillId="2" borderId="1" xfId="25" applyNumberFormat="1" applyFont="1" applyFill="1" applyBorder="1" applyAlignment="1">
      <alignment horizontal="right"/>
      <protection/>
    </xf>
    <xf numFmtId="2" fontId="3" fillId="2" borderId="6" xfId="24" applyNumberFormat="1" applyFont="1" applyFill="1" applyBorder="1" applyProtection="1">
      <alignment/>
      <protection/>
    </xf>
    <xf numFmtId="2" fontId="0" fillId="2" borderId="1" xfId="24" applyNumberFormat="1" applyFont="1" applyFill="1" applyBorder="1" applyProtection="1">
      <alignment/>
      <protection/>
    </xf>
    <xf numFmtId="184" fontId="0" fillId="2" borderId="1" xfId="25" applyNumberFormat="1" applyFont="1" applyFill="1" applyBorder="1" applyAlignment="1">
      <alignment horizontal="center"/>
      <protection/>
    </xf>
    <xf numFmtId="184" fontId="0" fillId="2" borderId="4" xfId="25" applyNumberFormat="1" applyFont="1" applyFill="1" applyBorder="1" applyAlignment="1">
      <alignment horizontal="center"/>
      <protection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82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left"/>
    </xf>
    <xf numFmtId="164" fontId="0" fillId="2" borderId="6" xfId="0" applyNumberFormat="1" applyFont="1" applyFill="1" applyBorder="1" applyAlignment="1" applyProtection="1">
      <alignment/>
      <protection/>
    </xf>
    <xf numFmtId="4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quotePrefix="1">
      <alignment horizontal="left"/>
    </xf>
    <xf numFmtId="164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right"/>
    </xf>
    <xf numFmtId="204" fontId="0" fillId="2" borderId="18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204" fontId="0" fillId="2" borderId="4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 quotePrefix="1">
      <alignment horizontal="right"/>
    </xf>
    <xf numFmtId="164" fontId="0" fillId="2" borderId="4" xfId="0" applyNumberFormat="1" applyFont="1" applyFill="1" applyBorder="1" applyAlignment="1" quotePrefix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indent="1"/>
    </xf>
    <xf numFmtId="164" fontId="3" fillId="2" borderId="7" xfId="0" applyNumberFormat="1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64" fontId="0" fillId="2" borderId="1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/>
    </xf>
    <xf numFmtId="204" fontId="0" fillId="2" borderId="18" xfId="0" applyNumberFormat="1" applyFont="1" applyFill="1" applyBorder="1" applyAlignment="1">
      <alignment/>
    </xf>
    <xf numFmtId="4" fontId="0" fillId="2" borderId="18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204" fontId="0" fillId="2" borderId="4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5" fillId="0" borderId="0" xfId="25" applyFont="1" applyFill="1" applyAlignment="1">
      <alignment horizontal="center"/>
      <protection/>
    </xf>
    <xf numFmtId="37" fontId="11" fillId="0" borderId="0" xfId="22" applyFont="1" applyFill="1">
      <alignment/>
      <protection/>
    </xf>
    <xf numFmtId="37" fontId="11" fillId="0" borderId="0" xfId="22" applyFont="1">
      <alignment/>
      <protection/>
    </xf>
    <xf numFmtId="37" fontId="3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12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10" xfId="22" applyFont="1" applyBorder="1" applyAlignment="1">
      <alignment horizontal="center" vertical="justify" wrapText="1" shrinkToFit="1"/>
      <protection/>
    </xf>
    <xf numFmtId="37" fontId="0" fillId="0" borderId="10" xfId="22" applyFont="1" applyBorder="1" applyAlignment="1">
      <alignment horizontal="center" vertical="justify"/>
      <protection/>
    </xf>
    <xf numFmtId="37" fontId="0" fillId="0" borderId="27" xfId="22" applyFont="1" applyBorder="1" applyAlignment="1">
      <alignment horizontal="center" vertical="justify"/>
      <protection/>
    </xf>
    <xf numFmtId="37" fontId="0" fillId="0" borderId="0" xfId="22" applyFont="1" applyFill="1" applyBorder="1" applyAlignment="1">
      <alignment horizontal="center" vertical="justify"/>
      <protection/>
    </xf>
    <xf numFmtId="37" fontId="0" fillId="0" borderId="1" xfId="22" applyFont="1" applyBorder="1" applyAlignment="1">
      <alignment horizontal="center" vertical="justify" wrapText="1" shrinkToFit="1"/>
      <protection/>
    </xf>
    <xf numFmtId="37" fontId="0" fillId="0" borderId="1" xfId="22" applyFont="1" applyBorder="1" applyAlignment="1">
      <alignment horizontal="center" vertical="justify"/>
      <protection/>
    </xf>
    <xf numFmtId="37" fontId="0" fillId="0" borderId="4" xfId="22" applyFont="1" applyBorder="1" applyAlignment="1">
      <alignment horizontal="center" vertical="justify"/>
      <protection/>
    </xf>
    <xf numFmtId="37" fontId="3" fillId="0" borderId="15" xfId="22" applyFont="1" applyBorder="1">
      <alignment/>
      <protection/>
    </xf>
    <xf numFmtId="3" fontId="3" fillId="0" borderId="17" xfId="22" applyNumberFormat="1" applyFont="1" applyBorder="1" applyAlignment="1">
      <alignment horizontal="right"/>
      <protection/>
    </xf>
    <xf numFmtId="3" fontId="3" fillId="0" borderId="18" xfId="22" applyNumberFormat="1" applyFont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37" fontId="3" fillId="0" borderId="0" xfId="22" applyFont="1" applyFill="1">
      <alignment/>
      <protection/>
    </xf>
    <xf numFmtId="37" fontId="3" fillId="0" borderId="0" xfId="22" applyFont="1">
      <alignment/>
      <protection/>
    </xf>
    <xf numFmtId="37" fontId="0" fillId="0" borderId="0" xfId="22" applyFont="1" applyBorder="1">
      <alignment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4" xfId="22" applyNumberFormat="1" applyFont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1" xfId="22" applyNumberFormat="1" applyFont="1" applyBorder="1">
      <alignment/>
      <protection/>
    </xf>
    <xf numFmtId="37" fontId="3" fillId="0" borderId="0" xfId="22" applyFont="1" applyBorder="1">
      <alignment/>
      <protection/>
    </xf>
    <xf numFmtId="3" fontId="3" fillId="0" borderId="1" xfId="22" applyNumberFormat="1" applyFont="1" applyBorder="1" applyAlignment="1">
      <alignment horizontal="right"/>
      <protection/>
    </xf>
    <xf numFmtId="3" fontId="3" fillId="0" borderId="4" xfId="22" applyNumberFormat="1" applyFont="1" applyBorder="1" applyAlignment="1">
      <alignment horizontal="right"/>
      <protection/>
    </xf>
    <xf numFmtId="3" fontId="0" fillId="0" borderId="4" xfId="22" applyNumberFormat="1" applyFont="1" applyBorder="1">
      <alignment/>
      <protection/>
    </xf>
    <xf numFmtId="3" fontId="0" fillId="0" borderId="0" xfId="22" applyNumberFormat="1" applyFont="1" applyFill="1" applyBorder="1">
      <alignment/>
      <protection/>
    </xf>
    <xf numFmtId="3" fontId="3" fillId="0" borderId="1" xfId="22" applyNumberFormat="1" applyFont="1" applyBorder="1">
      <alignment/>
      <protection/>
    </xf>
    <xf numFmtId="3" fontId="3" fillId="0" borderId="4" xfId="22" applyNumberFormat="1" applyFont="1" applyBorder="1">
      <alignment/>
      <protection/>
    </xf>
    <xf numFmtId="3" fontId="3" fillId="0" borderId="0" xfId="22" applyNumberFormat="1" applyFont="1" applyFill="1" applyBorder="1">
      <alignment/>
      <protection/>
    </xf>
    <xf numFmtId="37" fontId="3" fillId="0" borderId="11" xfId="22" applyFont="1" applyBorder="1">
      <alignment/>
      <protection/>
    </xf>
    <xf numFmtId="3" fontId="3" fillId="0" borderId="6" xfId="22" applyNumberFormat="1" applyFont="1" applyBorder="1" applyAlignment="1">
      <alignment horizontal="right"/>
      <protection/>
    </xf>
    <xf numFmtId="3" fontId="3" fillId="0" borderId="7" xfId="22" applyNumberFormat="1" applyFont="1" applyBorder="1" applyAlignment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5" fillId="2" borderId="0" xfId="0" applyFont="1" applyFill="1" applyAlignment="1">
      <alignment horizontal="center"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3" fontId="3" fillId="2" borderId="17" xfId="24" applyNumberFormat="1" applyFont="1" applyFill="1" applyBorder="1" applyAlignment="1" applyProtection="1">
      <alignment horizontal="right" vertical="center" wrapText="1"/>
      <protection/>
    </xf>
    <xf numFmtId="3" fontId="3" fillId="2" borderId="1" xfId="24" applyNumberFormat="1" applyFont="1" applyFill="1" applyBorder="1" applyAlignment="1" applyProtection="1">
      <alignment horizontal="right" vertical="center" wrapText="1"/>
      <protection/>
    </xf>
    <xf numFmtId="3" fontId="3" fillId="2" borderId="6" xfId="24" applyNumberFormat="1" applyFont="1" applyFill="1" applyBorder="1" applyAlignment="1" applyProtection="1">
      <alignment horizontal="right"/>
      <protection/>
    </xf>
    <xf numFmtId="3" fontId="0" fillId="2" borderId="0" xfId="24" applyNumberFormat="1" applyFont="1" applyFill="1" applyProtection="1">
      <alignment/>
      <protection/>
    </xf>
    <xf numFmtId="164" fontId="0" fillId="2" borderId="0" xfId="0" applyNumberFormat="1" applyFill="1" applyAlignment="1">
      <alignment/>
    </xf>
    <xf numFmtId="0" fontId="3" fillId="2" borderId="16" xfId="24" applyFont="1" applyFill="1" applyBorder="1" applyAlignment="1" applyProtection="1">
      <alignment horizontal="center"/>
      <protection/>
    </xf>
    <xf numFmtId="0" fontId="3" fillId="2" borderId="7" xfId="24" applyFont="1" applyFill="1" applyBorder="1" applyAlignment="1" applyProtection="1">
      <alignment horizontal="center" vertical="center" wrapText="1"/>
      <protection/>
    </xf>
    <xf numFmtId="0" fontId="0" fillId="2" borderId="5" xfId="24" applyFont="1" applyFill="1" applyBorder="1" applyProtection="1">
      <alignment/>
      <protection/>
    </xf>
    <xf numFmtId="164" fontId="0" fillId="2" borderId="7" xfId="23" applyNumberFormat="1" applyFont="1" applyFill="1" applyBorder="1" applyAlignment="1" applyProtection="1">
      <alignment horizontal="right"/>
      <protection/>
    </xf>
    <xf numFmtId="0" fontId="0" fillId="2" borderId="0" xfId="0" applyNumberFormat="1" applyFill="1" applyAlignment="1">
      <alignment/>
    </xf>
    <xf numFmtId="3" fontId="0" fillId="2" borderId="11" xfId="23" applyNumberFormat="1" applyFont="1" applyFill="1" applyBorder="1" applyAlignment="1" applyProtection="1">
      <alignment horizontal="center"/>
      <protection/>
    </xf>
    <xf numFmtId="3" fontId="0" fillId="2" borderId="6" xfId="23" applyNumberFormat="1" applyFont="1" applyFill="1" applyBorder="1" applyAlignment="1" applyProtection="1">
      <alignment horizontal="center"/>
      <protection/>
    </xf>
    <xf numFmtId="3" fontId="0" fillId="2" borderId="7" xfId="23" applyNumberFormat="1" applyFont="1" applyFill="1" applyBorder="1" applyAlignment="1" applyProtection="1">
      <alignment horizontal="center"/>
      <protection/>
    </xf>
    <xf numFmtId="0" fontId="3" fillId="2" borderId="6" xfId="24" applyFont="1" applyFill="1" applyBorder="1" applyAlignment="1" applyProtection="1">
      <alignment horizontal="center" vertical="center" wrapText="1"/>
      <protection/>
    </xf>
    <xf numFmtId="0" fontId="3" fillId="2" borderId="7" xfId="24" applyFont="1" applyFill="1" applyBorder="1" applyAlignment="1" applyProtection="1">
      <alignment vertical="center" wrapText="1"/>
      <protection/>
    </xf>
    <xf numFmtId="0" fontId="3" fillId="2" borderId="10" xfId="24" applyFont="1" applyFill="1" applyBorder="1" applyAlignment="1" applyProtection="1">
      <alignment horizontal="center" vertical="center" wrapText="1"/>
      <protection/>
    </xf>
    <xf numFmtId="4" fontId="0" fillId="2" borderId="4" xfId="23" applyNumberFormat="1" applyFont="1" applyFill="1" applyBorder="1" applyAlignment="1" applyProtection="1">
      <alignment horizontal="right"/>
      <protection/>
    </xf>
    <xf numFmtId="4" fontId="3" fillId="2" borderId="4" xfId="23" applyNumberFormat="1" applyFont="1" applyFill="1" applyBorder="1" applyAlignment="1" applyProtection="1">
      <alignment horizontal="right"/>
      <protection/>
    </xf>
    <xf numFmtId="4" fontId="3" fillId="2" borderId="6" xfId="24" applyNumberFormat="1" applyFont="1" applyFill="1" applyBorder="1" applyProtection="1">
      <alignment/>
      <protection/>
    </xf>
    <xf numFmtId="4" fontId="3" fillId="2" borderId="7" xfId="24" applyNumberFormat="1" applyFont="1" applyFill="1" applyBorder="1" applyProtection="1">
      <alignment/>
      <protection/>
    </xf>
    <xf numFmtId="0" fontId="6" fillId="2" borderId="0" xfId="0" applyFont="1" applyFill="1" applyAlignment="1">
      <alignment/>
    </xf>
    <xf numFmtId="3" fontId="3" fillId="2" borderId="4" xfId="23" applyNumberFormat="1" applyFont="1" applyFill="1" applyBorder="1" applyAlignment="1" applyProtection="1">
      <alignment horizontal="right"/>
      <protection/>
    </xf>
    <xf numFmtId="164" fontId="0" fillId="0" borderId="0" xfId="24" applyNumberFormat="1" applyFont="1" applyFill="1" applyProtection="1">
      <alignment/>
      <protection/>
    </xf>
    <xf numFmtId="0" fontId="6" fillId="2" borderId="11" xfId="0" applyFont="1" applyFill="1" applyBorder="1" applyAlignment="1">
      <alignment horizontal="center"/>
    </xf>
    <xf numFmtId="0" fontId="3" fillId="2" borderId="11" xfId="24" applyFont="1" applyFill="1" applyBorder="1" applyAlignment="1" applyProtection="1">
      <alignment horizontal="center" vertical="center" wrapText="1"/>
      <protection/>
    </xf>
    <xf numFmtId="164" fontId="0" fillId="2" borderId="11" xfId="23" applyNumberFormat="1" applyFont="1" applyFill="1" applyBorder="1" applyAlignment="1" applyProtection="1">
      <alignment horizontal="right"/>
      <protection/>
    </xf>
    <xf numFmtId="164" fontId="3" fillId="2" borderId="11" xfId="23" applyNumberFormat="1" applyFont="1" applyFill="1" applyBorder="1" applyAlignment="1" applyProtection="1">
      <alignment horizontal="right"/>
      <protection/>
    </xf>
    <xf numFmtId="4" fontId="3" fillId="2" borderId="18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0" fillId="2" borderId="15" xfId="0" applyFill="1" applyBorder="1" applyAlignment="1">
      <alignment/>
    </xf>
    <xf numFmtId="3" fontId="3" fillId="2" borderId="7" xfId="23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4" fontId="3" fillId="2" borderId="4" xfId="0" applyNumberFormat="1" applyFont="1" applyFill="1" applyBorder="1" applyAlignment="1" applyProtection="1">
      <alignment/>
      <protection/>
    </xf>
    <xf numFmtId="4" fontId="3" fillId="2" borderId="7" xfId="0" applyNumberFormat="1" applyFont="1" applyFill="1" applyBorder="1" applyAlignment="1" applyProtection="1">
      <alignment/>
      <protection/>
    </xf>
    <xf numFmtId="164" fontId="3" fillId="2" borderId="4" xfId="0" applyNumberFormat="1" applyFont="1" applyFill="1" applyBorder="1" applyAlignment="1" applyProtection="1">
      <alignment/>
      <protection/>
    </xf>
    <xf numFmtId="182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 applyProtection="1">
      <alignment/>
      <protection/>
    </xf>
    <xf numFmtId="164" fontId="3" fillId="2" borderId="6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 quotePrefix="1">
      <alignment/>
    </xf>
    <xf numFmtId="0" fontId="0" fillId="2" borderId="0" xfId="0" applyFont="1" applyFill="1" applyBorder="1" applyAlignment="1" quotePrefix="1">
      <alignment/>
    </xf>
    <xf numFmtId="164" fontId="0" fillId="2" borderId="1" xfId="23" applyNumberFormat="1" applyFont="1" applyFill="1" applyBorder="1" applyAlignment="1" applyProtection="1">
      <alignment horizontal="right"/>
      <protection/>
    </xf>
    <xf numFmtId="164" fontId="3" fillId="2" borderId="6" xfId="23" applyNumberFormat="1" applyFont="1" applyFill="1" applyBorder="1" applyAlignment="1" applyProtection="1">
      <alignment horizontal="right"/>
      <protection/>
    </xf>
    <xf numFmtId="0" fontId="0" fillId="2" borderId="29" xfId="24" applyFont="1" applyFill="1" applyBorder="1" applyAlignment="1" applyProtection="1">
      <alignment vertical="center"/>
      <protection/>
    </xf>
    <xf numFmtId="164" fontId="0" fillId="2" borderId="30" xfId="23" applyNumberFormat="1" applyFont="1" applyFill="1" applyBorder="1" applyAlignment="1" applyProtection="1">
      <alignment horizontal="right"/>
      <protection/>
    </xf>
    <xf numFmtId="164" fontId="0" fillId="2" borderId="31" xfId="23" applyNumberFormat="1" applyFont="1" applyFill="1" applyBorder="1" applyAlignment="1" applyProtection="1">
      <alignment horizontal="right"/>
      <protection/>
    </xf>
    <xf numFmtId="164" fontId="0" fillId="2" borderId="32" xfId="23" applyNumberFormat="1" applyFont="1" applyFill="1" applyBorder="1" applyAlignment="1" applyProtection="1">
      <alignment horizontal="left" wrapText="1" indent="1"/>
      <protection/>
    </xf>
    <xf numFmtId="164" fontId="0" fillId="2" borderId="31" xfId="23" applyNumberFormat="1" applyFont="1" applyFill="1" applyBorder="1" applyAlignment="1" applyProtection="1">
      <alignment horizontal="left" indent="1"/>
      <protection/>
    </xf>
    <xf numFmtId="164" fontId="0" fillId="2" borderId="10" xfId="23" applyNumberFormat="1" applyFont="1" applyFill="1" applyBorder="1" applyAlignment="1" applyProtection="1">
      <alignment horizontal="left" indent="1"/>
      <protection/>
    </xf>
    <xf numFmtId="164" fontId="0" fillId="2" borderId="25" xfId="23" applyNumberFormat="1" applyFont="1" applyFill="1" applyBorder="1" applyAlignment="1" applyProtection="1">
      <alignment horizontal="left" indent="1"/>
      <protection/>
    </xf>
    <xf numFmtId="168" fontId="0" fillId="2" borderId="33" xfId="23" applyNumberFormat="1" applyFont="1" applyFill="1" applyBorder="1" applyAlignment="1" applyProtection="1">
      <alignment horizontal="right"/>
      <protection/>
    </xf>
    <xf numFmtId="0" fontId="0" fillId="2" borderId="17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168" fontId="0" fillId="2" borderId="0" xfId="23" applyNumberFormat="1" applyFont="1" applyFill="1" applyBorder="1" applyAlignment="1" applyProtection="1">
      <alignment horizontal="right"/>
      <protection/>
    </xf>
    <xf numFmtId="3" fontId="0" fillId="2" borderId="0" xfId="25" applyNumberFormat="1" applyFont="1" applyFill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0" fillId="2" borderId="7" xfId="23" applyNumberFormat="1" applyFont="1" applyFill="1" applyBorder="1" applyAlignment="1" applyProtection="1">
      <alignment horizontal="right"/>
      <protection/>
    </xf>
    <xf numFmtId="0" fontId="0" fillId="2" borderId="34" xfId="24" applyFont="1" applyFill="1" applyBorder="1" applyProtection="1">
      <alignment/>
      <protection/>
    </xf>
    <xf numFmtId="168" fontId="0" fillId="2" borderId="0" xfId="23" applyNumberFormat="1" applyFont="1" applyFill="1" applyBorder="1" applyAlignment="1" applyProtection="1">
      <alignment horizontal="right" vertical="center"/>
      <protection/>
    </xf>
    <xf numFmtId="0" fontId="0" fillId="2" borderId="30" xfId="24" applyFont="1" applyFill="1" applyBorder="1" applyAlignment="1" applyProtection="1">
      <alignment horizontal="center" vertical="center" wrapText="1"/>
      <protection/>
    </xf>
    <xf numFmtId="0" fontId="0" fillId="2" borderId="15" xfId="24" applyFont="1" applyFill="1" applyBorder="1" applyAlignment="1">
      <alignment horizontal="left" wrapText="1"/>
      <protection/>
    </xf>
    <xf numFmtId="0" fontId="0" fillId="2" borderId="3" xfId="24" applyFont="1" applyFill="1" applyBorder="1" applyAlignment="1" applyProtection="1">
      <alignment horizontal="center" vertical="center" wrapText="1"/>
      <protection/>
    </xf>
    <xf numFmtId="0" fontId="0" fillId="2" borderId="4" xfId="24" applyFont="1" applyFill="1" applyBorder="1" applyAlignment="1" applyProtection="1">
      <alignment horizontal="center" vertical="center" wrapText="1"/>
      <protection/>
    </xf>
    <xf numFmtId="0" fontId="0" fillId="2" borderId="4" xfId="23" applyNumberFormat="1" applyFont="1" applyFill="1" applyBorder="1" applyAlignment="1" applyProtection="1">
      <alignment horizontal="right"/>
      <protection/>
    </xf>
    <xf numFmtId="0" fontId="3" fillId="2" borderId="4" xfId="23" applyNumberFormat="1" applyFont="1" applyFill="1" applyBorder="1" applyAlignment="1" applyProtection="1">
      <alignment horizontal="right"/>
      <protection/>
    </xf>
    <xf numFmtId="0" fontId="9" fillId="2" borderId="0" xfId="16" applyFill="1" applyAlignment="1">
      <alignment/>
    </xf>
    <xf numFmtId="0" fontId="0" fillId="2" borderId="35" xfId="24" applyFont="1" applyFill="1" applyBorder="1" applyAlignment="1" applyProtection="1">
      <alignment vertical="center"/>
      <protection/>
    </xf>
    <xf numFmtId="164" fontId="0" fillId="2" borderId="10" xfId="23" applyNumberFormat="1" applyFont="1" applyFill="1" applyBorder="1" applyAlignment="1" applyProtection="1">
      <alignment vertical="center"/>
      <protection/>
    </xf>
    <xf numFmtId="168" fontId="0" fillId="2" borderId="30" xfId="23" applyNumberFormat="1" applyFont="1" applyFill="1" applyBorder="1" applyAlignment="1" applyProtection="1">
      <alignment horizontal="right"/>
      <protection/>
    </xf>
    <xf numFmtId="168" fontId="3" fillId="2" borderId="4" xfId="23" applyNumberFormat="1" applyFont="1" applyFill="1" applyBorder="1" applyAlignment="1" applyProtection="1">
      <alignment horizontal="right"/>
      <protection/>
    </xf>
    <xf numFmtId="2" fontId="3" fillId="2" borderId="7" xfId="24" applyNumberFormat="1" applyFont="1" applyFill="1" applyBorder="1" applyProtection="1">
      <alignment/>
      <protection/>
    </xf>
    <xf numFmtId="0" fontId="0" fillId="2" borderId="3" xfId="24" applyFont="1" applyFill="1" applyBorder="1" applyAlignment="1" applyProtection="1">
      <alignment horizontal="left"/>
      <protection/>
    </xf>
    <xf numFmtId="3" fontId="0" fillId="2" borderId="1" xfId="24" applyNumberFormat="1" applyFont="1" applyFill="1" applyBorder="1" applyAlignment="1" applyProtection="1">
      <alignment horizontal="center"/>
      <protection/>
    </xf>
    <xf numFmtId="3" fontId="0" fillId="2" borderId="4" xfId="24" applyNumberFormat="1" applyFont="1" applyFill="1" applyBorder="1" applyAlignment="1" applyProtection="1">
      <alignment horizontal="center"/>
      <protection/>
    </xf>
    <xf numFmtId="3" fontId="0" fillId="2" borderId="0" xfId="0" applyNumberFormat="1" applyFill="1" applyAlignment="1">
      <alignment/>
    </xf>
    <xf numFmtId="2" fontId="0" fillId="2" borderId="17" xfId="23" applyNumberFormat="1" applyFont="1" applyFill="1" applyBorder="1" applyAlignment="1" applyProtection="1">
      <alignment horizontal="right"/>
      <protection/>
    </xf>
    <xf numFmtId="3" fontId="0" fillId="2" borderId="1" xfId="24" applyNumberFormat="1" applyFont="1" applyFill="1" applyBorder="1" applyAlignment="1" applyProtection="1">
      <alignment horizontal="right"/>
      <protection/>
    </xf>
    <xf numFmtId="3" fontId="3" fillId="2" borderId="1" xfId="24" applyNumberFormat="1" applyFont="1" applyFill="1" applyBorder="1" applyAlignment="1" applyProtection="1">
      <alignment horizontal="right"/>
      <protection/>
    </xf>
    <xf numFmtId="3" fontId="0" fillId="2" borderId="4" xfId="24" applyNumberFormat="1" applyFont="1" applyFill="1" applyBorder="1" applyAlignment="1" applyProtection="1">
      <alignment horizontal="right"/>
      <protection/>
    </xf>
    <xf numFmtId="3" fontId="3" fillId="2" borderId="7" xfId="0" applyNumberFormat="1" applyFont="1" applyFill="1" applyBorder="1" applyAlignment="1">
      <alignment horizontal="right"/>
    </xf>
    <xf numFmtId="0" fontId="0" fillId="2" borderId="29" xfId="24" applyFont="1" applyFill="1" applyBorder="1" applyAlignment="1" applyProtection="1">
      <alignment horizontal="center" vertical="center" wrapText="1"/>
      <protection/>
    </xf>
    <xf numFmtId="0" fontId="3" fillId="2" borderId="4" xfId="24" applyFont="1" applyFill="1" applyBorder="1" applyAlignment="1" applyProtection="1">
      <alignment horizontal="center" vertical="center" wrapText="1"/>
      <protection/>
    </xf>
    <xf numFmtId="0" fontId="0" fillId="0" borderId="30" xfId="24" applyFont="1" applyFill="1" applyBorder="1" applyAlignment="1" applyProtection="1">
      <alignment horizontal="center" vertical="center" wrapText="1"/>
      <protection/>
    </xf>
    <xf numFmtId="0" fontId="0" fillId="0" borderId="29" xfId="24" applyFont="1" applyFill="1" applyBorder="1" applyAlignment="1" applyProtection="1">
      <alignment horizontal="center" vertical="center" wrapText="1"/>
      <protection/>
    </xf>
    <xf numFmtId="0" fontId="3" fillId="2" borderId="17" xfId="24" applyFont="1" applyFill="1" applyBorder="1" applyAlignment="1" applyProtection="1">
      <alignment horizontal="center" vertical="center" wrapText="1"/>
      <protection/>
    </xf>
    <xf numFmtId="0" fontId="3" fillId="2" borderId="1" xfId="24" applyFont="1" applyFill="1" applyBorder="1" applyAlignment="1" applyProtection="1">
      <alignment horizontal="center" vertical="center" wrapText="1"/>
      <protection/>
    </xf>
    <xf numFmtId="0" fontId="3" fillId="2" borderId="6" xfId="24" applyFont="1" applyFill="1" applyBorder="1" applyAlignment="1" applyProtection="1">
      <alignment horizontal="center" vertical="center" wrapText="1"/>
      <protection/>
    </xf>
    <xf numFmtId="0" fontId="0" fillId="2" borderId="35" xfId="24" applyFont="1" applyFill="1" applyBorder="1" applyAlignment="1" applyProtection="1">
      <alignment horizontal="center" vertical="center" wrapText="1"/>
      <protection/>
    </xf>
    <xf numFmtId="0" fontId="0" fillId="2" borderId="17" xfId="24" applyFont="1" applyFill="1" applyBorder="1" applyAlignment="1" applyProtection="1">
      <alignment horizontal="center" vertical="center" wrapText="1"/>
      <protection/>
    </xf>
    <xf numFmtId="0" fontId="0" fillId="2" borderId="4" xfId="24" applyFont="1" applyFill="1" applyBorder="1" applyAlignment="1" applyProtection="1">
      <alignment horizontal="center" vertical="center" wrapText="1"/>
      <protection/>
    </xf>
    <xf numFmtId="0" fontId="0" fillId="2" borderId="1" xfId="24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/>
    </xf>
    <xf numFmtId="0" fontId="0" fillId="2" borderId="17" xfId="24" applyFont="1" applyFill="1" applyBorder="1" applyAlignment="1" applyProtection="1">
      <alignment horizontal="center" vertical="center"/>
      <protection/>
    </xf>
    <xf numFmtId="0" fontId="0" fillId="2" borderId="6" xfId="24" applyFont="1" applyFill="1" applyBorder="1" applyAlignment="1" applyProtection="1">
      <alignment horizontal="center" vertical="center"/>
      <protection/>
    </xf>
    <xf numFmtId="0" fontId="0" fillId="2" borderId="3" xfId="24" applyFont="1" applyFill="1" applyBorder="1" applyAlignment="1" applyProtection="1">
      <alignment horizontal="center" vertical="center" wrapText="1"/>
      <protection/>
    </xf>
    <xf numFmtId="0" fontId="0" fillId="2" borderId="30" xfId="24" applyFont="1" applyFill="1" applyBorder="1" applyAlignment="1" applyProtection="1">
      <alignment horizontal="center" vertical="center" wrapText="1"/>
      <protection/>
    </xf>
    <xf numFmtId="0" fontId="0" fillId="2" borderId="36" xfId="24" applyFont="1" applyFill="1" applyBorder="1" applyAlignment="1" applyProtection="1">
      <alignment horizontal="center" vertical="center" wrapText="1"/>
      <protection/>
    </xf>
    <xf numFmtId="0" fontId="0" fillId="2" borderId="27" xfId="24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2" xfId="24" applyFont="1" applyFill="1" applyBorder="1" applyAlignment="1" applyProtection="1">
      <alignment horizontal="center" vertical="center" wrapText="1"/>
      <protection/>
    </xf>
    <xf numFmtId="0" fontId="0" fillId="2" borderId="5" xfId="24" applyFont="1" applyFill="1" applyBorder="1" applyAlignment="1" applyProtection="1">
      <alignment horizontal="center" vertical="center" wrapText="1"/>
      <protection/>
    </xf>
    <xf numFmtId="0" fontId="0" fillId="2" borderId="18" xfId="24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 applyProtection="1">
      <alignment horizontal="center" vertical="center" wrapText="1"/>
      <protection/>
    </xf>
    <xf numFmtId="0" fontId="3" fillId="2" borderId="18" xfId="24" applyFont="1" applyFill="1" applyBorder="1" applyAlignment="1" applyProtection="1">
      <alignment horizontal="center" vertical="center" wrapText="1"/>
      <protection/>
    </xf>
    <xf numFmtId="0" fontId="3" fillId="2" borderId="7" xfId="24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 applyProtection="1">
      <alignment horizontal="center" vertical="center" wrapText="1"/>
      <protection/>
    </xf>
    <xf numFmtId="0" fontId="0" fillId="2" borderId="6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3" fillId="2" borderId="30" xfId="24" applyFont="1" applyFill="1" applyBorder="1" applyAlignment="1" applyProtection="1">
      <alignment horizontal="center" vertical="center" wrapText="1"/>
      <protection/>
    </xf>
    <xf numFmtId="0" fontId="3" fillId="2" borderId="29" xfId="24" applyFont="1" applyFill="1" applyBorder="1" applyAlignment="1" applyProtection="1">
      <alignment horizontal="center" vertical="center" wrapText="1"/>
      <protection/>
    </xf>
    <xf numFmtId="0" fontId="0" fillId="2" borderId="35" xfId="24" applyFont="1" applyFill="1" applyBorder="1" applyAlignment="1" applyProtection="1">
      <alignment horizontal="left" vertical="center"/>
      <protection/>
    </xf>
    <xf numFmtId="0" fontId="0" fillId="2" borderId="37" xfId="24" applyFont="1" applyFill="1" applyBorder="1" applyAlignment="1" applyProtection="1">
      <alignment horizontal="left" vertical="center"/>
      <protection/>
    </xf>
    <xf numFmtId="164" fontId="0" fillId="2" borderId="10" xfId="23" applyNumberFormat="1" applyFont="1" applyFill="1" applyBorder="1" applyAlignment="1" applyProtection="1">
      <alignment horizontal="right" vertical="center"/>
      <protection/>
    </xf>
    <xf numFmtId="164" fontId="0" fillId="2" borderId="25" xfId="23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 horizontal="center" wrapText="1"/>
    </xf>
    <xf numFmtId="168" fontId="0" fillId="2" borderId="0" xfId="23" applyNumberFormat="1" applyFont="1" applyFill="1" applyBorder="1" applyAlignment="1" applyProtection="1">
      <alignment horizontal="right" vertical="center"/>
      <protection/>
    </xf>
    <xf numFmtId="168" fontId="0" fillId="2" borderId="27" xfId="23" applyNumberFormat="1" applyFont="1" applyFill="1" applyBorder="1" applyAlignment="1" applyProtection="1">
      <alignment horizontal="right" vertical="center"/>
      <protection/>
    </xf>
    <xf numFmtId="168" fontId="0" fillId="2" borderId="26" xfId="23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 wrapText="1"/>
    </xf>
    <xf numFmtId="0" fontId="0" fillId="2" borderId="15" xfId="24" applyFont="1" applyFill="1" applyBorder="1" applyAlignment="1">
      <alignment horizontal="left" wrapText="1"/>
      <protection/>
    </xf>
    <xf numFmtId="0" fontId="3" fillId="2" borderId="36" xfId="24" applyFont="1" applyFill="1" applyBorder="1" applyAlignment="1" applyProtection="1">
      <alignment horizontal="center" vertical="center" wrapText="1"/>
      <protection/>
    </xf>
    <xf numFmtId="0" fontId="3" fillId="2" borderId="34" xfId="24" applyFont="1" applyFill="1" applyBorder="1" applyAlignment="1" applyProtection="1">
      <alignment horizontal="center"/>
      <protection/>
    </xf>
    <xf numFmtId="0" fontId="3" fillId="2" borderId="38" xfId="24" applyFont="1" applyFill="1" applyBorder="1" applyAlignment="1" applyProtection="1">
      <alignment horizontal="center"/>
      <protection/>
    </xf>
    <xf numFmtId="0" fontId="0" fillId="2" borderId="33" xfId="24" applyFont="1" applyFill="1" applyBorder="1" applyAlignment="1" applyProtection="1">
      <alignment horizontal="center" vertical="center" wrapText="1"/>
      <protection/>
    </xf>
    <xf numFmtId="0" fontId="0" fillId="2" borderId="34" xfId="24" applyFont="1" applyFill="1" applyBorder="1" applyAlignment="1" applyProtection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6" xfId="24" applyFont="1" applyFill="1" applyBorder="1" applyAlignment="1" applyProtection="1">
      <alignment horizontal="center" vertical="center" wrapText="1"/>
      <protection/>
    </xf>
    <xf numFmtId="0" fontId="0" fillId="2" borderId="37" xfId="24" applyFont="1" applyFill="1" applyBorder="1" applyAlignment="1" applyProtection="1">
      <alignment horizontal="center" vertical="center" wrapText="1"/>
      <protection/>
    </xf>
    <xf numFmtId="0" fontId="0" fillId="2" borderId="28" xfId="24" applyFont="1" applyFill="1" applyBorder="1" applyAlignment="1" applyProtection="1">
      <alignment horizontal="center" vertical="center" wrapText="1"/>
      <protection/>
    </xf>
    <xf numFmtId="0" fontId="3" fillId="2" borderId="2" xfId="24" applyFont="1" applyFill="1" applyBorder="1" applyAlignment="1" applyProtection="1">
      <alignment horizontal="center" vertical="center" wrapText="1"/>
      <protection/>
    </xf>
    <xf numFmtId="0" fontId="3" fillId="2" borderId="5" xfId="24" applyFont="1" applyFill="1" applyBorder="1" applyAlignment="1" applyProtection="1">
      <alignment horizontal="center" vertical="center" wrapText="1"/>
      <protection/>
    </xf>
    <xf numFmtId="0" fontId="5" fillId="2" borderId="0" xfId="25" applyFont="1" applyFill="1" applyBorder="1" applyAlignment="1">
      <alignment horizontal="center"/>
      <protection/>
    </xf>
    <xf numFmtId="0" fontId="6" fillId="2" borderId="0" xfId="25" applyFont="1" applyFill="1" applyBorder="1" applyAlignment="1" quotePrefix="1">
      <alignment horizontal="center"/>
      <protection/>
    </xf>
    <xf numFmtId="0" fontId="6" fillId="2" borderId="0" xfId="25" applyFont="1" applyFill="1" applyBorder="1" applyAlignment="1">
      <alignment horizontal="center"/>
      <protection/>
    </xf>
    <xf numFmtId="0" fontId="3" fillId="2" borderId="0" xfId="25" applyFont="1" applyFill="1" applyBorder="1" applyAlignment="1">
      <alignment horizontal="center"/>
      <protection/>
    </xf>
    <xf numFmtId="0" fontId="0" fillId="2" borderId="20" xfId="25" applyFont="1" applyFill="1" applyBorder="1" applyAlignment="1">
      <alignment horizontal="center"/>
      <protection/>
    </xf>
    <xf numFmtId="0" fontId="0" fillId="2" borderId="21" xfId="25" applyFont="1" applyFill="1" applyBorder="1" applyAlignment="1">
      <alignment horizontal="center"/>
      <protection/>
    </xf>
    <xf numFmtId="0" fontId="0" fillId="2" borderId="39" xfId="25" applyFont="1" applyFill="1" applyBorder="1" applyAlignment="1">
      <alignment horizontal="center" vertical="center" wrapText="1"/>
      <protection/>
    </xf>
    <xf numFmtId="0" fontId="0" fillId="2" borderId="40" xfId="0" applyFill="1" applyBorder="1" applyAlignment="1">
      <alignment vertical="center" wrapText="1"/>
    </xf>
    <xf numFmtId="0" fontId="0" fillId="2" borderId="23" xfId="25" applyFont="1" applyFill="1" applyBorder="1" applyAlignment="1">
      <alignment horizontal="center" vertical="center" wrapText="1"/>
      <protection/>
    </xf>
    <xf numFmtId="0" fontId="0" fillId="2" borderId="24" xfId="0" applyFill="1" applyBorder="1" applyAlignment="1">
      <alignment vertical="center" wrapText="1"/>
    </xf>
    <xf numFmtId="0" fontId="0" fillId="0" borderId="35" xfId="22" applyNumberFormat="1" applyFont="1" applyBorder="1" applyAlignment="1">
      <alignment horizontal="center" vertical="center"/>
      <protection/>
    </xf>
    <xf numFmtId="37" fontId="2" fillId="0" borderId="3" xfId="22" applyFont="1" applyBorder="1" applyAlignment="1">
      <alignment horizontal="center" vertical="center"/>
      <protection/>
    </xf>
    <xf numFmtId="37" fontId="2" fillId="0" borderId="5" xfId="22" applyFont="1" applyBorder="1" applyAlignment="1">
      <alignment horizontal="center" vertical="center"/>
      <protection/>
    </xf>
    <xf numFmtId="37" fontId="0" fillId="0" borderId="32" xfId="22" applyFont="1" applyBorder="1" applyAlignment="1">
      <alignment horizontal="center"/>
      <protection/>
    </xf>
    <xf numFmtId="37" fontId="0" fillId="0" borderId="30" xfId="22" applyFont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37" fontId="6" fillId="0" borderId="0" xfId="22" applyFont="1" applyFill="1" applyAlignment="1" quotePrefix="1">
      <alignment horizontal="center"/>
      <protection/>
    </xf>
    <xf numFmtId="37" fontId="6" fillId="0" borderId="0" xfId="22" applyFont="1" applyFill="1" applyAlignment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 quotePrefix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top"/>
    </xf>
    <xf numFmtId="0" fontId="0" fillId="2" borderId="37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9" fillId="2" borderId="0" xfId="16" applyFill="1" applyAlignment="1">
      <alignment horizontal="center"/>
    </xf>
    <xf numFmtId="0" fontId="9" fillId="2" borderId="0" xfId="16" applyFill="1" applyBorder="1" applyAlignment="1">
      <alignment/>
    </xf>
    <xf numFmtId="37" fontId="9" fillId="0" borderId="0" xfId="16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9" fillId="2" borderId="0" xfId="16" applyFill="1" applyAlignment="1">
      <alignment horizontal="lef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DEMOG1" xfId="23"/>
    <cellStyle name="Normal_EXAGRI3" xfId="24"/>
    <cellStyle name="Normal_maderayleña98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externalLink" Target="externalLinks/externalLink1.xml" /><Relationship Id="rId82" Type="http://schemas.openxmlformats.org/officeDocument/2006/relationships/externalLink" Target="externalLinks/externalLink2.xml" /><Relationship Id="rId83" Type="http://schemas.openxmlformats.org/officeDocument/2006/relationships/externalLink" Target="externalLinks/externalLink3.xml" /><Relationship Id="rId84" Type="http://schemas.openxmlformats.org/officeDocument/2006/relationships/externalLink" Target="externalLinks/externalLink4.xml" /><Relationship Id="rId85" Type="http://schemas.openxmlformats.org/officeDocument/2006/relationships/externalLink" Target="externalLinks/externalLink5.xml" /><Relationship Id="rId86" Type="http://schemas.openxmlformats.org/officeDocument/2006/relationships/externalLink" Target="externalLinks/externalLink6.xml" /><Relationship Id="rId87" Type="http://schemas.openxmlformats.org/officeDocument/2006/relationships/externalLink" Target="externalLinks/externalLink7.xml" /><Relationship Id="rId88" Type="http://schemas.openxmlformats.org/officeDocument/2006/relationships/externalLink" Target="externalLinks/externalLink8.xml" /><Relationship Id="rId89" Type="http://schemas.openxmlformats.org/officeDocument/2006/relationships/externalLink" Target="externalLinks/externalLink9.xml" /><Relationship Id="rId90" Type="http://schemas.openxmlformats.org/officeDocument/2006/relationships/externalLink" Target="externalLinks/externalLink10.xml" /><Relationship Id="rId91" Type="http://schemas.openxmlformats.org/officeDocument/2006/relationships/externalLink" Target="externalLinks/externalLink11.xml" /><Relationship Id="rId92" Type="http://schemas.openxmlformats.org/officeDocument/2006/relationships/externalLink" Target="externalLinks/externalLink12.xml" /><Relationship Id="rId93" Type="http://schemas.openxmlformats.org/officeDocument/2006/relationships/externalLink" Target="externalLinks/externalLink13.xml" /><Relationship Id="rId94" Type="http://schemas.openxmlformats.org/officeDocument/2006/relationships/externalLink" Target="externalLinks/externalLink14.xml" /><Relationship Id="rId95" Type="http://schemas.openxmlformats.org/officeDocument/2006/relationships/externalLink" Target="externalLinks/externalLink15.xml" /><Relationship Id="rId96" Type="http://schemas.openxmlformats.org/officeDocument/2006/relationships/externalLink" Target="externalLinks/externalLink16.xml" /><Relationship Id="rId9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serihist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1" customWidth="1"/>
  </cols>
  <sheetData>
    <row r="1" ht="20.25">
      <c r="E1" s="445" t="s">
        <v>643</v>
      </c>
    </row>
    <row r="4" ht="15.75">
      <c r="E4" s="446" t="s">
        <v>644</v>
      </c>
    </row>
    <row r="8" s="447" customFormat="1" ht="12.75">
      <c r="A8" s="447" t="s">
        <v>645</v>
      </c>
    </row>
    <row r="9" s="447" customFormat="1" ht="12.75">
      <c r="A9" s="447" t="s">
        <v>647</v>
      </c>
    </row>
    <row r="10" s="447" customFormat="1" ht="12.75">
      <c r="A10" s="447" t="s">
        <v>648</v>
      </c>
    </row>
    <row r="11" s="447" customFormat="1" ht="12.75">
      <c r="A11" s="447" t="s">
        <v>649</v>
      </c>
    </row>
    <row r="12" s="447" customFormat="1" ht="12.75">
      <c r="A12" s="447" t="s">
        <v>650</v>
      </c>
    </row>
    <row r="13" s="447" customFormat="1" ht="12.75">
      <c r="A13" s="447" t="s">
        <v>651</v>
      </c>
    </row>
    <row r="14" s="447" customFormat="1" ht="12.75">
      <c r="A14" s="447" t="s">
        <v>652</v>
      </c>
    </row>
    <row r="15" s="447" customFormat="1" ht="12.75">
      <c r="A15" s="447" t="s">
        <v>653</v>
      </c>
    </row>
    <row r="16" s="447" customFormat="1" ht="12.75">
      <c r="A16" s="447" t="s">
        <v>654</v>
      </c>
    </row>
    <row r="17" s="447" customFormat="1" ht="12.75">
      <c r="A17" s="447" t="s">
        <v>655</v>
      </c>
    </row>
    <row r="18" s="447" customFormat="1" ht="12.75">
      <c r="A18" s="447" t="s">
        <v>656</v>
      </c>
    </row>
    <row r="19" s="447" customFormat="1" ht="12.75">
      <c r="A19" s="447" t="s">
        <v>657</v>
      </c>
    </row>
    <row r="20" s="447" customFormat="1" ht="12.75">
      <c r="A20" s="447" t="s">
        <v>658</v>
      </c>
    </row>
    <row r="21" s="447" customFormat="1" ht="12.75">
      <c r="A21" s="447" t="s">
        <v>659</v>
      </c>
    </row>
    <row r="22" s="447" customFormat="1" ht="12.75">
      <c r="A22" s="447" t="s">
        <v>660</v>
      </c>
    </row>
    <row r="23" s="447" customFormat="1" ht="12.75">
      <c r="A23" s="447" t="s">
        <v>661</v>
      </c>
    </row>
    <row r="24" s="447" customFormat="1" ht="12.75">
      <c r="A24" s="447" t="s">
        <v>662</v>
      </c>
    </row>
    <row r="25" s="447" customFormat="1" ht="12.75">
      <c r="A25" s="447" t="s">
        <v>663</v>
      </c>
    </row>
    <row r="26" s="447" customFormat="1" ht="12.75">
      <c r="A26" s="447" t="s">
        <v>664</v>
      </c>
    </row>
    <row r="27" s="447" customFormat="1" ht="12.75">
      <c r="A27" s="447" t="s">
        <v>665</v>
      </c>
    </row>
    <row r="28" s="447" customFormat="1" ht="12.75">
      <c r="A28" s="447" t="s">
        <v>525</v>
      </c>
    </row>
    <row r="29" s="447" customFormat="1" ht="12.75">
      <c r="A29" s="447" t="s">
        <v>573</v>
      </c>
    </row>
    <row r="30" s="447" customFormat="1" ht="12.75">
      <c r="A30" s="447" t="s">
        <v>526</v>
      </c>
    </row>
    <row r="31" s="447" customFormat="1" ht="12.75">
      <c r="A31" s="447" t="s">
        <v>666</v>
      </c>
    </row>
    <row r="32" s="447" customFormat="1" ht="12.75">
      <c r="A32" s="447" t="s">
        <v>667</v>
      </c>
    </row>
    <row r="33" s="447" customFormat="1" ht="12.75">
      <c r="A33" s="447" t="s">
        <v>668</v>
      </c>
    </row>
    <row r="34" s="447" customFormat="1" ht="12.75">
      <c r="A34" s="447" t="s">
        <v>522</v>
      </c>
    </row>
    <row r="35" s="447" customFormat="1" ht="12.75">
      <c r="A35" s="447" t="s">
        <v>669</v>
      </c>
    </row>
    <row r="36" s="447" customFormat="1" ht="12.75">
      <c r="A36" s="447" t="s">
        <v>670</v>
      </c>
    </row>
    <row r="37" s="447" customFormat="1" ht="12.75">
      <c r="A37" s="447" t="s">
        <v>671</v>
      </c>
    </row>
    <row r="38" s="447" customFormat="1" ht="12.75">
      <c r="A38" s="447" t="s">
        <v>672</v>
      </c>
    </row>
    <row r="39" s="447" customFormat="1" ht="12.75">
      <c r="A39" s="447" t="s">
        <v>673</v>
      </c>
    </row>
    <row r="40" s="447" customFormat="1" ht="12.75">
      <c r="A40" s="447" t="s">
        <v>674</v>
      </c>
    </row>
    <row r="41" s="447" customFormat="1" ht="12.75">
      <c r="A41" s="447" t="s">
        <v>675</v>
      </c>
    </row>
    <row r="42" s="447" customFormat="1" ht="12.75">
      <c r="A42" s="447" t="s">
        <v>676</v>
      </c>
    </row>
    <row r="43" s="447" customFormat="1" ht="12.75">
      <c r="A43" s="447" t="s">
        <v>677</v>
      </c>
    </row>
    <row r="44" s="447" customFormat="1" ht="12.75">
      <c r="A44" s="447" t="s">
        <v>678</v>
      </c>
    </row>
    <row r="45" s="447" customFormat="1" ht="12.75">
      <c r="A45" s="447" t="s">
        <v>679</v>
      </c>
    </row>
    <row r="46" s="447" customFormat="1" ht="12.75">
      <c r="A46" s="447" t="s">
        <v>680</v>
      </c>
    </row>
    <row r="47" s="447" customFormat="1" ht="12.75">
      <c r="A47" s="447" t="s">
        <v>681</v>
      </c>
    </row>
    <row r="48" s="447" customFormat="1" ht="12.75">
      <c r="A48" s="447" t="s">
        <v>682</v>
      </c>
    </row>
    <row r="49" s="447" customFormat="1" ht="12.75">
      <c r="A49" s="447" t="s">
        <v>683</v>
      </c>
    </row>
    <row r="50" s="447" customFormat="1" ht="12.75">
      <c r="A50" s="447" t="s">
        <v>684</v>
      </c>
    </row>
    <row r="51" s="447" customFormat="1" ht="12.75">
      <c r="A51" s="447" t="s">
        <v>685</v>
      </c>
    </row>
    <row r="52" s="447" customFormat="1" ht="12.75">
      <c r="A52" s="447" t="s">
        <v>686</v>
      </c>
    </row>
    <row r="53" s="447" customFormat="1" ht="12.75">
      <c r="A53" s="447" t="s">
        <v>506</v>
      </c>
    </row>
    <row r="54" s="447" customFormat="1" ht="12.75">
      <c r="A54" s="447" t="s">
        <v>687</v>
      </c>
    </row>
    <row r="55" s="447" customFormat="1" ht="12.75">
      <c r="A55" s="447" t="s">
        <v>688</v>
      </c>
    </row>
    <row r="56" s="447" customFormat="1" ht="12.75">
      <c r="A56" s="447" t="s">
        <v>689</v>
      </c>
    </row>
    <row r="57" s="447" customFormat="1" ht="12.75">
      <c r="A57" s="447" t="s">
        <v>690</v>
      </c>
    </row>
    <row r="58" s="447" customFormat="1" ht="12.75">
      <c r="A58" s="447" t="s">
        <v>691</v>
      </c>
    </row>
    <row r="59" s="447" customFormat="1" ht="12.75">
      <c r="A59" s="447" t="s">
        <v>692</v>
      </c>
    </row>
    <row r="60" s="447" customFormat="1" ht="12.75">
      <c r="A60" s="447" t="s">
        <v>693</v>
      </c>
    </row>
    <row r="61" s="447" customFormat="1" ht="12.75">
      <c r="A61" s="447" t="s">
        <v>694</v>
      </c>
    </row>
    <row r="62" s="447" customFormat="1" ht="12.75">
      <c r="A62" s="447" t="s">
        <v>695</v>
      </c>
    </row>
    <row r="63" s="447" customFormat="1" ht="12.75">
      <c r="A63" s="447" t="s">
        <v>696</v>
      </c>
    </row>
    <row r="64" s="447" customFormat="1" ht="12.75">
      <c r="A64" s="447" t="s">
        <v>697</v>
      </c>
    </row>
    <row r="65" s="447" customFormat="1" ht="12.75">
      <c r="A65" s="447" t="s">
        <v>698</v>
      </c>
    </row>
    <row r="66" s="447" customFormat="1" ht="12.75">
      <c r="A66" s="447" t="s">
        <v>699</v>
      </c>
    </row>
    <row r="67" s="447" customFormat="1" ht="12.75">
      <c r="A67" s="447" t="s">
        <v>700</v>
      </c>
    </row>
    <row r="68" s="447" customFormat="1" ht="12.75">
      <c r="A68" s="447" t="s">
        <v>701</v>
      </c>
    </row>
    <row r="69" s="447" customFormat="1" ht="12.75">
      <c r="A69" s="447" t="s">
        <v>702</v>
      </c>
    </row>
    <row r="70" s="447" customFormat="1" ht="12.75">
      <c r="A70" s="447" t="s">
        <v>703</v>
      </c>
    </row>
    <row r="71" s="447" customFormat="1" ht="12.75">
      <c r="A71" s="447" t="s">
        <v>704</v>
      </c>
    </row>
    <row r="72" s="447" customFormat="1" ht="12.75">
      <c r="A72" s="447" t="s">
        <v>705</v>
      </c>
    </row>
    <row r="73" s="447" customFormat="1" ht="12.75">
      <c r="A73" s="447" t="s">
        <v>706</v>
      </c>
    </row>
    <row r="74" s="447" customFormat="1" ht="12.75">
      <c r="A74" s="447" t="s">
        <v>707</v>
      </c>
    </row>
    <row r="75" s="447" customFormat="1" ht="12.75">
      <c r="A75" s="447" t="s">
        <v>708</v>
      </c>
    </row>
    <row r="76" s="447" customFormat="1" ht="12.75">
      <c r="A76" s="447" t="s">
        <v>709</v>
      </c>
    </row>
    <row r="77" s="447" customFormat="1" ht="12.75">
      <c r="A77" s="447" t="s">
        <v>710</v>
      </c>
    </row>
    <row r="78" s="447" customFormat="1" ht="12.75">
      <c r="A78" s="447" t="s">
        <v>711</v>
      </c>
    </row>
    <row r="79" s="447" customFormat="1" ht="12.75">
      <c r="A79" s="447" t="s">
        <v>712</v>
      </c>
    </row>
    <row r="80" s="447" customFormat="1" ht="12.75">
      <c r="A80" s="447" t="s">
        <v>713</v>
      </c>
    </row>
    <row r="81" s="447" customFormat="1" ht="12.75">
      <c r="A81" s="447" t="s">
        <v>714</v>
      </c>
    </row>
    <row r="82" s="447" customFormat="1" ht="12.75">
      <c r="A82" s="447" t="s">
        <v>715</v>
      </c>
    </row>
    <row r="83" s="447" customFormat="1" ht="12.75">
      <c r="A83" s="447" t="s">
        <v>716</v>
      </c>
    </row>
    <row r="84" s="447" customFormat="1" ht="12.75">
      <c r="A84" s="447" t="s">
        <v>717</v>
      </c>
    </row>
  </sheetData>
  <mergeCells count="77">
    <mergeCell ref="A84:IV84"/>
    <mergeCell ref="A80:IV80"/>
    <mergeCell ref="A81:IV81"/>
    <mergeCell ref="A82:IV82"/>
    <mergeCell ref="A83:IV83"/>
    <mergeCell ref="A76:IV76"/>
    <mergeCell ref="A77:IV77"/>
    <mergeCell ref="A78:IV78"/>
    <mergeCell ref="A79:IV79"/>
    <mergeCell ref="A72:IV72"/>
    <mergeCell ref="A73:IV73"/>
    <mergeCell ref="A74:IV74"/>
    <mergeCell ref="A75:IV75"/>
    <mergeCell ref="A68:IV68"/>
    <mergeCell ref="A69:IV69"/>
    <mergeCell ref="A70:IV70"/>
    <mergeCell ref="A71:IV71"/>
    <mergeCell ref="A64:IV64"/>
    <mergeCell ref="A65:IV65"/>
    <mergeCell ref="A66:IV66"/>
    <mergeCell ref="A67:IV67"/>
    <mergeCell ref="A60:IV60"/>
    <mergeCell ref="A61:IV61"/>
    <mergeCell ref="A62:IV62"/>
    <mergeCell ref="A63:IV63"/>
    <mergeCell ref="A56:IV56"/>
    <mergeCell ref="A57:IV57"/>
    <mergeCell ref="A58:IV58"/>
    <mergeCell ref="A59:IV59"/>
    <mergeCell ref="A52:IV52"/>
    <mergeCell ref="A53:IV53"/>
    <mergeCell ref="A54:IV54"/>
    <mergeCell ref="A55:IV55"/>
    <mergeCell ref="A48:IV48"/>
    <mergeCell ref="A49:IV49"/>
    <mergeCell ref="A50:IV50"/>
    <mergeCell ref="A51:IV51"/>
    <mergeCell ref="A44:IV44"/>
    <mergeCell ref="A45:IV45"/>
    <mergeCell ref="A46:IV46"/>
    <mergeCell ref="A47:IV47"/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5.1 (05)'!A1" display="25.1.  SUPERFICIE FORESTAL: Análisis autonómico del total arbolado, desarbolado y forestal, 2005 (Hectáreas) "/>
    <hyperlink ref="A9" location="'25.1 (06)'!A1" display="25.1.  SUPERFICIE FORESTAL: Análisis autonómico del total arbolado, desarbolado y forestal, 2006 (Hectáreas) "/>
    <hyperlink ref="A10" location="'25.2 (05)'!A1" display="25.2.  SUPERFICIE FORESTAL: Análisis autonómico según titularidad de los montes, 2005 (Hectáreas) "/>
    <hyperlink ref="A11" location="'25.2 (06)'!A1" display="25.2.  SUPERFICIE FORESTAL: Análisis autonómico según titularidad de los montes, 2006 (Hectáreas) "/>
    <hyperlink ref="A12" location="'25.3 (05)'!A1" display="25.3.  SUPERFICIE FORESTAL: Análisis autonómico según grupos de especies, 2005 (Hectáreas)"/>
    <hyperlink ref="A13" location="'25.3 (06)'!A1" display="25.3.  SUPERFICIE FORESTAL: Análisis autonómico según grupos de especies, 2006 (Hectáreas)"/>
    <hyperlink ref="A14" location="'25.4 (05)'!A1" display="25.4.  SUPERFICIE FORESTAL: Análisis autonómico según forma fundamental de la masa, 2005 (Hectáreas)"/>
    <hyperlink ref="A15" location="'25.4 (06)'!A1" display="25.4.  SUPERFICIE FORESTAL: Análisis autonómico según forma fundamental de la masa, 2006 (Hectáreas)"/>
    <hyperlink ref="A16" location="'25.5 (05)'!A1" display="25.5.  SUPERFICIE FORESTAL: Análisis autonómico de existencias medias según el Inventario Forestal Nacional (IFN), 2005 "/>
    <hyperlink ref="A17" location="'25.5 (06)'!A1" display="25.5.  SUPERFICIE FORESTAL: Análisis autonómico de existencias medias según el Inventario Forestal Nacional (IFN), 2006 "/>
    <hyperlink ref="A18" location="'25.6 (05)'!A1" display="25.6.  SUPERFICIE FORESTAL: Análisis autonómico del volumen maderable y de leña, 2005 "/>
    <hyperlink ref="A19" location="'25.6 (06)'!A1" display="25.6.  SUPERFICIE FORESTAL: Análisis autonómico del volumen maderable y de leña, 2006 "/>
    <hyperlink ref="A20" location="'25.7 (05)'!A1" display="25.7.  SUPERFICIE FORESTAL: Distribucción de la cabida según formación forestal dominante, 2005 "/>
    <hyperlink ref="A21" location="'25.7 (06)'!A1" display="25.7.  SUPERFICIE FORESTAL: Distribucción de la cabida según formación forestal dominante, 2006 "/>
    <hyperlink ref="A22" location="'25.8'!A1" display="25.8.  REPOBLACIÓN FORESTAL: Serie histórica de las forestaciones de tierras agrícolas "/>
    <hyperlink ref="A23" location="'25.9 (05)'!A1" display="25.9. REPOBLACIÓN FORESTAL: Análisis autonómico de repoblaciones según tipo y objetivo, 2005 (Hectáreas) "/>
    <hyperlink ref="A24" location="'25.9 (06)'!A1" display="25.9. REPOBLACIÓN FORESTAL: Análisis autonómico de repoblaciones según tipo y objetivo, 2006 (Hectáreas) "/>
    <hyperlink ref="A25" location="'25.10 (05)'!A1" display="25.10. REPOBLACIÓN FORESTAL : Análisis de los costes asociados a la repoblación por tipos, 2005 "/>
    <hyperlink ref="A26" location="'25.10 (06)'!A1" display="25.10. REPOBLACIÓN FORESTAL : Análisis de los costes asociados a la repoblación por tipos, 2006 "/>
    <hyperlink ref="A27" location="'25.11'!A1" display="25.11.  REPLOBACION FORESTAL: Serie histórica del análisis autonómico del número de viveros forestales "/>
    <hyperlink ref="A28" location="'25.12 (05)'!A1" display="25.12. RED NATURA 2000: Análisis autonómico del estado de la Red, 2005 "/>
    <hyperlink ref="A29" location="'25.12 (06)'!A1" display="25.12. RED NATURA 2000: Análisis autonómico del estado de la Red, 2006 "/>
    <hyperlink ref="A30" location="'25.13 (05)'!A1" display="25.13. RED NATURA 2000: Análisis autonómico de la superficie total de la red, 2005 "/>
    <hyperlink ref="A31" location="'25.13 (06)'!A1" display="25.13. RED NATURA 2000: Análisis autonómico de la superficie total de la red, 2006 "/>
    <hyperlink ref="A32" location="'25.14 (05)'!A1" display="25.14.  ESPACIOS NATURALES PROTEGIDOS: Análisis autonómico del número de espacios declarados según figuras de protección, 2005"/>
    <hyperlink ref="A33" location="'25.14 (06)'!A1" display="25.14.  ESPACIOS NATURALES PROTEGIDOS: Análisis autonómico del número de espacios declarados según figuras de protección, 2006"/>
    <hyperlink ref="A34" location="'25.15 (05)'!A1" display="25.15.  ESPACIOS NATURALES PROTEGIDOS: Análisis autonómico del número total de espacios protegidos, de figura de protección y figura de protección más empleada, 2005 "/>
    <hyperlink ref="A35" location="'25.15 (06)'!A1" display="25.15.  ESPACIOS NATURALES PROTEGIDOS: Análisis autonómico del número total de espacios protegidos, de figura de protección y figura de protección más empleada, 2006 "/>
    <hyperlink ref="A36" location="'25.16 (05)'!A1" display="25.16.  ESPACIOS NATURALES PROTEGIDOS: Análisis autonómico de las pricipales figuras de protección, número de espacios declarados y superficie ocupada, 2005 (continuación)"/>
    <hyperlink ref="A37" location="'25.16 (06)'!A1" display="25.16.  ESPACIOS NATURALES PROTEGIDOS: Análisis autonómico de las pricipales figuras de protección, número de espacios declarados y superficie ocupada, 2006 (continuación)"/>
    <hyperlink ref="A38" location="'25.17 (05)'!A1" display="25.17.  ESPACIOS NATURALES PROTEGIDOS: Análisis autonómico de las pricipales figuras de protección, número de espacios declarados y superficie ocupada, 2005 (continuación)"/>
    <hyperlink ref="A39" location="'25.17 (06)'!A1" display="25.17.  ESPACIOS NATURALES PROTEGIDOS: Análisis autonómico de las pricipales figuras de protección, número de espacios declarados y superficie ocupada, 2006 (continuación)"/>
    <hyperlink ref="A40" location="'25.18 (05)'!A1" display="25.18.  ESPACIOS NATURALES PROTEGIDOS: Análisis autonómico de las pricipales figuras de protección, número de espacios declarados y superficie ocupada, 2005 (continuación)"/>
    <hyperlink ref="A41" location="'25.18 (06)'!A1" display="25.18.  ESPACIOS NATURALES PROTEGIDOS: Análisis autonómico de las pricipales figuras de protección, número de espacios declarados y superficie ocupada, 2006 (continuación)"/>
    <hyperlink ref="A42" location="'25.19 (05)'!A1" display="25.19.  ESPACIOS NATURALES PROTEGIDOS: Análisis autonómico de las principales figuras de protección, de espacios declarados y superficie ocupada, 2005 (continuación)"/>
    <hyperlink ref="A43" location="'25.19 (06)'!A1" display="25.19.  ESPACIOS NATURALES PROTEGIDOS: Análisis autonómico de las principales figuras de protección, de espacios declarados y superficie ocupada, 2006 (continuación)"/>
    <hyperlink ref="A44" location="'25.20'!A1" display="25.20. ESPACIOS NATURALES PROTEGIDOS: Análisis autonómico del número de planes de ordenación aprobados y de gestión, 2005 (Hasta 31 de Diciembre) "/>
    <hyperlink ref="A45" location="'25.21 (05)'!A1" display="25.21. CAZA: Número de capturas, peso total, valor e ingresos complementarios según especies cinegéticas, 2005"/>
    <hyperlink ref="A46" location="'25.21 (06)'!A1" display="25.21. CAZA: Número de capturas, peso total, peso medio, valor y precio medio según especies cinegéticas, 2006"/>
    <hyperlink ref="A47" location="'25.22 (05)'!A1" display="25.22. PESCA: Número de capturas en aguas continentales, peso y valor según especie, 2005 "/>
    <hyperlink ref="A48" location="'25.22 (06)'!A1" display="25.22. PESCA: Número de capturas en aguas continentales, peso total, peso medio,  valor y precio según especie, 2006 "/>
    <hyperlink ref="A49" location="'25.23'!A1" display="25.23.  CAZA Y PESCA: Serie histórica de las licencias expedidas "/>
    <hyperlink ref="A50" location="'25.24 (05)'!A1" display="25.24.  CAZA Y PESCA: Número de licencias y valor económico, 2005 "/>
    <hyperlink ref="A51" location="'25.24 (06)'!A1" display="25.24.  CAZA Y PESCA: Número de licencias y valor económico, 2006 "/>
    <hyperlink ref="A52" location="'25.25'!A1" display="25.25. PESCA: Número de piezas, peso total y valor según especie y destino, 2005 "/>
    <hyperlink ref="A53" location="'25.26 (05)'!A1" display="25.26.  MADERA Y LEÑA: Destino según grupos de especies y producto, 2005 "/>
    <hyperlink ref="A54" location="'25.26 (06)'!A1" display="25.26.  MADERA Y LEÑA: Destino según grupos de especies y producto, 2006 "/>
    <hyperlink ref="A55" location="'25.27 (05)'!A1" display="25.27. LEÑA: Destino de la leña recogida según grupos de especies y producto, 2005 "/>
    <hyperlink ref="A56" location="'25.27 (06)'!A1" display="25.27. LEÑA: Destino de la leña recogida según grupos de especies y producto, 2006 "/>
    <hyperlink ref="A57" location="'25.28'!A1" display="25.28.  MADERA Y LEÑA: Serie histórica de las cortas de madera según grupos de especies y valor "/>
    <hyperlink ref="A58" location="'25.29'!A1" display="25.29.  BALANCE DE CONSUMO DE MADERA Y LEÑA (Miles de m3 en rollo sin corteza) Cobertura geográfica: ESPAÑA"/>
    <hyperlink ref="A59" location="'25.30 (05)'!A1" display="25.30. MADERA Y LEÑA: Resumen nacional de cortas de madera y leña según grupos de especies y tipo de propiedad, 2005 (m3 con corteza) "/>
    <hyperlink ref="A60" location="'25.30 (06)'!A1" display="25.30. MADERA Y LEÑA: Resumen nacional de cortas de madera y leña según grupos de especies y tipo de propiedad, 2006 (m3 con corteza) "/>
    <hyperlink ref="A61" location="'25.31 (05)'!A1" display="25.31. MADERA Y LEÑA: Cortas de coníferas según variedad de la especie y volumen cortado, 2005                           (m3 con corteza) "/>
    <hyperlink ref="A62" location="'25.31 (06)'!A1" display="25.31. MADERA Y LEÑA: Cortas de coníferas según variedad de la especie y volumen cortado, 2006                           (m3 con corteza) "/>
    <hyperlink ref="A63" location="'25.32 (05)'!A1" display="25.32. MADERA Y LEÑA: Cortas de frondosas según variedad de la especie y volumen cortado, 2005 (m3 con corteza) "/>
    <hyperlink ref="A64" location="'25.32 (06)'!A1" display="25.32. MADERA Y LEÑA: Cortas de frondosas según variedad de la especie y volumen cortado, 2006 (m3 con corteza) "/>
    <hyperlink ref="A65" location="'25.33'!A1" display="25.33. MADERA Y LEÑA: Serie histórica de producción y valor en cargadero de la leña "/>
    <hyperlink ref="A66" location="'25.34 (05)'!A1" display="25.34. LEÑA: Resumen nacional de la extracción de leña según grupos de especies, 2005 "/>
    <hyperlink ref="A67" location="'25.34 (06)'!A1" display="25.34. LEÑA: Resumen nacional de la extracción de leña según grupos de especies, 2006 "/>
    <hyperlink ref="A68" location="'25.35 (05)'!A1" display="25.35.  PRODUCCIÓN LEÑA: Extracción de leña según tipo de propiedad del monte , 2005 (Estéreos) "/>
    <hyperlink ref="A69" location="'25.35 (06)'!A1" display="25.35.  PRODUCCIÓN LEÑA: Extracción de leña según tipo de propiedad del monte , 2006 (Estéreos) "/>
    <hyperlink ref="A70" location="'25.36 (06)'!A1" display="25.36.  MADERA, LEÑA, PASTA Y PAPEL: Comercio exterior de España, 2006 "/>
    <hyperlink ref="A71" location="'25.36 (07)'!A1" display="25.36.  MADERA, LEÑA, PASTA Y PAPEL: Comercio exterior de España, 2007 "/>
    <hyperlink ref="A72" location="'25.37'!A1" display="25.37.  GESTIÓN FORESTAL SOSTENIBLE: Análisis autonómico de la superficie forestal ordenada y sin ordenar, 2005  (Hectáreas) "/>
    <hyperlink ref="A73" location="'25.38'!A1" display="25.38.  GESTIÓN FORESTAL SOSTENIBLE: Análisis autonómico de la superficie forestal según  titularidad, 2005 (Hectáreas) "/>
    <hyperlink ref="A74" location="'25.39'!A1" display="25.39.  GESTIÓN FORESTAL SOSTENIBLE: Análisis autonómico de la superficie total certificada según sistemas de certificación reconocidos, 2005 (Hectáreas) "/>
    <hyperlink ref="A75" location="'25.40'!A1" display="25.40.  GESTIÓN FORESTAL SOSTENIBLE: Análisis Autonómico del número de certificados de cadena de custodia según sistemas de certificación reconocidos, 2005 "/>
    <hyperlink ref="A76" location="'25.41'!A1" display="25.41.  GESTIÓN FORESTAL SOSTENIBLE: Número de certificados de cadena de custodia según categoría del producto y sistemas de certificación reconocidos, 2005 "/>
    <hyperlink ref="A77" location="'25.42'!A1" display="25.42.  INCENDIOS FORESTALES: Serie histórica del número de incendios, superficie afectada y pérdidas "/>
    <hyperlink ref="A78" location="'25.43'!A1" display="25.43.  INCENDIOS FORESTALES: Número de incendios según extensión y tipos de vegetación, 2006 "/>
    <hyperlink ref="A79" location="'25.44'!A1" display="25.44.  INCENDIOS FORESTALES: Número de montes y superficie afectada según propiedad y tipos de vegetación, 2006 "/>
    <hyperlink ref="A80" location="'25.45'!A1" display="25.45.  INCENDIOS  FORESTALES: Efectos ambientales producidos, 2006 Superficie quemada autorregenerable"/>
    <hyperlink ref="A81" location="'25.46'!A1" display="25.46.  INCENDIOS  FORESTALES: Efectos ambientales producidos, 2006 Efectos en la vida silvestre"/>
    <hyperlink ref="A82" location="'25.47'!A1" display="25.47.  INCENDIOS  FORESTALES: Efectos ambientales producidos, 2006 Riesgos de erosión"/>
    <hyperlink ref="A83" location="'25.48'!A1" display="25.48. INCENDIOS FORESTALES: Efectos ambientales producidos, 2006 Alteraciones del paisaje y valores recreativos"/>
    <hyperlink ref="A84" location="'25.49'!A1" display="25.49.  INCEDIOS FORESTALES: Efectos ambientales producidos, 2006 Efectos en la economía local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C8" sqref="C8"/>
    </sheetView>
  </sheetViews>
  <sheetFormatPr defaultColWidth="11.421875" defaultRowHeight="12.75"/>
  <cols>
    <col min="1" max="1" width="21.421875" style="1" customWidth="1"/>
    <col min="2" max="8" width="13.00390625" style="1" customWidth="1"/>
    <col min="9" max="9" width="17.140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536</v>
      </c>
      <c r="B3" s="350"/>
      <c r="C3" s="350"/>
      <c r="D3" s="350"/>
      <c r="E3" s="350"/>
      <c r="F3" s="350"/>
      <c r="G3" s="350"/>
      <c r="H3" s="350"/>
      <c r="I3" s="350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13</v>
      </c>
      <c r="B5" s="346" t="s">
        <v>48</v>
      </c>
      <c r="C5" s="347"/>
      <c r="D5" s="347"/>
      <c r="E5" s="347"/>
      <c r="F5" s="346" t="s">
        <v>52</v>
      </c>
      <c r="G5" s="347"/>
      <c r="H5" s="347"/>
      <c r="I5" s="347"/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57" t="s">
        <v>49</v>
      </c>
      <c r="C6" s="357" t="s">
        <v>443</v>
      </c>
      <c r="D6" s="357" t="s">
        <v>50</v>
      </c>
      <c r="E6" s="357" t="s">
        <v>51</v>
      </c>
      <c r="F6" s="357" t="s">
        <v>49</v>
      </c>
      <c r="G6" s="357" t="s">
        <v>444</v>
      </c>
      <c r="H6" s="357" t="s">
        <v>50</v>
      </c>
      <c r="I6" s="348" t="s">
        <v>51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352"/>
      <c r="B7" s="358"/>
      <c r="C7" s="358"/>
      <c r="D7" s="358"/>
      <c r="E7" s="358" t="s">
        <v>51</v>
      </c>
      <c r="F7" s="358"/>
      <c r="G7" s="358"/>
      <c r="H7" s="358"/>
      <c r="I7" s="354" t="s">
        <v>51</v>
      </c>
      <c r="J7" s="4"/>
      <c r="K7" s="4"/>
      <c r="L7" s="4"/>
      <c r="M7" s="4"/>
      <c r="N7" s="4"/>
      <c r="O7" s="4"/>
    </row>
    <row r="8" spans="1:19" s="5" customFormat="1" ht="12.75">
      <c r="A8" s="6" t="s">
        <v>14</v>
      </c>
      <c r="B8" s="7">
        <v>1998</v>
      </c>
      <c r="C8" s="7">
        <v>133092754</v>
      </c>
      <c r="D8" s="7">
        <v>688061951</v>
      </c>
      <c r="E8" s="7">
        <v>937470406</v>
      </c>
      <c r="F8" s="7" t="s">
        <v>53</v>
      </c>
      <c r="G8" s="7">
        <v>90397515</v>
      </c>
      <c r="H8" s="7">
        <v>478465099</v>
      </c>
      <c r="I8" s="7">
        <v>462474516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2.75">
      <c r="A9" s="6" t="s">
        <v>15</v>
      </c>
      <c r="B9" s="7">
        <v>1998</v>
      </c>
      <c r="C9" s="7">
        <v>47300541</v>
      </c>
      <c r="D9" s="7">
        <v>262047945</v>
      </c>
      <c r="E9" s="7">
        <v>385021574</v>
      </c>
      <c r="F9" s="7">
        <v>1988</v>
      </c>
      <c r="G9" s="7">
        <v>32577250</v>
      </c>
      <c r="H9" s="7">
        <v>175998280</v>
      </c>
      <c r="I9" s="7">
        <v>253325257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2.75">
      <c r="A10" s="6" t="s">
        <v>16</v>
      </c>
      <c r="B10" s="7">
        <v>2000</v>
      </c>
      <c r="C10" s="7">
        <v>25206929</v>
      </c>
      <c r="D10" s="7">
        <v>139995412</v>
      </c>
      <c r="E10" s="7">
        <v>183575264</v>
      </c>
      <c r="F10" s="7" t="s">
        <v>54</v>
      </c>
      <c r="G10" s="7">
        <v>19309309</v>
      </c>
      <c r="H10" s="7">
        <v>97309277</v>
      </c>
      <c r="I10" s="7">
        <v>143762246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2.75">
      <c r="A11" s="6" t="s">
        <v>17</v>
      </c>
      <c r="B11" s="7">
        <v>2005</v>
      </c>
      <c r="C11" s="7">
        <v>54816506</v>
      </c>
      <c r="D11" s="7">
        <v>226980023</v>
      </c>
      <c r="E11" s="7">
        <v>323524187</v>
      </c>
      <c r="F11" s="7">
        <v>1996</v>
      </c>
      <c r="G11" s="7">
        <v>43727142</v>
      </c>
      <c r="H11" s="7">
        <v>181805593</v>
      </c>
      <c r="I11" s="7">
        <v>325466402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12.75">
      <c r="A12" s="6" t="s">
        <v>18</v>
      </c>
      <c r="B12" s="7">
        <v>1999</v>
      </c>
      <c r="C12" s="7">
        <v>54651039</v>
      </c>
      <c r="D12" s="7">
        <v>266606811</v>
      </c>
      <c r="E12" s="7">
        <v>441259193</v>
      </c>
      <c r="F12" s="7" t="s">
        <v>55</v>
      </c>
      <c r="G12" s="7">
        <v>45349058</v>
      </c>
      <c r="H12" s="7">
        <v>230248092</v>
      </c>
      <c r="I12" s="7">
        <v>360845645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5" customFormat="1" ht="12.75">
      <c r="A13" s="6" t="s">
        <v>19</v>
      </c>
      <c r="B13" s="7">
        <v>1999</v>
      </c>
      <c r="C13" s="7">
        <v>15516950</v>
      </c>
      <c r="D13" s="7">
        <v>117714161</v>
      </c>
      <c r="E13" s="7">
        <v>124166834</v>
      </c>
      <c r="F13" s="7">
        <v>1987</v>
      </c>
      <c r="G13" s="7">
        <v>9569904</v>
      </c>
      <c r="H13" s="7">
        <v>85416491</v>
      </c>
      <c r="I13" s="7">
        <v>116472292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5" customFormat="1" ht="12.75">
      <c r="A14" s="6" t="s">
        <v>20</v>
      </c>
      <c r="B14" s="7" t="s">
        <v>56</v>
      </c>
      <c r="C14" s="7">
        <v>74338313</v>
      </c>
      <c r="D14" s="7">
        <v>734991219</v>
      </c>
      <c r="E14" s="7">
        <v>1352197973</v>
      </c>
      <c r="F14" s="7" t="s">
        <v>57</v>
      </c>
      <c r="G14" s="7">
        <v>44575286</v>
      </c>
      <c r="H14" s="7">
        <v>489142878</v>
      </c>
      <c r="I14" s="7">
        <v>932225755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5" customFormat="1" ht="12.75">
      <c r="A15" s="6" t="s">
        <v>21</v>
      </c>
      <c r="B15" s="7" t="s">
        <v>58</v>
      </c>
      <c r="C15" s="7">
        <v>118157125</v>
      </c>
      <c r="D15" s="7">
        <v>1035407888</v>
      </c>
      <c r="E15" s="7">
        <v>1638995489</v>
      </c>
      <c r="F15" s="7" t="s">
        <v>55</v>
      </c>
      <c r="G15" s="7">
        <v>80040743</v>
      </c>
      <c r="H15" s="7">
        <v>798899957</v>
      </c>
      <c r="I15" s="7">
        <v>1470239766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5" customFormat="1" ht="12.75">
      <c r="A16" s="6" t="s">
        <v>22</v>
      </c>
      <c r="B16" s="7">
        <v>1999</v>
      </c>
      <c r="C16" s="7">
        <v>7525457</v>
      </c>
      <c r="D16" s="7">
        <v>62796997</v>
      </c>
      <c r="E16" s="7">
        <v>103509384</v>
      </c>
      <c r="F16" s="7" t="s">
        <v>53</v>
      </c>
      <c r="G16" s="7">
        <v>5451412</v>
      </c>
      <c r="H16" s="7">
        <v>45923035</v>
      </c>
      <c r="I16" s="7">
        <v>55511419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>
      <c r="A17" s="6" t="s">
        <v>23</v>
      </c>
      <c r="B17" s="7" t="s">
        <v>59</v>
      </c>
      <c r="C17" s="7">
        <v>153771658</v>
      </c>
      <c r="D17" s="7">
        <v>1210642112</v>
      </c>
      <c r="E17" s="7">
        <v>1987334660</v>
      </c>
      <c r="F17" s="7" t="s">
        <v>60</v>
      </c>
      <c r="G17" s="7">
        <v>86602609</v>
      </c>
      <c r="H17" s="7">
        <v>740246643</v>
      </c>
      <c r="I17" s="7">
        <v>1349090285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12.75">
      <c r="A18" s="6" t="s">
        <v>24</v>
      </c>
      <c r="B18" s="7">
        <v>2000</v>
      </c>
      <c r="C18" s="7">
        <v>10895345</v>
      </c>
      <c r="D18" s="7">
        <v>83508240</v>
      </c>
      <c r="E18" s="7">
        <v>115452507</v>
      </c>
      <c r="F18" s="7">
        <v>1990</v>
      </c>
      <c r="G18" s="7">
        <v>6798903</v>
      </c>
      <c r="H18" s="7">
        <v>56094587</v>
      </c>
      <c r="I18" s="7">
        <v>85226136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5" customFormat="1" ht="12.75">
      <c r="A19" s="6" t="s">
        <v>25</v>
      </c>
      <c r="B19" s="7" t="s">
        <v>61</v>
      </c>
      <c r="C19" s="7">
        <v>83734225</v>
      </c>
      <c r="D19" s="7">
        <v>858701263</v>
      </c>
      <c r="E19" s="7">
        <v>1539020381</v>
      </c>
      <c r="F19" s="7" t="s">
        <v>62</v>
      </c>
      <c r="G19" s="7">
        <v>49524473</v>
      </c>
      <c r="H19" s="7">
        <v>500117900</v>
      </c>
      <c r="I19" s="7">
        <v>1025681397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5" customFormat="1" ht="12.75">
      <c r="A20" s="6" t="s">
        <v>26</v>
      </c>
      <c r="B20" s="7" t="s">
        <v>41</v>
      </c>
      <c r="C20" s="7" t="s">
        <v>41</v>
      </c>
      <c r="D20" s="7" t="s">
        <v>41</v>
      </c>
      <c r="E20" s="7" t="s">
        <v>41</v>
      </c>
      <c r="F20" s="7">
        <v>1994</v>
      </c>
      <c r="G20" s="7">
        <v>10946124</v>
      </c>
      <c r="H20" s="7">
        <v>151430435</v>
      </c>
      <c r="I20" s="7">
        <v>235627475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5" customFormat="1" ht="12.75">
      <c r="A21" s="6" t="s">
        <v>27</v>
      </c>
      <c r="B21" s="7">
        <v>1999</v>
      </c>
      <c r="C21" s="7">
        <v>6919544</v>
      </c>
      <c r="D21" s="7">
        <v>84597294</v>
      </c>
      <c r="E21" s="7">
        <v>87127120</v>
      </c>
      <c r="F21" s="7" t="s">
        <v>53</v>
      </c>
      <c r="G21" s="7">
        <v>3144308</v>
      </c>
      <c r="H21" s="7">
        <v>43218188</v>
      </c>
      <c r="I21" s="7">
        <v>46845088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5" customFormat="1" ht="12.75">
      <c r="A22" s="6" t="s">
        <v>28</v>
      </c>
      <c r="B22" s="7">
        <v>2001</v>
      </c>
      <c r="C22" s="7">
        <v>33255502</v>
      </c>
      <c r="D22" s="7">
        <v>246854913</v>
      </c>
      <c r="E22" s="7">
        <v>345455952</v>
      </c>
      <c r="F22" s="7">
        <v>1990</v>
      </c>
      <c r="G22" s="7">
        <v>19060829</v>
      </c>
      <c r="H22" s="7">
        <v>154974856</v>
      </c>
      <c r="I22" s="7">
        <v>214926320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5" customFormat="1" ht="12.75">
      <c r="A23" s="6" t="s">
        <v>29</v>
      </c>
      <c r="B23" s="7" t="s">
        <v>41</v>
      </c>
      <c r="C23" s="7" t="s">
        <v>41</v>
      </c>
      <c r="D23" s="7" t="s">
        <v>41</v>
      </c>
      <c r="E23" s="7" t="s">
        <v>41</v>
      </c>
      <c r="F23" s="7" t="s">
        <v>63</v>
      </c>
      <c r="G23" s="7">
        <v>40794501</v>
      </c>
      <c r="H23" s="7">
        <v>402855610</v>
      </c>
      <c r="I23" s="7">
        <v>513480154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13.5" thickBot="1">
      <c r="A24" s="248" t="s">
        <v>30</v>
      </c>
      <c r="B24" s="249">
        <v>2002</v>
      </c>
      <c r="C24" s="249">
        <v>13543532</v>
      </c>
      <c r="D24" s="249">
        <v>63241562</v>
      </c>
      <c r="E24" s="249">
        <v>119908071</v>
      </c>
      <c r="F24" s="249">
        <v>1992</v>
      </c>
      <c r="G24" s="249">
        <v>9452859</v>
      </c>
      <c r="H24" s="249">
        <v>42948193</v>
      </c>
      <c r="I24" s="249">
        <v>85563792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9" s="5" customFormat="1" ht="13.5" customHeight="1">
      <c r="A25" s="14" t="s">
        <v>489</v>
      </c>
      <c r="B25" s="2"/>
      <c r="C25" s="2"/>
      <c r="D25" s="2"/>
      <c r="E25" s="2"/>
      <c r="F25" s="2"/>
      <c r="G25" s="2"/>
      <c r="H25" s="2"/>
      <c r="I25" s="2"/>
    </row>
    <row r="28" ht="12.75">
      <c r="C28" s="245"/>
    </row>
  </sheetData>
  <mergeCells count="13">
    <mergeCell ref="B5:E5"/>
    <mergeCell ref="B6:B7"/>
    <mergeCell ref="C6:C7"/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I41" sqref="I41"/>
    </sheetView>
  </sheetViews>
  <sheetFormatPr defaultColWidth="11.421875" defaultRowHeight="12.75"/>
  <cols>
    <col min="1" max="1" width="21.421875" style="1" customWidth="1"/>
    <col min="2" max="8" width="13.00390625" style="1" customWidth="1"/>
    <col min="9" max="9" width="17.140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537</v>
      </c>
      <c r="B3" s="350"/>
      <c r="C3" s="350"/>
      <c r="D3" s="350"/>
      <c r="E3" s="350"/>
      <c r="F3" s="350"/>
      <c r="G3" s="350"/>
      <c r="H3" s="350"/>
      <c r="I3" s="350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13</v>
      </c>
      <c r="B5" s="346" t="s">
        <v>48</v>
      </c>
      <c r="C5" s="347"/>
      <c r="D5" s="347"/>
      <c r="E5" s="347"/>
      <c r="F5" s="346" t="s">
        <v>52</v>
      </c>
      <c r="G5" s="347"/>
      <c r="H5" s="347"/>
      <c r="I5" s="347"/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57" t="s">
        <v>49</v>
      </c>
      <c r="C6" s="357" t="s">
        <v>443</v>
      </c>
      <c r="D6" s="357" t="s">
        <v>50</v>
      </c>
      <c r="E6" s="357" t="s">
        <v>51</v>
      </c>
      <c r="F6" s="357" t="s">
        <v>49</v>
      </c>
      <c r="G6" s="357" t="s">
        <v>444</v>
      </c>
      <c r="H6" s="357" t="s">
        <v>50</v>
      </c>
      <c r="I6" s="348" t="s">
        <v>51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352"/>
      <c r="B7" s="358"/>
      <c r="C7" s="358"/>
      <c r="D7" s="358"/>
      <c r="E7" s="358" t="s">
        <v>51</v>
      </c>
      <c r="F7" s="358"/>
      <c r="G7" s="358"/>
      <c r="H7" s="358"/>
      <c r="I7" s="354" t="s">
        <v>51</v>
      </c>
      <c r="J7" s="4"/>
      <c r="K7" s="4"/>
      <c r="L7" s="4"/>
      <c r="M7" s="4"/>
      <c r="N7" s="4"/>
      <c r="O7" s="4"/>
    </row>
    <row r="8" spans="1:19" s="5" customFormat="1" ht="12.75">
      <c r="A8" s="6" t="s">
        <v>14</v>
      </c>
      <c r="B8" s="7">
        <v>1998</v>
      </c>
      <c r="C8" s="7">
        <v>133092754</v>
      </c>
      <c r="D8" s="7">
        <v>688061951</v>
      </c>
      <c r="E8" s="7">
        <v>937470406</v>
      </c>
      <c r="F8" s="7" t="s">
        <v>538</v>
      </c>
      <c r="G8" s="7">
        <v>90397515</v>
      </c>
      <c r="H8" s="7">
        <v>478465099</v>
      </c>
      <c r="I8" s="7">
        <v>462474516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2.75">
      <c r="A9" s="6" t="s">
        <v>15</v>
      </c>
      <c r="B9" s="7">
        <v>1998</v>
      </c>
      <c r="C9" s="7">
        <v>47300541</v>
      </c>
      <c r="D9" s="7">
        <v>262047945</v>
      </c>
      <c r="E9" s="7">
        <v>385021574</v>
      </c>
      <c r="F9" s="7">
        <v>1988</v>
      </c>
      <c r="G9" s="7">
        <v>32577250</v>
      </c>
      <c r="H9" s="7">
        <v>175998280</v>
      </c>
      <c r="I9" s="7">
        <v>253325257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2.75">
      <c r="A10" s="6" t="s">
        <v>16</v>
      </c>
      <c r="B10" s="7">
        <v>2000</v>
      </c>
      <c r="C10" s="7">
        <v>25206929</v>
      </c>
      <c r="D10" s="7">
        <v>139995412</v>
      </c>
      <c r="E10" s="7">
        <v>183575264</v>
      </c>
      <c r="F10" s="7" t="s">
        <v>539</v>
      </c>
      <c r="G10" s="7">
        <v>19309309</v>
      </c>
      <c r="H10" s="7">
        <v>97309277</v>
      </c>
      <c r="I10" s="7">
        <v>143762246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2.75">
      <c r="A11" s="6" t="s">
        <v>17</v>
      </c>
      <c r="B11" s="7">
        <v>2005</v>
      </c>
      <c r="C11" s="7">
        <v>54816506</v>
      </c>
      <c r="D11" s="7">
        <v>226980023</v>
      </c>
      <c r="E11" s="7">
        <v>323524187</v>
      </c>
      <c r="F11" s="7">
        <v>1996</v>
      </c>
      <c r="G11" s="7">
        <v>43727142</v>
      </c>
      <c r="H11" s="7">
        <v>181805593</v>
      </c>
      <c r="I11" s="7">
        <v>325466402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12.75">
      <c r="A12" s="6" t="s">
        <v>18</v>
      </c>
      <c r="B12" s="7">
        <v>1999</v>
      </c>
      <c r="C12" s="7">
        <v>54651039</v>
      </c>
      <c r="D12" s="7">
        <v>266606811</v>
      </c>
      <c r="E12" s="7">
        <v>441259193</v>
      </c>
      <c r="F12" s="7" t="s">
        <v>540</v>
      </c>
      <c r="G12" s="7">
        <v>45349058</v>
      </c>
      <c r="H12" s="7">
        <v>230248092</v>
      </c>
      <c r="I12" s="7">
        <v>360845645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5" customFormat="1" ht="12.75">
      <c r="A13" s="6" t="s">
        <v>19</v>
      </c>
      <c r="B13" s="7">
        <v>1999</v>
      </c>
      <c r="C13" s="7">
        <v>15516950</v>
      </c>
      <c r="D13" s="7">
        <v>117714161</v>
      </c>
      <c r="E13" s="7">
        <v>124166834</v>
      </c>
      <c r="F13" s="7">
        <v>1987</v>
      </c>
      <c r="G13" s="7">
        <v>9569904</v>
      </c>
      <c r="H13" s="7">
        <v>85416491</v>
      </c>
      <c r="I13" s="7">
        <v>116472292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5" customFormat="1" ht="12.75">
      <c r="A14" s="6" t="s">
        <v>20</v>
      </c>
      <c r="B14" s="7" t="s">
        <v>541</v>
      </c>
      <c r="C14" s="7">
        <v>74338313</v>
      </c>
      <c r="D14" s="7">
        <v>734991219</v>
      </c>
      <c r="E14" s="7">
        <v>1352197973</v>
      </c>
      <c r="F14" s="7" t="s">
        <v>542</v>
      </c>
      <c r="G14" s="7">
        <v>44575286</v>
      </c>
      <c r="H14" s="7">
        <v>489142878</v>
      </c>
      <c r="I14" s="7">
        <v>932225755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5" customFormat="1" ht="12.75">
      <c r="A15" s="6" t="s">
        <v>21</v>
      </c>
      <c r="B15" s="7" t="s">
        <v>543</v>
      </c>
      <c r="C15" s="7">
        <v>118157125</v>
      </c>
      <c r="D15" s="7">
        <v>1035407888</v>
      </c>
      <c r="E15" s="7">
        <v>1638995489</v>
      </c>
      <c r="F15" s="7" t="s">
        <v>540</v>
      </c>
      <c r="G15" s="7">
        <v>80040743</v>
      </c>
      <c r="H15" s="7">
        <v>798899957</v>
      </c>
      <c r="I15" s="7">
        <v>1470239766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5" customFormat="1" ht="12.75">
      <c r="A16" s="6" t="s">
        <v>22</v>
      </c>
      <c r="B16" s="7">
        <v>1999</v>
      </c>
      <c r="C16" s="7">
        <v>7525457</v>
      </c>
      <c r="D16" s="7">
        <v>62796997</v>
      </c>
      <c r="E16" s="7">
        <v>103509384</v>
      </c>
      <c r="F16" s="7" t="s">
        <v>538</v>
      </c>
      <c r="G16" s="7">
        <v>5451412</v>
      </c>
      <c r="H16" s="7">
        <v>45923035</v>
      </c>
      <c r="I16" s="7">
        <v>55511419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>
      <c r="A17" s="6" t="s">
        <v>23</v>
      </c>
      <c r="B17" s="7" t="s">
        <v>544</v>
      </c>
      <c r="C17" s="7">
        <v>153771658</v>
      </c>
      <c r="D17" s="7">
        <v>1210642112</v>
      </c>
      <c r="E17" s="7">
        <v>1987334660</v>
      </c>
      <c r="F17" s="7" t="s">
        <v>545</v>
      </c>
      <c r="G17" s="7">
        <v>86602609</v>
      </c>
      <c r="H17" s="7">
        <v>740246643</v>
      </c>
      <c r="I17" s="7">
        <v>1349090285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12.75">
      <c r="A18" s="6" t="s">
        <v>24</v>
      </c>
      <c r="B18" s="7">
        <v>2000</v>
      </c>
      <c r="C18" s="7">
        <v>10895345</v>
      </c>
      <c r="D18" s="7">
        <v>83508240</v>
      </c>
      <c r="E18" s="7">
        <v>115452507</v>
      </c>
      <c r="F18" s="7">
        <v>1990</v>
      </c>
      <c r="G18" s="7">
        <v>6798903</v>
      </c>
      <c r="H18" s="7">
        <v>56094587</v>
      </c>
      <c r="I18" s="7">
        <v>85226136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5" customFormat="1" ht="12.75">
      <c r="A19" s="6" t="s">
        <v>25</v>
      </c>
      <c r="B19" s="7" t="s">
        <v>546</v>
      </c>
      <c r="C19" s="7">
        <v>83734225</v>
      </c>
      <c r="D19" s="7">
        <v>858701263</v>
      </c>
      <c r="E19" s="7">
        <v>1539020381</v>
      </c>
      <c r="F19" s="7" t="s">
        <v>547</v>
      </c>
      <c r="G19" s="7">
        <v>49524473</v>
      </c>
      <c r="H19" s="7">
        <v>500117900</v>
      </c>
      <c r="I19" s="7">
        <v>1025681397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5" customFormat="1" ht="12.75">
      <c r="A20" s="6" t="s">
        <v>26</v>
      </c>
      <c r="B20" s="7" t="s">
        <v>548</v>
      </c>
      <c r="C20" s="7">
        <v>20065059</v>
      </c>
      <c r="D20" s="7">
        <v>231693591</v>
      </c>
      <c r="E20" s="7">
        <v>425079613</v>
      </c>
      <c r="F20" s="7">
        <v>1994</v>
      </c>
      <c r="G20" s="7">
        <v>10946124</v>
      </c>
      <c r="H20" s="7">
        <v>151430435</v>
      </c>
      <c r="I20" s="7">
        <v>235627475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5" customFormat="1" ht="12.75">
      <c r="A21" s="6" t="s">
        <v>27</v>
      </c>
      <c r="B21" s="7">
        <v>1999</v>
      </c>
      <c r="C21" s="7">
        <v>6919544</v>
      </c>
      <c r="D21" s="7">
        <v>84597294</v>
      </c>
      <c r="E21" s="7">
        <v>87127120</v>
      </c>
      <c r="F21" s="7" t="s">
        <v>538</v>
      </c>
      <c r="G21" s="7">
        <v>3144308</v>
      </c>
      <c r="H21" s="7">
        <v>43218188</v>
      </c>
      <c r="I21" s="7">
        <v>46845088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5" customFormat="1" ht="12.75">
      <c r="A22" s="6" t="s">
        <v>28</v>
      </c>
      <c r="B22" s="7">
        <v>2001</v>
      </c>
      <c r="C22" s="7">
        <v>33255502</v>
      </c>
      <c r="D22" s="7">
        <v>246854913</v>
      </c>
      <c r="E22" s="7">
        <v>345455952</v>
      </c>
      <c r="F22" s="7">
        <v>1990</v>
      </c>
      <c r="G22" s="7">
        <v>19060829</v>
      </c>
      <c r="H22" s="7">
        <v>154974856</v>
      </c>
      <c r="I22" s="7">
        <v>214926320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5" customFormat="1" ht="12.75">
      <c r="A23" s="6" t="s">
        <v>29</v>
      </c>
      <c r="B23" s="7" t="s">
        <v>549</v>
      </c>
      <c r="C23" s="7" t="s">
        <v>550</v>
      </c>
      <c r="D23" s="7" t="s">
        <v>551</v>
      </c>
      <c r="E23" s="7" t="s">
        <v>552</v>
      </c>
      <c r="F23" s="7" t="s">
        <v>553</v>
      </c>
      <c r="G23" s="7">
        <v>40794501</v>
      </c>
      <c r="H23" s="7">
        <v>402855610</v>
      </c>
      <c r="I23" s="7">
        <v>513480154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13.5" thickBot="1">
      <c r="A24" s="248" t="s">
        <v>30</v>
      </c>
      <c r="B24" s="249">
        <v>2002</v>
      </c>
      <c r="C24" s="249">
        <v>13543532</v>
      </c>
      <c r="D24" s="249">
        <v>63241562</v>
      </c>
      <c r="E24" s="249">
        <v>119908071</v>
      </c>
      <c r="F24" s="249">
        <v>1992</v>
      </c>
      <c r="G24" s="249">
        <v>9452859</v>
      </c>
      <c r="H24" s="249">
        <v>42948193</v>
      </c>
      <c r="I24" s="249">
        <v>85563792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9" s="5" customFormat="1" ht="13.5" customHeight="1">
      <c r="A25" s="14" t="s">
        <v>528</v>
      </c>
      <c r="B25" s="2"/>
      <c r="C25" s="2"/>
      <c r="D25" s="2"/>
      <c r="E25" s="2"/>
      <c r="F25" s="2"/>
      <c r="G25" s="2"/>
      <c r="H25" s="2"/>
      <c r="I25" s="2"/>
    </row>
    <row r="28" ht="12.75">
      <c r="C28" s="245"/>
    </row>
  </sheetData>
  <mergeCells count="13">
    <mergeCell ref="A3:I3"/>
    <mergeCell ref="A1:I1"/>
    <mergeCell ref="A5:A7"/>
    <mergeCell ref="F5:I5"/>
    <mergeCell ref="F6:F7"/>
    <mergeCell ref="G6:G7"/>
    <mergeCell ref="H6:H7"/>
    <mergeCell ref="I6:I7"/>
    <mergeCell ref="B5:E5"/>
    <mergeCell ref="B6:B7"/>
    <mergeCell ref="C6:C7"/>
    <mergeCell ref="D6:D7"/>
    <mergeCell ref="E6:E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B7" sqref="B7:E25"/>
    </sheetView>
  </sheetViews>
  <sheetFormatPr defaultColWidth="11.421875" defaultRowHeight="12.75"/>
  <cols>
    <col min="1" max="1" width="28.00390625" style="1" customWidth="1"/>
    <col min="2" max="2" width="21.00390625" style="1" customWidth="1"/>
    <col min="3" max="3" width="20.8515625" style="1" customWidth="1"/>
    <col min="4" max="4" width="14.28125" style="1" customWidth="1"/>
    <col min="5" max="5" width="14.7109375" style="1" customWidth="1"/>
    <col min="6" max="16384" width="11.421875" style="1" customWidth="1"/>
  </cols>
  <sheetData>
    <row r="1" spans="1:7" ht="18">
      <c r="A1" s="349" t="s">
        <v>422</v>
      </c>
      <c r="B1" s="349"/>
      <c r="C1" s="349"/>
      <c r="D1" s="349"/>
      <c r="E1" s="349"/>
      <c r="F1" s="17"/>
      <c r="G1" s="17"/>
    </row>
    <row r="2" ht="12.75">
      <c r="A2" s="316" t="s">
        <v>646</v>
      </c>
    </row>
    <row r="3" spans="1:9" ht="15">
      <c r="A3" s="350" t="s">
        <v>554</v>
      </c>
      <c r="B3" s="350"/>
      <c r="C3" s="350"/>
      <c r="D3" s="350"/>
      <c r="E3" s="350"/>
      <c r="F3" s="4"/>
      <c r="G3" s="4"/>
      <c r="H3" s="4"/>
      <c r="I3" s="5"/>
    </row>
    <row r="4" spans="6:9" ht="13.5" thickBot="1">
      <c r="F4" s="8"/>
      <c r="G4" s="8"/>
      <c r="H4" s="8"/>
      <c r="I4" s="8"/>
    </row>
    <row r="5" spans="1:9" s="5" customFormat="1" ht="12.75" customHeight="1">
      <c r="A5" s="351" t="s">
        <v>13</v>
      </c>
      <c r="B5" s="339" t="s">
        <v>445</v>
      </c>
      <c r="C5" s="339" t="s">
        <v>446</v>
      </c>
      <c r="D5" s="339" t="s">
        <v>447</v>
      </c>
      <c r="E5" s="353" t="s">
        <v>419</v>
      </c>
      <c r="F5" s="281"/>
      <c r="G5" s="8"/>
      <c r="H5" s="8"/>
      <c r="I5" s="8"/>
    </row>
    <row r="6" spans="1:9" s="5" customFormat="1" ht="47.25" customHeight="1" thickBot="1">
      <c r="A6" s="352"/>
      <c r="B6" s="358"/>
      <c r="C6" s="358"/>
      <c r="D6" s="358"/>
      <c r="E6" s="354"/>
      <c r="F6" s="8"/>
      <c r="G6" s="8"/>
      <c r="H6" s="8"/>
      <c r="I6" s="8"/>
    </row>
    <row r="7" spans="1:12" s="5" customFormat="1" ht="12.75">
      <c r="A7" s="6" t="s">
        <v>14</v>
      </c>
      <c r="B7" s="7">
        <v>133092754</v>
      </c>
      <c r="C7" s="7">
        <v>101695437</v>
      </c>
      <c r="D7" s="7">
        <v>11022004</v>
      </c>
      <c r="E7" s="7">
        <v>7433109</v>
      </c>
      <c r="F7" s="8"/>
      <c r="G7" s="8"/>
      <c r="H7" s="8"/>
      <c r="I7" s="8"/>
      <c r="J7" s="8"/>
      <c r="K7" s="8"/>
      <c r="L7" s="8"/>
    </row>
    <row r="8" spans="1:12" s="5" customFormat="1" ht="12.75">
      <c r="A8" s="6" t="s">
        <v>15</v>
      </c>
      <c r="B8" s="7">
        <v>47300541</v>
      </c>
      <c r="C8" s="7">
        <v>39636180</v>
      </c>
      <c r="D8" s="7">
        <v>3156054</v>
      </c>
      <c r="E8" s="7">
        <v>4760974</v>
      </c>
      <c r="F8" s="8"/>
      <c r="G8" s="8"/>
      <c r="H8" s="8"/>
      <c r="I8" s="8"/>
      <c r="J8" s="8"/>
      <c r="K8" s="8"/>
      <c r="L8" s="8"/>
    </row>
    <row r="9" spans="1:12" s="5" customFormat="1" ht="12.75">
      <c r="A9" s="6" t="s">
        <v>16</v>
      </c>
      <c r="B9" s="7">
        <v>25206929</v>
      </c>
      <c r="C9" s="7">
        <v>20959926</v>
      </c>
      <c r="D9" s="7">
        <v>2477046</v>
      </c>
      <c r="E9" s="7">
        <v>2135734</v>
      </c>
      <c r="F9" s="8"/>
      <c r="G9" s="8"/>
      <c r="H9" s="8"/>
      <c r="I9" s="8"/>
      <c r="J9" s="8"/>
      <c r="K9" s="8"/>
      <c r="L9" s="8"/>
    </row>
    <row r="10" spans="1:12" s="5" customFormat="1" ht="12.75">
      <c r="A10" s="6" t="s">
        <v>17</v>
      </c>
      <c r="B10" s="7">
        <v>54816506</v>
      </c>
      <c r="C10" s="7">
        <v>45333134</v>
      </c>
      <c r="D10" s="7">
        <v>3831251</v>
      </c>
      <c r="E10" s="7">
        <v>3841156</v>
      </c>
      <c r="F10" s="8"/>
      <c r="G10" s="8"/>
      <c r="H10" s="8"/>
      <c r="I10" s="8"/>
      <c r="J10" s="8"/>
      <c r="K10" s="8"/>
      <c r="L10" s="8"/>
    </row>
    <row r="11" spans="1:12" s="5" customFormat="1" ht="12.75">
      <c r="A11" s="6" t="s">
        <v>18</v>
      </c>
      <c r="B11" s="7">
        <v>54651039</v>
      </c>
      <c r="C11" s="7">
        <v>46803748</v>
      </c>
      <c r="D11" s="7">
        <v>1794500</v>
      </c>
      <c r="E11" s="7">
        <v>4474946</v>
      </c>
      <c r="F11" s="8"/>
      <c r="G11" s="8"/>
      <c r="H11" s="8"/>
      <c r="I11" s="8"/>
      <c r="J11" s="8"/>
      <c r="K11" s="8"/>
      <c r="L11" s="8"/>
    </row>
    <row r="12" spans="1:12" s="5" customFormat="1" ht="12.75">
      <c r="A12" s="6" t="s">
        <v>19</v>
      </c>
      <c r="B12" s="7">
        <v>15516950</v>
      </c>
      <c r="C12" s="7">
        <v>12656075</v>
      </c>
      <c r="D12" s="7">
        <v>728058</v>
      </c>
      <c r="E12" s="7">
        <v>1318834</v>
      </c>
      <c r="F12" s="8"/>
      <c r="G12" s="8"/>
      <c r="H12" s="8"/>
      <c r="I12" s="8"/>
      <c r="J12" s="8"/>
      <c r="K12" s="8"/>
      <c r="L12" s="8"/>
    </row>
    <row r="13" spans="1:12" s="5" customFormat="1" ht="12.75">
      <c r="A13" s="6" t="s">
        <v>20</v>
      </c>
      <c r="B13" s="7">
        <v>74338313</v>
      </c>
      <c r="C13" s="7">
        <v>57213857</v>
      </c>
      <c r="D13" s="7">
        <v>2760375</v>
      </c>
      <c r="E13" s="7">
        <v>6355450</v>
      </c>
      <c r="F13" s="8"/>
      <c r="G13" s="8"/>
      <c r="H13" s="8"/>
      <c r="I13" s="8"/>
      <c r="J13" s="8"/>
      <c r="K13" s="8"/>
      <c r="L13" s="8"/>
    </row>
    <row r="14" spans="1:12" s="5" customFormat="1" ht="12.75">
      <c r="A14" s="6" t="s">
        <v>21</v>
      </c>
      <c r="B14" s="7">
        <v>118157125</v>
      </c>
      <c r="C14" s="7">
        <v>89397841</v>
      </c>
      <c r="D14" s="7">
        <v>3964276</v>
      </c>
      <c r="E14" s="7">
        <v>10299440</v>
      </c>
      <c r="F14" s="8"/>
      <c r="G14" s="8"/>
      <c r="H14" s="8"/>
      <c r="I14" s="8"/>
      <c r="J14" s="8"/>
      <c r="K14" s="8"/>
      <c r="L14" s="8"/>
    </row>
    <row r="15" spans="1:12" s="5" customFormat="1" ht="12.75">
      <c r="A15" s="6" t="s">
        <v>22</v>
      </c>
      <c r="B15" s="7">
        <v>7525457</v>
      </c>
      <c r="C15" s="7">
        <v>6032266</v>
      </c>
      <c r="D15" s="7">
        <v>173025</v>
      </c>
      <c r="E15" s="7">
        <v>893854</v>
      </c>
      <c r="F15" s="8"/>
      <c r="G15" s="8"/>
      <c r="H15" s="8"/>
      <c r="I15" s="8"/>
      <c r="J15" s="8"/>
      <c r="K15" s="8"/>
      <c r="L15" s="8"/>
    </row>
    <row r="16" spans="1:12" s="5" customFormat="1" ht="12.75">
      <c r="A16" s="6" t="s">
        <v>23</v>
      </c>
      <c r="B16" s="7">
        <v>153771658</v>
      </c>
      <c r="C16" s="7">
        <v>115331861</v>
      </c>
      <c r="D16" s="7">
        <v>7204096</v>
      </c>
      <c r="E16" s="7">
        <v>16138076</v>
      </c>
      <c r="F16" s="8"/>
      <c r="G16" s="8"/>
      <c r="H16" s="8"/>
      <c r="I16" s="8"/>
      <c r="J16" s="8"/>
      <c r="K16" s="8"/>
      <c r="L16" s="8"/>
    </row>
    <row r="17" spans="1:12" s="5" customFormat="1" ht="12.75">
      <c r="A17" s="6" t="s">
        <v>24</v>
      </c>
      <c r="B17" s="7">
        <v>10895345</v>
      </c>
      <c r="C17" s="7">
        <v>8481218</v>
      </c>
      <c r="D17" s="7">
        <v>393877</v>
      </c>
      <c r="E17" s="7">
        <v>1202673</v>
      </c>
      <c r="F17" s="8"/>
      <c r="G17" s="8"/>
      <c r="H17" s="8"/>
      <c r="I17" s="8"/>
      <c r="J17" s="8"/>
      <c r="K17" s="8"/>
      <c r="L17" s="8"/>
    </row>
    <row r="18" spans="1:12" s="5" customFormat="1" ht="12.75">
      <c r="A18" s="6" t="s">
        <v>25</v>
      </c>
      <c r="B18" s="7">
        <v>83734225</v>
      </c>
      <c r="C18" s="7">
        <v>59565513</v>
      </c>
      <c r="D18" s="7">
        <v>3374244</v>
      </c>
      <c r="E18" s="7">
        <v>9243013</v>
      </c>
      <c r="J18" s="8"/>
      <c r="K18" s="8"/>
      <c r="L18" s="8"/>
    </row>
    <row r="19" spans="1:12" s="5" customFormat="1" ht="12.75">
      <c r="A19" s="6" t="s">
        <v>26</v>
      </c>
      <c r="B19" s="7">
        <v>10946125</v>
      </c>
      <c r="C19" s="7">
        <v>7942043</v>
      </c>
      <c r="D19" s="7">
        <v>475945</v>
      </c>
      <c r="E19" s="7">
        <v>1155192</v>
      </c>
      <c r="J19" s="8"/>
      <c r="K19" s="8"/>
      <c r="L19" s="8"/>
    </row>
    <row r="20" spans="1:12" s="5" customFormat="1" ht="12.75">
      <c r="A20" s="6" t="s">
        <v>27</v>
      </c>
      <c r="B20" s="7">
        <v>6919544</v>
      </c>
      <c r="C20" s="7">
        <v>4852446</v>
      </c>
      <c r="D20" s="7">
        <v>240300</v>
      </c>
      <c r="E20" s="7">
        <v>623551</v>
      </c>
      <c r="J20" s="8"/>
      <c r="K20" s="8"/>
      <c r="L20" s="8"/>
    </row>
    <row r="21" spans="1:12" s="5" customFormat="1" ht="12.75">
      <c r="A21" s="6" t="s">
        <v>28</v>
      </c>
      <c r="B21" s="7">
        <v>33255502</v>
      </c>
      <c r="C21" s="7">
        <v>25665358</v>
      </c>
      <c r="D21" s="7">
        <v>1223227</v>
      </c>
      <c r="E21" s="7">
        <v>12307457</v>
      </c>
      <c r="J21" s="8"/>
      <c r="K21" s="8"/>
      <c r="L21" s="8"/>
    </row>
    <row r="22" spans="1:12" s="5" customFormat="1" ht="12.75">
      <c r="A22" s="6" t="s">
        <v>29</v>
      </c>
      <c r="B22" s="7">
        <v>40794488</v>
      </c>
      <c r="C22" s="7">
        <v>31136228</v>
      </c>
      <c r="D22" s="7">
        <v>2005645</v>
      </c>
      <c r="E22" s="7">
        <v>9381827</v>
      </c>
      <c r="F22" s="8"/>
      <c r="G22" s="8"/>
      <c r="H22" s="8"/>
      <c r="I22" s="8"/>
      <c r="J22" s="8"/>
      <c r="K22" s="8"/>
      <c r="L22" s="8"/>
    </row>
    <row r="23" spans="1:12" s="5" customFormat="1" ht="12.75">
      <c r="A23" s="6" t="s">
        <v>30</v>
      </c>
      <c r="B23" s="7">
        <v>13543532</v>
      </c>
      <c r="C23" s="7">
        <v>10349016</v>
      </c>
      <c r="D23" s="7">
        <v>382543</v>
      </c>
      <c r="E23" s="7">
        <v>1029647</v>
      </c>
      <c r="F23" s="8"/>
      <c r="G23" s="8"/>
      <c r="H23" s="8"/>
      <c r="I23" s="8"/>
      <c r="J23" s="8"/>
      <c r="K23" s="8"/>
      <c r="L23" s="8"/>
    </row>
    <row r="24" spans="1:12" s="5" customFormat="1" ht="12.75">
      <c r="A24" s="6"/>
      <c r="B24" s="9"/>
      <c r="C24" s="9"/>
      <c r="D24" s="10"/>
      <c r="E24" s="10"/>
      <c r="F24" s="8"/>
      <c r="G24" s="4"/>
      <c r="H24" s="8"/>
      <c r="I24" s="4"/>
      <c r="J24" s="8"/>
      <c r="K24" s="4"/>
      <c r="L24" s="8"/>
    </row>
    <row r="25" spans="1:12" s="5" customFormat="1" ht="13.5" thickBot="1">
      <c r="A25" s="11" t="s">
        <v>392</v>
      </c>
      <c r="B25" s="12">
        <f>SUM(B7:B24)</f>
        <v>884466033</v>
      </c>
      <c r="C25" s="12">
        <f>SUM(C7:C24)</f>
        <v>683052147</v>
      </c>
      <c r="D25" s="13">
        <f>SUM(D7:D24)</f>
        <v>45206466</v>
      </c>
      <c r="E25" s="13">
        <f>SUM(E7:E24)</f>
        <v>92594933</v>
      </c>
      <c r="F25" s="8"/>
      <c r="G25" s="8"/>
      <c r="H25" s="8"/>
      <c r="I25" s="8"/>
      <c r="J25" s="8"/>
      <c r="K25" s="8"/>
      <c r="L25" s="8"/>
    </row>
    <row r="26" spans="1:5" s="5" customFormat="1" ht="17.25" customHeight="1">
      <c r="A26" s="14" t="s">
        <v>391</v>
      </c>
      <c r="B26" s="2"/>
      <c r="C26" s="2"/>
      <c r="D26" s="2"/>
      <c r="E26" s="2"/>
    </row>
    <row r="27" ht="12.75">
      <c r="A27" s="1" t="s">
        <v>489</v>
      </c>
    </row>
    <row r="28" ht="12.75">
      <c r="C28" s="245"/>
    </row>
  </sheetData>
  <mergeCells count="7">
    <mergeCell ref="A3:E3"/>
    <mergeCell ref="A5:A6"/>
    <mergeCell ref="B5:B6"/>
    <mergeCell ref="A1:E1"/>
    <mergeCell ref="E5:E6"/>
    <mergeCell ref="D5:D6"/>
    <mergeCell ref="C5:C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C40" sqref="C40"/>
    </sheetView>
  </sheetViews>
  <sheetFormatPr defaultColWidth="11.421875" defaultRowHeight="12.75"/>
  <cols>
    <col min="1" max="1" width="28.00390625" style="1" customWidth="1"/>
    <col min="2" max="2" width="20.7109375" style="1" customWidth="1"/>
    <col min="3" max="3" width="21.00390625" style="1" customWidth="1"/>
    <col min="4" max="4" width="14.28125" style="1" customWidth="1"/>
    <col min="5" max="5" width="14.7109375" style="1" customWidth="1"/>
    <col min="6" max="16384" width="11.421875" style="1" customWidth="1"/>
  </cols>
  <sheetData>
    <row r="1" spans="1:7" ht="18">
      <c r="A1" s="349" t="s">
        <v>422</v>
      </c>
      <c r="B1" s="349"/>
      <c r="C1" s="349"/>
      <c r="D1" s="349"/>
      <c r="E1" s="349"/>
      <c r="F1" s="17"/>
      <c r="G1" s="17"/>
    </row>
    <row r="2" ht="12.75">
      <c r="A2" s="316" t="s">
        <v>646</v>
      </c>
    </row>
    <row r="3" spans="1:9" ht="15">
      <c r="A3" s="350" t="s">
        <v>555</v>
      </c>
      <c r="B3" s="350"/>
      <c r="C3" s="350"/>
      <c r="D3" s="350"/>
      <c r="E3" s="350"/>
      <c r="F3" s="4"/>
      <c r="G3" s="4"/>
      <c r="H3" s="4"/>
      <c r="I3" s="5"/>
    </row>
    <row r="4" spans="6:9" ht="13.5" thickBot="1">
      <c r="F4" s="8"/>
      <c r="G4" s="8"/>
      <c r="H4" s="8"/>
      <c r="I4" s="8"/>
    </row>
    <row r="5" spans="1:9" s="5" customFormat="1" ht="12.75" customHeight="1">
      <c r="A5" s="351" t="s">
        <v>13</v>
      </c>
      <c r="B5" s="339" t="s">
        <v>445</v>
      </c>
      <c r="C5" s="339" t="s">
        <v>446</v>
      </c>
      <c r="D5" s="339" t="s">
        <v>447</v>
      </c>
      <c r="E5" s="353" t="s">
        <v>419</v>
      </c>
      <c r="F5" s="281"/>
      <c r="G5" s="8"/>
      <c r="H5" s="8"/>
      <c r="I5" s="8"/>
    </row>
    <row r="6" spans="1:9" s="5" customFormat="1" ht="47.25" customHeight="1" thickBot="1">
      <c r="A6" s="352"/>
      <c r="B6" s="358"/>
      <c r="C6" s="358"/>
      <c r="D6" s="358"/>
      <c r="E6" s="354"/>
      <c r="F6" s="8"/>
      <c r="G6" s="8"/>
      <c r="H6" s="8"/>
      <c r="I6" s="8"/>
    </row>
    <row r="7" spans="1:12" s="5" customFormat="1" ht="12.75">
      <c r="A7" s="6" t="s">
        <v>14</v>
      </c>
      <c r="B7" s="7">
        <v>133092754</v>
      </c>
      <c r="C7" s="7">
        <v>101695437</v>
      </c>
      <c r="D7" s="7">
        <v>11022004</v>
      </c>
      <c r="E7" s="7">
        <v>7433109</v>
      </c>
      <c r="F7" s="8"/>
      <c r="G7" s="8"/>
      <c r="H7" s="8"/>
      <c r="I7" s="8"/>
      <c r="J7" s="8"/>
      <c r="K7" s="8"/>
      <c r="L7" s="8"/>
    </row>
    <row r="8" spans="1:12" s="5" customFormat="1" ht="12.75">
      <c r="A8" s="6" t="s">
        <v>15</v>
      </c>
      <c r="B8" s="7">
        <v>47300541</v>
      </c>
      <c r="C8" s="7">
        <v>39636180</v>
      </c>
      <c r="D8" s="7">
        <v>3156054</v>
      </c>
      <c r="E8" s="7">
        <v>4760974</v>
      </c>
      <c r="F8" s="8"/>
      <c r="G8" s="8"/>
      <c r="H8" s="8"/>
      <c r="I8" s="8"/>
      <c r="J8" s="8"/>
      <c r="K8" s="8"/>
      <c r="L8" s="8"/>
    </row>
    <row r="9" spans="1:12" s="5" customFormat="1" ht="12.75">
      <c r="A9" s="6" t="s">
        <v>16</v>
      </c>
      <c r="B9" s="7">
        <v>25206929</v>
      </c>
      <c r="C9" s="7">
        <v>20959926</v>
      </c>
      <c r="D9" s="7">
        <v>2477046</v>
      </c>
      <c r="E9" s="7">
        <v>2135734</v>
      </c>
      <c r="F9" s="8"/>
      <c r="G9" s="8"/>
      <c r="H9" s="8"/>
      <c r="I9" s="8"/>
      <c r="J9" s="8"/>
      <c r="K9" s="8"/>
      <c r="L9" s="8"/>
    </row>
    <row r="10" spans="1:12" s="5" customFormat="1" ht="12.75">
      <c r="A10" s="6" t="s">
        <v>17</v>
      </c>
      <c r="B10" s="7">
        <v>54816506</v>
      </c>
      <c r="C10" s="7">
        <v>45333134</v>
      </c>
      <c r="D10" s="7">
        <v>3831251</v>
      </c>
      <c r="E10" s="7">
        <v>3841156</v>
      </c>
      <c r="F10" s="8"/>
      <c r="G10" s="8"/>
      <c r="H10" s="8"/>
      <c r="I10" s="8"/>
      <c r="J10" s="8"/>
      <c r="K10" s="8"/>
      <c r="L10" s="8"/>
    </row>
    <row r="11" spans="1:12" s="5" customFormat="1" ht="12.75">
      <c r="A11" s="6" t="s">
        <v>18</v>
      </c>
      <c r="B11" s="7">
        <v>54651039</v>
      </c>
      <c r="C11" s="7">
        <v>46803748</v>
      </c>
      <c r="D11" s="7">
        <v>1794500</v>
      </c>
      <c r="E11" s="7">
        <v>4474946</v>
      </c>
      <c r="F11" s="8"/>
      <c r="G11" s="8"/>
      <c r="H11" s="8"/>
      <c r="I11" s="8"/>
      <c r="J11" s="8"/>
      <c r="K11" s="8"/>
      <c r="L11" s="8"/>
    </row>
    <row r="12" spans="1:12" s="5" customFormat="1" ht="12.75">
      <c r="A12" s="6" t="s">
        <v>19</v>
      </c>
      <c r="B12" s="7">
        <v>15516950</v>
      </c>
      <c r="C12" s="7">
        <v>12656075</v>
      </c>
      <c r="D12" s="7">
        <v>728058</v>
      </c>
      <c r="E12" s="7">
        <v>1318834</v>
      </c>
      <c r="F12" s="8"/>
      <c r="G12" s="8"/>
      <c r="H12" s="8"/>
      <c r="I12" s="8"/>
      <c r="J12" s="8"/>
      <c r="K12" s="8"/>
      <c r="L12" s="8"/>
    </row>
    <row r="13" spans="1:12" s="5" customFormat="1" ht="12.75">
      <c r="A13" s="6" t="s">
        <v>20</v>
      </c>
      <c r="B13" s="7">
        <v>74338313</v>
      </c>
      <c r="C13" s="7">
        <v>57213857</v>
      </c>
      <c r="D13" s="7">
        <v>2760375</v>
      </c>
      <c r="E13" s="7">
        <v>6355450</v>
      </c>
      <c r="F13" s="8"/>
      <c r="G13" s="8"/>
      <c r="H13" s="8"/>
      <c r="I13" s="8"/>
      <c r="J13" s="8"/>
      <c r="K13" s="8"/>
      <c r="L13" s="8"/>
    </row>
    <row r="14" spans="1:12" s="5" customFormat="1" ht="12.75">
      <c r="A14" s="6" t="s">
        <v>21</v>
      </c>
      <c r="B14" s="7">
        <v>118157125</v>
      </c>
      <c r="C14" s="7">
        <v>89397841</v>
      </c>
      <c r="D14" s="7">
        <v>3964276</v>
      </c>
      <c r="E14" s="7">
        <v>10299440</v>
      </c>
      <c r="F14" s="8"/>
      <c r="G14" s="8"/>
      <c r="H14" s="8"/>
      <c r="I14" s="8"/>
      <c r="J14" s="8"/>
      <c r="K14" s="8"/>
      <c r="L14" s="8"/>
    </row>
    <row r="15" spans="1:12" s="5" customFormat="1" ht="12.75">
      <c r="A15" s="6" t="s">
        <v>22</v>
      </c>
      <c r="B15" s="7">
        <v>7525457</v>
      </c>
      <c r="C15" s="7">
        <v>6032266</v>
      </c>
      <c r="D15" s="7">
        <v>173025</v>
      </c>
      <c r="E15" s="7">
        <v>893854</v>
      </c>
      <c r="F15" s="8"/>
      <c r="G15" s="8"/>
      <c r="H15" s="8"/>
      <c r="I15" s="8"/>
      <c r="J15" s="8"/>
      <c r="K15" s="8"/>
      <c r="L15" s="8"/>
    </row>
    <row r="16" spans="1:12" s="5" customFormat="1" ht="12.75">
      <c r="A16" s="6" t="s">
        <v>23</v>
      </c>
      <c r="B16" s="7">
        <v>153771658</v>
      </c>
      <c r="C16" s="7">
        <v>115331861</v>
      </c>
      <c r="D16" s="7">
        <v>7204096</v>
      </c>
      <c r="E16" s="7">
        <v>16138076</v>
      </c>
      <c r="F16" s="8"/>
      <c r="G16" s="8"/>
      <c r="H16" s="8"/>
      <c r="I16" s="8"/>
      <c r="J16" s="8"/>
      <c r="K16" s="8"/>
      <c r="L16" s="8"/>
    </row>
    <row r="17" spans="1:12" s="5" customFormat="1" ht="12.75">
      <c r="A17" s="6" t="s">
        <v>24</v>
      </c>
      <c r="B17" s="7">
        <v>10895345</v>
      </c>
      <c r="C17" s="7">
        <v>8481218</v>
      </c>
      <c r="D17" s="7">
        <v>393877</v>
      </c>
      <c r="E17" s="7">
        <v>1202673</v>
      </c>
      <c r="F17" s="8"/>
      <c r="G17" s="8"/>
      <c r="H17" s="8"/>
      <c r="I17" s="8"/>
      <c r="J17" s="8"/>
      <c r="K17" s="8"/>
      <c r="L17" s="8"/>
    </row>
    <row r="18" spans="1:12" s="5" customFormat="1" ht="12.75">
      <c r="A18" s="6" t="s">
        <v>25</v>
      </c>
      <c r="B18" s="7">
        <v>83734225</v>
      </c>
      <c r="C18" s="7">
        <v>59565513</v>
      </c>
      <c r="D18" s="7">
        <v>3374244</v>
      </c>
      <c r="E18" s="7">
        <v>9243013</v>
      </c>
      <c r="J18" s="8"/>
      <c r="K18" s="8"/>
      <c r="L18" s="8"/>
    </row>
    <row r="19" spans="1:12" s="5" customFormat="1" ht="12.75">
      <c r="A19" s="6" t="s">
        <v>26</v>
      </c>
      <c r="B19" s="7">
        <v>20065059</v>
      </c>
      <c r="C19" s="7">
        <v>14788455</v>
      </c>
      <c r="D19" s="7">
        <v>755533</v>
      </c>
      <c r="E19" s="7">
        <v>2045237</v>
      </c>
      <c r="J19" s="8"/>
      <c r="K19" s="8"/>
      <c r="L19" s="8"/>
    </row>
    <row r="20" spans="1:12" s="5" customFormat="1" ht="12.75">
      <c r="A20" s="6" t="s">
        <v>27</v>
      </c>
      <c r="B20" s="7">
        <v>6919544</v>
      </c>
      <c r="C20" s="7">
        <v>4852446</v>
      </c>
      <c r="D20" s="7">
        <v>240300</v>
      </c>
      <c r="E20" s="7">
        <v>623551</v>
      </c>
      <c r="J20" s="8"/>
      <c r="K20" s="8"/>
      <c r="L20" s="8"/>
    </row>
    <row r="21" spans="1:12" s="5" customFormat="1" ht="12.75">
      <c r="A21" s="6" t="s">
        <v>28</v>
      </c>
      <c r="B21" s="7">
        <v>33255502</v>
      </c>
      <c r="C21" s="7">
        <v>25665358</v>
      </c>
      <c r="D21" s="7">
        <v>1223227</v>
      </c>
      <c r="E21" s="7">
        <v>12307457</v>
      </c>
      <c r="J21" s="8"/>
      <c r="K21" s="8"/>
      <c r="L21" s="8"/>
    </row>
    <row r="22" spans="1:12" s="5" customFormat="1" ht="12.75">
      <c r="A22" s="6" t="s">
        <v>557</v>
      </c>
      <c r="B22" s="7">
        <v>30203792</v>
      </c>
      <c r="C22" s="7">
        <v>22737978</v>
      </c>
      <c r="D22" s="7">
        <v>1136090</v>
      </c>
      <c r="E22" s="7">
        <v>5480029</v>
      </c>
      <c r="F22" s="8"/>
      <c r="G22" s="8"/>
      <c r="H22" s="8"/>
      <c r="I22" s="8"/>
      <c r="J22" s="8"/>
      <c r="K22" s="8"/>
      <c r="L22" s="8"/>
    </row>
    <row r="23" spans="1:12" s="5" customFormat="1" ht="12.75">
      <c r="A23" s="6" t="s">
        <v>30</v>
      </c>
      <c r="B23" s="7">
        <v>13543532</v>
      </c>
      <c r="C23" s="7">
        <v>10349016</v>
      </c>
      <c r="D23" s="7">
        <v>382543</v>
      </c>
      <c r="E23" s="7">
        <v>1029647</v>
      </c>
      <c r="F23" s="8"/>
      <c r="G23" s="8"/>
      <c r="H23" s="8"/>
      <c r="I23" s="8"/>
      <c r="J23" s="8"/>
      <c r="K23" s="8"/>
      <c r="L23" s="8"/>
    </row>
    <row r="24" spans="1:12" s="5" customFormat="1" ht="12.75">
      <c r="A24" s="6"/>
      <c r="B24" s="9"/>
      <c r="C24" s="9"/>
      <c r="D24" s="10"/>
      <c r="E24" s="10"/>
      <c r="F24" s="8"/>
      <c r="G24" s="4"/>
      <c r="H24" s="8"/>
      <c r="I24" s="4"/>
      <c r="J24" s="8"/>
      <c r="K24" s="4"/>
      <c r="L24" s="8"/>
    </row>
    <row r="25" spans="1:12" s="5" customFormat="1" ht="13.5" thickBot="1">
      <c r="A25" s="11" t="s">
        <v>392</v>
      </c>
      <c r="B25" s="12">
        <f>SUM(B7:B24)</f>
        <v>882994271</v>
      </c>
      <c r="C25" s="12">
        <f>SUM(C7:C24)</f>
        <v>681500309</v>
      </c>
      <c r="D25" s="13">
        <f>SUM(D7:D24)</f>
        <v>44616499</v>
      </c>
      <c r="E25" s="13">
        <f>SUM(E7:E24)</f>
        <v>89583180</v>
      </c>
      <c r="F25" s="8"/>
      <c r="G25" s="8"/>
      <c r="H25" s="8"/>
      <c r="I25" s="8"/>
      <c r="J25" s="8"/>
      <c r="K25" s="8"/>
      <c r="L25" s="8"/>
    </row>
    <row r="26" spans="1:5" s="5" customFormat="1" ht="17.25" customHeight="1">
      <c r="A26" s="14" t="s">
        <v>556</v>
      </c>
      <c r="B26" s="2"/>
      <c r="C26" s="2"/>
      <c r="D26" s="2"/>
      <c r="E26" s="2"/>
    </row>
    <row r="27" ht="12.75">
      <c r="A27" s="1" t="s">
        <v>528</v>
      </c>
    </row>
    <row r="28" ht="12.75">
      <c r="C28" s="245"/>
    </row>
  </sheetData>
  <mergeCells count="7">
    <mergeCell ref="A3:E3"/>
    <mergeCell ref="A5:A6"/>
    <mergeCell ref="B5:B6"/>
    <mergeCell ref="A1:E1"/>
    <mergeCell ref="E5:E6"/>
    <mergeCell ref="D5:D6"/>
    <mergeCell ref="C5:C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 topLeftCell="A1">
      <selection activeCell="C32" sqref="C32"/>
    </sheetView>
  </sheetViews>
  <sheetFormatPr defaultColWidth="11.421875" defaultRowHeight="12.75"/>
  <cols>
    <col min="1" max="1" width="24.00390625" style="1" customWidth="1"/>
    <col min="2" max="2" width="15.421875" style="1" customWidth="1"/>
    <col min="3" max="4" width="13.00390625" style="1" customWidth="1"/>
    <col min="5" max="5" width="14.00390625" style="1" customWidth="1"/>
    <col min="6" max="7" width="13.00390625" style="1" customWidth="1"/>
    <col min="8" max="8" width="13.57421875" style="1" customWidth="1"/>
    <col min="9" max="9" width="13.00390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558</v>
      </c>
      <c r="B3" s="350"/>
      <c r="C3" s="350"/>
      <c r="D3" s="350"/>
      <c r="E3" s="350"/>
      <c r="F3" s="350"/>
      <c r="G3" s="350"/>
      <c r="H3" s="350"/>
      <c r="I3" s="350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65</v>
      </c>
      <c r="B5" s="346" t="s">
        <v>171</v>
      </c>
      <c r="C5" s="347"/>
      <c r="D5" s="347"/>
      <c r="E5" s="347"/>
      <c r="F5" s="339" t="s">
        <v>448</v>
      </c>
      <c r="G5" s="339" t="s">
        <v>426</v>
      </c>
      <c r="H5" s="339" t="s">
        <v>393</v>
      </c>
      <c r="I5" s="353" t="s">
        <v>394</v>
      </c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57" t="s">
        <v>89</v>
      </c>
      <c r="C6" s="357" t="s">
        <v>90</v>
      </c>
      <c r="D6" s="357" t="s">
        <v>91</v>
      </c>
      <c r="E6" s="357" t="s">
        <v>92</v>
      </c>
      <c r="F6" s="341"/>
      <c r="G6" s="341" t="s">
        <v>64</v>
      </c>
      <c r="H6" s="341" t="s">
        <v>50</v>
      </c>
      <c r="I6" s="340" t="s">
        <v>51</v>
      </c>
      <c r="J6" s="4"/>
      <c r="K6" s="4"/>
      <c r="L6" s="4"/>
      <c r="M6" s="4"/>
      <c r="N6" s="4"/>
      <c r="O6" s="4"/>
    </row>
    <row r="7" spans="1:15" s="5" customFormat="1" ht="28.5" customHeight="1" thickBot="1">
      <c r="A7" s="352"/>
      <c r="B7" s="358"/>
      <c r="C7" s="358"/>
      <c r="D7" s="358"/>
      <c r="E7" s="358" t="s">
        <v>51</v>
      </c>
      <c r="F7" s="358"/>
      <c r="G7" s="358"/>
      <c r="H7" s="358"/>
      <c r="I7" s="354" t="s">
        <v>51</v>
      </c>
      <c r="J7" s="4"/>
      <c r="K7" s="4"/>
      <c r="L7" s="4"/>
      <c r="M7" s="4"/>
      <c r="N7" s="4"/>
      <c r="O7" s="4"/>
    </row>
    <row r="8" spans="1:19" s="5" customFormat="1" ht="12.75">
      <c r="A8" s="24" t="s">
        <v>66</v>
      </c>
      <c r="B8" s="7">
        <v>968034</v>
      </c>
      <c r="C8" s="7">
        <v>333981</v>
      </c>
      <c r="D8" s="7">
        <v>121705</v>
      </c>
      <c r="E8" s="7">
        <v>34354</v>
      </c>
      <c r="F8" s="7">
        <v>138328929</v>
      </c>
      <c r="G8" s="7">
        <v>24327940</v>
      </c>
      <c r="H8" s="7">
        <v>765753846</v>
      </c>
      <c r="I8" s="7">
        <v>331064732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2.75">
      <c r="A9" s="24" t="s">
        <v>67</v>
      </c>
      <c r="B9" s="7">
        <v>1119255</v>
      </c>
      <c r="C9" s="7">
        <v>218879</v>
      </c>
      <c r="D9" s="7">
        <v>49214</v>
      </c>
      <c r="E9" s="7">
        <v>244072</v>
      </c>
      <c r="F9" s="7">
        <v>135647387</v>
      </c>
      <c r="G9" s="7">
        <v>23331395</v>
      </c>
      <c r="H9" s="7">
        <v>601994873</v>
      </c>
      <c r="I9" s="7">
        <v>376994167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2.75">
      <c r="A10" s="24" t="s">
        <v>68</v>
      </c>
      <c r="B10" s="7">
        <v>385687</v>
      </c>
      <c r="C10" s="7">
        <v>55259</v>
      </c>
      <c r="D10" s="7">
        <v>28142</v>
      </c>
      <c r="E10" s="7">
        <v>70741</v>
      </c>
      <c r="F10" s="7">
        <v>69540687</v>
      </c>
      <c r="G10" s="7">
        <v>10703913</v>
      </c>
      <c r="H10" s="7">
        <v>250079040</v>
      </c>
      <c r="I10" s="7">
        <v>217734297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2.75">
      <c r="A11" s="24" t="s">
        <v>69</v>
      </c>
      <c r="B11" s="7">
        <v>1661783</v>
      </c>
      <c r="C11" s="7">
        <v>88765</v>
      </c>
      <c r="D11" s="7">
        <v>32919</v>
      </c>
      <c r="E11" s="7" t="s">
        <v>41</v>
      </c>
      <c r="F11" s="7">
        <v>68180068</v>
      </c>
      <c r="G11" s="7">
        <v>16640309</v>
      </c>
      <c r="H11" s="7">
        <v>655445058</v>
      </c>
      <c r="I11" s="7">
        <v>474595770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12.75">
      <c r="A12" s="24" t="s">
        <v>70</v>
      </c>
      <c r="B12" s="7">
        <v>645531</v>
      </c>
      <c r="C12" s="7">
        <v>133544</v>
      </c>
      <c r="D12" s="7">
        <v>187517</v>
      </c>
      <c r="E12" s="7" t="s">
        <v>41</v>
      </c>
      <c r="F12" s="7">
        <v>67156220</v>
      </c>
      <c r="G12" s="7">
        <v>13041755</v>
      </c>
      <c r="H12" s="7">
        <v>517460693</v>
      </c>
      <c r="I12" s="7">
        <v>256978047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5" customFormat="1" ht="12.75">
      <c r="A13" s="24" t="s">
        <v>71</v>
      </c>
      <c r="B13" s="7">
        <v>2835839</v>
      </c>
      <c r="C13" s="7">
        <v>179624</v>
      </c>
      <c r="D13" s="7">
        <v>696927</v>
      </c>
      <c r="E13" s="7">
        <v>6849</v>
      </c>
      <c r="F13" s="7">
        <v>62023594</v>
      </c>
      <c r="G13" s="7">
        <v>25269042</v>
      </c>
      <c r="H13" s="7">
        <v>1232951562</v>
      </c>
      <c r="I13" s="7">
        <v>3252724989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5" customFormat="1" ht="12.75" customHeight="1">
      <c r="A14" s="24" t="s">
        <v>93</v>
      </c>
      <c r="B14" s="7"/>
      <c r="C14" s="7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5" customFormat="1" ht="12.75" customHeight="1">
      <c r="A15" s="24" t="s">
        <v>94</v>
      </c>
      <c r="B15" s="7">
        <v>564706</v>
      </c>
      <c r="C15" s="7">
        <v>230043</v>
      </c>
      <c r="D15" s="7">
        <v>20756</v>
      </c>
      <c r="E15" s="7">
        <v>25884</v>
      </c>
      <c r="F15" s="7">
        <v>56120628</v>
      </c>
      <c r="G15" s="7">
        <v>7258673</v>
      </c>
      <c r="H15" s="7">
        <v>279956701</v>
      </c>
      <c r="I15" s="7">
        <v>450246794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5" customFormat="1" ht="12.75">
      <c r="A16" s="24" t="s">
        <v>72</v>
      </c>
      <c r="B16" s="7">
        <v>692218</v>
      </c>
      <c r="C16" s="7">
        <v>87316</v>
      </c>
      <c r="D16" s="7">
        <v>331030</v>
      </c>
      <c r="E16" s="7">
        <v>98204</v>
      </c>
      <c r="F16" s="7">
        <v>46783846</v>
      </c>
      <c r="G16" s="7">
        <v>11421935</v>
      </c>
      <c r="H16" s="7">
        <v>607076965</v>
      </c>
      <c r="I16" s="7">
        <v>963236507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>
      <c r="A17" s="24" t="s">
        <v>73</v>
      </c>
      <c r="B17" s="7">
        <v>226057</v>
      </c>
      <c r="C17" s="7">
        <v>27042</v>
      </c>
      <c r="D17" s="7">
        <v>13833</v>
      </c>
      <c r="E17" s="7">
        <v>20084</v>
      </c>
      <c r="F17" s="7">
        <v>41495765</v>
      </c>
      <c r="G17" s="7">
        <v>5092890</v>
      </c>
      <c r="H17" s="7">
        <v>113828077</v>
      </c>
      <c r="I17" s="7">
        <v>47863037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12.75">
      <c r="A18" s="24" t="s">
        <v>74</v>
      </c>
      <c r="B18" s="7">
        <v>298472</v>
      </c>
      <c r="C18" s="7">
        <v>53866</v>
      </c>
      <c r="D18" s="7">
        <v>96308</v>
      </c>
      <c r="E18" s="7">
        <v>152424</v>
      </c>
      <c r="F18" s="7">
        <v>39590255</v>
      </c>
      <c r="G18" s="7">
        <v>7313517</v>
      </c>
      <c r="H18" s="7">
        <v>191414527</v>
      </c>
      <c r="I18" s="7">
        <v>266017582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5" customFormat="1" ht="12.75">
      <c r="A19" s="24" t="s">
        <v>75</v>
      </c>
      <c r="B19" s="7">
        <v>124053</v>
      </c>
      <c r="C19" s="7">
        <v>3869</v>
      </c>
      <c r="D19" s="7">
        <v>63096</v>
      </c>
      <c r="E19" s="7">
        <v>127627</v>
      </c>
      <c r="F19" s="7">
        <v>25026352</v>
      </c>
      <c r="G19" s="7">
        <v>5881377</v>
      </c>
      <c r="H19" s="7">
        <v>140947752</v>
      </c>
      <c r="I19" s="7">
        <v>172755026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5" customFormat="1" ht="12.75">
      <c r="A20" s="24" t="s">
        <v>76</v>
      </c>
      <c r="B20" s="7">
        <v>311989</v>
      </c>
      <c r="C20" s="7">
        <v>73913</v>
      </c>
      <c r="D20" s="7">
        <v>7611</v>
      </c>
      <c r="E20" s="7" t="s">
        <v>41</v>
      </c>
      <c r="F20" s="7">
        <v>18189155</v>
      </c>
      <c r="G20" s="7">
        <v>4124537</v>
      </c>
      <c r="H20" s="7">
        <v>113939158</v>
      </c>
      <c r="I20" s="7">
        <v>71300793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5" customFormat="1" ht="25.5">
      <c r="A21" s="24" t="s">
        <v>77</v>
      </c>
      <c r="B21" s="7">
        <v>97041</v>
      </c>
      <c r="C21" s="7"/>
      <c r="D21" s="7"/>
      <c r="E21" s="7">
        <v>227078</v>
      </c>
      <c r="F21" s="7">
        <v>16553404</v>
      </c>
      <c r="G21" s="7">
        <v>2217693</v>
      </c>
      <c r="H21" s="7">
        <v>50348130</v>
      </c>
      <c r="I21" s="7">
        <v>21017320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5" customFormat="1" ht="12.75">
      <c r="A22" s="24" t="s">
        <v>78</v>
      </c>
      <c r="B22" s="7">
        <v>245636</v>
      </c>
      <c r="C22" s="7">
        <v>48084</v>
      </c>
      <c r="D22" s="7">
        <v>214899</v>
      </c>
      <c r="E22" s="7">
        <v>65629</v>
      </c>
      <c r="F22" s="7">
        <v>14817540</v>
      </c>
      <c r="G22" s="7">
        <v>4775314</v>
      </c>
      <c r="H22" s="7">
        <v>95098631</v>
      </c>
      <c r="I22" s="7">
        <v>28920307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5" customFormat="1" ht="12.75">
      <c r="A23" s="24" t="s">
        <v>79</v>
      </c>
      <c r="B23" s="7">
        <v>146715</v>
      </c>
      <c r="C23" s="7">
        <v>147205</v>
      </c>
      <c r="D23" s="7">
        <v>382919</v>
      </c>
      <c r="E23" s="7" t="s">
        <v>41</v>
      </c>
      <c r="F23" s="7">
        <v>14453963</v>
      </c>
      <c r="G23" s="7">
        <v>4673666</v>
      </c>
      <c r="H23" s="7">
        <v>293790523</v>
      </c>
      <c r="I23" s="7">
        <v>436065074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12.75">
      <c r="A24" s="24" t="s">
        <v>80</v>
      </c>
      <c r="B24" s="7">
        <v>44355</v>
      </c>
      <c r="C24" s="7">
        <v>126428</v>
      </c>
      <c r="D24" s="7" t="s">
        <v>41</v>
      </c>
      <c r="E24" s="7">
        <v>8955</v>
      </c>
      <c r="F24" s="7">
        <v>13600602</v>
      </c>
      <c r="G24" s="7">
        <v>2495928</v>
      </c>
      <c r="H24" s="7">
        <v>76101808</v>
      </c>
      <c r="I24" s="7">
        <v>35810190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5" customFormat="1" ht="12.75">
      <c r="A25" s="24" t="s">
        <v>81</v>
      </c>
      <c r="B25" s="7">
        <v>77913</v>
      </c>
      <c r="C25" s="7">
        <v>2820</v>
      </c>
      <c r="D25" s="7" t="s">
        <v>41</v>
      </c>
      <c r="E25" s="7">
        <v>3869</v>
      </c>
      <c r="F25" s="7">
        <v>9980412</v>
      </c>
      <c r="G25" s="7">
        <v>1426857</v>
      </c>
      <c r="H25" s="7">
        <v>24967377</v>
      </c>
      <c r="I25" s="7">
        <v>4244087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5" customFormat="1" ht="12.75">
      <c r="A26" s="24" t="s">
        <v>82</v>
      </c>
      <c r="B26" s="7">
        <v>17077</v>
      </c>
      <c r="C26" s="7">
        <v>52807</v>
      </c>
      <c r="D26" s="7" t="s">
        <v>41</v>
      </c>
      <c r="E26" s="7">
        <v>30670</v>
      </c>
      <c r="F26" s="7">
        <v>6604595</v>
      </c>
      <c r="G26" s="7">
        <v>668463</v>
      </c>
      <c r="H26" s="7">
        <v>14784041</v>
      </c>
      <c r="I26" s="7">
        <v>13266800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9" s="5" customFormat="1" ht="14.25" customHeight="1">
      <c r="A27" s="24" t="s">
        <v>83</v>
      </c>
      <c r="B27" s="7">
        <v>375930</v>
      </c>
      <c r="C27" s="7" t="s">
        <v>41</v>
      </c>
      <c r="D27" s="7">
        <v>142203</v>
      </c>
      <c r="E27" s="7">
        <v>15337</v>
      </c>
      <c r="F27" s="7">
        <v>6052417</v>
      </c>
      <c r="G27" s="7">
        <v>2098540</v>
      </c>
      <c r="H27" s="7">
        <v>111893597</v>
      </c>
      <c r="I27" s="7">
        <v>581564185</v>
      </c>
    </row>
    <row r="28" spans="1:9" ht="12.75">
      <c r="A28" s="24" t="s">
        <v>84</v>
      </c>
      <c r="B28" s="7" t="s">
        <v>41</v>
      </c>
      <c r="C28" s="7"/>
      <c r="D28" s="7" t="s">
        <v>41</v>
      </c>
      <c r="E28" s="7">
        <v>119062</v>
      </c>
      <c r="F28" s="7">
        <v>5360296</v>
      </c>
      <c r="G28" s="7">
        <v>1086499</v>
      </c>
      <c r="H28" s="7">
        <v>56209054</v>
      </c>
      <c r="I28" s="7">
        <v>106996030</v>
      </c>
    </row>
    <row r="29" spans="1:9" ht="12.75">
      <c r="A29" s="24" t="s">
        <v>85</v>
      </c>
      <c r="B29" s="7" t="s">
        <v>41</v>
      </c>
      <c r="C29" s="7" t="s">
        <v>41</v>
      </c>
      <c r="D29" s="7" t="s">
        <v>41</v>
      </c>
      <c r="E29" s="7">
        <v>214534</v>
      </c>
      <c r="F29" s="7">
        <v>2311611</v>
      </c>
      <c r="G29" s="7">
        <v>402228</v>
      </c>
      <c r="H29" s="7">
        <v>13090316</v>
      </c>
      <c r="I29" s="7">
        <v>9371520</v>
      </c>
    </row>
    <row r="30" spans="1:9" ht="12.75">
      <c r="A30" s="24" t="s">
        <v>86</v>
      </c>
      <c r="B30" s="7" t="s">
        <v>41</v>
      </c>
      <c r="C30" s="7" t="s">
        <v>41</v>
      </c>
      <c r="D30" s="7" t="s">
        <v>41</v>
      </c>
      <c r="E30" s="7">
        <v>227078</v>
      </c>
      <c r="F30" s="7">
        <v>1775276</v>
      </c>
      <c r="G30" s="7">
        <v>405484</v>
      </c>
      <c r="H30" s="7">
        <v>10289750</v>
      </c>
      <c r="I30" s="7">
        <v>13677132</v>
      </c>
    </row>
    <row r="31" spans="1:9" ht="12.75">
      <c r="A31" s="24" t="s">
        <v>87</v>
      </c>
      <c r="B31" s="7" t="s">
        <v>41</v>
      </c>
      <c r="C31" s="7" t="s">
        <v>41</v>
      </c>
      <c r="D31" s="7">
        <v>32135</v>
      </c>
      <c r="E31" s="7">
        <v>1375810</v>
      </c>
      <c r="F31" s="7">
        <v>325382</v>
      </c>
      <c r="G31" s="7">
        <v>23209065</v>
      </c>
      <c r="H31" s="7">
        <v>80603156</v>
      </c>
      <c r="I31" s="306">
        <v>80603156</v>
      </c>
    </row>
    <row r="32" spans="1:9" ht="13.5" thickBot="1">
      <c r="A32" s="25" t="s">
        <v>88</v>
      </c>
      <c r="B32" s="27">
        <v>11696</v>
      </c>
      <c r="C32" s="29" t="s">
        <v>41</v>
      </c>
      <c r="D32" s="27">
        <v>46753</v>
      </c>
      <c r="E32" s="27">
        <v>1235018</v>
      </c>
      <c r="F32" s="27">
        <v>585656</v>
      </c>
      <c r="G32" s="27">
        <v>25079626</v>
      </c>
      <c r="H32" s="28">
        <v>80765950</v>
      </c>
      <c r="I32" s="307">
        <v>80765950</v>
      </c>
    </row>
    <row r="33" spans="1:8" ht="15.75" customHeight="1">
      <c r="A33" s="271" t="s">
        <v>95</v>
      </c>
      <c r="B33" s="271"/>
      <c r="C33" s="271"/>
      <c r="D33" s="271"/>
      <c r="E33" s="271"/>
      <c r="F33" s="271"/>
      <c r="G33" s="271"/>
      <c r="H33" s="271"/>
    </row>
    <row r="34" spans="1:2" ht="12.75">
      <c r="A34" s="342" t="s">
        <v>96</v>
      </c>
      <c r="B34" s="342"/>
    </row>
    <row r="35" ht="12.75">
      <c r="A35" s="1" t="s">
        <v>489</v>
      </c>
    </row>
  </sheetData>
  <mergeCells count="13">
    <mergeCell ref="A34:B34"/>
    <mergeCell ref="B5:E5"/>
    <mergeCell ref="B6:B7"/>
    <mergeCell ref="C6:C7"/>
    <mergeCell ref="A3:I3"/>
    <mergeCell ref="A1:I1"/>
    <mergeCell ref="A5:A7"/>
    <mergeCell ref="I5:I7"/>
    <mergeCell ref="F5:F7"/>
    <mergeCell ref="G5:G7"/>
    <mergeCell ref="H5:H7"/>
    <mergeCell ref="D6:D7"/>
    <mergeCell ref="E6:E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A1">
      <selection activeCell="L16" sqref="L16"/>
    </sheetView>
  </sheetViews>
  <sheetFormatPr defaultColWidth="11.421875" defaultRowHeight="12.75"/>
  <cols>
    <col min="1" max="1" width="24.00390625" style="1" customWidth="1"/>
    <col min="2" max="2" width="15.421875" style="1" customWidth="1"/>
    <col min="3" max="4" width="13.00390625" style="1" customWidth="1"/>
    <col min="5" max="5" width="14.00390625" style="1" customWidth="1"/>
    <col min="6" max="7" width="13.00390625" style="1" customWidth="1"/>
    <col min="8" max="8" width="13.57421875" style="1" customWidth="1"/>
    <col min="9" max="9" width="13.00390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559</v>
      </c>
      <c r="B3" s="350"/>
      <c r="C3" s="350"/>
      <c r="D3" s="350"/>
      <c r="E3" s="350"/>
      <c r="F3" s="350"/>
      <c r="G3" s="350"/>
      <c r="H3" s="350"/>
      <c r="I3" s="350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65</v>
      </c>
      <c r="B5" s="346" t="s">
        <v>171</v>
      </c>
      <c r="C5" s="347"/>
      <c r="D5" s="347"/>
      <c r="E5" s="347"/>
      <c r="F5" s="339" t="s">
        <v>448</v>
      </c>
      <c r="G5" s="339" t="s">
        <v>426</v>
      </c>
      <c r="H5" s="339" t="s">
        <v>393</v>
      </c>
      <c r="I5" s="353" t="s">
        <v>394</v>
      </c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57" t="s">
        <v>89</v>
      </c>
      <c r="C6" s="357" t="s">
        <v>90</v>
      </c>
      <c r="D6" s="357" t="s">
        <v>91</v>
      </c>
      <c r="E6" s="357" t="s">
        <v>92</v>
      </c>
      <c r="F6" s="341"/>
      <c r="G6" s="341" t="s">
        <v>64</v>
      </c>
      <c r="H6" s="341" t="s">
        <v>50</v>
      </c>
      <c r="I6" s="340" t="s">
        <v>51</v>
      </c>
      <c r="J6" s="4"/>
      <c r="K6" s="4"/>
      <c r="L6" s="4"/>
      <c r="M6" s="4"/>
      <c r="N6" s="4"/>
      <c r="O6" s="4"/>
    </row>
    <row r="7" spans="1:15" s="5" customFormat="1" ht="28.5" customHeight="1" thickBot="1">
      <c r="A7" s="352"/>
      <c r="B7" s="358"/>
      <c r="C7" s="358"/>
      <c r="D7" s="358"/>
      <c r="E7" s="358" t="s">
        <v>51</v>
      </c>
      <c r="F7" s="358"/>
      <c r="G7" s="358"/>
      <c r="H7" s="358"/>
      <c r="I7" s="354" t="s">
        <v>51</v>
      </c>
      <c r="J7" s="4"/>
      <c r="K7" s="4"/>
      <c r="L7" s="4"/>
      <c r="M7" s="4"/>
      <c r="N7" s="4"/>
      <c r="O7" s="4"/>
    </row>
    <row r="8" spans="1:19" s="5" customFormat="1" ht="12.75">
      <c r="A8" s="24" t="s">
        <v>66</v>
      </c>
      <c r="B8" s="7">
        <v>968034</v>
      </c>
      <c r="C8" s="7">
        <v>333981</v>
      </c>
      <c r="D8" s="7">
        <v>121705</v>
      </c>
      <c r="E8" s="7">
        <v>34354</v>
      </c>
      <c r="F8" s="7">
        <v>138328929</v>
      </c>
      <c r="G8" s="7">
        <v>24327940</v>
      </c>
      <c r="H8" s="7">
        <v>765753846</v>
      </c>
      <c r="I8" s="7">
        <v>331064732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2.75">
      <c r="A9" s="24" t="s">
        <v>67</v>
      </c>
      <c r="B9" s="7">
        <v>1119255</v>
      </c>
      <c r="C9" s="7">
        <v>218879</v>
      </c>
      <c r="D9" s="7">
        <v>49214</v>
      </c>
      <c r="E9" s="7">
        <v>244072</v>
      </c>
      <c r="F9" s="7">
        <v>135647387</v>
      </c>
      <c r="G9" s="7">
        <v>23331395</v>
      </c>
      <c r="H9" s="7">
        <v>601994873</v>
      </c>
      <c r="I9" s="7">
        <v>376994167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2.75">
      <c r="A10" s="24" t="s">
        <v>68</v>
      </c>
      <c r="B10" s="7">
        <v>385687</v>
      </c>
      <c r="C10" s="7">
        <v>55259</v>
      </c>
      <c r="D10" s="7">
        <v>28142</v>
      </c>
      <c r="E10" s="7">
        <v>70741</v>
      </c>
      <c r="F10" s="7">
        <v>69540687</v>
      </c>
      <c r="G10" s="7">
        <v>10703913</v>
      </c>
      <c r="H10" s="7">
        <v>250079040</v>
      </c>
      <c r="I10" s="7">
        <v>217734297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2.75">
      <c r="A11" s="24" t="s">
        <v>69</v>
      </c>
      <c r="B11" s="7">
        <v>1661783</v>
      </c>
      <c r="C11" s="7">
        <v>88765</v>
      </c>
      <c r="D11" s="7">
        <v>32919</v>
      </c>
      <c r="E11" s="7" t="s">
        <v>41</v>
      </c>
      <c r="F11" s="7">
        <v>68180068</v>
      </c>
      <c r="G11" s="7">
        <v>16640309</v>
      </c>
      <c r="H11" s="7">
        <v>655445058</v>
      </c>
      <c r="I11" s="7">
        <v>474595770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12.75">
      <c r="A12" s="24" t="s">
        <v>70</v>
      </c>
      <c r="B12" s="7">
        <v>645531</v>
      </c>
      <c r="C12" s="7">
        <v>133544</v>
      </c>
      <c r="D12" s="7">
        <v>187517</v>
      </c>
      <c r="E12" s="7" t="s">
        <v>41</v>
      </c>
      <c r="F12" s="7">
        <v>67156220</v>
      </c>
      <c r="G12" s="7">
        <v>13041755</v>
      </c>
      <c r="H12" s="7">
        <v>517460693</v>
      </c>
      <c r="I12" s="7">
        <v>256978047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5" customFormat="1" ht="12.75">
      <c r="A13" s="24" t="s">
        <v>71</v>
      </c>
      <c r="B13" s="7">
        <v>2835839</v>
      </c>
      <c r="C13" s="7">
        <v>179624</v>
      </c>
      <c r="D13" s="7">
        <v>696927</v>
      </c>
      <c r="E13" s="7">
        <v>6849</v>
      </c>
      <c r="F13" s="7">
        <v>62023594</v>
      </c>
      <c r="G13" s="7">
        <v>25269042</v>
      </c>
      <c r="H13" s="7">
        <v>1232951562</v>
      </c>
      <c r="I13" s="7">
        <v>3252724989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5" customFormat="1" ht="12.75" customHeight="1">
      <c r="A14" s="24" t="s">
        <v>93</v>
      </c>
      <c r="B14" s="7">
        <v>564706</v>
      </c>
      <c r="C14" s="7">
        <v>230043</v>
      </c>
      <c r="D14" s="7">
        <v>20756</v>
      </c>
      <c r="E14" s="7">
        <v>25884</v>
      </c>
      <c r="F14" s="7">
        <v>56120628</v>
      </c>
      <c r="G14" s="7">
        <v>7258673</v>
      </c>
      <c r="H14" s="7">
        <v>279956701</v>
      </c>
      <c r="I14" s="7">
        <v>450246794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5" customFormat="1" ht="12.75" customHeight="1">
      <c r="A15" s="24" t="s">
        <v>94</v>
      </c>
      <c r="B15" s="7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5" customFormat="1" ht="12.75">
      <c r="A16" s="24" t="s">
        <v>72</v>
      </c>
      <c r="B16" s="7">
        <v>692218</v>
      </c>
      <c r="C16" s="7">
        <v>87316</v>
      </c>
      <c r="D16" s="7">
        <v>331030</v>
      </c>
      <c r="E16" s="7">
        <v>98204</v>
      </c>
      <c r="F16" s="7">
        <v>46783846</v>
      </c>
      <c r="G16" s="7">
        <v>11421935</v>
      </c>
      <c r="H16" s="7">
        <v>607076965</v>
      </c>
      <c r="I16" s="7">
        <v>963236507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>
      <c r="A17" s="24" t="s">
        <v>73</v>
      </c>
      <c r="B17" s="7">
        <v>226057</v>
      </c>
      <c r="C17" s="7">
        <v>27042</v>
      </c>
      <c r="D17" s="7">
        <v>13833</v>
      </c>
      <c r="E17" s="7">
        <v>20084</v>
      </c>
      <c r="F17" s="7">
        <v>41495765</v>
      </c>
      <c r="G17" s="7">
        <v>5092890</v>
      </c>
      <c r="H17" s="7">
        <v>113828077</v>
      </c>
      <c r="I17" s="7">
        <v>47863037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12.75">
      <c r="A18" s="24" t="s">
        <v>74</v>
      </c>
      <c r="B18" s="7">
        <v>298472</v>
      </c>
      <c r="C18" s="7">
        <v>53866</v>
      </c>
      <c r="D18" s="7">
        <v>96308</v>
      </c>
      <c r="E18" s="7">
        <v>152424</v>
      </c>
      <c r="F18" s="7">
        <v>39590255</v>
      </c>
      <c r="G18" s="7">
        <v>7313517</v>
      </c>
      <c r="H18" s="7">
        <v>191414527</v>
      </c>
      <c r="I18" s="7">
        <v>266017582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5" customFormat="1" ht="12.75">
      <c r="A19" s="24" t="s">
        <v>75</v>
      </c>
      <c r="B19" s="7">
        <v>124053</v>
      </c>
      <c r="C19" s="7">
        <v>3869</v>
      </c>
      <c r="D19" s="7">
        <v>63096</v>
      </c>
      <c r="E19" s="7">
        <v>127627</v>
      </c>
      <c r="F19" s="7">
        <v>25026352</v>
      </c>
      <c r="G19" s="7">
        <v>5881377</v>
      </c>
      <c r="H19" s="7">
        <v>140947752</v>
      </c>
      <c r="I19" s="7">
        <v>172755026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5" customFormat="1" ht="12.75">
      <c r="A20" s="24" t="s">
        <v>76</v>
      </c>
      <c r="B20" s="7">
        <v>311989</v>
      </c>
      <c r="C20" s="7">
        <v>73913</v>
      </c>
      <c r="D20" s="7">
        <v>7611</v>
      </c>
      <c r="E20" s="7" t="s">
        <v>330</v>
      </c>
      <c r="F20" s="7">
        <v>18189155</v>
      </c>
      <c r="G20" s="7">
        <v>4124537</v>
      </c>
      <c r="H20" s="7">
        <v>113939158</v>
      </c>
      <c r="I20" s="7">
        <v>71300793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5" customFormat="1" ht="25.5">
      <c r="A21" s="24" t="s">
        <v>77</v>
      </c>
      <c r="B21" s="7">
        <v>97041</v>
      </c>
      <c r="C21" s="7" t="s">
        <v>41</v>
      </c>
      <c r="D21" s="7" t="s">
        <v>41</v>
      </c>
      <c r="E21" s="7">
        <v>227078</v>
      </c>
      <c r="F21" s="7">
        <v>16553404</v>
      </c>
      <c r="G21" s="7">
        <v>2217693</v>
      </c>
      <c r="H21" s="7">
        <v>50348130</v>
      </c>
      <c r="I21" s="7">
        <v>21017320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5" customFormat="1" ht="12.75">
      <c r="A22" s="24" t="s">
        <v>78</v>
      </c>
      <c r="B22" s="7">
        <v>245636</v>
      </c>
      <c r="C22" s="7">
        <v>48084</v>
      </c>
      <c r="D22" s="7">
        <v>214899</v>
      </c>
      <c r="E22" s="7">
        <v>65629</v>
      </c>
      <c r="F22" s="7">
        <v>14817540</v>
      </c>
      <c r="G22" s="7">
        <v>4775314</v>
      </c>
      <c r="H22" s="7">
        <v>95098631</v>
      </c>
      <c r="I22" s="7">
        <v>28920307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5" customFormat="1" ht="12.75">
      <c r="A23" s="24" t="s">
        <v>79</v>
      </c>
      <c r="B23" s="7">
        <v>146715</v>
      </c>
      <c r="C23" s="7">
        <v>147205</v>
      </c>
      <c r="D23" s="7">
        <v>382919</v>
      </c>
      <c r="E23" s="7" t="s">
        <v>41</v>
      </c>
      <c r="F23" s="7">
        <v>14453963</v>
      </c>
      <c r="G23" s="7">
        <v>4673666</v>
      </c>
      <c r="H23" s="7">
        <v>293790523</v>
      </c>
      <c r="I23" s="7">
        <v>436065074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12.75">
      <c r="A24" s="24" t="s">
        <v>80</v>
      </c>
      <c r="B24" s="7">
        <v>44355</v>
      </c>
      <c r="C24" s="7">
        <v>126428</v>
      </c>
      <c r="D24" s="7" t="s">
        <v>41</v>
      </c>
      <c r="E24" s="7">
        <v>8955</v>
      </c>
      <c r="F24" s="7">
        <v>13600602</v>
      </c>
      <c r="G24" s="7">
        <v>2495928</v>
      </c>
      <c r="H24" s="7">
        <v>76101808</v>
      </c>
      <c r="I24" s="7">
        <v>35810190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5" customFormat="1" ht="12.75">
      <c r="A25" s="24" t="s">
        <v>81</v>
      </c>
      <c r="B25" s="7">
        <v>77913</v>
      </c>
      <c r="C25" s="7">
        <v>2820</v>
      </c>
      <c r="D25" s="7" t="s">
        <v>41</v>
      </c>
      <c r="E25" s="7">
        <v>3869</v>
      </c>
      <c r="F25" s="7">
        <v>9980412</v>
      </c>
      <c r="G25" s="7">
        <v>1426857</v>
      </c>
      <c r="H25" s="7">
        <v>24967377</v>
      </c>
      <c r="I25" s="7">
        <v>4244087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5" customFormat="1" ht="12.75">
      <c r="A26" s="24" t="s">
        <v>82</v>
      </c>
      <c r="B26" s="7">
        <v>17077</v>
      </c>
      <c r="C26" s="7">
        <v>52807</v>
      </c>
      <c r="D26" s="7" t="s">
        <v>41</v>
      </c>
      <c r="E26" s="7">
        <v>30670</v>
      </c>
      <c r="F26" s="7">
        <v>6604595</v>
      </c>
      <c r="G26" s="7">
        <v>668463</v>
      </c>
      <c r="H26" s="7">
        <v>14784041</v>
      </c>
      <c r="I26" s="7">
        <v>13266800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9" s="5" customFormat="1" ht="12" customHeight="1">
      <c r="A27" s="24" t="s">
        <v>83</v>
      </c>
      <c r="B27" s="7">
        <v>375930</v>
      </c>
      <c r="C27" s="7" t="s">
        <v>41</v>
      </c>
      <c r="D27" s="7">
        <v>142203</v>
      </c>
      <c r="E27" s="7">
        <v>15337</v>
      </c>
      <c r="F27" s="7">
        <v>6052417</v>
      </c>
      <c r="G27" s="7">
        <v>2098540</v>
      </c>
      <c r="H27" s="7">
        <v>111893597</v>
      </c>
      <c r="I27" s="7">
        <v>581564185</v>
      </c>
    </row>
    <row r="28" spans="1:9" ht="12.75">
      <c r="A28" s="24" t="s">
        <v>84</v>
      </c>
      <c r="B28" s="7" t="s">
        <v>41</v>
      </c>
      <c r="C28" s="7">
        <v>8955</v>
      </c>
      <c r="D28" s="7" t="s">
        <v>330</v>
      </c>
      <c r="E28" s="7">
        <v>119062</v>
      </c>
      <c r="F28" s="7">
        <v>5360296</v>
      </c>
      <c r="G28" s="7">
        <v>1086499</v>
      </c>
      <c r="H28" s="7">
        <v>56209054</v>
      </c>
      <c r="I28" s="7">
        <v>106996030</v>
      </c>
    </row>
    <row r="29" spans="1:9" ht="12.75">
      <c r="A29" s="24" t="s">
        <v>85</v>
      </c>
      <c r="B29" s="7" t="s">
        <v>41</v>
      </c>
      <c r="C29" s="7" t="s">
        <v>41</v>
      </c>
      <c r="D29" s="7" t="s">
        <v>41</v>
      </c>
      <c r="E29" s="7">
        <v>214534</v>
      </c>
      <c r="F29" s="7">
        <v>2311611</v>
      </c>
      <c r="G29" s="7">
        <v>402228</v>
      </c>
      <c r="H29" s="7">
        <v>13090316</v>
      </c>
      <c r="I29" s="7">
        <v>9371520</v>
      </c>
    </row>
    <row r="30" spans="1:9" ht="12.75">
      <c r="A30" s="24" t="s">
        <v>86</v>
      </c>
      <c r="B30" s="7" t="s">
        <v>41</v>
      </c>
      <c r="C30" s="7" t="s">
        <v>41</v>
      </c>
      <c r="D30" s="7" t="s">
        <v>41</v>
      </c>
      <c r="E30" s="7">
        <v>227078</v>
      </c>
      <c r="F30" s="7">
        <v>1775276</v>
      </c>
      <c r="G30" s="7">
        <v>405484</v>
      </c>
      <c r="H30" s="7">
        <v>10289750</v>
      </c>
      <c r="I30" s="7">
        <v>13677132</v>
      </c>
    </row>
    <row r="31" spans="1:9" ht="12.75">
      <c r="A31" s="24" t="s">
        <v>87</v>
      </c>
      <c r="B31" s="7" t="s">
        <v>41</v>
      </c>
      <c r="C31" s="7" t="s">
        <v>41</v>
      </c>
      <c r="D31" s="7" t="s">
        <v>41</v>
      </c>
      <c r="E31" s="7">
        <v>32135</v>
      </c>
      <c r="F31" s="7">
        <v>1375810</v>
      </c>
      <c r="G31" s="7">
        <v>325382</v>
      </c>
      <c r="H31" s="7">
        <v>23209065</v>
      </c>
      <c r="I31" s="306">
        <v>80603156</v>
      </c>
    </row>
    <row r="32" spans="1:9" ht="13.5" thickBot="1">
      <c r="A32" s="25" t="s">
        <v>88</v>
      </c>
      <c r="B32" s="27">
        <v>11696</v>
      </c>
      <c r="C32" s="29" t="s">
        <v>41</v>
      </c>
      <c r="D32" s="29" t="s">
        <v>41</v>
      </c>
      <c r="E32" s="27">
        <v>46753</v>
      </c>
      <c r="F32" s="27">
        <v>1235018</v>
      </c>
      <c r="G32" s="27">
        <v>585656</v>
      </c>
      <c r="H32" s="28">
        <v>25079626</v>
      </c>
      <c r="I32" s="307">
        <v>80765950</v>
      </c>
    </row>
    <row r="33" spans="1:8" ht="15.75" customHeight="1">
      <c r="A33" s="271" t="s">
        <v>95</v>
      </c>
      <c r="B33" s="271"/>
      <c r="C33" s="271"/>
      <c r="D33" s="271"/>
      <c r="E33" s="271"/>
      <c r="F33" s="271"/>
      <c r="G33" s="271"/>
      <c r="H33" s="271"/>
    </row>
    <row r="34" spans="1:2" ht="12.75">
      <c r="A34" s="342" t="s">
        <v>96</v>
      </c>
      <c r="B34" s="342"/>
    </row>
    <row r="35" ht="12.75">
      <c r="A35" s="1" t="s">
        <v>528</v>
      </c>
    </row>
    <row r="39" spans="2:9" ht="12.75">
      <c r="B39" s="245"/>
      <c r="C39" s="245"/>
      <c r="D39" s="245"/>
      <c r="E39" s="245"/>
      <c r="F39" s="245"/>
      <c r="G39" s="245"/>
      <c r="H39" s="245"/>
      <c r="I39" s="245"/>
    </row>
  </sheetData>
  <mergeCells count="13">
    <mergeCell ref="A3:I3"/>
    <mergeCell ref="A1:I1"/>
    <mergeCell ref="A5:A7"/>
    <mergeCell ref="I5:I7"/>
    <mergeCell ref="F5:F7"/>
    <mergeCell ref="G5:G7"/>
    <mergeCell ref="H5:H7"/>
    <mergeCell ref="D6:D7"/>
    <mergeCell ref="E6:E7"/>
    <mergeCell ref="A34:B34"/>
    <mergeCell ref="B5:E5"/>
    <mergeCell ref="B6:B7"/>
    <mergeCell ref="C6:C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50" sqref="A50"/>
    </sheetView>
  </sheetViews>
  <sheetFormatPr defaultColWidth="11.421875" defaultRowHeight="12.75"/>
  <cols>
    <col min="1" max="1" width="28.00390625" style="1" customWidth="1"/>
    <col min="2" max="7" width="13.00390625" style="1" customWidth="1"/>
    <col min="8" max="9" width="12.421875" style="1" customWidth="1"/>
    <col min="10" max="16384" width="11.421875" style="1" customWidth="1"/>
  </cols>
  <sheetData>
    <row r="1" spans="1:12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  <c r="L1" s="17"/>
    </row>
    <row r="2" ht="12.75">
      <c r="A2" s="316" t="s">
        <v>646</v>
      </c>
    </row>
    <row r="3" spans="1:13" ht="15">
      <c r="A3" s="350" t="s">
        <v>560</v>
      </c>
      <c r="B3" s="350"/>
      <c r="C3" s="350"/>
      <c r="D3" s="350"/>
      <c r="E3" s="350"/>
      <c r="F3" s="350"/>
      <c r="G3" s="350"/>
      <c r="H3" s="18"/>
      <c r="I3" s="18"/>
      <c r="J3" s="18"/>
      <c r="K3" s="18"/>
      <c r="L3" s="18"/>
      <c r="M3" s="18"/>
    </row>
    <row r="4" ht="13.5" thickBot="1"/>
    <row r="5" spans="1:13" s="5" customFormat="1" ht="12.75" customHeight="1">
      <c r="A5" s="351" t="s">
        <v>13</v>
      </c>
      <c r="B5" s="351">
        <v>1994</v>
      </c>
      <c r="C5" s="351">
        <v>1995</v>
      </c>
      <c r="D5" s="351">
        <v>1996</v>
      </c>
      <c r="E5" s="351">
        <v>1997</v>
      </c>
      <c r="F5" s="351">
        <v>1998</v>
      </c>
      <c r="G5" s="353">
        <v>1999</v>
      </c>
      <c r="H5" s="4"/>
      <c r="I5" s="4"/>
      <c r="J5" s="4"/>
      <c r="K5" s="4"/>
      <c r="L5" s="4"/>
      <c r="M5" s="4"/>
    </row>
    <row r="6" spans="1:13" s="5" customFormat="1" ht="6.75" customHeight="1" thickBot="1">
      <c r="A6" s="352"/>
      <c r="B6" s="352"/>
      <c r="C6" s="352"/>
      <c r="D6" s="352"/>
      <c r="E6" s="352"/>
      <c r="F6" s="352"/>
      <c r="G6" s="354"/>
      <c r="H6" s="4"/>
      <c r="I6" s="4"/>
      <c r="J6" s="4"/>
      <c r="K6" s="4"/>
      <c r="L6" s="4"/>
      <c r="M6" s="4"/>
    </row>
    <row r="7" spans="1:17" s="5" customFormat="1" ht="12.75">
      <c r="A7" s="6" t="s">
        <v>14</v>
      </c>
      <c r="B7" s="7" t="s">
        <v>41</v>
      </c>
      <c r="C7" s="7">
        <v>994</v>
      </c>
      <c r="D7" s="7">
        <v>6224</v>
      </c>
      <c r="E7" s="7">
        <v>6673</v>
      </c>
      <c r="F7" s="7">
        <v>14151</v>
      </c>
      <c r="G7" s="7">
        <v>3992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5" customFormat="1" ht="12.75">
      <c r="A8" s="6" t="s">
        <v>15</v>
      </c>
      <c r="B8" s="7">
        <v>1885</v>
      </c>
      <c r="C8" s="7">
        <v>1922</v>
      </c>
      <c r="D8" s="7">
        <v>2503</v>
      </c>
      <c r="E8" s="7">
        <v>2015</v>
      </c>
      <c r="F8" s="7">
        <v>1915</v>
      </c>
      <c r="G8" s="7">
        <v>1435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5" customFormat="1" ht="12.75">
      <c r="A9" s="6" t="s">
        <v>16</v>
      </c>
      <c r="B9" s="7" t="s">
        <v>41</v>
      </c>
      <c r="C9" s="7" t="s">
        <v>41</v>
      </c>
      <c r="D9" s="7" t="s">
        <v>41</v>
      </c>
      <c r="E9" s="7">
        <v>188</v>
      </c>
      <c r="F9" s="7">
        <v>347</v>
      </c>
      <c r="G9" s="7">
        <v>3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5" customFormat="1" ht="12.75">
      <c r="A10" s="6" t="s">
        <v>17</v>
      </c>
      <c r="B10" s="7">
        <v>3559</v>
      </c>
      <c r="C10" s="7">
        <v>2276</v>
      </c>
      <c r="D10" s="7">
        <v>5785</v>
      </c>
      <c r="E10" s="7">
        <v>4673</v>
      </c>
      <c r="F10" s="7">
        <v>4918</v>
      </c>
      <c r="G10" s="7">
        <v>5215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5" customFormat="1" ht="12.75">
      <c r="A11" s="6" t="s">
        <v>18</v>
      </c>
      <c r="B11" s="7">
        <v>180</v>
      </c>
      <c r="C11" s="7">
        <v>142</v>
      </c>
      <c r="D11" s="7">
        <v>305</v>
      </c>
      <c r="E11" s="7">
        <v>775</v>
      </c>
      <c r="F11" s="7">
        <v>1187</v>
      </c>
      <c r="G11" s="7">
        <v>331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5" customFormat="1" ht="12.75">
      <c r="A12" s="6" t="s">
        <v>19</v>
      </c>
      <c r="B12" s="7">
        <v>48</v>
      </c>
      <c r="C12" s="7">
        <v>227</v>
      </c>
      <c r="D12" s="7">
        <v>206</v>
      </c>
      <c r="E12" s="7">
        <v>48</v>
      </c>
      <c r="F12" s="7">
        <v>768</v>
      </c>
      <c r="G12" s="7">
        <v>446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5" customFormat="1" ht="12.75">
      <c r="A13" s="6" t="s">
        <v>20</v>
      </c>
      <c r="B13" s="7">
        <v>780</v>
      </c>
      <c r="C13" s="7">
        <v>2280</v>
      </c>
      <c r="D13" s="7" t="s">
        <v>41</v>
      </c>
      <c r="E13" s="7">
        <v>770</v>
      </c>
      <c r="F13" s="7">
        <v>285</v>
      </c>
      <c r="G13" s="7">
        <v>515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5" customFormat="1" ht="12.75">
      <c r="A14" s="6" t="s">
        <v>21</v>
      </c>
      <c r="B14" s="7">
        <v>12</v>
      </c>
      <c r="C14" s="7">
        <v>843</v>
      </c>
      <c r="D14" s="7">
        <v>579</v>
      </c>
      <c r="E14" s="7">
        <v>240</v>
      </c>
      <c r="F14" s="7">
        <v>35</v>
      </c>
      <c r="G14" s="7">
        <v>57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5" customFormat="1" ht="12.75">
      <c r="A15" s="6" t="s">
        <v>22</v>
      </c>
      <c r="B15" s="7" t="s">
        <v>41</v>
      </c>
      <c r="C15" s="7">
        <v>501</v>
      </c>
      <c r="D15" s="7">
        <v>287</v>
      </c>
      <c r="E15" s="7" t="s">
        <v>41</v>
      </c>
      <c r="F15" s="7">
        <v>229</v>
      </c>
      <c r="G15" s="7">
        <v>38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5" customFormat="1" ht="12.75">
      <c r="A16" s="6" t="s">
        <v>23</v>
      </c>
      <c r="B16" s="7">
        <v>31498</v>
      </c>
      <c r="C16" s="7">
        <v>22959</v>
      </c>
      <c r="D16" s="7">
        <v>15724</v>
      </c>
      <c r="E16" s="7">
        <v>11767</v>
      </c>
      <c r="F16" s="7">
        <v>11178</v>
      </c>
      <c r="G16" s="7">
        <v>9287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5" customFormat="1" ht="12.75">
      <c r="A17" s="6" t="s">
        <v>24</v>
      </c>
      <c r="B17" s="7">
        <v>1873</v>
      </c>
      <c r="C17" s="7">
        <v>907</v>
      </c>
      <c r="D17" s="7">
        <v>1371</v>
      </c>
      <c r="E17" s="7">
        <v>625</v>
      </c>
      <c r="F17" s="7">
        <v>1206</v>
      </c>
      <c r="G17" s="7">
        <v>810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5" customFormat="1" ht="12.75">
      <c r="A18" s="6" t="s">
        <v>25</v>
      </c>
      <c r="B18" s="7">
        <v>6998</v>
      </c>
      <c r="C18" s="7">
        <v>14951</v>
      </c>
      <c r="D18" s="7">
        <v>15371</v>
      </c>
      <c r="E18" s="7">
        <v>12372</v>
      </c>
      <c r="F18" s="7">
        <v>15329</v>
      </c>
      <c r="G18" s="7">
        <v>10000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5" customFormat="1" ht="12.75">
      <c r="A19" s="6" t="s">
        <v>26</v>
      </c>
      <c r="B19" s="7">
        <v>2952</v>
      </c>
      <c r="C19" s="7">
        <v>446</v>
      </c>
      <c r="D19" s="7" t="s">
        <v>41</v>
      </c>
      <c r="E19" s="7">
        <v>926</v>
      </c>
      <c r="F19" s="7">
        <v>328</v>
      </c>
      <c r="G19" s="7">
        <v>503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5" customFormat="1" ht="12.75">
      <c r="A20" s="6" t="s">
        <v>27</v>
      </c>
      <c r="B20" s="7">
        <v>1698</v>
      </c>
      <c r="C20" s="7">
        <v>1184</v>
      </c>
      <c r="D20" s="7">
        <v>1261</v>
      </c>
      <c r="E20" s="7">
        <v>1184</v>
      </c>
      <c r="F20" s="7">
        <v>1261</v>
      </c>
      <c r="G20" s="7">
        <v>1924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5" customFormat="1" ht="12.75">
      <c r="A21" s="6" t="s">
        <v>28</v>
      </c>
      <c r="B21" s="7">
        <v>854</v>
      </c>
      <c r="C21" s="7">
        <v>9603</v>
      </c>
      <c r="D21" s="7">
        <v>13166</v>
      </c>
      <c r="E21" s="7">
        <v>7992</v>
      </c>
      <c r="F21" s="7">
        <v>7594</v>
      </c>
      <c r="G21" s="7">
        <v>14646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5" customFormat="1" ht="12.75">
      <c r="A22" s="6" t="s">
        <v>29</v>
      </c>
      <c r="B22" s="7">
        <v>4709</v>
      </c>
      <c r="C22" s="7">
        <v>20159</v>
      </c>
      <c r="D22" s="7">
        <v>33802</v>
      </c>
      <c r="E22" s="7">
        <v>38874</v>
      </c>
      <c r="F22" s="7">
        <v>22938</v>
      </c>
      <c r="G22" s="7">
        <v>5187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5" customFormat="1" ht="12.75">
      <c r="A23" s="6" t="s">
        <v>30</v>
      </c>
      <c r="B23" s="7" t="s">
        <v>41</v>
      </c>
      <c r="C23" s="7" t="s">
        <v>41</v>
      </c>
      <c r="D23" s="7" t="s">
        <v>41</v>
      </c>
      <c r="E23" s="7" t="s">
        <v>41</v>
      </c>
      <c r="F23" s="7">
        <v>10</v>
      </c>
      <c r="G23" s="7">
        <v>135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5" customFormat="1" ht="12.75">
      <c r="A24" s="6"/>
      <c r="B24" s="9"/>
      <c r="C24" s="9"/>
      <c r="D24" s="10"/>
      <c r="E24" s="9"/>
      <c r="F24" s="10"/>
      <c r="G24" s="10"/>
      <c r="H24" s="4"/>
      <c r="I24" s="4"/>
      <c r="J24" s="4"/>
      <c r="K24" s="8"/>
      <c r="L24" s="4"/>
      <c r="M24" s="8"/>
      <c r="N24" s="4"/>
      <c r="O24" s="8"/>
      <c r="P24" s="4"/>
      <c r="Q24" s="8"/>
    </row>
    <row r="25" spans="1:17" s="5" customFormat="1" ht="13.5" thickBot="1">
      <c r="A25" s="11" t="s">
        <v>321</v>
      </c>
      <c r="B25" s="12">
        <f aca="true" t="shared" si="0" ref="B25:G25">SUM(B7:B24)</f>
        <v>57046</v>
      </c>
      <c r="C25" s="12">
        <f t="shared" si="0"/>
        <v>79394</v>
      </c>
      <c r="D25" s="13">
        <f t="shared" si="0"/>
        <v>96584</v>
      </c>
      <c r="E25" s="12">
        <f t="shared" si="0"/>
        <v>89122</v>
      </c>
      <c r="F25" s="13">
        <f t="shared" si="0"/>
        <v>83679</v>
      </c>
      <c r="G25" s="13">
        <f t="shared" si="0"/>
        <v>54524</v>
      </c>
      <c r="H25" s="8"/>
      <c r="I25" s="8"/>
      <c r="J25" s="8"/>
      <c r="K25" s="8"/>
      <c r="L25" s="8"/>
      <c r="N25" s="8"/>
      <c r="O25" s="8"/>
      <c r="P25" s="8"/>
      <c r="Q25" s="8"/>
    </row>
    <row r="26" spans="1:13" s="5" customFormat="1" ht="17.25" customHeight="1">
      <c r="A26" s="14"/>
      <c r="B26" s="2"/>
      <c r="C26" s="2"/>
      <c r="D26" s="2"/>
      <c r="E26" s="2"/>
      <c r="F26" s="2"/>
      <c r="G26" s="2"/>
      <c r="M26" s="1"/>
    </row>
    <row r="27" ht="13.5" thickBot="1"/>
    <row r="28" spans="1:9" ht="12.75">
      <c r="A28" s="351" t="s">
        <v>13</v>
      </c>
      <c r="B28" s="351">
        <v>2000</v>
      </c>
      <c r="C28" s="351">
        <v>2001</v>
      </c>
      <c r="D28" s="351">
        <v>2002</v>
      </c>
      <c r="E28" s="351">
        <v>2003</v>
      </c>
      <c r="F28" s="351">
        <v>2004</v>
      </c>
      <c r="G28" s="353">
        <v>2005</v>
      </c>
      <c r="H28" s="353">
        <v>2006</v>
      </c>
      <c r="I28" s="355" t="s">
        <v>31</v>
      </c>
    </row>
    <row r="29" spans="1:9" ht="13.5" thickBot="1">
      <c r="A29" s="352"/>
      <c r="B29" s="352"/>
      <c r="C29" s="352"/>
      <c r="D29" s="352"/>
      <c r="E29" s="352"/>
      <c r="F29" s="352"/>
      <c r="G29" s="354"/>
      <c r="H29" s="354"/>
      <c r="I29" s="356"/>
    </row>
    <row r="30" spans="1:11" ht="12.75">
      <c r="A30" s="6" t="s">
        <v>14</v>
      </c>
      <c r="B30" s="7">
        <v>15398</v>
      </c>
      <c r="C30" s="7">
        <v>8892</v>
      </c>
      <c r="D30" s="7">
        <v>1259</v>
      </c>
      <c r="E30" s="7">
        <v>4754</v>
      </c>
      <c r="F30" s="7">
        <v>260</v>
      </c>
      <c r="G30" s="7" t="s">
        <v>41</v>
      </c>
      <c r="H30" s="7">
        <v>6267</v>
      </c>
      <c r="I30" s="51">
        <v>68864</v>
      </c>
      <c r="K30" s="245"/>
    </row>
    <row r="31" spans="1:11" ht="12.75">
      <c r="A31" s="6" t="s">
        <v>15</v>
      </c>
      <c r="B31" s="7">
        <v>1244</v>
      </c>
      <c r="C31" s="7">
        <v>1136</v>
      </c>
      <c r="D31" s="7" t="s">
        <v>41</v>
      </c>
      <c r="E31" s="7" t="s">
        <v>41</v>
      </c>
      <c r="F31" s="7" t="s">
        <v>41</v>
      </c>
      <c r="G31" s="7" t="s">
        <v>41</v>
      </c>
      <c r="H31" s="7" t="s">
        <v>41</v>
      </c>
      <c r="I31" s="51">
        <v>14055</v>
      </c>
      <c r="K31" s="245"/>
    </row>
    <row r="32" spans="1:11" ht="12.75">
      <c r="A32" s="6" t="s">
        <v>16</v>
      </c>
      <c r="B32" s="7">
        <v>185</v>
      </c>
      <c r="C32" s="7">
        <v>138</v>
      </c>
      <c r="D32" s="7">
        <v>298</v>
      </c>
      <c r="E32" s="7">
        <v>286</v>
      </c>
      <c r="F32" s="7">
        <v>176</v>
      </c>
      <c r="G32" s="7" t="s">
        <v>41</v>
      </c>
      <c r="H32" s="7" t="s">
        <v>41</v>
      </c>
      <c r="I32" s="51">
        <v>1621</v>
      </c>
      <c r="K32" s="245"/>
    </row>
    <row r="33" spans="1:11" ht="12.75">
      <c r="A33" s="6" t="s">
        <v>17</v>
      </c>
      <c r="B33" s="7">
        <v>7182</v>
      </c>
      <c r="C33" s="7">
        <v>8425</v>
      </c>
      <c r="D33" s="7">
        <v>4186</v>
      </c>
      <c r="E33" s="7">
        <v>2136</v>
      </c>
      <c r="F33" s="7">
        <v>1676</v>
      </c>
      <c r="G33" s="7" t="s">
        <v>41</v>
      </c>
      <c r="H33" s="7" t="s">
        <v>41</v>
      </c>
      <c r="I33" s="51">
        <v>50031</v>
      </c>
      <c r="K33" s="245"/>
    </row>
    <row r="34" spans="1:11" ht="12.75">
      <c r="A34" s="6" t="s">
        <v>18</v>
      </c>
      <c r="B34" s="7" t="s">
        <v>41</v>
      </c>
      <c r="C34" s="7">
        <v>238</v>
      </c>
      <c r="D34" s="7">
        <v>183</v>
      </c>
      <c r="E34" s="7">
        <v>259</v>
      </c>
      <c r="F34" s="7">
        <v>403</v>
      </c>
      <c r="G34" s="7">
        <v>237</v>
      </c>
      <c r="H34" s="7">
        <v>182</v>
      </c>
      <c r="I34" s="51">
        <v>4422</v>
      </c>
      <c r="K34" s="245"/>
    </row>
    <row r="35" spans="1:11" ht="12.75">
      <c r="A35" s="6" t="s">
        <v>19</v>
      </c>
      <c r="B35" s="7">
        <v>568</v>
      </c>
      <c r="C35" s="7">
        <v>370</v>
      </c>
      <c r="D35" s="7">
        <v>1297</v>
      </c>
      <c r="E35" s="7">
        <v>896</v>
      </c>
      <c r="F35" s="7">
        <v>795</v>
      </c>
      <c r="G35" s="7">
        <v>559</v>
      </c>
      <c r="H35" s="7">
        <v>950</v>
      </c>
      <c r="I35" s="51">
        <v>7178</v>
      </c>
      <c r="K35" s="245"/>
    </row>
    <row r="36" spans="1:11" ht="12.75">
      <c r="A36" s="6" t="s">
        <v>20</v>
      </c>
      <c r="B36" s="7" t="s">
        <v>41</v>
      </c>
      <c r="C36" s="7">
        <v>1150</v>
      </c>
      <c r="D36" s="7">
        <v>960</v>
      </c>
      <c r="E36" s="7" t="s">
        <v>41</v>
      </c>
      <c r="F36" s="7">
        <v>1250</v>
      </c>
      <c r="G36" s="7">
        <v>1046</v>
      </c>
      <c r="H36" s="7" t="s">
        <v>41</v>
      </c>
      <c r="I36" s="51">
        <v>9036</v>
      </c>
      <c r="K36" s="245"/>
    </row>
    <row r="37" spans="1:11" ht="12.75">
      <c r="A37" s="6" t="s">
        <v>21</v>
      </c>
      <c r="B37" s="7" t="s">
        <v>41</v>
      </c>
      <c r="C37" s="7" t="s">
        <v>41</v>
      </c>
      <c r="D37" s="7" t="s">
        <v>41</v>
      </c>
      <c r="E37" s="7" t="s">
        <v>41</v>
      </c>
      <c r="F37" s="7" t="s">
        <v>41</v>
      </c>
      <c r="G37" s="7" t="s">
        <v>41</v>
      </c>
      <c r="H37" s="7" t="s">
        <v>41</v>
      </c>
      <c r="I37" s="51">
        <v>1766</v>
      </c>
      <c r="K37" s="245"/>
    </row>
    <row r="38" spans="1:11" ht="12.75">
      <c r="A38" s="6" t="s">
        <v>22</v>
      </c>
      <c r="B38" s="7">
        <v>28</v>
      </c>
      <c r="C38" s="7" t="s">
        <v>41</v>
      </c>
      <c r="D38" s="7" t="s">
        <v>41</v>
      </c>
      <c r="E38" s="7" t="s">
        <v>41</v>
      </c>
      <c r="F38" s="7" t="s">
        <v>41</v>
      </c>
      <c r="G38" s="7" t="s">
        <v>41</v>
      </c>
      <c r="H38" s="7" t="s">
        <v>41</v>
      </c>
      <c r="I38" s="51">
        <v>1083</v>
      </c>
      <c r="K38" s="245"/>
    </row>
    <row r="39" spans="1:11" ht="12.75">
      <c r="A39" s="6" t="s">
        <v>23</v>
      </c>
      <c r="B39" s="7" t="s">
        <v>41</v>
      </c>
      <c r="C39" s="7">
        <v>5477</v>
      </c>
      <c r="D39" s="7">
        <v>7436</v>
      </c>
      <c r="E39" s="7">
        <v>10437</v>
      </c>
      <c r="F39" s="7">
        <v>9600</v>
      </c>
      <c r="G39" s="7">
        <v>10984</v>
      </c>
      <c r="H39" s="7">
        <v>3067</v>
      </c>
      <c r="I39" s="51">
        <v>149414</v>
      </c>
      <c r="K39" s="245"/>
    </row>
    <row r="40" spans="1:11" ht="12.75">
      <c r="A40" s="6" t="s">
        <v>24</v>
      </c>
      <c r="B40" s="7">
        <v>690</v>
      </c>
      <c r="C40" s="7">
        <v>672</v>
      </c>
      <c r="D40" s="7">
        <v>540</v>
      </c>
      <c r="E40" s="7">
        <v>364</v>
      </c>
      <c r="F40" s="7">
        <v>322</v>
      </c>
      <c r="G40" s="7">
        <v>190</v>
      </c>
      <c r="H40" s="7">
        <v>283</v>
      </c>
      <c r="I40" s="51">
        <v>9853</v>
      </c>
      <c r="K40" s="245"/>
    </row>
    <row r="41" spans="1:11" ht="12.75">
      <c r="A41" s="6" t="s">
        <v>25</v>
      </c>
      <c r="B41" s="7">
        <v>12372</v>
      </c>
      <c r="C41" s="7">
        <v>1828</v>
      </c>
      <c r="D41" s="7">
        <v>3493</v>
      </c>
      <c r="E41" s="7">
        <v>3973</v>
      </c>
      <c r="F41" s="7">
        <v>5147</v>
      </c>
      <c r="G41" s="7">
        <v>4057</v>
      </c>
      <c r="H41" s="7">
        <v>6357</v>
      </c>
      <c r="I41" s="51">
        <v>112248</v>
      </c>
      <c r="K41" s="245"/>
    </row>
    <row r="42" spans="1:11" ht="12.75">
      <c r="A42" s="6" t="s">
        <v>26</v>
      </c>
      <c r="B42" s="7" t="s">
        <v>41</v>
      </c>
      <c r="C42" s="7" t="s">
        <v>41</v>
      </c>
      <c r="D42" s="7" t="s">
        <v>41</v>
      </c>
      <c r="E42" s="7" t="s">
        <v>41</v>
      </c>
      <c r="F42" s="7" t="s">
        <v>41</v>
      </c>
      <c r="G42" s="7" t="s">
        <v>41</v>
      </c>
      <c r="H42" s="7" t="s">
        <v>41</v>
      </c>
      <c r="I42" s="51">
        <v>5155</v>
      </c>
      <c r="K42" s="245"/>
    </row>
    <row r="43" spans="1:11" ht="12.75">
      <c r="A43" s="6" t="s">
        <v>27</v>
      </c>
      <c r="B43" s="7" t="s">
        <v>41</v>
      </c>
      <c r="C43" s="7" t="s">
        <v>41</v>
      </c>
      <c r="D43" s="7" t="s">
        <v>41</v>
      </c>
      <c r="E43" s="7" t="s">
        <v>41</v>
      </c>
      <c r="F43" s="7" t="s">
        <v>41</v>
      </c>
      <c r="G43" s="7" t="s">
        <v>41</v>
      </c>
      <c r="H43" s="7" t="s">
        <v>41</v>
      </c>
      <c r="I43" s="51">
        <v>8512</v>
      </c>
      <c r="K43" s="245"/>
    </row>
    <row r="44" spans="1:11" ht="12.75">
      <c r="A44" s="6" t="s">
        <v>28</v>
      </c>
      <c r="B44" s="7">
        <v>9518</v>
      </c>
      <c r="C44" s="7">
        <v>1554</v>
      </c>
      <c r="D44" s="7" t="s">
        <v>41</v>
      </c>
      <c r="E44" s="7">
        <v>8</v>
      </c>
      <c r="F44" s="7">
        <v>1224</v>
      </c>
      <c r="G44" s="7">
        <v>3520</v>
      </c>
      <c r="H44" s="7">
        <v>4954</v>
      </c>
      <c r="I44" s="51">
        <v>74633</v>
      </c>
      <c r="K44" s="245"/>
    </row>
    <row r="45" spans="1:11" ht="12.75">
      <c r="A45" s="6" t="s">
        <v>29</v>
      </c>
      <c r="B45" s="7">
        <v>14940</v>
      </c>
      <c r="C45" s="7">
        <v>7350</v>
      </c>
      <c r="D45" s="7">
        <v>2075</v>
      </c>
      <c r="E45" s="7">
        <v>129</v>
      </c>
      <c r="F45" s="7" t="s">
        <v>41</v>
      </c>
      <c r="G45" s="7" t="s">
        <v>41</v>
      </c>
      <c r="H45" s="7" t="s">
        <v>41</v>
      </c>
      <c r="I45" s="51">
        <v>150163</v>
      </c>
      <c r="K45" s="245"/>
    </row>
    <row r="46" spans="1:11" ht="12.75">
      <c r="A46" s="6" t="s">
        <v>30</v>
      </c>
      <c r="B46" s="7" t="s">
        <v>41</v>
      </c>
      <c r="C46" s="7" t="s">
        <v>41</v>
      </c>
      <c r="D46" s="7">
        <v>53</v>
      </c>
      <c r="E46" s="7">
        <v>11</v>
      </c>
      <c r="F46" s="7">
        <v>41</v>
      </c>
      <c r="G46" s="7">
        <v>14</v>
      </c>
      <c r="H46" s="7">
        <v>17</v>
      </c>
      <c r="I46" s="51">
        <v>281</v>
      </c>
      <c r="K46" s="245"/>
    </row>
    <row r="47" spans="1:9" ht="12.75">
      <c r="A47" s="6"/>
      <c r="B47" s="9"/>
      <c r="C47" s="9"/>
      <c r="D47" s="10"/>
      <c r="E47" s="9"/>
      <c r="F47" s="10"/>
      <c r="G47" s="10"/>
      <c r="H47" s="10"/>
      <c r="I47" s="10"/>
    </row>
    <row r="48" spans="1:9" ht="13.5" thickBot="1">
      <c r="A48" s="11" t="s">
        <v>321</v>
      </c>
      <c r="B48" s="12">
        <f aca="true" t="shared" si="1" ref="B48:I48">SUM(B30:B47)</f>
        <v>62125</v>
      </c>
      <c r="C48" s="12">
        <f t="shared" si="1"/>
        <v>37230</v>
      </c>
      <c r="D48" s="13">
        <f t="shared" si="1"/>
        <v>21780</v>
      </c>
      <c r="E48" s="12">
        <f t="shared" si="1"/>
        <v>23253</v>
      </c>
      <c r="F48" s="13">
        <f t="shared" si="1"/>
        <v>20894</v>
      </c>
      <c r="G48" s="13">
        <f t="shared" si="1"/>
        <v>20607</v>
      </c>
      <c r="H48" s="13">
        <f t="shared" si="1"/>
        <v>22077</v>
      </c>
      <c r="I48" s="13">
        <f t="shared" si="1"/>
        <v>668315</v>
      </c>
    </row>
    <row r="49" ht="12.75">
      <c r="A49" s="1" t="s">
        <v>528</v>
      </c>
    </row>
    <row r="50" ht="12.75">
      <c r="C50" s="250"/>
    </row>
  </sheetData>
  <mergeCells count="18"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1:G1"/>
    <mergeCell ref="A5:A6"/>
    <mergeCell ref="B5:B6"/>
    <mergeCell ref="E5:E6"/>
    <mergeCell ref="G5:G6"/>
    <mergeCell ref="F5:F6"/>
    <mergeCell ref="C5:C6"/>
    <mergeCell ref="D5:D6"/>
    <mergeCell ref="A3:G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H7" sqref="H7:H23"/>
    </sheetView>
  </sheetViews>
  <sheetFormatPr defaultColWidth="11.421875" defaultRowHeight="12.75"/>
  <cols>
    <col min="1" max="1" width="23.421875" style="1" customWidth="1"/>
    <col min="2" max="8" width="14.7109375" style="1" customWidth="1"/>
    <col min="9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349"/>
      <c r="G1" s="349"/>
      <c r="H1" s="349"/>
      <c r="I1" s="17"/>
      <c r="J1" s="17"/>
    </row>
    <row r="2" ht="12.75">
      <c r="A2" s="316" t="s">
        <v>646</v>
      </c>
    </row>
    <row r="3" spans="1:12" ht="15">
      <c r="A3" s="350" t="s">
        <v>494</v>
      </c>
      <c r="B3" s="350"/>
      <c r="C3" s="350"/>
      <c r="D3" s="350"/>
      <c r="E3" s="350"/>
      <c r="F3" s="350"/>
      <c r="G3" s="350"/>
      <c r="H3" s="350"/>
      <c r="I3" s="4"/>
      <c r="J3" s="4"/>
      <c r="K3" s="4"/>
      <c r="L3" s="5"/>
    </row>
    <row r="4" spans="9:12" ht="13.5" thickBot="1">
      <c r="I4" s="8"/>
      <c r="J4" s="8"/>
      <c r="K4" s="8"/>
      <c r="L4" s="8"/>
    </row>
    <row r="5" spans="1:12" s="5" customFormat="1" ht="12.75" customHeight="1">
      <c r="A5" s="351" t="s">
        <v>13</v>
      </c>
      <c r="B5" s="346" t="s">
        <v>97</v>
      </c>
      <c r="C5" s="331"/>
      <c r="D5" s="346" t="s">
        <v>98</v>
      </c>
      <c r="E5" s="331"/>
      <c r="F5" s="343" t="s">
        <v>31</v>
      </c>
      <c r="G5" s="339" t="s">
        <v>428</v>
      </c>
      <c r="H5" s="355" t="s">
        <v>395</v>
      </c>
      <c r="I5" s="8"/>
      <c r="J5" s="8"/>
      <c r="K5" s="8"/>
      <c r="L5" s="8"/>
    </row>
    <row r="6" spans="1:12" s="5" customFormat="1" ht="41.25" customHeight="1" thickBot="1">
      <c r="A6" s="352"/>
      <c r="B6" s="21" t="s">
        <v>99</v>
      </c>
      <c r="C6" s="21" t="s">
        <v>427</v>
      </c>
      <c r="D6" s="21" t="s">
        <v>99</v>
      </c>
      <c r="E6" s="21" t="s">
        <v>427</v>
      </c>
      <c r="F6" s="344"/>
      <c r="G6" s="358"/>
      <c r="H6" s="356"/>
      <c r="I6" s="8"/>
      <c r="J6" s="8"/>
      <c r="K6" s="8"/>
      <c r="L6" s="8"/>
    </row>
    <row r="7" spans="1:15" s="5" customFormat="1" ht="12.75">
      <c r="A7" s="6" t="s">
        <v>14</v>
      </c>
      <c r="B7" s="7">
        <v>1419.19</v>
      </c>
      <c r="C7" s="7" t="s">
        <v>41</v>
      </c>
      <c r="D7" s="7">
        <v>692.68</v>
      </c>
      <c r="E7" s="7" t="s">
        <v>41</v>
      </c>
      <c r="F7" s="7">
        <v>2111.87</v>
      </c>
      <c r="G7" s="7" t="s">
        <v>41</v>
      </c>
      <c r="H7" s="51">
        <v>2111.87</v>
      </c>
      <c r="I7" s="8"/>
      <c r="J7" s="8"/>
      <c r="K7" s="8"/>
      <c r="L7" s="8"/>
      <c r="M7" s="8"/>
      <c r="N7" s="8"/>
      <c r="O7" s="8"/>
    </row>
    <row r="8" spans="1:15" s="5" customFormat="1" ht="12.75">
      <c r="A8" s="6" t="s">
        <v>15</v>
      </c>
      <c r="B8" s="7">
        <v>1123</v>
      </c>
      <c r="C8" s="7" t="s">
        <v>41</v>
      </c>
      <c r="D8" s="7">
        <v>812</v>
      </c>
      <c r="E8" s="7">
        <v>13</v>
      </c>
      <c r="F8" s="7">
        <v>1935</v>
      </c>
      <c r="G8" s="7" t="s">
        <v>41</v>
      </c>
      <c r="H8" s="51">
        <v>1935</v>
      </c>
      <c r="I8" s="8"/>
      <c r="J8" s="8"/>
      <c r="K8" s="8"/>
      <c r="L8" s="8"/>
      <c r="M8" s="8"/>
      <c r="N8" s="8"/>
      <c r="O8" s="8"/>
    </row>
    <row r="9" spans="1:15" s="5" customFormat="1" ht="12.75">
      <c r="A9" s="6" t="s">
        <v>16</v>
      </c>
      <c r="B9" s="7">
        <v>56.67</v>
      </c>
      <c r="C9" s="7">
        <v>146.33</v>
      </c>
      <c r="D9" s="7">
        <v>187.82</v>
      </c>
      <c r="E9" s="7">
        <v>78.93</v>
      </c>
      <c r="F9" s="7">
        <v>244.49</v>
      </c>
      <c r="G9" s="7" t="s">
        <v>41</v>
      </c>
      <c r="H9" s="51">
        <v>244.49</v>
      </c>
      <c r="I9" s="8"/>
      <c r="J9" s="8"/>
      <c r="K9" s="8"/>
      <c r="L9" s="8"/>
      <c r="M9" s="8"/>
      <c r="N9" s="8"/>
      <c r="O9" s="8"/>
    </row>
    <row r="10" spans="1:15" s="5" customFormat="1" ht="12.75">
      <c r="A10" s="6" t="s">
        <v>17</v>
      </c>
      <c r="B10" s="7">
        <v>216</v>
      </c>
      <c r="C10" s="7" t="s">
        <v>41</v>
      </c>
      <c r="D10" s="7">
        <v>1076.5</v>
      </c>
      <c r="E10" s="7" t="s">
        <v>41</v>
      </c>
      <c r="F10" s="7">
        <v>1292.5</v>
      </c>
      <c r="G10" s="7" t="s">
        <v>41</v>
      </c>
      <c r="H10" s="51">
        <v>1292.5</v>
      </c>
      <c r="I10" s="8"/>
      <c r="J10" s="8"/>
      <c r="K10" s="8"/>
      <c r="L10" s="8"/>
      <c r="M10" s="8"/>
      <c r="N10" s="8"/>
      <c r="O10" s="8"/>
    </row>
    <row r="11" spans="1:15" s="5" customFormat="1" ht="12.75">
      <c r="A11" s="6" t="s">
        <v>18</v>
      </c>
      <c r="B11" s="7">
        <v>192.64</v>
      </c>
      <c r="C11" s="7" t="s">
        <v>41</v>
      </c>
      <c r="D11" s="7">
        <v>342.59</v>
      </c>
      <c r="E11" s="7" t="s">
        <v>41</v>
      </c>
      <c r="F11" s="7">
        <v>535.23</v>
      </c>
      <c r="G11" s="7">
        <v>237</v>
      </c>
      <c r="H11" s="51">
        <v>772.23</v>
      </c>
      <c r="I11" s="8"/>
      <c r="J11" s="8"/>
      <c r="K11" s="8"/>
      <c r="L11" s="8"/>
      <c r="M11" s="8"/>
      <c r="N11" s="8"/>
      <c r="O11" s="8"/>
    </row>
    <row r="12" spans="1:15" s="5" customFormat="1" ht="12.75">
      <c r="A12" s="6" t="s">
        <v>19</v>
      </c>
      <c r="B12" s="7">
        <v>680.99</v>
      </c>
      <c r="C12" s="7">
        <v>517.64</v>
      </c>
      <c r="D12" s="7">
        <v>113.42</v>
      </c>
      <c r="E12" s="7" t="s">
        <v>41</v>
      </c>
      <c r="F12" s="7">
        <v>794.41</v>
      </c>
      <c r="G12" s="7">
        <v>559</v>
      </c>
      <c r="H12" s="51">
        <v>1353.41</v>
      </c>
      <c r="I12" s="8"/>
      <c r="J12" s="8"/>
      <c r="K12" s="8"/>
      <c r="L12" s="8"/>
      <c r="M12" s="8"/>
      <c r="N12" s="8"/>
      <c r="O12" s="8"/>
    </row>
    <row r="13" spans="1:15" s="5" customFormat="1" ht="12.75">
      <c r="A13" s="6" t="s">
        <v>20</v>
      </c>
      <c r="B13" s="7">
        <v>607.6</v>
      </c>
      <c r="C13" s="7">
        <v>46.8</v>
      </c>
      <c r="D13" s="7" t="s">
        <v>41</v>
      </c>
      <c r="E13" s="7" t="s">
        <v>41</v>
      </c>
      <c r="F13" s="7">
        <v>607.6</v>
      </c>
      <c r="G13" s="7">
        <v>1046</v>
      </c>
      <c r="H13" s="51">
        <v>1653.6</v>
      </c>
      <c r="I13" s="8"/>
      <c r="J13" s="8"/>
      <c r="K13" s="8"/>
      <c r="L13" s="8"/>
      <c r="M13" s="8"/>
      <c r="N13" s="8"/>
      <c r="O13" s="8"/>
    </row>
    <row r="14" spans="1:15" s="5" customFormat="1" ht="12.75">
      <c r="A14" s="6" t="s">
        <v>21</v>
      </c>
      <c r="B14" s="7">
        <v>636.59</v>
      </c>
      <c r="C14" s="7">
        <v>14.56</v>
      </c>
      <c r="D14" s="7">
        <v>276.33</v>
      </c>
      <c r="E14" s="7">
        <v>80.56</v>
      </c>
      <c r="F14" s="7">
        <v>912.92</v>
      </c>
      <c r="G14" s="7" t="s">
        <v>41</v>
      </c>
      <c r="H14" s="51">
        <v>912.92</v>
      </c>
      <c r="I14" s="8"/>
      <c r="J14" s="8"/>
      <c r="K14" s="8"/>
      <c r="L14" s="8"/>
      <c r="M14" s="8"/>
      <c r="N14" s="8"/>
      <c r="O14" s="8"/>
    </row>
    <row r="15" spans="1:15" s="5" customFormat="1" ht="12.75">
      <c r="A15" s="6" t="s">
        <v>22</v>
      </c>
      <c r="B15" s="7">
        <v>35.41</v>
      </c>
      <c r="C15" s="7">
        <v>126.53</v>
      </c>
      <c r="D15" s="7" t="s">
        <v>41</v>
      </c>
      <c r="E15" s="7" t="s">
        <v>41</v>
      </c>
      <c r="F15" s="7">
        <v>35.41</v>
      </c>
      <c r="G15" s="7" t="s">
        <v>41</v>
      </c>
      <c r="H15" s="51">
        <v>35.41</v>
      </c>
      <c r="I15" s="8"/>
      <c r="J15" s="8"/>
      <c r="K15" s="8"/>
      <c r="L15" s="8"/>
      <c r="M15" s="8"/>
      <c r="N15" s="8"/>
      <c r="O15" s="8"/>
    </row>
    <row r="16" spans="1:15" s="5" customFormat="1" ht="12.75">
      <c r="A16" s="6" t="s">
        <v>23</v>
      </c>
      <c r="B16" s="7">
        <v>6416.05</v>
      </c>
      <c r="C16" s="7" t="s">
        <v>41</v>
      </c>
      <c r="D16" s="7">
        <v>1011.24</v>
      </c>
      <c r="E16" s="7" t="s">
        <v>41</v>
      </c>
      <c r="F16" s="7">
        <v>7427.29</v>
      </c>
      <c r="G16" s="7">
        <v>10983.91</v>
      </c>
      <c r="H16" s="51">
        <v>18411.2</v>
      </c>
      <c r="I16" s="8"/>
      <c r="J16" s="8"/>
      <c r="K16" s="8"/>
      <c r="L16" s="8"/>
      <c r="M16" s="8"/>
      <c r="N16" s="8"/>
      <c r="O16" s="8"/>
    </row>
    <row r="17" spans="1:15" s="5" customFormat="1" ht="12.75">
      <c r="A17" s="6" t="s">
        <v>24</v>
      </c>
      <c r="B17" s="7">
        <v>1058.96</v>
      </c>
      <c r="C17" s="7">
        <v>35.9</v>
      </c>
      <c r="D17" s="7" t="s">
        <v>41</v>
      </c>
      <c r="E17" s="7" t="s">
        <v>41</v>
      </c>
      <c r="F17" s="7">
        <v>1058.96</v>
      </c>
      <c r="G17" s="7">
        <v>190</v>
      </c>
      <c r="H17" s="51">
        <v>1248.96</v>
      </c>
      <c r="I17" s="8"/>
      <c r="J17" s="8"/>
      <c r="K17" s="8"/>
      <c r="L17" s="8"/>
      <c r="M17" s="8"/>
      <c r="N17" s="8"/>
      <c r="O17" s="8"/>
    </row>
    <row r="18" spans="1:15" s="5" customFormat="1" ht="12.75">
      <c r="A18" s="6" t="s">
        <v>25</v>
      </c>
      <c r="B18" s="7">
        <v>795.83</v>
      </c>
      <c r="C18" s="7">
        <v>219.75</v>
      </c>
      <c r="D18" s="7" t="s">
        <v>41</v>
      </c>
      <c r="E18" s="7" t="s">
        <v>41</v>
      </c>
      <c r="F18" s="7">
        <v>795.83</v>
      </c>
      <c r="G18" s="7">
        <v>4057</v>
      </c>
      <c r="H18" s="51">
        <v>4852.83</v>
      </c>
      <c r="M18" s="8"/>
      <c r="N18" s="8"/>
      <c r="O18" s="8"/>
    </row>
    <row r="19" spans="1:15" s="5" customFormat="1" ht="12.75">
      <c r="A19" s="6" t="s">
        <v>26</v>
      </c>
      <c r="B19" s="7">
        <v>6039.85</v>
      </c>
      <c r="C19" s="7" t="s">
        <v>41</v>
      </c>
      <c r="D19" s="7" t="s">
        <v>41</v>
      </c>
      <c r="E19" s="7" t="s">
        <v>41</v>
      </c>
      <c r="F19" s="7">
        <v>6039.85</v>
      </c>
      <c r="G19" s="7" t="s">
        <v>41</v>
      </c>
      <c r="H19" s="51">
        <v>6039.85</v>
      </c>
      <c r="M19" s="8"/>
      <c r="N19" s="8"/>
      <c r="O19" s="8"/>
    </row>
    <row r="20" spans="1:15" s="5" customFormat="1" ht="12.75">
      <c r="A20" s="6" t="s">
        <v>27</v>
      </c>
      <c r="B20" s="7">
        <v>70.37</v>
      </c>
      <c r="C20" s="7" t="s">
        <v>41</v>
      </c>
      <c r="D20" s="7" t="s">
        <v>41</v>
      </c>
      <c r="E20" s="7" t="s">
        <v>41</v>
      </c>
      <c r="F20" s="7">
        <v>70.37</v>
      </c>
      <c r="G20" s="7" t="s">
        <v>41</v>
      </c>
      <c r="H20" s="51">
        <v>70.37</v>
      </c>
      <c r="M20" s="8"/>
      <c r="N20" s="8"/>
      <c r="O20" s="8"/>
    </row>
    <row r="21" spans="1:15" s="5" customFormat="1" ht="12.75">
      <c r="A21" s="6" t="s">
        <v>28</v>
      </c>
      <c r="B21" s="7">
        <v>199.16</v>
      </c>
      <c r="C21" s="7">
        <v>20</v>
      </c>
      <c r="D21" s="7" t="s">
        <v>41</v>
      </c>
      <c r="E21" s="7" t="s">
        <v>41</v>
      </c>
      <c r="F21" s="7">
        <v>199.16</v>
      </c>
      <c r="G21" s="7">
        <v>3520</v>
      </c>
      <c r="H21" s="51">
        <v>3719.16</v>
      </c>
      <c r="M21" s="8"/>
      <c r="N21" s="8"/>
      <c r="O21" s="8"/>
    </row>
    <row r="22" spans="1:15" s="5" customFormat="1" ht="12.75">
      <c r="A22" s="6" t="s">
        <v>29</v>
      </c>
      <c r="B22" s="7">
        <v>4534.16</v>
      </c>
      <c r="C22" s="7" t="s">
        <v>41</v>
      </c>
      <c r="D22" s="7" t="s">
        <v>41</v>
      </c>
      <c r="E22" s="7" t="s">
        <v>41</v>
      </c>
      <c r="F22" s="7">
        <v>4534.16</v>
      </c>
      <c r="G22" s="7" t="s">
        <v>41</v>
      </c>
      <c r="H22" s="51">
        <v>4534.16</v>
      </c>
      <c r="I22" s="8"/>
      <c r="J22" s="8"/>
      <c r="K22" s="8"/>
      <c r="L22" s="8"/>
      <c r="M22" s="8"/>
      <c r="N22" s="8"/>
      <c r="O22" s="8"/>
    </row>
    <row r="23" spans="1:15" s="5" customFormat="1" ht="12.75">
      <c r="A23" s="6" t="s">
        <v>30</v>
      </c>
      <c r="B23" s="7">
        <v>313.16</v>
      </c>
      <c r="C23" s="7">
        <v>69.58</v>
      </c>
      <c r="D23" s="7">
        <v>1</v>
      </c>
      <c r="E23" s="7" t="s">
        <v>41</v>
      </c>
      <c r="F23" s="7">
        <v>314.16</v>
      </c>
      <c r="G23" s="7">
        <v>14</v>
      </c>
      <c r="H23" s="51">
        <v>328.16</v>
      </c>
      <c r="I23" s="8"/>
      <c r="J23" s="8"/>
      <c r="K23" s="8"/>
      <c r="L23" s="8"/>
      <c r="M23" s="8"/>
      <c r="N23" s="8"/>
      <c r="O23" s="8"/>
    </row>
    <row r="24" spans="1:15" s="5" customFormat="1" ht="12.75">
      <c r="A24" s="6"/>
      <c r="B24" s="9"/>
      <c r="C24" s="9"/>
      <c r="D24" s="10"/>
      <c r="E24" s="10"/>
      <c r="F24" s="10"/>
      <c r="G24" s="10"/>
      <c r="H24" s="10"/>
      <c r="I24" s="8"/>
      <c r="J24" s="4"/>
      <c r="K24" s="8"/>
      <c r="L24" s="4"/>
      <c r="M24" s="8"/>
      <c r="N24" s="4"/>
      <c r="O24" s="8"/>
    </row>
    <row r="25" spans="1:15" s="5" customFormat="1" ht="13.5" thickBot="1">
      <c r="A25" s="11" t="s">
        <v>321</v>
      </c>
      <c r="B25" s="12">
        <f aca="true" t="shared" si="0" ref="B25:H25">SUM(B7:B24)</f>
        <v>24395.629999999997</v>
      </c>
      <c r="C25" s="12">
        <f t="shared" si="0"/>
        <v>1197.0899999999997</v>
      </c>
      <c r="D25" s="13">
        <f t="shared" si="0"/>
        <v>4513.58</v>
      </c>
      <c r="E25" s="13">
        <f t="shared" si="0"/>
        <v>172.49</v>
      </c>
      <c r="F25" s="13">
        <f t="shared" si="0"/>
        <v>28909.21</v>
      </c>
      <c r="G25" s="13">
        <f t="shared" si="0"/>
        <v>20606.91</v>
      </c>
      <c r="H25" s="13">
        <f t="shared" si="0"/>
        <v>49516.12000000001</v>
      </c>
      <c r="I25" s="8"/>
      <c r="J25" s="8"/>
      <c r="K25" s="8"/>
      <c r="L25" s="8"/>
      <c r="M25" s="8"/>
      <c r="N25" s="8"/>
      <c r="O25" s="8"/>
    </row>
    <row r="26" spans="1:8" s="5" customFormat="1" ht="17.25" customHeight="1">
      <c r="A26" s="14" t="s">
        <v>489</v>
      </c>
      <c r="B26" s="2"/>
      <c r="C26" s="2"/>
      <c r="D26" s="2"/>
      <c r="E26" s="2"/>
      <c r="F26" s="2"/>
      <c r="G26" s="2"/>
      <c r="H26" s="2"/>
    </row>
    <row r="28" ht="12.75">
      <c r="C28" s="245"/>
    </row>
  </sheetData>
  <mergeCells count="8">
    <mergeCell ref="F5:F6"/>
    <mergeCell ref="G5:G6"/>
    <mergeCell ref="H5:H6"/>
    <mergeCell ref="A1:H1"/>
    <mergeCell ref="A3:H3"/>
    <mergeCell ref="A5:A6"/>
    <mergeCell ref="B5:C5"/>
    <mergeCell ref="D5:E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1" max="1" width="25.28125" style="1" customWidth="1"/>
    <col min="2" max="3" width="15.7109375" style="1" customWidth="1"/>
    <col min="4" max="4" width="14.7109375" style="1" customWidth="1"/>
    <col min="5" max="5" width="15.28125" style="1" customWidth="1"/>
    <col min="6" max="7" width="14.7109375" style="1" customWidth="1"/>
    <col min="8" max="16384" width="11.421875" style="1" customWidth="1"/>
  </cols>
  <sheetData>
    <row r="1" spans="1:9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</row>
    <row r="2" ht="12.75">
      <c r="A2" s="316" t="s">
        <v>646</v>
      </c>
    </row>
    <row r="3" spans="1:11" ht="15">
      <c r="A3" s="350" t="s">
        <v>561</v>
      </c>
      <c r="B3" s="350"/>
      <c r="C3" s="350"/>
      <c r="D3" s="350"/>
      <c r="E3" s="350"/>
      <c r="F3" s="350"/>
      <c r="G3" s="350"/>
      <c r="H3" s="4"/>
      <c r="I3" s="4"/>
      <c r="J3" s="4"/>
      <c r="K3" s="5"/>
    </row>
    <row r="4" spans="8:11" ht="13.5" thickBot="1">
      <c r="H4" s="8"/>
      <c r="I4" s="8"/>
      <c r="J4" s="8"/>
      <c r="K4" s="8"/>
    </row>
    <row r="5" spans="1:11" s="5" customFormat="1" ht="12.75" customHeight="1">
      <c r="A5" s="351" t="s">
        <v>13</v>
      </c>
      <c r="B5" s="310" t="s">
        <v>97</v>
      </c>
      <c r="C5" s="310" t="s">
        <v>98</v>
      </c>
      <c r="D5" s="343" t="s">
        <v>31</v>
      </c>
      <c r="E5" s="58"/>
      <c r="F5" s="339" t="s">
        <v>428</v>
      </c>
      <c r="G5" s="355" t="s">
        <v>395</v>
      </c>
      <c r="H5" s="8"/>
      <c r="I5" s="8"/>
      <c r="J5" s="8"/>
      <c r="K5" s="8"/>
    </row>
    <row r="6" spans="1:11" s="5" customFormat="1" ht="41.25" customHeight="1" thickBot="1">
      <c r="A6" s="352"/>
      <c r="B6" s="21" t="s">
        <v>99</v>
      </c>
      <c r="C6" s="21" t="s">
        <v>99</v>
      </c>
      <c r="D6" s="344"/>
      <c r="E6" s="21" t="s">
        <v>427</v>
      </c>
      <c r="F6" s="358"/>
      <c r="G6" s="356"/>
      <c r="H6" s="8"/>
      <c r="I6" s="8"/>
      <c r="J6" s="8"/>
      <c r="K6" s="8"/>
    </row>
    <row r="7" spans="1:14" s="5" customFormat="1" ht="12.75">
      <c r="A7" s="6" t="s">
        <v>14</v>
      </c>
      <c r="B7" s="7" t="s">
        <v>41</v>
      </c>
      <c r="C7" s="7">
        <v>7285</v>
      </c>
      <c r="D7" s="7">
        <v>7285</v>
      </c>
      <c r="E7" s="7" t="s">
        <v>41</v>
      </c>
      <c r="F7" s="7">
        <v>6267</v>
      </c>
      <c r="G7" s="51">
        <v>13552</v>
      </c>
      <c r="H7" s="8"/>
      <c r="I7" s="8"/>
      <c r="J7" s="8"/>
      <c r="K7" s="8"/>
      <c r="L7" s="8"/>
      <c r="M7" s="8"/>
      <c r="N7" s="8"/>
    </row>
    <row r="8" spans="1:14" s="5" customFormat="1" ht="12.75">
      <c r="A8" s="6" t="s">
        <v>15</v>
      </c>
      <c r="B8" s="7">
        <v>348.49</v>
      </c>
      <c r="C8" s="7">
        <v>916.39</v>
      </c>
      <c r="D8" s="7">
        <v>1264.88</v>
      </c>
      <c r="E8" s="7">
        <v>75.02</v>
      </c>
      <c r="F8" s="7" t="s">
        <v>41</v>
      </c>
      <c r="G8" s="51">
        <v>1264.88</v>
      </c>
      <c r="H8" s="8"/>
      <c r="I8" s="8"/>
      <c r="J8" s="8"/>
      <c r="K8" s="8"/>
      <c r="L8" s="8"/>
      <c r="M8" s="8"/>
      <c r="N8" s="8"/>
    </row>
    <row r="9" spans="1:14" s="5" customFormat="1" ht="12.75">
      <c r="A9" s="6" t="s">
        <v>16</v>
      </c>
      <c r="B9" s="7">
        <v>92.03</v>
      </c>
      <c r="C9" s="7">
        <v>107.78</v>
      </c>
      <c r="D9" s="7">
        <v>199.81</v>
      </c>
      <c r="E9" s="7">
        <v>710.6</v>
      </c>
      <c r="F9" s="7" t="s">
        <v>41</v>
      </c>
      <c r="G9" s="51">
        <v>199.81</v>
      </c>
      <c r="H9" s="8"/>
      <c r="I9" s="8"/>
      <c r="J9" s="8"/>
      <c r="K9" s="8"/>
      <c r="L9" s="8"/>
      <c r="M9" s="8"/>
      <c r="N9" s="8"/>
    </row>
    <row r="10" spans="1:14" s="5" customFormat="1" ht="12.75">
      <c r="A10" s="6" t="s">
        <v>17</v>
      </c>
      <c r="B10" s="7">
        <v>202</v>
      </c>
      <c r="C10" s="7">
        <v>1621.83</v>
      </c>
      <c r="D10" s="7">
        <v>1823.83</v>
      </c>
      <c r="E10" s="7">
        <v>132</v>
      </c>
      <c r="F10" s="7" t="s">
        <v>41</v>
      </c>
      <c r="G10" s="51">
        <v>1823.83</v>
      </c>
      <c r="H10" s="8"/>
      <c r="I10" s="8"/>
      <c r="J10" s="8"/>
      <c r="K10" s="8"/>
      <c r="L10" s="8"/>
      <c r="M10" s="8"/>
      <c r="N10" s="8"/>
    </row>
    <row r="11" spans="1:14" s="5" customFormat="1" ht="12.75">
      <c r="A11" s="6" t="s">
        <v>18</v>
      </c>
      <c r="B11" s="7">
        <v>208.92</v>
      </c>
      <c r="C11" s="7">
        <v>153.19</v>
      </c>
      <c r="D11" s="7">
        <v>362.11</v>
      </c>
      <c r="E11" s="7" t="s">
        <v>41</v>
      </c>
      <c r="F11" s="7">
        <v>182</v>
      </c>
      <c r="G11" s="51">
        <v>544.11</v>
      </c>
      <c r="H11" s="8"/>
      <c r="I11" s="8"/>
      <c r="J11" s="8"/>
      <c r="K11" s="8"/>
      <c r="L11" s="8"/>
      <c r="M11" s="8"/>
      <c r="N11" s="8"/>
    </row>
    <row r="12" spans="1:14" s="5" customFormat="1" ht="12.75">
      <c r="A12" s="6" t="s">
        <v>19</v>
      </c>
      <c r="B12" s="7" t="s">
        <v>330</v>
      </c>
      <c r="C12" s="7" t="s">
        <v>41</v>
      </c>
      <c r="D12" s="7" t="s">
        <v>41</v>
      </c>
      <c r="E12" s="7" t="s">
        <v>41</v>
      </c>
      <c r="F12" s="7">
        <v>950</v>
      </c>
      <c r="G12" s="51">
        <v>950</v>
      </c>
      <c r="H12" s="8"/>
      <c r="I12" s="8"/>
      <c r="J12" s="8"/>
      <c r="K12" s="8"/>
      <c r="L12" s="8"/>
      <c r="M12" s="8"/>
      <c r="N12" s="8"/>
    </row>
    <row r="13" spans="1:14" s="5" customFormat="1" ht="12.75">
      <c r="A13" s="6" t="s">
        <v>20</v>
      </c>
      <c r="B13" s="7">
        <v>543.32</v>
      </c>
      <c r="C13" s="7" t="s">
        <v>41</v>
      </c>
      <c r="D13" s="7">
        <v>543.32</v>
      </c>
      <c r="E13" s="7" t="s">
        <v>41</v>
      </c>
      <c r="F13" s="7" t="s">
        <v>41</v>
      </c>
      <c r="G13" s="51">
        <v>543.32</v>
      </c>
      <c r="H13" s="8"/>
      <c r="I13" s="8"/>
      <c r="J13" s="8"/>
      <c r="K13" s="8"/>
      <c r="L13" s="8"/>
      <c r="M13" s="8"/>
      <c r="N13" s="8"/>
    </row>
    <row r="14" spans="1:14" s="5" customFormat="1" ht="12.75">
      <c r="A14" s="6" t="s">
        <v>21</v>
      </c>
      <c r="B14" s="7">
        <v>359.93</v>
      </c>
      <c r="C14" s="7">
        <v>84.23</v>
      </c>
      <c r="D14" s="7">
        <v>444.16</v>
      </c>
      <c r="E14" s="7">
        <v>69.97</v>
      </c>
      <c r="F14" s="7" t="s">
        <v>41</v>
      </c>
      <c r="G14" s="51">
        <v>444.16</v>
      </c>
      <c r="H14" s="8"/>
      <c r="I14" s="8"/>
      <c r="J14" s="8"/>
      <c r="K14" s="8"/>
      <c r="L14" s="8"/>
      <c r="M14" s="8"/>
      <c r="N14" s="8"/>
    </row>
    <row r="15" spans="1:14" s="5" customFormat="1" ht="12.75">
      <c r="A15" s="6" t="s">
        <v>22</v>
      </c>
      <c r="B15" s="7">
        <v>193.72</v>
      </c>
      <c r="C15" s="7" t="s">
        <v>41</v>
      </c>
      <c r="D15" s="7">
        <v>193.72</v>
      </c>
      <c r="E15" s="7">
        <v>77.05</v>
      </c>
      <c r="F15" s="7" t="s">
        <v>41</v>
      </c>
      <c r="G15" s="51">
        <v>193.72</v>
      </c>
      <c r="H15" s="8"/>
      <c r="I15" s="8"/>
      <c r="J15" s="8"/>
      <c r="K15" s="8"/>
      <c r="L15" s="8"/>
      <c r="M15" s="8"/>
      <c r="N15" s="8"/>
    </row>
    <row r="16" spans="1:14" s="5" customFormat="1" ht="12.75">
      <c r="A16" s="6" t="s">
        <v>23</v>
      </c>
      <c r="B16" s="7">
        <v>12384.42</v>
      </c>
      <c r="C16" s="7">
        <v>932.17</v>
      </c>
      <c r="D16" s="7">
        <v>13316.59</v>
      </c>
      <c r="E16" s="7">
        <v>920.79</v>
      </c>
      <c r="F16" s="7">
        <v>3067</v>
      </c>
      <c r="G16" s="51">
        <v>16383.59</v>
      </c>
      <c r="H16" s="8"/>
      <c r="I16" s="8"/>
      <c r="J16" s="8"/>
      <c r="K16" s="8"/>
      <c r="L16" s="8"/>
      <c r="M16" s="8"/>
      <c r="N16" s="8"/>
    </row>
    <row r="17" spans="1:14" s="5" customFormat="1" ht="12.75">
      <c r="A17" s="6" t="s">
        <v>24</v>
      </c>
      <c r="B17" s="7">
        <v>1527.97</v>
      </c>
      <c r="C17" s="7" t="s">
        <v>41</v>
      </c>
      <c r="D17" s="7">
        <v>1527.97</v>
      </c>
      <c r="E17" s="7">
        <v>246.91</v>
      </c>
      <c r="F17" s="7">
        <v>283</v>
      </c>
      <c r="G17" s="51">
        <v>1810.97</v>
      </c>
      <c r="H17" s="8"/>
      <c r="I17" s="8"/>
      <c r="J17" s="8"/>
      <c r="K17" s="8"/>
      <c r="L17" s="8"/>
      <c r="M17" s="8"/>
      <c r="N17" s="8"/>
    </row>
    <row r="18" spans="1:14" s="5" customFormat="1" ht="12.75">
      <c r="A18" s="6" t="s">
        <v>25</v>
      </c>
      <c r="B18" s="7">
        <v>0.96</v>
      </c>
      <c r="C18" s="7">
        <v>19</v>
      </c>
      <c r="D18" s="7">
        <v>19.96</v>
      </c>
      <c r="E18" s="7">
        <v>5032.85</v>
      </c>
      <c r="F18" s="7">
        <v>6357</v>
      </c>
      <c r="G18" s="51">
        <v>6376.96</v>
      </c>
      <c r="L18" s="8"/>
      <c r="M18" s="8"/>
      <c r="N18" s="8"/>
    </row>
    <row r="19" spans="1:14" s="5" customFormat="1" ht="12.75">
      <c r="A19" s="6" t="s">
        <v>26</v>
      </c>
      <c r="B19" s="7">
        <v>2641.45</v>
      </c>
      <c r="C19" s="7" t="s">
        <v>41</v>
      </c>
      <c r="D19" s="7">
        <v>2641.45</v>
      </c>
      <c r="E19" s="7" t="s">
        <v>41</v>
      </c>
      <c r="F19" s="7" t="s">
        <v>41</v>
      </c>
      <c r="G19" s="51">
        <v>2641.45</v>
      </c>
      <c r="L19" s="8"/>
      <c r="M19" s="8"/>
      <c r="N19" s="8"/>
    </row>
    <row r="20" spans="1:14" s="5" customFormat="1" ht="12.75">
      <c r="A20" s="6" t="s">
        <v>27</v>
      </c>
      <c r="B20" s="7">
        <v>69.1</v>
      </c>
      <c r="C20" s="7" t="s">
        <v>41</v>
      </c>
      <c r="D20" s="7">
        <v>69.1</v>
      </c>
      <c r="E20" s="7" t="s">
        <v>41</v>
      </c>
      <c r="F20" s="7" t="s">
        <v>41</v>
      </c>
      <c r="G20" s="51">
        <v>69.1</v>
      </c>
      <c r="L20" s="8"/>
      <c r="M20" s="8"/>
      <c r="N20" s="8"/>
    </row>
    <row r="21" spans="1:14" s="5" customFormat="1" ht="12.75">
      <c r="A21" s="6" t="s">
        <v>28</v>
      </c>
      <c r="B21" s="7">
        <v>4105.75</v>
      </c>
      <c r="C21" s="7">
        <v>200</v>
      </c>
      <c r="D21" s="7">
        <v>4305.75</v>
      </c>
      <c r="E21" s="7" t="s">
        <v>41</v>
      </c>
      <c r="F21" s="7">
        <v>4954</v>
      </c>
      <c r="G21" s="51">
        <v>9259.75</v>
      </c>
      <c r="L21" s="8"/>
      <c r="M21" s="8"/>
      <c r="N21" s="8"/>
    </row>
    <row r="22" spans="1:14" s="5" customFormat="1" ht="12.75">
      <c r="A22" s="6" t="s">
        <v>29</v>
      </c>
      <c r="B22" s="7">
        <v>16450.4</v>
      </c>
      <c r="C22" s="7">
        <v>80</v>
      </c>
      <c r="D22" s="7">
        <v>16530.4</v>
      </c>
      <c r="E22" s="7" t="s">
        <v>41</v>
      </c>
      <c r="F22" s="7" t="s">
        <v>41</v>
      </c>
      <c r="G22" s="51">
        <v>16530.4</v>
      </c>
      <c r="H22" s="8"/>
      <c r="I22" s="8"/>
      <c r="J22" s="8"/>
      <c r="K22" s="8"/>
      <c r="L22" s="8"/>
      <c r="M22" s="8"/>
      <c r="N22" s="8"/>
    </row>
    <row r="23" spans="1:14" s="5" customFormat="1" ht="12.75">
      <c r="A23" s="6" t="s">
        <v>30</v>
      </c>
      <c r="B23" s="7">
        <v>27.71</v>
      </c>
      <c r="C23" s="7" t="s">
        <v>330</v>
      </c>
      <c r="D23" s="7">
        <v>27.71</v>
      </c>
      <c r="E23" s="7">
        <v>69</v>
      </c>
      <c r="F23" s="7">
        <v>17.19</v>
      </c>
      <c r="G23" s="51">
        <v>44.9</v>
      </c>
      <c r="H23" s="8"/>
      <c r="I23" s="8"/>
      <c r="J23" s="8"/>
      <c r="K23" s="8"/>
      <c r="L23" s="8"/>
      <c r="M23" s="8"/>
      <c r="N23" s="8"/>
    </row>
    <row r="24" spans="1:14" s="5" customFormat="1" ht="12.75">
      <c r="A24" s="6"/>
      <c r="B24" s="9"/>
      <c r="C24" s="10"/>
      <c r="D24" s="10"/>
      <c r="E24" s="10"/>
      <c r="F24" s="10"/>
      <c r="G24" s="10"/>
      <c r="H24" s="8"/>
      <c r="I24" s="4"/>
      <c r="J24" s="8"/>
      <c r="K24" s="4"/>
      <c r="L24" s="8"/>
      <c r="M24" s="4"/>
      <c r="N24" s="8"/>
    </row>
    <row r="25" spans="1:14" s="5" customFormat="1" ht="13.5" thickBot="1">
      <c r="A25" s="11" t="s">
        <v>321</v>
      </c>
      <c r="B25" s="12">
        <f aca="true" t="shared" si="0" ref="B25:G25">SUM(B7:B24)</f>
        <v>39156.17</v>
      </c>
      <c r="C25" s="13">
        <f t="shared" si="0"/>
        <v>11399.59</v>
      </c>
      <c r="D25" s="13">
        <f>SUM(D7:D24)</f>
        <v>50555.759999999995</v>
      </c>
      <c r="E25" s="13">
        <f t="shared" si="0"/>
        <v>7334.1900000000005</v>
      </c>
      <c r="F25" s="13">
        <f t="shared" si="0"/>
        <v>22077.19</v>
      </c>
      <c r="G25" s="13">
        <f t="shared" si="0"/>
        <v>72632.94999999998</v>
      </c>
      <c r="H25" s="8"/>
      <c r="I25" s="8"/>
      <c r="J25" s="8"/>
      <c r="K25" s="8"/>
      <c r="L25" s="8"/>
      <c r="M25" s="8"/>
      <c r="N25" s="8"/>
    </row>
    <row r="26" spans="1:7" s="5" customFormat="1" ht="17.25" customHeight="1">
      <c r="A26" s="14" t="s">
        <v>528</v>
      </c>
      <c r="B26" s="2"/>
      <c r="C26" s="2"/>
      <c r="D26" s="2"/>
      <c r="E26" s="2"/>
      <c r="F26" s="2"/>
      <c r="G26" s="2"/>
    </row>
  </sheetData>
  <mergeCells count="6">
    <mergeCell ref="A1:G1"/>
    <mergeCell ref="A3:G3"/>
    <mergeCell ref="F5:F6"/>
    <mergeCell ref="G5:G6"/>
    <mergeCell ref="A5:A6"/>
    <mergeCell ref="D5:D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3.7109375" style="1" customWidth="1"/>
    <col min="2" max="2" width="25.00390625" style="1" customWidth="1"/>
    <col min="3" max="3" width="26.57421875" style="1" customWidth="1"/>
    <col min="4" max="4" width="27.28125" style="1" customWidth="1"/>
    <col min="5" max="16384" width="11.421875" style="1" customWidth="1"/>
  </cols>
  <sheetData>
    <row r="1" spans="1:8" ht="18">
      <c r="A1" s="349" t="s">
        <v>422</v>
      </c>
      <c r="B1" s="349"/>
      <c r="C1" s="349"/>
      <c r="D1" s="349"/>
      <c r="E1" s="17"/>
      <c r="F1" s="17"/>
      <c r="G1" s="17"/>
      <c r="H1" s="17"/>
    </row>
    <row r="2" ht="12.75">
      <c r="A2" s="316" t="s">
        <v>646</v>
      </c>
    </row>
    <row r="3" spans="1:8" ht="15">
      <c r="A3" s="18" t="s">
        <v>495</v>
      </c>
      <c r="B3" s="18"/>
      <c r="C3" s="18"/>
      <c r="D3" s="18"/>
      <c r="E3" s="4"/>
      <c r="F3" s="4"/>
      <c r="G3" s="4"/>
      <c r="H3" s="5"/>
    </row>
    <row r="4" spans="5:8" ht="13.5" thickBot="1">
      <c r="E4" s="8"/>
      <c r="F4" s="8"/>
      <c r="G4" s="8"/>
      <c r="H4" s="8"/>
    </row>
    <row r="5" spans="1:8" s="5" customFormat="1" ht="12.75" customHeight="1">
      <c r="A5" s="347" t="s">
        <v>101</v>
      </c>
      <c r="B5" s="347"/>
      <c r="C5" s="346" t="s">
        <v>103</v>
      </c>
      <c r="D5" s="347"/>
      <c r="E5" s="8"/>
      <c r="F5" s="8"/>
      <c r="G5" s="8"/>
      <c r="H5" s="8"/>
    </row>
    <row r="6" spans="1:8" s="5" customFormat="1" ht="20.25" customHeight="1" thickBot="1">
      <c r="A6" s="31" t="s">
        <v>102</v>
      </c>
      <c r="B6" s="30" t="s">
        <v>104</v>
      </c>
      <c r="C6" s="30" t="s">
        <v>102</v>
      </c>
      <c r="D6" s="32" t="s">
        <v>104</v>
      </c>
      <c r="E6" s="8"/>
      <c r="F6" s="8"/>
      <c r="G6" s="8"/>
      <c r="H6" s="8"/>
    </row>
    <row r="7" spans="1:11" s="5" customFormat="1" ht="13.5" customHeight="1">
      <c r="A7" s="33" t="s">
        <v>105</v>
      </c>
      <c r="B7" s="34" t="s">
        <v>106</v>
      </c>
      <c r="C7" s="34" t="s">
        <v>107</v>
      </c>
      <c r="D7" s="34" t="s">
        <v>108</v>
      </c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33" t="s">
        <v>396</v>
      </c>
      <c r="B8" s="34" t="s">
        <v>397</v>
      </c>
      <c r="C8" s="34" t="s">
        <v>398</v>
      </c>
      <c r="D8" s="34" t="s">
        <v>397</v>
      </c>
      <c r="E8" s="8"/>
      <c r="F8" s="8"/>
      <c r="G8" s="8"/>
      <c r="H8" s="8"/>
      <c r="I8" s="8"/>
      <c r="J8" s="8"/>
      <c r="K8" s="8"/>
    </row>
    <row r="9" spans="1:11" s="5" customFormat="1" ht="12.75" customHeight="1" thickBot="1">
      <c r="A9" s="251" t="s">
        <v>400</v>
      </c>
      <c r="B9" s="252" t="s">
        <v>401</v>
      </c>
      <c r="C9" s="253" t="s">
        <v>399</v>
      </c>
      <c r="D9" s="253" t="s">
        <v>402</v>
      </c>
      <c r="E9" s="8"/>
      <c r="F9" s="8"/>
      <c r="G9" s="8"/>
      <c r="H9" s="8"/>
      <c r="I9" s="8"/>
      <c r="J9" s="8"/>
      <c r="K9" s="8"/>
    </row>
    <row r="10" ht="12.75">
      <c r="A10" s="1" t="s">
        <v>489</v>
      </c>
    </row>
  </sheetData>
  <mergeCells count="3">
    <mergeCell ref="A1:D1"/>
    <mergeCell ref="A5:B5"/>
    <mergeCell ref="C5:D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B46" sqref="B46"/>
    </sheetView>
  </sheetViews>
  <sheetFormatPr defaultColWidth="11.421875" defaultRowHeight="12.75"/>
  <cols>
    <col min="1" max="1" width="37.140625" style="1" customWidth="1"/>
    <col min="2" max="4" width="25.7109375" style="1" customWidth="1"/>
    <col min="5" max="16384" width="11.421875" style="1" customWidth="1"/>
  </cols>
  <sheetData>
    <row r="1" spans="1:9" ht="18">
      <c r="A1" s="349" t="s">
        <v>422</v>
      </c>
      <c r="B1" s="349"/>
      <c r="C1" s="349"/>
      <c r="D1" s="349"/>
      <c r="E1" s="17"/>
      <c r="F1" s="17"/>
      <c r="G1" s="17"/>
      <c r="H1" s="17"/>
      <c r="I1" s="17"/>
    </row>
    <row r="2" ht="12.75">
      <c r="A2" s="316" t="s">
        <v>646</v>
      </c>
    </row>
    <row r="3" spans="1:10" ht="15">
      <c r="A3" s="350" t="s">
        <v>490</v>
      </c>
      <c r="B3" s="350"/>
      <c r="C3" s="350"/>
      <c r="D3" s="350"/>
      <c r="E3" s="18"/>
      <c r="F3" s="18"/>
      <c r="G3" s="18"/>
      <c r="H3" s="18"/>
      <c r="I3" s="18"/>
      <c r="J3" s="18"/>
    </row>
    <row r="4" ht="13.5" thickBot="1"/>
    <row r="5" spans="1:10" s="5" customFormat="1" ht="13.5" thickBot="1">
      <c r="A5" s="15" t="s">
        <v>13</v>
      </c>
      <c r="B5" s="16" t="s">
        <v>424</v>
      </c>
      <c r="C5" s="16" t="s">
        <v>425</v>
      </c>
      <c r="D5" s="246" t="s">
        <v>33</v>
      </c>
      <c r="E5" s="4"/>
      <c r="F5" s="4"/>
      <c r="G5" s="4"/>
      <c r="H5" s="4"/>
      <c r="I5" s="4"/>
      <c r="J5" s="4"/>
    </row>
    <row r="6" spans="1:14" s="5" customFormat="1" ht="12.75">
      <c r="A6" s="6" t="s">
        <v>14</v>
      </c>
      <c r="B6" s="7">
        <v>1405452</v>
      </c>
      <c r="C6" s="7">
        <v>634123</v>
      </c>
      <c r="D6" s="51">
        <v>2039575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5" customFormat="1" ht="12.75">
      <c r="A7" s="6" t="s">
        <v>15</v>
      </c>
      <c r="B7" s="7">
        <v>451116</v>
      </c>
      <c r="C7" s="7">
        <v>313481</v>
      </c>
      <c r="D7" s="51">
        <v>764597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5" customFormat="1" ht="12.75">
      <c r="A8" s="6" t="s">
        <v>16</v>
      </c>
      <c r="B8" s="7">
        <v>214257</v>
      </c>
      <c r="C8" s="7">
        <v>145202</v>
      </c>
      <c r="D8" s="51">
        <v>359459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5" customFormat="1" ht="12.75">
      <c r="A9" s="6" t="s">
        <v>17</v>
      </c>
      <c r="B9" s="7">
        <v>397831</v>
      </c>
      <c r="C9" s="7">
        <v>97224</v>
      </c>
      <c r="D9" s="51">
        <v>495055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5" customFormat="1" ht="12.75">
      <c r="A10" s="6" t="s">
        <v>18</v>
      </c>
      <c r="B10" s="7">
        <v>462664</v>
      </c>
      <c r="C10" s="7">
        <v>123849</v>
      </c>
      <c r="D10" s="51">
        <v>586513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12.75">
      <c r="A11" s="6" t="s">
        <v>19</v>
      </c>
      <c r="B11" s="7">
        <v>169552</v>
      </c>
      <c r="C11" s="7">
        <v>131924</v>
      </c>
      <c r="D11" s="51">
        <v>301476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5" customFormat="1" ht="12.75">
      <c r="A12" s="6" t="s">
        <v>20</v>
      </c>
      <c r="B12" s="7">
        <v>1577991</v>
      </c>
      <c r="C12" s="7">
        <v>1030321</v>
      </c>
      <c r="D12" s="51">
        <v>2608312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5" customFormat="1" ht="12.75">
      <c r="A13" s="6" t="s">
        <v>21</v>
      </c>
      <c r="B13" s="7">
        <v>1626212</v>
      </c>
      <c r="C13" s="7">
        <v>304270</v>
      </c>
      <c r="D13" s="51">
        <v>1930482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12.75">
      <c r="A14" s="6" t="s">
        <v>22</v>
      </c>
      <c r="B14" s="7">
        <v>186377</v>
      </c>
      <c r="C14" s="7">
        <v>37224</v>
      </c>
      <c r="D14" s="51">
        <v>223601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5" customFormat="1" ht="12.75">
      <c r="A15" s="6" t="s">
        <v>23</v>
      </c>
      <c r="B15" s="7">
        <v>2982317</v>
      </c>
      <c r="C15" s="7">
        <v>1825414</v>
      </c>
      <c r="D15" s="51">
        <v>4807731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12.75">
      <c r="A16" s="6" t="s">
        <v>24</v>
      </c>
      <c r="B16" s="7">
        <v>270086</v>
      </c>
      <c r="C16" s="7">
        <v>150007</v>
      </c>
      <c r="D16" s="51">
        <v>420093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5" customFormat="1" ht="12.75">
      <c r="A17" s="6" t="s">
        <v>25</v>
      </c>
      <c r="B17" s="7">
        <v>2739598</v>
      </c>
      <c r="C17" s="7">
        <v>825182</v>
      </c>
      <c r="D17" s="51">
        <v>3564779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2.75">
      <c r="A18" s="6" t="s">
        <v>26</v>
      </c>
      <c r="B18" s="7">
        <v>754651</v>
      </c>
      <c r="C18" s="7">
        <v>500879</v>
      </c>
      <c r="D18" s="51">
        <f>B18+C18</f>
        <v>1255530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2.75">
      <c r="A19" s="6" t="s">
        <v>27</v>
      </c>
      <c r="B19" s="7">
        <v>316292</v>
      </c>
      <c r="C19" s="7">
        <v>169727</v>
      </c>
      <c r="D19" s="51">
        <v>486019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2.75">
      <c r="A20" s="6" t="s">
        <v>28</v>
      </c>
      <c r="B20" s="7">
        <v>1921250</v>
      </c>
      <c r="C20" s="7">
        <v>805982</v>
      </c>
      <c r="D20" s="51">
        <v>2727233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2.75">
      <c r="A21" s="6" t="s">
        <v>29</v>
      </c>
      <c r="B21" s="7">
        <v>2106252</v>
      </c>
      <c r="C21" s="7">
        <v>2219126</v>
      </c>
      <c r="D21" s="51">
        <v>4325378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2.75">
      <c r="A22" s="6" t="s">
        <v>30</v>
      </c>
      <c r="B22" s="7">
        <v>134091</v>
      </c>
      <c r="C22" s="7">
        <v>429554</v>
      </c>
      <c r="D22" s="51">
        <v>563645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2.75">
      <c r="A23" s="6"/>
      <c r="B23" s="9"/>
      <c r="C23" s="9"/>
      <c r="D23" s="10"/>
      <c r="E23" s="4"/>
      <c r="F23" s="8"/>
      <c r="G23" s="4"/>
      <c r="H23" s="8"/>
      <c r="I23" s="4"/>
      <c r="J23" s="8"/>
      <c r="K23" s="4"/>
      <c r="L23" s="8"/>
      <c r="M23" s="4"/>
      <c r="N23" s="8"/>
    </row>
    <row r="24" spans="1:14" s="5" customFormat="1" ht="13.5" thickBot="1">
      <c r="A24" s="11" t="s">
        <v>321</v>
      </c>
      <c r="B24" s="12">
        <f>SUM(B6:B23)</f>
        <v>17715989</v>
      </c>
      <c r="C24" s="12">
        <f>SUM(C6:C23)</f>
        <v>9743489</v>
      </c>
      <c r="D24" s="13">
        <f>SUM(D6:D23)</f>
        <v>27459478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2.75">
      <c r="A25" s="1" t="s">
        <v>489</v>
      </c>
    </row>
    <row r="26" ht="12.75">
      <c r="C26" s="245"/>
    </row>
  </sheetData>
  <mergeCells count="2">
    <mergeCell ref="A1:D1"/>
    <mergeCell ref="A3:D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1" width="23.7109375" style="1" customWidth="1"/>
    <col min="2" max="2" width="25.00390625" style="1" customWidth="1"/>
    <col min="3" max="3" width="26.57421875" style="1" customWidth="1"/>
    <col min="4" max="4" width="27.28125" style="1" customWidth="1"/>
    <col min="5" max="16384" width="11.421875" style="1" customWidth="1"/>
  </cols>
  <sheetData>
    <row r="1" spans="1:8" ht="18">
      <c r="A1" s="349" t="s">
        <v>422</v>
      </c>
      <c r="B1" s="349"/>
      <c r="C1" s="349"/>
      <c r="D1" s="349"/>
      <c r="E1" s="17"/>
      <c r="F1" s="17"/>
      <c r="G1" s="17"/>
      <c r="H1" s="17"/>
    </row>
    <row r="2" ht="12.75">
      <c r="A2" s="316" t="s">
        <v>646</v>
      </c>
    </row>
    <row r="3" spans="1:8" ht="15">
      <c r="A3" s="18" t="s">
        <v>562</v>
      </c>
      <c r="B3" s="18"/>
      <c r="C3" s="18"/>
      <c r="D3" s="18"/>
      <c r="E3" s="4"/>
      <c r="F3" s="4"/>
      <c r="G3" s="4"/>
      <c r="H3" s="5"/>
    </row>
    <row r="4" spans="5:8" ht="13.5" thickBot="1">
      <c r="E4" s="8"/>
      <c r="F4" s="8"/>
      <c r="G4" s="8"/>
      <c r="H4" s="8"/>
    </row>
    <row r="5" spans="1:8" s="5" customFormat="1" ht="12.75" customHeight="1">
      <c r="A5" s="347" t="s">
        <v>101</v>
      </c>
      <c r="B5" s="347"/>
      <c r="C5" s="346" t="s">
        <v>103</v>
      </c>
      <c r="D5" s="347"/>
      <c r="E5" s="8"/>
      <c r="F5" s="8"/>
      <c r="G5" s="8"/>
      <c r="H5" s="8"/>
    </row>
    <row r="6" spans="1:8" s="5" customFormat="1" ht="20.25" customHeight="1" thickBot="1">
      <c r="A6" s="31" t="s">
        <v>102</v>
      </c>
      <c r="B6" s="30" t="s">
        <v>104</v>
      </c>
      <c r="C6" s="30" t="s">
        <v>102</v>
      </c>
      <c r="D6" s="32" t="s">
        <v>104</v>
      </c>
      <c r="E6" s="8"/>
      <c r="F6" s="8"/>
      <c r="G6" s="8"/>
      <c r="H6" s="8"/>
    </row>
    <row r="7" spans="1:11" s="5" customFormat="1" ht="13.5" customHeight="1">
      <c r="A7" s="33" t="s">
        <v>563</v>
      </c>
      <c r="B7" s="34" t="s">
        <v>565</v>
      </c>
      <c r="C7" s="34" t="s">
        <v>569</v>
      </c>
      <c r="D7" s="34" t="s">
        <v>572</v>
      </c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33" t="s">
        <v>568</v>
      </c>
      <c r="B8" s="34" t="s">
        <v>566</v>
      </c>
      <c r="C8" s="34" t="s">
        <v>570</v>
      </c>
      <c r="D8" s="34" t="s">
        <v>566</v>
      </c>
      <c r="E8" s="8"/>
      <c r="F8" s="8"/>
      <c r="G8" s="8"/>
      <c r="H8" s="8"/>
      <c r="I8" s="8"/>
      <c r="J8" s="8"/>
      <c r="K8" s="8"/>
    </row>
    <row r="9" spans="1:11" s="5" customFormat="1" ht="12.75" customHeight="1" thickBot="1">
      <c r="A9" s="251" t="s">
        <v>564</v>
      </c>
      <c r="B9" s="252" t="s">
        <v>567</v>
      </c>
      <c r="C9" s="253" t="s">
        <v>571</v>
      </c>
      <c r="D9" s="253">
        <v>604257</v>
      </c>
      <c r="E9" s="8"/>
      <c r="F9" s="8"/>
      <c r="G9" s="8"/>
      <c r="H9" s="8"/>
      <c r="I9" s="8"/>
      <c r="J9" s="8"/>
      <c r="K9" s="8"/>
    </row>
    <row r="10" ht="12.75">
      <c r="A10" s="1" t="s">
        <v>528</v>
      </c>
    </row>
  </sheetData>
  <mergeCells count="3">
    <mergeCell ref="A1:D1"/>
    <mergeCell ref="A5:B5"/>
    <mergeCell ref="C5:D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H27" sqref="H27"/>
    </sheetView>
  </sheetViews>
  <sheetFormatPr defaultColWidth="11.421875" defaultRowHeight="12.75"/>
  <cols>
    <col min="1" max="1" width="23.421875" style="1" customWidth="1"/>
    <col min="2" max="9" width="11.00390625" style="1" customWidth="1"/>
    <col min="10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</row>
    <row r="2" ht="12.75">
      <c r="A2" s="316" t="s">
        <v>646</v>
      </c>
    </row>
    <row r="3" spans="1:12" ht="15">
      <c r="A3" s="350" t="s">
        <v>519</v>
      </c>
      <c r="B3" s="350"/>
      <c r="C3" s="350"/>
      <c r="D3" s="350"/>
      <c r="E3" s="350"/>
      <c r="F3" s="350"/>
      <c r="G3" s="350"/>
      <c r="H3" s="350"/>
      <c r="I3" s="350"/>
      <c r="J3" s="4"/>
      <c r="K3" s="4"/>
      <c r="L3" s="5"/>
    </row>
    <row r="4" spans="10:12" ht="13.5" thickBot="1">
      <c r="J4" s="8"/>
      <c r="K4" s="8"/>
      <c r="L4" s="8"/>
    </row>
    <row r="5" spans="1:12" s="5" customFormat="1" ht="12.75" customHeight="1">
      <c r="A5" s="351" t="s">
        <v>13</v>
      </c>
      <c r="B5" s="346" t="s">
        <v>429</v>
      </c>
      <c r="C5" s="347"/>
      <c r="D5" s="347"/>
      <c r="E5" s="347"/>
      <c r="F5" s="347"/>
      <c r="G5" s="347"/>
      <c r="H5" s="347"/>
      <c r="I5" s="347"/>
      <c r="J5" s="8"/>
      <c r="K5" s="8"/>
      <c r="L5" s="8"/>
    </row>
    <row r="6" spans="1:12" s="5" customFormat="1" ht="18" customHeight="1" thickBot="1">
      <c r="A6" s="352"/>
      <c r="B6" s="30">
        <v>1997</v>
      </c>
      <c r="C6" s="30">
        <v>1998</v>
      </c>
      <c r="D6" s="30">
        <v>1999</v>
      </c>
      <c r="E6" s="30">
        <v>2000</v>
      </c>
      <c r="F6" s="30">
        <v>2001</v>
      </c>
      <c r="G6" s="30">
        <v>2002</v>
      </c>
      <c r="H6" s="32">
        <v>2005</v>
      </c>
      <c r="I6" s="32">
        <v>2006</v>
      </c>
      <c r="J6" s="8"/>
      <c r="K6" s="8"/>
      <c r="L6" s="8"/>
    </row>
    <row r="7" spans="1:15" s="5" customFormat="1" ht="12.75">
      <c r="A7" s="6" t="s">
        <v>14</v>
      </c>
      <c r="B7" s="7">
        <v>76</v>
      </c>
      <c r="C7" s="7">
        <v>40</v>
      </c>
      <c r="D7" s="7">
        <v>32</v>
      </c>
      <c r="E7" s="7">
        <v>34</v>
      </c>
      <c r="F7" s="7">
        <v>22</v>
      </c>
      <c r="G7" s="7">
        <v>22</v>
      </c>
      <c r="H7" s="7">
        <v>7</v>
      </c>
      <c r="I7" s="7" t="s">
        <v>100</v>
      </c>
      <c r="J7" s="8"/>
      <c r="K7" s="8"/>
      <c r="L7" s="8"/>
      <c r="M7" s="8"/>
      <c r="N7" s="8"/>
      <c r="O7" s="8"/>
    </row>
    <row r="8" spans="1:15" s="5" customFormat="1" ht="12.75">
      <c r="A8" s="6" t="s">
        <v>15</v>
      </c>
      <c r="B8" s="7">
        <v>16</v>
      </c>
      <c r="C8" s="7">
        <v>14</v>
      </c>
      <c r="D8" s="7">
        <v>16</v>
      </c>
      <c r="E8" s="7">
        <v>16</v>
      </c>
      <c r="F8" s="7">
        <v>16</v>
      </c>
      <c r="G8" s="7">
        <v>16</v>
      </c>
      <c r="H8" s="7">
        <v>8</v>
      </c>
      <c r="I8" s="7">
        <v>4</v>
      </c>
      <c r="J8" s="8"/>
      <c r="K8" s="8"/>
      <c r="L8" s="8"/>
      <c r="M8" s="8"/>
      <c r="N8" s="8"/>
      <c r="O8" s="8"/>
    </row>
    <row r="9" spans="1:15" s="5" customFormat="1" ht="12.75">
      <c r="A9" s="6" t="s">
        <v>16</v>
      </c>
      <c r="B9" s="7">
        <v>6</v>
      </c>
      <c r="C9" s="7">
        <v>6</v>
      </c>
      <c r="D9" s="7">
        <v>6</v>
      </c>
      <c r="E9" s="7">
        <v>6</v>
      </c>
      <c r="F9" s="7">
        <v>7</v>
      </c>
      <c r="G9" s="7">
        <v>6</v>
      </c>
      <c r="H9" s="7">
        <v>4</v>
      </c>
      <c r="I9" s="7" t="s">
        <v>100</v>
      </c>
      <c r="J9" s="8"/>
      <c r="K9" s="8"/>
      <c r="L9" s="8"/>
      <c r="M9" s="8"/>
      <c r="N9" s="8"/>
      <c r="O9" s="8"/>
    </row>
    <row r="10" spans="1:15" s="5" customFormat="1" ht="12.75">
      <c r="A10" s="6" t="s">
        <v>17</v>
      </c>
      <c r="B10" s="7">
        <v>80</v>
      </c>
      <c r="C10" s="7">
        <v>75</v>
      </c>
      <c r="D10" s="7">
        <v>63</v>
      </c>
      <c r="E10" s="7">
        <v>71</v>
      </c>
      <c r="F10" s="7">
        <v>78</v>
      </c>
      <c r="G10" s="7">
        <v>67</v>
      </c>
      <c r="H10" s="7" t="s">
        <v>100</v>
      </c>
      <c r="I10" s="7">
        <v>1</v>
      </c>
      <c r="J10" s="8"/>
      <c r="K10" s="8"/>
      <c r="L10" s="8"/>
      <c r="M10" s="8"/>
      <c r="N10" s="8"/>
      <c r="O10" s="8"/>
    </row>
    <row r="11" spans="1:15" s="5" customFormat="1" ht="12.75">
      <c r="A11" s="6" t="s">
        <v>18</v>
      </c>
      <c r="B11" s="7">
        <v>7</v>
      </c>
      <c r="C11" s="7">
        <v>7</v>
      </c>
      <c r="D11" s="7">
        <v>6</v>
      </c>
      <c r="E11" s="7">
        <v>6</v>
      </c>
      <c r="F11" s="7">
        <v>6</v>
      </c>
      <c r="G11" s="7">
        <v>6</v>
      </c>
      <c r="H11" s="7">
        <v>9</v>
      </c>
      <c r="I11" s="7">
        <v>11</v>
      </c>
      <c r="J11" s="8"/>
      <c r="K11" s="8"/>
      <c r="L11" s="8"/>
      <c r="M11" s="8"/>
      <c r="N11" s="8"/>
      <c r="O11" s="8"/>
    </row>
    <row r="12" spans="1:15" s="5" customFormat="1" ht="12.75">
      <c r="A12" s="6" t="s">
        <v>19</v>
      </c>
      <c r="B12" s="7">
        <v>4</v>
      </c>
      <c r="C12" s="7">
        <v>4</v>
      </c>
      <c r="D12" s="7">
        <v>4</v>
      </c>
      <c r="E12" s="7">
        <v>4</v>
      </c>
      <c r="F12" s="7">
        <v>4</v>
      </c>
      <c r="G12" s="7">
        <v>4</v>
      </c>
      <c r="H12" s="7" t="s">
        <v>100</v>
      </c>
      <c r="I12" s="7">
        <v>3</v>
      </c>
      <c r="J12" s="8"/>
      <c r="K12" s="8"/>
      <c r="L12" s="8"/>
      <c r="M12" s="8"/>
      <c r="N12" s="8"/>
      <c r="O12" s="8"/>
    </row>
    <row r="13" spans="1:15" s="5" customFormat="1" ht="12.75">
      <c r="A13" s="6" t="s">
        <v>20</v>
      </c>
      <c r="B13" s="7">
        <v>25</v>
      </c>
      <c r="C13" s="7">
        <v>24</v>
      </c>
      <c r="D13" s="7">
        <v>79</v>
      </c>
      <c r="E13" s="7">
        <v>30</v>
      </c>
      <c r="F13" s="7">
        <v>27</v>
      </c>
      <c r="G13" s="7">
        <v>26</v>
      </c>
      <c r="H13" s="7">
        <v>6</v>
      </c>
      <c r="I13" s="7">
        <v>5</v>
      </c>
      <c r="J13" s="8"/>
      <c r="K13" s="8"/>
      <c r="L13" s="8"/>
      <c r="M13" s="8"/>
      <c r="N13" s="8"/>
      <c r="O13" s="8"/>
    </row>
    <row r="14" spans="1:15" s="5" customFormat="1" ht="12.75">
      <c r="A14" s="6" t="s">
        <v>21</v>
      </c>
      <c r="B14" s="7">
        <v>30</v>
      </c>
      <c r="C14" s="7">
        <v>43</v>
      </c>
      <c r="D14" s="7">
        <v>2</v>
      </c>
      <c r="E14" s="7">
        <v>28</v>
      </c>
      <c r="F14" s="7">
        <v>29</v>
      </c>
      <c r="G14" s="7">
        <v>40</v>
      </c>
      <c r="H14" s="7">
        <v>13</v>
      </c>
      <c r="I14" s="7">
        <v>18</v>
      </c>
      <c r="J14" s="8"/>
      <c r="K14" s="8"/>
      <c r="L14" s="8"/>
      <c r="M14" s="8"/>
      <c r="N14" s="8"/>
      <c r="O14" s="8"/>
    </row>
    <row r="15" spans="1:15" s="5" customFormat="1" ht="12.75">
      <c r="A15" s="6" t="s">
        <v>22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8"/>
      <c r="K15" s="8"/>
      <c r="L15" s="8"/>
      <c r="M15" s="8"/>
      <c r="N15" s="8"/>
      <c r="O15" s="8"/>
    </row>
    <row r="16" spans="1:15" s="5" customFormat="1" ht="12.75">
      <c r="A16" s="6" t="s">
        <v>23</v>
      </c>
      <c r="B16" s="7">
        <v>89</v>
      </c>
      <c r="C16" s="7">
        <v>58</v>
      </c>
      <c r="D16" s="7">
        <v>19</v>
      </c>
      <c r="E16" s="7">
        <v>68</v>
      </c>
      <c r="F16" s="7">
        <v>55</v>
      </c>
      <c r="G16" s="7">
        <v>48</v>
      </c>
      <c r="H16" s="7" t="s">
        <v>100</v>
      </c>
      <c r="I16" s="7">
        <v>101</v>
      </c>
      <c r="J16" s="8"/>
      <c r="K16" s="8"/>
      <c r="L16" s="8"/>
      <c r="M16" s="8"/>
      <c r="N16" s="8"/>
      <c r="O16" s="8"/>
    </row>
    <row r="17" spans="1:15" s="5" customFormat="1" ht="12.75">
      <c r="A17" s="6" t="s">
        <v>24</v>
      </c>
      <c r="B17" s="7">
        <v>12</v>
      </c>
      <c r="C17" s="7">
        <v>13</v>
      </c>
      <c r="D17" s="7" t="s">
        <v>100</v>
      </c>
      <c r="E17" s="7" t="s">
        <v>100</v>
      </c>
      <c r="F17" s="7">
        <v>2</v>
      </c>
      <c r="G17" s="7">
        <v>4</v>
      </c>
      <c r="H17" s="7" t="s">
        <v>100</v>
      </c>
      <c r="I17" s="7">
        <v>1</v>
      </c>
      <c r="J17" s="8"/>
      <c r="K17" s="8"/>
      <c r="L17" s="8"/>
      <c r="M17" s="8"/>
      <c r="N17" s="8"/>
      <c r="O17" s="8"/>
    </row>
    <row r="18" spans="1:15" s="5" customFormat="1" ht="12.75">
      <c r="A18" s="6" t="s">
        <v>25</v>
      </c>
      <c r="B18" s="7">
        <v>114</v>
      </c>
      <c r="C18" s="7">
        <v>41</v>
      </c>
      <c r="D18" s="7">
        <v>35</v>
      </c>
      <c r="E18" s="7">
        <v>36</v>
      </c>
      <c r="F18" s="7">
        <v>96</v>
      </c>
      <c r="G18" s="7">
        <v>96</v>
      </c>
      <c r="H18" s="7">
        <v>7</v>
      </c>
      <c r="I18" s="7">
        <v>5</v>
      </c>
      <c r="M18" s="8"/>
      <c r="N18" s="8"/>
      <c r="O18" s="8"/>
    </row>
    <row r="19" spans="1:15" s="5" customFormat="1" ht="12.75">
      <c r="A19" s="6" t="s">
        <v>26</v>
      </c>
      <c r="B19" s="7">
        <v>20</v>
      </c>
      <c r="C19" s="7">
        <v>5</v>
      </c>
      <c r="D19" s="7">
        <v>3</v>
      </c>
      <c r="E19" s="7">
        <v>18</v>
      </c>
      <c r="F19" s="7">
        <v>21</v>
      </c>
      <c r="G19" s="7" t="s">
        <v>100</v>
      </c>
      <c r="H19" s="7">
        <v>12</v>
      </c>
      <c r="I19" s="7">
        <v>12</v>
      </c>
      <c r="M19" s="8"/>
      <c r="N19" s="8"/>
      <c r="O19" s="8"/>
    </row>
    <row r="20" spans="1:15" s="5" customFormat="1" ht="12.75">
      <c r="A20" s="6" t="s">
        <v>27</v>
      </c>
      <c r="B20" s="7">
        <v>11</v>
      </c>
      <c r="C20" s="7">
        <v>13</v>
      </c>
      <c r="D20" s="7">
        <v>4</v>
      </c>
      <c r="E20" s="7">
        <v>4</v>
      </c>
      <c r="F20" s="7">
        <v>4</v>
      </c>
      <c r="G20" s="7" t="s">
        <v>100</v>
      </c>
      <c r="H20" s="7">
        <v>4</v>
      </c>
      <c r="I20" s="7" t="s">
        <v>100</v>
      </c>
      <c r="M20" s="8"/>
      <c r="N20" s="8"/>
      <c r="O20" s="8"/>
    </row>
    <row r="21" spans="1:15" s="5" customFormat="1" ht="12.75">
      <c r="A21" s="6" t="s">
        <v>28</v>
      </c>
      <c r="B21" s="7">
        <v>19</v>
      </c>
      <c r="C21" s="7">
        <v>10</v>
      </c>
      <c r="D21" s="7" t="s">
        <v>100</v>
      </c>
      <c r="E21" s="7" t="s">
        <v>100</v>
      </c>
      <c r="F21" s="7" t="s">
        <v>100</v>
      </c>
      <c r="G21" s="7" t="s">
        <v>100</v>
      </c>
      <c r="H21" s="7">
        <v>25</v>
      </c>
      <c r="I21" s="7" t="s">
        <v>100</v>
      </c>
      <c r="M21" s="8"/>
      <c r="N21" s="8"/>
      <c r="O21" s="8"/>
    </row>
    <row r="22" spans="1:15" s="5" customFormat="1" ht="12.75">
      <c r="A22" s="6" t="s">
        <v>29</v>
      </c>
      <c r="B22" s="7">
        <v>12</v>
      </c>
      <c r="C22" s="7">
        <v>12</v>
      </c>
      <c r="D22" s="7">
        <v>10</v>
      </c>
      <c r="E22" s="7">
        <v>12</v>
      </c>
      <c r="F22" s="7">
        <v>7</v>
      </c>
      <c r="G22" s="7" t="s">
        <v>100</v>
      </c>
      <c r="H22" s="7">
        <v>6</v>
      </c>
      <c r="I22" s="7" t="s">
        <v>100</v>
      </c>
      <c r="J22" s="8"/>
      <c r="K22" s="8"/>
      <c r="L22" s="8"/>
      <c r="M22" s="8"/>
      <c r="N22" s="8"/>
      <c r="O22" s="8"/>
    </row>
    <row r="23" spans="1:15" s="5" customFormat="1" ht="12.75">
      <c r="A23" s="6" t="s">
        <v>30</v>
      </c>
      <c r="B23" s="7">
        <v>7</v>
      </c>
      <c r="C23" s="7">
        <v>7</v>
      </c>
      <c r="D23" s="7">
        <v>9</v>
      </c>
      <c r="E23" s="7">
        <v>7</v>
      </c>
      <c r="F23" s="7">
        <v>7</v>
      </c>
      <c r="G23" s="7">
        <v>7</v>
      </c>
      <c r="H23" s="7">
        <v>8</v>
      </c>
      <c r="I23" s="7">
        <v>12</v>
      </c>
      <c r="J23" s="8"/>
      <c r="K23" s="8"/>
      <c r="L23" s="8"/>
      <c r="M23" s="8"/>
      <c r="N23" s="8"/>
      <c r="O23" s="8"/>
    </row>
    <row r="24" spans="1:15" s="5" customFormat="1" ht="12.75">
      <c r="A24" s="6"/>
      <c r="B24" s="9"/>
      <c r="C24" s="9"/>
      <c r="D24" s="10"/>
      <c r="E24" s="10"/>
      <c r="F24" s="10"/>
      <c r="G24" s="10"/>
      <c r="H24" s="10"/>
      <c r="I24" s="10"/>
      <c r="J24" s="4"/>
      <c r="K24" s="8"/>
      <c r="L24" s="4"/>
      <c r="M24" s="8"/>
      <c r="N24" s="4"/>
      <c r="O24" s="8"/>
    </row>
    <row r="25" spans="1:15" s="5" customFormat="1" ht="13.5" thickBot="1">
      <c r="A25" s="11" t="s">
        <v>321</v>
      </c>
      <c r="B25" s="12">
        <f aca="true" t="shared" si="0" ref="B25:I25">SUM(B7:B24)</f>
        <v>529</v>
      </c>
      <c r="C25" s="12">
        <f t="shared" si="0"/>
        <v>373</v>
      </c>
      <c r="D25" s="13">
        <f t="shared" si="0"/>
        <v>289</v>
      </c>
      <c r="E25" s="13">
        <f t="shared" si="0"/>
        <v>341</v>
      </c>
      <c r="F25" s="13">
        <f t="shared" si="0"/>
        <v>382</v>
      </c>
      <c r="G25" s="13">
        <f t="shared" si="0"/>
        <v>343</v>
      </c>
      <c r="H25" s="13">
        <f t="shared" si="0"/>
        <v>110</v>
      </c>
      <c r="I25" s="13">
        <f t="shared" si="0"/>
        <v>174</v>
      </c>
      <c r="J25" s="8"/>
      <c r="K25" s="8"/>
      <c r="L25" s="8"/>
      <c r="M25" s="8"/>
      <c r="N25" s="8"/>
      <c r="O25" s="8"/>
    </row>
    <row r="26" spans="1:9" s="5" customFormat="1" ht="17.25" customHeight="1">
      <c r="A26" s="14" t="s">
        <v>528</v>
      </c>
      <c r="B26" s="2"/>
      <c r="C26" s="2"/>
      <c r="D26" s="2"/>
      <c r="E26" s="2"/>
      <c r="F26" s="2"/>
      <c r="G26" s="2"/>
      <c r="H26" s="2"/>
      <c r="I26" s="2"/>
    </row>
    <row r="28" ht="12.75">
      <c r="C28" s="245"/>
    </row>
  </sheetData>
  <mergeCells count="4">
    <mergeCell ref="A5:A6"/>
    <mergeCell ref="A3:I3"/>
    <mergeCell ref="A1:I1"/>
    <mergeCell ref="B5:I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  <ignoredErrors>
    <ignoredError sqref="B25:C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C12" sqref="C12"/>
    </sheetView>
  </sheetViews>
  <sheetFormatPr defaultColWidth="11.421875" defaultRowHeight="12.75"/>
  <cols>
    <col min="1" max="1" width="28.00390625" style="1" customWidth="1"/>
    <col min="2" max="10" width="13.7109375" style="1" customWidth="1"/>
    <col min="11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17"/>
      <c r="L1" s="17"/>
      <c r="M1" s="17"/>
      <c r="N1" s="17"/>
    </row>
    <row r="2" spans="1:15" ht="15">
      <c r="A2" s="442" t="s">
        <v>646</v>
      </c>
      <c r="B2" s="359"/>
      <c r="C2" s="359"/>
      <c r="D2" s="359"/>
      <c r="E2" s="359"/>
      <c r="F2" s="359"/>
      <c r="G2" s="359"/>
      <c r="H2" s="359"/>
      <c r="I2" s="359"/>
      <c r="J2" s="359"/>
      <c r="K2" s="18"/>
      <c r="L2" s="18"/>
      <c r="M2" s="18"/>
      <c r="N2" s="18"/>
      <c r="O2" s="18"/>
    </row>
    <row r="3" spans="1:10" ht="15">
      <c r="A3" s="359" t="s">
        <v>525</v>
      </c>
      <c r="B3" s="359"/>
      <c r="C3" s="359"/>
      <c r="D3" s="359"/>
      <c r="E3" s="359"/>
      <c r="F3" s="359"/>
      <c r="G3" s="359"/>
      <c r="H3" s="359"/>
      <c r="I3" s="359"/>
      <c r="J3" s="359"/>
    </row>
    <row r="4" ht="13.5" thickBot="1"/>
    <row r="5" spans="1:15" s="5" customFormat="1" ht="12.75" customHeight="1">
      <c r="A5" s="351" t="s">
        <v>13</v>
      </c>
      <c r="B5" s="333" t="s">
        <v>109</v>
      </c>
      <c r="C5" s="334"/>
      <c r="D5" s="335" t="s">
        <v>112</v>
      </c>
      <c r="E5" s="333" t="s">
        <v>113</v>
      </c>
      <c r="F5" s="334"/>
      <c r="G5" s="355" t="s">
        <v>114</v>
      </c>
      <c r="H5" s="346" t="s">
        <v>115</v>
      </c>
      <c r="I5" s="331"/>
      <c r="J5" s="355" t="s">
        <v>116</v>
      </c>
      <c r="K5" s="4"/>
      <c r="L5" s="4"/>
      <c r="M5" s="4"/>
      <c r="N5" s="4"/>
      <c r="O5" s="4"/>
    </row>
    <row r="6" spans="1:15" s="5" customFormat="1" ht="13.5" customHeight="1">
      <c r="A6" s="345"/>
      <c r="B6" s="357" t="s">
        <v>110</v>
      </c>
      <c r="C6" s="357" t="s">
        <v>111</v>
      </c>
      <c r="D6" s="336"/>
      <c r="E6" s="338" t="s">
        <v>110</v>
      </c>
      <c r="F6" s="357" t="s">
        <v>111</v>
      </c>
      <c r="G6" s="332"/>
      <c r="H6" s="23" t="s">
        <v>110</v>
      </c>
      <c r="I6" s="23" t="s">
        <v>111</v>
      </c>
      <c r="J6" s="332"/>
      <c r="K6" s="4"/>
      <c r="L6" s="4"/>
      <c r="M6" s="4"/>
      <c r="N6" s="4"/>
      <c r="O6" s="4"/>
    </row>
    <row r="7" spans="1:15" s="5" customFormat="1" ht="3" customHeight="1" thickBot="1">
      <c r="A7" s="352"/>
      <c r="B7" s="358"/>
      <c r="C7" s="358"/>
      <c r="D7" s="337"/>
      <c r="E7" s="352" t="s">
        <v>51</v>
      </c>
      <c r="F7" s="358"/>
      <c r="G7" s="356"/>
      <c r="H7" s="22"/>
      <c r="I7" s="22"/>
      <c r="J7" s="255"/>
      <c r="K7" s="4"/>
      <c r="L7" s="4"/>
      <c r="M7" s="4"/>
      <c r="N7" s="4"/>
      <c r="O7" s="4"/>
    </row>
    <row r="8" spans="1:19" s="5" customFormat="1" ht="12.75">
      <c r="A8" s="6" t="s">
        <v>14</v>
      </c>
      <c r="B8" s="257">
        <v>288222.41</v>
      </c>
      <c r="C8" s="257">
        <v>23167.73</v>
      </c>
      <c r="D8" s="258">
        <v>311390.14</v>
      </c>
      <c r="E8" s="257">
        <v>1237.37</v>
      </c>
      <c r="F8" s="257">
        <v>7952.17</v>
      </c>
      <c r="G8" s="258">
        <v>9189.54</v>
      </c>
      <c r="H8" s="257">
        <v>57480.81</v>
      </c>
      <c r="I8" s="257">
        <v>5111.75</v>
      </c>
      <c r="J8" s="258">
        <v>62592.56</v>
      </c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2.75">
      <c r="A9" s="6" t="s">
        <v>15</v>
      </c>
      <c r="B9" s="257">
        <v>63567.09</v>
      </c>
      <c r="C9" s="257">
        <v>3463.51</v>
      </c>
      <c r="D9" s="258">
        <v>67030.6</v>
      </c>
      <c r="E9" s="257">
        <v>2187.57</v>
      </c>
      <c r="F9" s="257">
        <v>1266.27</v>
      </c>
      <c r="G9" s="258">
        <v>3453.84</v>
      </c>
      <c r="H9" s="257">
        <v>220959.27</v>
      </c>
      <c r="I9" s="257">
        <v>16253.33</v>
      </c>
      <c r="J9" s="258">
        <v>237212.6</v>
      </c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2.75">
      <c r="A10" s="6" t="s">
        <v>16</v>
      </c>
      <c r="B10" s="257">
        <v>67892.39</v>
      </c>
      <c r="C10" s="257">
        <v>682.29</v>
      </c>
      <c r="D10" s="258">
        <v>68574.68</v>
      </c>
      <c r="E10" s="257">
        <v>10073.44</v>
      </c>
      <c r="F10" s="257">
        <v>7.82</v>
      </c>
      <c r="G10" s="258">
        <v>10081.25</v>
      </c>
      <c r="H10" s="257">
        <v>68685.58</v>
      </c>
      <c r="I10" s="257">
        <v>309.91</v>
      </c>
      <c r="J10" s="258">
        <v>68995.5</v>
      </c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2.75">
      <c r="A11" s="6" t="s">
        <v>17</v>
      </c>
      <c r="B11" s="257">
        <v>115930.3</v>
      </c>
      <c r="C11" s="257">
        <v>45.5</v>
      </c>
      <c r="D11" s="258">
        <v>115975.8</v>
      </c>
      <c r="E11" s="257">
        <v>10859.03</v>
      </c>
      <c r="F11" s="257">
        <v>1024.85</v>
      </c>
      <c r="G11" s="258">
        <v>11883.88</v>
      </c>
      <c r="H11" s="257">
        <v>27067.92</v>
      </c>
      <c r="I11" s="257">
        <v>143.25</v>
      </c>
      <c r="J11" s="258">
        <v>27211.18</v>
      </c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12.75">
      <c r="A12" s="6" t="s">
        <v>18</v>
      </c>
      <c r="B12" s="257">
        <v>171842.27</v>
      </c>
      <c r="C12" s="257" t="s">
        <v>100</v>
      </c>
      <c r="D12" s="258">
        <v>171842.27</v>
      </c>
      <c r="E12" s="257">
        <v>87.87</v>
      </c>
      <c r="F12" s="257" t="s">
        <v>100</v>
      </c>
      <c r="G12" s="258">
        <v>87.87</v>
      </c>
      <c r="H12" s="257">
        <v>79844.21</v>
      </c>
      <c r="I12" s="257" t="s">
        <v>100</v>
      </c>
      <c r="J12" s="258">
        <v>79844.21</v>
      </c>
      <c r="K12" s="8"/>
      <c r="L12" s="8"/>
      <c r="M12" s="8"/>
      <c r="N12" s="8"/>
      <c r="O12" s="8"/>
      <c r="P12" s="8"/>
      <c r="Q12" s="8"/>
      <c r="R12" s="8"/>
      <c r="S12" s="8"/>
    </row>
    <row r="13" spans="1:19" s="5" customFormat="1" ht="12.75">
      <c r="A13" s="6" t="s">
        <v>19</v>
      </c>
      <c r="B13" s="257">
        <v>1442.41</v>
      </c>
      <c r="C13" s="257" t="s">
        <v>100</v>
      </c>
      <c r="D13" s="258">
        <v>1442.41</v>
      </c>
      <c r="E13" s="257" t="s">
        <v>100</v>
      </c>
      <c r="F13" s="257" t="s">
        <v>100</v>
      </c>
      <c r="G13" s="258" t="s">
        <v>100</v>
      </c>
      <c r="H13" s="257">
        <v>165906.88</v>
      </c>
      <c r="I13" s="257" t="s">
        <v>100</v>
      </c>
      <c r="J13" s="258">
        <v>165906.88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5" customFormat="1" ht="12.75">
      <c r="A14" s="6" t="s">
        <v>20</v>
      </c>
      <c r="B14" s="257">
        <v>513115.45</v>
      </c>
      <c r="C14" s="257" t="s">
        <v>100</v>
      </c>
      <c r="D14" s="258">
        <v>513115.45</v>
      </c>
      <c r="E14" s="257">
        <v>308883.55</v>
      </c>
      <c r="F14" s="257" t="s">
        <v>100</v>
      </c>
      <c r="G14" s="258">
        <v>308883.55</v>
      </c>
      <c r="H14" s="257">
        <v>534162.28</v>
      </c>
      <c r="I14" s="257" t="s">
        <v>100</v>
      </c>
      <c r="J14" s="258">
        <v>534162.28</v>
      </c>
      <c r="K14" s="8"/>
      <c r="L14" s="8"/>
      <c r="M14" s="8"/>
      <c r="N14" s="8"/>
      <c r="O14" s="8"/>
      <c r="P14" s="8"/>
      <c r="Q14" s="8"/>
      <c r="R14" s="8"/>
      <c r="S14" s="8"/>
    </row>
    <row r="15" spans="1:19" s="5" customFormat="1" ht="12.75">
      <c r="A15" s="6" t="s">
        <v>21</v>
      </c>
      <c r="B15" s="257">
        <v>134503.79</v>
      </c>
      <c r="C15" s="257" t="s">
        <v>100</v>
      </c>
      <c r="D15" s="258">
        <v>134503.79</v>
      </c>
      <c r="E15" s="257">
        <v>144.34</v>
      </c>
      <c r="F15" s="257" t="s">
        <v>100</v>
      </c>
      <c r="G15" s="258">
        <v>144.34</v>
      </c>
      <c r="H15" s="257">
        <v>185202.53</v>
      </c>
      <c r="I15" s="257" t="s">
        <v>100</v>
      </c>
      <c r="J15" s="258">
        <v>185202.53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s="5" customFormat="1" ht="12.75">
      <c r="A16" s="6" t="s">
        <v>22</v>
      </c>
      <c r="B16" s="257">
        <v>465565.32</v>
      </c>
      <c r="C16" s="257" t="s">
        <v>100</v>
      </c>
      <c r="D16" s="258">
        <v>465565.32</v>
      </c>
      <c r="E16" s="257">
        <v>569763.61</v>
      </c>
      <c r="F16" s="257" t="s">
        <v>100</v>
      </c>
      <c r="G16" s="258">
        <v>569763.61</v>
      </c>
      <c r="H16" s="257">
        <v>1433102.22</v>
      </c>
      <c r="I16" s="257" t="s">
        <v>100</v>
      </c>
      <c r="J16" s="258">
        <v>1433102.22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>
      <c r="A17" s="6" t="s">
        <v>23</v>
      </c>
      <c r="B17" s="257">
        <v>763766.21</v>
      </c>
      <c r="C17" s="257" t="s">
        <v>100</v>
      </c>
      <c r="D17" s="258">
        <v>763766.21</v>
      </c>
      <c r="E17" s="257">
        <v>159308.81</v>
      </c>
      <c r="F17" s="257" t="s">
        <v>100</v>
      </c>
      <c r="G17" s="258">
        <v>159308.81</v>
      </c>
      <c r="H17" s="257">
        <v>800304.05</v>
      </c>
      <c r="I17" s="257" t="s">
        <v>100</v>
      </c>
      <c r="J17" s="258">
        <v>800304.05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12.75">
      <c r="A18" s="6" t="s">
        <v>24</v>
      </c>
      <c r="B18" s="257">
        <v>198421.82</v>
      </c>
      <c r="C18" s="257" t="s">
        <v>100</v>
      </c>
      <c r="D18" s="258">
        <v>198421.82</v>
      </c>
      <c r="E18" s="257">
        <v>428818.89</v>
      </c>
      <c r="F18" s="257" t="s">
        <v>100</v>
      </c>
      <c r="G18" s="258">
        <v>428818.89</v>
      </c>
      <c r="H18" s="257">
        <v>660632.84</v>
      </c>
      <c r="I18" s="257" t="s">
        <v>100</v>
      </c>
      <c r="J18" s="258">
        <v>660632.84</v>
      </c>
      <c r="K18" s="8"/>
      <c r="L18" s="8"/>
      <c r="M18" s="8"/>
      <c r="N18" s="8"/>
      <c r="O18" s="8"/>
      <c r="P18" s="8"/>
      <c r="Q18" s="8"/>
      <c r="R18" s="8"/>
      <c r="S18" s="8"/>
    </row>
    <row r="19" spans="1:19" s="5" customFormat="1" ht="12.75">
      <c r="A19" s="6" t="s">
        <v>25</v>
      </c>
      <c r="B19" s="257">
        <v>118830.61</v>
      </c>
      <c r="C19" s="257">
        <v>1554.98</v>
      </c>
      <c r="D19" s="258">
        <v>120385.59</v>
      </c>
      <c r="E19" s="257">
        <v>270817.91</v>
      </c>
      <c r="F19" s="257">
        <v>5647.33</v>
      </c>
      <c r="G19" s="258">
        <v>276465.25</v>
      </c>
      <c r="H19" s="257">
        <v>228917.55</v>
      </c>
      <c r="I19" s="257">
        <v>947.22</v>
      </c>
      <c r="J19" s="258">
        <v>229864.78</v>
      </c>
      <c r="K19" s="8"/>
      <c r="L19" s="8"/>
      <c r="M19" s="8"/>
      <c r="N19" s="8"/>
      <c r="O19" s="8"/>
      <c r="P19" s="8"/>
      <c r="Q19" s="8"/>
      <c r="R19" s="8"/>
      <c r="S19" s="8"/>
    </row>
    <row r="20" spans="1:19" s="5" customFormat="1" ht="12.75">
      <c r="A20" s="6" t="s">
        <v>26</v>
      </c>
      <c r="B20" s="257">
        <v>370862.06</v>
      </c>
      <c r="C20" s="257">
        <v>49786.47</v>
      </c>
      <c r="D20" s="258">
        <v>420648.53</v>
      </c>
      <c r="E20" s="257">
        <v>12038.12</v>
      </c>
      <c r="F20" s="257">
        <v>53.78</v>
      </c>
      <c r="G20" s="258">
        <v>12091.89</v>
      </c>
      <c r="H20" s="257">
        <v>252699.77</v>
      </c>
      <c r="I20" s="257">
        <v>12359.18</v>
      </c>
      <c r="J20" s="258">
        <v>265058.95</v>
      </c>
      <c r="K20" s="8"/>
      <c r="L20" s="8"/>
      <c r="M20" s="8"/>
      <c r="N20" s="8"/>
      <c r="O20" s="8"/>
      <c r="P20" s="8"/>
      <c r="Q20" s="8"/>
      <c r="R20" s="8"/>
      <c r="S20" s="8"/>
    </row>
    <row r="21" spans="1:19" s="5" customFormat="1" ht="12.75">
      <c r="A21" s="6" t="s">
        <v>27</v>
      </c>
      <c r="B21" s="257">
        <v>27671.96</v>
      </c>
      <c r="C21" s="257">
        <v>55381.74</v>
      </c>
      <c r="D21" s="258">
        <v>83053.7</v>
      </c>
      <c r="E21" s="257">
        <v>3785.84</v>
      </c>
      <c r="F21" s="257">
        <v>22.29</v>
      </c>
      <c r="G21" s="258">
        <v>3808.13</v>
      </c>
      <c r="H21" s="257">
        <v>66652.87</v>
      </c>
      <c r="I21" s="257">
        <v>51463.41</v>
      </c>
      <c r="J21" s="258">
        <v>118116.28</v>
      </c>
      <c r="K21" s="8"/>
      <c r="L21" s="8"/>
      <c r="M21" s="8"/>
      <c r="N21" s="8"/>
      <c r="O21" s="8"/>
      <c r="P21" s="8"/>
      <c r="Q21" s="8"/>
      <c r="R21" s="8"/>
      <c r="S21" s="8"/>
    </row>
    <row r="22" spans="1:19" s="5" customFormat="1" ht="12.75">
      <c r="A22" s="6" t="s">
        <v>28</v>
      </c>
      <c r="B22" s="257">
        <v>979604.73</v>
      </c>
      <c r="C22" s="257">
        <v>45661.53</v>
      </c>
      <c r="D22" s="258">
        <v>1025266.26</v>
      </c>
      <c r="E22" s="257">
        <v>4644.56</v>
      </c>
      <c r="F22" s="257"/>
      <c r="G22" s="258">
        <v>4644.56</v>
      </c>
      <c r="H22" s="257">
        <v>1537623.06</v>
      </c>
      <c r="I22" s="257">
        <v>30095.08</v>
      </c>
      <c r="J22" s="258">
        <v>1567718.14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s="5" customFormat="1" ht="12.75">
      <c r="A23" s="6" t="s">
        <v>29</v>
      </c>
      <c r="B23" s="257">
        <v>77169.86</v>
      </c>
      <c r="C23" s="257">
        <v>167338.17</v>
      </c>
      <c r="D23" s="258">
        <v>244508.03</v>
      </c>
      <c r="E23" s="257">
        <v>99524.18</v>
      </c>
      <c r="F23" s="257">
        <v>116.87</v>
      </c>
      <c r="G23" s="258">
        <v>99641.05</v>
      </c>
      <c r="H23" s="257">
        <v>92564.49</v>
      </c>
      <c r="I23" s="257">
        <v>13650.51</v>
      </c>
      <c r="J23" s="258">
        <v>106215</v>
      </c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12.75">
      <c r="A24" s="6" t="s">
        <v>30</v>
      </c>
      <c r="B24" s="257">
        <v>121041.29</v>
      </c>
      <c r="C24" s="257">
        <v>178555.23</v>
      </c>
      <c r="D24" s="258">
        <v>299596.51</v>
      </c>
      <c r="E24" s="257">
        <v>44580.06</v>
      </c>
      <c r="F24" s="257">
        <v>95.68</v>
      </c>
      <c r="G24" s="258">
        <v>44675.74</v>
      </c>
      <c r="H24" s="257">
        <v>174219.39</v>
      </c>
      <c r="I24" s="257">
        <v>237.79</v>
      </c>
      <c r="J24" s="258">
        <v>174457.17</v>
      </c>
      <c r="K24" s="8"/>
      <c r="L24" s="8"/>
      <c r="M24" s="8"/>
      <c r="N24" s="8"/>
      <c r="O24" s="8"/>
      <c r="P24" s="8"/>
      <c r="Q24" s="8"/>
      <c r="R24" s="8"/>
      <c r="S24" s="8"/>
    </row>
    <row r="25" spans="1:19" s="5" customFormat="1" ht="12.75">
      <c r="A25" s="6" t="s">
        <v>117</v>
      </c>
      <c r="B25" s="257" t="s">
        <v>100</v>
      </c>
      <c r="C25" s="257">
        <v>836.39</v>
      </c>
      <c r="D25" s="258">
        <v>836.39</v>
      </c>
      <c r="E25" s="257" t="s">
        <v>100</v>
      </c>
      <c r="F25" s="257" t="s">
        <v>100</v>
      </c>
      <c r="G25" s="258" t="s">
        <v>100</v>
      </c>
      <c r="H25" s="257">
        <v>601.81</v>
      </c>
      <c r="I25" s="257">
        <v>28.5</v>
      </c>
      <c r="J25" s="258">
        <v>630.31</v>
      </c>
      <c r="K25" s="8"/>
      <c r="L25" s="8"/>
      <c r="M25" s="8"/>
      <c r="N25" s="8"/>
      <c r="O25" s="8"/>
      <c r="P25" s="8"/>
      <c r="Q25" s="8"/>
      <c r="R25" s="8"/>
      <c r="S25" s="8"/>
    </row>
    <row r="26" spans="1:19" s="5" customFormat="1" ht="12.75">
      <c r="A26" s="6" t="s">
        <v>118</v>
      </c>
      <c r="B26" s="257">
        <v>35.46</v>
      </c>
      <c r="C26" s="257">
        <v>510.22</v>
      </c>
      <c r="D26" s="258">
        <v>545.68</v>
      </c>
      <c r="E26" s="257" t="s">
        <v>100</v>
      </c>
      <c r="F26" s="257" t="s">
        <v>100</v>
      </c>
      <c r="G26" s="258" t="s">
        <v>100</v>
      </c>
      <c r="H26" s="257">
        <v>52.88</v>
      </c>
      <c r="I26" s="257" t="s">
        <v>100</v>
      </c>
      <c r="J26" s="258">
        <v>52.88</v>
      </c>
      <c r="K26" s="8"/>
      <c r="L26" s="8"/>
      <c r="M26" s="8"/>
      <c r="N26" s="8"/>
      <c r="O26" s="8"/>
      <c r="P26" s="8"/>
      <c r="Q26" s="8"/>
      <c r="R26" s="8"/>
      <c r="S26" s="8"/>
    </row>
    <row r="27" spans="1:19" s="5" customFormat="1" ht="23.25" customHeight="1" thickBot="1">
      <c r="A27" s="11" t="s">
        <v>321</v>
      </c>
      <c r="B27" s="259">
        <f aca="true" t="shared" si="0" ref="B27:J27">SUM(B8:B26)</f>
        <v>4479485.430000001</v>
      </c>
      <c r="C27" s="259">
        <f t="shared" si="0"/>
        <v>526983.76</v>
      </c>
      <c r="D27" s="260">
        <f>SUM(D8:D26)</f>
        <v>5006469.179999999</v>
      </c>
      <c r="E27" s="260">
        <f t="shared" si="0"/>
        <v>1926755.1500000001</v>
      </c>
      <c r="F27" s="259">
        <f t="shared" si="0"/>
        <v>16187.060000000003</v>
      </c>
      <c r="G27" s="260">
        <f t="shared" si="0"/>
        <v>1942942.2</v>
      </c>
      <c r="H27" s="260">
        <f t="shared" si="0"/>
        <v>6586680.409999999</v>
      </c>
      <c r="I27" s="260">
        <f t="shared" si="0"/>
        <v>130599.93</v>
      </c>
      <c r="J27" s="260">
        <f t="shared" si="0"/>
        <v>6717280.359999999</v>
      </c>
      <c r="K27" s="8"/>
      <c r="L27" s="8"/>
      <c r="M27" s="8"/>
      <c r="N27" s="8"/>
      <c r="O27" s="8"/>
      <c r="P27" s="8"/>
      <c r="Q27" s="8"/>
      <c r="R27" s="8"/>
      <c r="S27" s="8"/>
    </row>
    <row r="28" spans="1:7" s="5" customFormat="1" ht="17.25" customHeight="1">
      <c r="A28" s="14" t="s">
        <v>489</v>
      </c>
      <c r="B28" s="2"/>
      <c r="C28" s="2"/>
      <c r="D28" s="2"/>
      <c r="E28" s="2"/>
      <c r="F28" s="2"/>
      <c r="G28" s="2"/>
    </row>
  </sheetData>
  <mergeCells count="14">
    <mergeCell ref="A1:J1"/>
    <mergeCell ref="B6:B7"/>
    <mergeCell ref="C6:C7"/>
    <mergeCell ref="B5:C5"/>
    <mergeCell ref="D5:D7"/>
    <mergeCell ref="E5:F5"/>
    <mergeCell ref="G5:G7"/>
    <mergeCell ref="E6:E7"/>
    <mergeCell ref="A5:A7"/>
    <mergeCell ref="H5:I5"/>
    <mergeCell ref="J5:J6"/>
    <mergeCell ref="A2:J2"/>
    <mergeCell ref="F6:F7"/>
    <mergeCell ref="A3:J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L27" sqref="L27"/>
    </sheetView>
  </sheetViews>
  <sheetFormatPr defaultColWidth="11.421875" defaultRowHeight="12.75"/>
  <cols>
    <col min="1" max="1" width="28.00390625" style="1" customWidth="1"/>
    <col min="2" max="10" width="13.7109375" style="1" customWidth="1"/>
    <col min="11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17"/>
      <c r="L1" s="17"/>
      <c r="M1" s="17"/>
      <c r="N1" s="17"/>
    </row>
    <row r="2" spans="1:15" ht="15">
      <c r="A2" s="442" t="s">
        <v>646</v>
      </c>
      <c r="B2" s="359"/>
      <c r="C2" s="359"/>
      <c r="D2" s="359"/>
      <c r="E2" s="359"/>
      <c r="F2" s="359"/>
      <c r="G2" s="359"/>
      <c r="H2" s="359"/>
      <c r="I2" s="359"/>
      <c r="J2" s="359"/>
      <c r="K2" s="18"/>
      <c r="L2" s="18"/>
      <c r="M2" s="18"/>
      <c r="N2" s="18"/>
      <c r="O2" s="18"/>
    </row>
    <row r="3" spans="1:10" ht="15">
      <c r="A3" s="359" t="s">
        <v>573</v>
      </c>
      <c r="B3" s="359"/>
      <c r="C3" s="359"/>
      <c r="D3" s="359"/>
      <c r="E3" s="359"/>
      <c r="F3" s="359"/>
      <c r="G3" s="359"/>
      <c r="H3" s="359"/>
      <c r="I3" s="359"/>
      <c r="J3" s="359"/>
    </row>
    <row r="4" ht="13.5" thickBot="1"/>
    <row r="5" spans="1:15" s="5" customFormat="1" ht="12.75" customHeight="1">
      <c r="A5" s="351" t="s">
        <v>13</v>
      </c>
      <c r="B5" s="333" t="s">
        <v>109</v>
      </c>
      <c r="C5" s="334"/>
      <c r="D5" s="335" t="s">
        <v>112</v>
      </c>
      <c r="E5" s="333" t="s">
        <v>113</v>
      </c>
      <c r="F5" s="334"/>
      <c r="G5" s="355" t="s">
        <v>114</v>
      </c>
      <c r="H5" s="346" t="s">
        <v>115</v>
      </c>
      <c r="I5" s="331"/>
      <c r="J5" s="355" t="s">
        <v>116</v>
      </c>
      <c r="K5" s="4"/>
      <c r="L5" s="4"/>
      <c r="M5" s="4"/>
      <c r="N5" s="4"/>
      <c r="O5" s="4"/>
    </row>
    <row r="6" spans="1:15" s="5" customFormat="1" ht="13.5" customHeight="1">
      <c r="A6" s="345"/>
      <c r="B6" s="357" t="s">
        <v>110</v>
      </c>
      <c r="C6" s="357" t="s">
        <v>111</v>
      </c>
      <c r="D6" s="336"/>
      <c r="E6" s="338" t="s">
        <v>110</v>
      </c>
      <c r="F6" s="357" t="s">
        <v>111</v>
      </c>
      <c r="G6" s="332"/>
      <c r="H6" s="23" t="s">
        <v>110</v>
      </c>
      <c r="I6" s="23" t="s">
        <v>111</v>
      </c>
      <c r="J6" s="332"/>
      <c r="K6" s="4"/>
      <c r="L6" s="4"/>
      <c r="M6" s="4"/>
      <c r="N6" s="4"/>
      <c r="O6" s="4"/>
    </row>
    <row r="7" spans="1:15" s="5" customFormat="1" ht="3" customHeight="1" thickBot="1">
      <c r="A7" s="352"/>
      <c r="B7" s="358"/>
      <c r="C7" s="358"/>
      <c r="D7" s="337"/>
      <c r="E7" s="352" t="s">
        <v>51</v>
      </c>
      <c r="F7" s="358"/>
      <c r="G7" s="356"/>
      <c r="H7" s="22"/>
      <c r="I7" s="22"/>
      <c r="J7" s="255"/>
      <c r="K7" s="4"/>
      <c r="L7" s="4"/>
      <c r="M7" s="4"/>
      <c r="N7" s="4"/>
      <c r="O7" s="4"/>
    </row>
    <row r="8" spans="1:19" s="5" customFormat="1" ht="12.75">
      <c r="A8" s="6" t="s">
        <v>14</v>
      </c>
      <c r="B8" s="257">
        <v>288767.19</v>
      </c>
      <c r="C8" s="257">
        <v>22618.23</v>
      </c>
      <c r="D8" s="258">
        <v>311385.42</v>
      </c>
      <c r="E8" s="257">
        <v>1430.36</v>
      </c>
      <c r="F8" s="257">
        <v>7759.84</v>
      </c>
      <c r="G8" s="258">
        <v>9190.2</v>
      </c>
      <c r="H8" s="257">
        <v>57064.49</v>
      </c>
      <c r="I8" s="257">
        <v>5547.76</v>
      </c>
      <c r="J8" s="258">
        <v>62612.26</v>
      </c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2.75">
      <c r="A9" s="6" t="s">
        <v>15</v>
      </c>
      <c r="B9" s="257">
        <v>62835.34</v>
      </c>
      <c r="C9" s="257">
        <v>4200.89</v>
      </c>
      <c r="D9" s="258">
        <v>67036.22</v>
      </c>
      <c r="E9" s="257">
        <v>2121.24</v>
      </c>
      <c r="F9" s="257">
        <v>1329.98</v>
      </c>
      <c r="G9" s="258">
        <v>3451.22</v>
      </c>
      <c r="H9" s="257">
        <v>220211.1</v>
      </c>
      <c r="I9" s="257">
        <v>16775.49</v>
      </c>
      <c r="J9" s="258">
        <v>236986.59</v>
      </c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2.75">
      <c r="A10" s="6" t="s">
        <v>16</v>
      </c>
      <c r="B10" s="257">
        <v>67920.28</v>
      </c>
      <c r="C10" s="314">
        <v>630.39</v>
      </c>
      <c r="D10" s="258">
        <v>68550.67</v>
      </c>
      <c r="E10" s="257">
        <v>10070.98</v>
      </c>
      <c r="F10" s="314">
        <v>8.89</v>
      </c>
      <c r="G10" s="258">
        <v>10079.87</v>
      </c>
      <c r="H10" s="257">
        <v>68700.91</v>
      </c>
      <c r="I10" s="314">
        <v>335.62</v>
      </c>
      <c r="J10" s="258">
        <v>69036.52</v>
      </c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2.75">
      <c r="A11" s="6" t="s">
        <v>17</v>
      </c>
      <c r="B11" s="257">
        <v>107477.92</v>
      </c>
      <c r="C11" s="314">
        <v>7.57</v>
      </c>
      <c r="D11" s="258">
        <v>107485.49</v>
      </c>
      <c r="E11" s="257">
        <v>10716.15</v>
      </c>
      <c r="F11" s="257">
        <v>1028.37</v>
      </c>
      <c r="G11" s="258">
        <v>11744.52</v>
      </c>
      <c r="H11" s="257">
        <v>27224.75</v>
      </c>
      <c r="I11" s="314">
        <v>172.38</v>
      </c>
      <c r="J11" s="258">
        <v>27397.13</v>
      </c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12.75">
      <c r="A12" s="6" t="s">
        <v>18</v>
      </c>
      <c r="B12" s="257">
        <v>171724.58</v>
      </c>
      <c r="C12" s="257" t="s">
        <v>100</v>
      </c>
      <c r="D12" s="258">
        <v>171724.58</v>
      </c>
      <c r="E12" s="314">
        <v>87.87</v>
      </c>
      <c r="F12" s="257" t="s">
        <v>100</v>
      </c>
      <c r="G12" s="315">
        <v>87.87</v>
      </c>
      <c r="H12" s="257">
        <v>79889.59</v>
      </c>
      <c r="I12" s="257" t="s">
        <v>100</v>
      </c>
      <c r="J12" s="258">
        <v>79889.59</v>
      </c>
      <c r="K12" s="8"/>
      <c r="L12" s="8"/>
      <c r="M12" s="8"/>
      <c r="N12" s="8"/>
      <c r="O12" s="8"/>
      <c r="P12" s="8"/>
      <c r="Q12" s="8"/>
      <c r="R12" s="8"/>
      <c r="S12" s="8"/>
    </row>
    <row r="13" spans="1:19" s="5" customFormat="1" ht="12.75">
      <c r="A13" s="6" t="s">
        <v>19</v>
      </c>
      <c r="B13" s="257">
        <v>1673.06</v>
      </c>
      <c r="C13" s="257" t="s">
        <v>100</v>
      </c>
      <c r="D13" s="258">
        <v>1673.06</v>
      </c>
      <c r="E13" s="257" t="s">
        <v>330</v>
      </c>
      <c r="F13" s="257" t="s">
        <v>100</v>
      </c>
      <c r="G13" s="258" t="s">
        <v>330</v>
      </c>
      <c r="H13" s="257">
        <v>165875.38</v>
      </c>
      <c r="I13" s="257" t="s">
        <v>100</v>
      </c>
      <c r="J13" s="258">
        <v>165875.38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5" customFormat="1" ht="12.75">
      <c r="A14" s="6" t="s">
        <v>20</v>
      </c>
      <c r="B14" s="257">
        <v>511706.41</v>
      </c>
      <c r="C14" s="257" t="s">
        <v>100</v>
      </c>
      <c r="D14" s="258">
        <v>511706.41</v>
      </c>
      <c r="E14" s="257">
        <v>308664.86</v>
      </c>
      <c r="F14" s="257" t="s">
        <v>100</v>
      </c>
      <c r="G14" s="258">
        <v>308664.86</v>
      </c>
      <c r="H14" s="257">
        <v>534136.92</v>
      </c>
      <c r="I14" s="257" t="s">
        <v>100</v>
      </c>
      <c r="J14" s="258">
        <v>534136.92</v>
      </c>
      <c r="K14" s="8"/>
      <c r="L14" s="8"/>
      <c r="M14" s="8"/>
      <c r="N14" s="8"/>
      <c r="O14" s="8"/>
      <c r="P14" s="8"/>
      <c r="Q14" s="8"/>
      <c r="R14" s="8"/>
      <c r="S14" s="8"/>
    </row>
    <row r="15" spans="1:19" s="5" customFormat="1" ht="12.75">
      <c r="A15" s="6" t="s">
        <v>21</v>
      </c>
      <c r="B15" s="257">
        <v>134630.16</v>
      </c>
      <c r="C15" s="257" t="s">
        <v>100</v>
      </c>
      <c r="D15" s="258">
        <v>134630.16</v>
      </c>
      <c r="E15" s="314">
        <v>136.56</v>
      </c>
      <c r="F15" s="257" t="s">
        <v>100</v>
      </c>
      <c r="G15" s="315">
        <v>136.56</v>
      </c>
      <c r="H15" s="257">
        <v>185245.66</v>
      </c>
      <c r="I15" s="257" t="s">
        <v>100</v>
      </c>
      <c r="J15" s="258">
        <v>185245.66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s="5" customFormat="1" ht="12.75">
      <c r="A16" s="6" t="s">
        <v>22</v>
      </c>
      <c r="B16" s="257">
        <v>463303.63</v>
      </c>
      <c r="C16" s="257" t="s">
        <v>100</v>
      </c>
      <c r="D16" s="258">
        <v>463303.63</v>
      </c>
      <c r="E16" s="257">
        <v>570809.17</v>
      </c>
      <c r="F16" s="257" t="s">
        <v>100</v>
      </c>
      <c r="G16" s="258">
        <v>570809.17</v>
      </c>
      <c r="H16" s="257">
        <v>1426719.59</v>
      </c>
      <c r="I16" s="257" t="s">
        <v>100</v>
      </c>
      <c r="J16" s="258">
        <v>1426719.59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s="5" customFormat="1" ht="12.75">
      <c r="A17" s="6" t="s">
        <v>23</v>
      </c>
      <c r="B17" s="257">
        <v>259089.48</v>
      </c>
      <c r="C17" s="257" t="s">
        <v>100</v>
      </c>
      <c r="D17" s="258">
        <v>259089.48</v>
      </c>
      <c r="E17" s="257">
        <v>257419.03</v>
      </c>
      <c r="F17" s="257" t="s">
        <v>100</v>
      </c>
      <c r="G17" s="258">
        <v>257419.03</v>
      </c>
      <c r="H17" s="257">
        <v>1305038.12</v>
      </c>
      <c r="I17" s="257" t="s">
        <v>100</v>
      </c>
      <c r="J17" s="258">
        <v>1305038.12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s="5" customFormat="1" ht="12.75">
      <c r="A18" s="6" t="s">
        <v>24</v>
      </c>
      <c r="B18" s="257">
        <v>168257.9</v>
      </c>
      <c r="C18" s="257" t="s">
        <v>100</v>
      </c>
      <c r="D18" s="258">
        <v>168257.9</v>
      </c>
      <c r="E18" s="257">
        <v>428797.52</v>
      </c>
      <c r="F18" s="257" t="s">
        <v>100</v>
      </c>
      <c r="G18" s="258">
        <v>428797.52</v>
      </c>
      <c r="H18" s="257">
        <v>660699.89</v>
      </c>
      <c r="I18" s="257" t="s">
        <v>100</v>
      </c>
      <c r="J18" s="258">
        <v>660699.89</v>
      </c>
      <c r="K18" s="8"/>
      <c r="L18" s="8"/>
      <c r="M18" s="8"/>
      <c r="N18" s="8"/>
      <c r="O18" s="8"/>
      <c r="P18" s="8"/>
      <c r="Q18" s="8"/>
      <c r="R18" s="8"/>
      <c r="S18" s="8"/>
    </row>
    <row r="19" spans="1:19" s="5" customFormat="1" ht="12.75">
      <c r="A19" s="6" t="s">
        <v>25</v>
      </c>
      <c r="B19" s="257">
        <v>119368.9</v>
      </c>
      <c r="C19" s="257">
        <v>2031.57</v>
      </c>
      <c r="D19" s="258">
        <v>121400.48</v>
      </c>
      <c r="E19" s="257">
        <v>11575.2</v>
      </c>
      <c r="F19" s="314">
        <v>317.94</v>
      </c>
      <c r="G19" s="258">
        <v>11893.14</v>
      </c>
      <c r="H19" s="257">
        <v>491437.68</v>
      </c>
      <c r="I19" s="257">
        <v>6181.18</v>
      </c>
      <c r="J19" s="258">
        <v>497618.86</v>
      </c>
      <c r="K19" s="8"/>
      <c r="L19" s="8"/>
      <c r="M19" s="8"/>
      <c r="N19" s="8"/>
      <c r="O19" s="8"/>
      <c r="P19" s="8"/>
      <c r="Q19" s="8"/>
      <c r="R19" s="8"/>
      <c r="S19" s="8"/>
    </row>
    <row r="20" spans="1:19" s="5" customFormat="1" ht="12.75">
      <c r="A20" s="6" t="s">
        <v>26</v>
      </c>
      <c r="B20" s="257">
        <v>370336.47</v>
      </c>
      <c r="C20" s="257">
        <v>50192.9</v>
      </c>
      <c r="D20" s="258">
        <v>420529.37</v>
      </c>
      <c r="E20" s="257">
        <v>12021.21</v>
      </c>
      <c r="F20" s="314">
        <v>53.74</v>
      </c>
      <c r="G20" s="258">
        <v>12074.95</v>
      </c>
      <c r="H20" s="257">
        <v>252667.6</v>
      </c>
      <c r="I20" s="257">
        <v>12374.71</v>
      </c>
      <c r="J20" s="258">
        <v>265042.31</v>
      </c>
      <c r="K20" s="8"/>
      <c r="L20" s="8"/>
      <c r="M20" s="8"/>
      <c r="N20" s="8"/>
      <c r="O20" s="8"/>
      <c r="P20" s="8"/>
      <c r="Q20" s="8"/>
      <c r="R20" s="8"/>
      <c r="S20" s="8"/>
    </row>
    <row r="21" spans="1:19" s="5" customFormat="1" ht="12.75">
      <c r="A21" s="6" t="s">
        <v>27</v>
      </c>
      <c r="B21" s="257">
        <v>26987.87</v>
      </c>
      <c r="C21" s="257">
        <v>55786.1</v>
      </c>
      <c r="D21" s="258">
        <v>82773.97</v>
      </c>
      <c r="E21" s="257">
        <v>2611.83</v>
      </c>
      <c r="F21" s="314">
        <v>0.39</v>
      </c>
      <c r="G21" s="258">
        <v>2612.22</v>
      </c>
      <c r="H21" s="257">
        <v>68071.21</v>
      </c>
      <c r="I21" s="257">
        <v>52158.21</v>
      </c>
      <c r="J21" s="258">
        <v>120229.42</v>
      </c>
      <c r="K21" s="8"/>
      <c r="L21" s="8"/>
      <c r="M21" s="8"/>
      <c r="N21" s="8"/>
      <c r="O21" s="8"/>
      <c r="P21" s="8"/>
      <c r="Q21" s="8"/>
      <c r="R21" s="8"/>
      <c r="S21" s="8"/>
    </row>
    <row r="22" spans="1:19" s="5" customFormat="1" ht="12.75">
      <c r="A22" s="6" t="s">
        <v>28</v>
      </c>
      <c r="B22" s="257">
        <v>976139</v>
      </c>
      <c r="C22" s="257">
        <v>45751.24</v>
      </c>
      <c r="D22" s="258">
        <v>1021890.25</v>
      </c>
      <c r="E22" s="257">
        <v>4644.56</v>
      </c>
      <c r="F22" s="257" t="s">
        <v>100</v>
      </c>
      <c r="G22" s="258">
        <v>4644.56</v>
      </c>
      <c r="H22" s="257">
        <v>1538343.89</v>
      </c>
      <c r="I22" s="257">
        <v>30038.24</v>
      </c>
      <c r="J22" s="258">
        <v>1568382.12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s="5" customFormat="1" ht="12.75">
      <c r="A23" s="6" t="s">
        <v>29</v>
      </c>
      <c r="B23" s="257">
        <v>74166.45</v>
      </c>
      <c r="C23" s="257">
        <v>167246.24</v>
      </c>
      <c r="D23" s="258">
        <v>241412.69</v>
      </c>
      <c r="E23" s="257">
        <v>98884.54</v>
      </c>
      <c r="F23" s="314">
        <v>132.7</v>
      </c>
      <c r="G23" s="258">
        <v>99017.25</v>
      </c>
      <c r="H23" s="257">
        <v>92477.73</v>
      </c>
      <c r="I23" s="257">
        <v>13697.27</v>
      </c>
      <c r="J23" s="258">
        <v>106175</v>
      </c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12.75">
      <c r="A24" s="6" t="s">
        <v>30</v>
      </c>
      <c r="B24" s="257">
        <v>115393.29</v>
      </c>
      <c r="C24" s="257">
        <v>171721.29</v>
      </c>
      <c r="D24" s="258">
        <v>287114.58</v>
      </c>
      <c r="E24" s="257">
        <v>42877.39</v>
      </c>
      <c r="F24" s="314">
        <v>0.44</v>
      </c>
      <c r="G24" s="258">
        <v>42877.84</v>
      </c>
      <c r="H24" s="257">
        <v>167809.27</v>
      </c>
      <c r="I24" s="314">
        <v>0.21</v>
      </c>
      <c r="J24" s="258">
        <v>167809.48</v>
      </c>
      <c r="K24" s="8"/>
      <c r="L24" s="8"/>
      <c r="M24" s="8"/>
      <c r="N24" s="8"/>
      <c r="O24" s="8"/>
      <c r="P24" s="8"/>
      <c r="Q24" s="8"/>
      <c r="R24" s="8"/>
      <c r="S24" s="8"/>
    </row>
    <row r="25" spans="1:19" s="5" customFormat="1" ht="12.75">
      <c r="A25" s="6" t="s">
        <v>117</v>
      </c>
      <c r="B25" s="257" t="s">
        <v>100</v>
      </c>
      <c r="C25" s="314">
        <v>836.39</v>
      </c>
      <c r="D25" s="315">
        <v>836.39</v>
      </c>
      <c r="E25" s="257" t="s">
        <v>100</v>
      </c>
      <c r="F25" s="257" t="s">
        <v>100</v>
      </c>
      <c r="G25" s="257" t="s">
        <v>100</v>
      </c>
      <c r="H25" s="314">
        <v>601.81</v>
      </c>
      <c r="I25" s="314">
        <v>28.5</v>
      </c>
      <c r="J25" s="315">
        <v>630.31</v>
      </c>
      <c r="K25" s="8"/>
      <c r="L25" s="8"/>
      <c r="M25" s="8"/>
      <c r="N25" s="8"/>
      <c r="O25" s="8"/>
      <c r="P25" s="8"/>
      <c r="Q25" s="8"/>
      <c r="R25" s="8"/>
      <c r="S25" s="8"/>
    </row>
    <row r="26" spans="1:19" s="5" customFormat="1" ht="12.75">
      <c r="A26" s="6" t="s">
        <v>118</v>
      </c>
      <c r="B26" s="314">
        <v>67.01</v>
      </c>
      <c r="C26" s="314">
        <v>478.64</v>
      </c>
      <c r="D26" s="315">
        <v>545.65</v>
      </c>
      <c r="E26" s="257" t="s">
        <v>100</v>
      </c>
      <c r="F26" s="257" t="s">
        <v>100</v>
      </c>
      <c r="G26" s="257" t="s">
        <v>100</v>
      </c>
      <c r="H26" s="314">
        <v>36.29</v>
      </c>
      <c r="I26" s="314">
        <v>16.62</v>
      </c>
      <c r="J26" s="315">
        <v>52.91</v>
      </c>
      <c r="K26" s="8"/>
      <c r="L26" s="8"/>
      <c r="M26" s="8"/>
      <c r="N26" s="8"/>
      <c r="O26" s="8"/>
      <c r="P26" s="8"/>
      <c r="Q26" s="8"/>
      <c r="R26" s="8"/>
      <c r="S26" s="8"/>
    </row>
    <row r="27" spans="1:19" s="5" customFormat="1" ht="23.25" customHeight="1" thickBot="1">
      <c r="A27" s="11" t="s">
        <v>321</v>
      </c>
      <c r="B27" s="259">
        <f aca="true" t="shared" si="0" ref="B27:J27">SUM(B8:B26)</f>
        <v>3919844.9399999995</v>
      </c>
      <c r="C27" s="259">
        <f t="shared" si="0"/>
        <v>521501.45000000007</v>
      </c>
      <c r="D27" s="260">
        <f t="shared" si="0"/>
        <v>4441346.4</v>
      </c>
      <c r="E27" s="260">
        <f t="shared" si="0"/>
        <v>1762868.47</v>
      </c>
      <c r="F27" s="259">
        <f t="shared" si="0"/>
        <v>10632.289999999999</v>
      </c>
      <c r="G27" s="260">
        <f t="shared" si="0"/>
        <v>1773500.78</v>
      </c>
      <c r="H27" s="260">
        <f t="shared" si="0"/>
        <v>7342251.879999999</v>
      </c>
      <c r="I27" s="260">
        <f t="shared" si="0"/>
        <v>137326.19</v>
      </c>
      <c r="J27" s="260">
        <f t="shared" si="0"/>
        <v>7479578.0600000005</v>
      </c>
      <c r="K27" s="8"/>
      <c r="L27" s="8"/>
      <c r="M27" s="8"/>
      <c r="N27" s="8"/>
      <c r="O27" s="8"/>
      <c r="P27" s="8"/>
      <c r="Q27" s="8"/>
      <c r="R27" s="8"/>
      <c r="S27" s="8"/>
    </row>
    <row r="28" spans="1:7" s="5" customFormat="1" ht="17.25" customHeight="1">
      <c r="A28" s="14" t="s">
        <v>528</v>
      </c>
      <c r="B28" s="2"/>
      <c r="C28" s="2"/>
      <c r="D28" s="2"/>
      <c r="E28" s="2"/>
      <c r="F28" s="2"/>
      <c r="G28" s="2"/>
    </row>
  </sheetData>
  <mergeCells count="14">
    <mergeCell ref="J5:J6"/>
    <mergeCell ref="A2:J2"/>
    <mergeCell ref="F6:F7"/>
    <mergeCell ref="A3:J3"/>
    <mergeCell ref="A1:J1"/>
    <mergeCell ref="B6:B7"/>
    <mergeCell ref="C6:C7"/>
    <mergeCell ref="B5:C5"/>
    <mergeCell ref="D5:D7"/>
    <mergeCell ref="E5:F5"/>
    <mergeCell ref="G5:G7"/>
    <mergeCell ref="E6:E7"/>
    <mergeCell ref="A5:A7"/>
    <mergeCell ref="H5:I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C12" sqref="C12"/>
    </sheetView>
  </sheetViews>
  <sheetFormatPr defaultColWidth="11.421875" defaultRowHeight="12.75"/>
  <cols>
    <col min="1" max="1" width="28.00390625" style="1" customWidth="1"/>
    <col min="2" max="4" width="34.28125" style="1" customWidth="1"/>
    <col min="5" max="16384" width="11.421875" style="1" customWidth="1"/>
  </cols>
  <sheetData>
    <row r="1" spans="1:8" ht="18">
      <c r="A1" s="349" t="s">
        <v>422</v>
      </c>
      <c r="B1" s="349"/>
      <c r="C1" s="349"/>
      <c r="D1" s="349"/>
      <c r="E1" s="17"/>
      <c r="F1" s="17"/>
      <c r="G1" s="17"/>
      <c r="H1" s="17"/>
    </row>
    <row r="2" ht="12.75">
      <c r="A2" s="316" t="s">
        <v>646</v>
      </c>
    </row>
    <row r="3" spans="1:9" ht="15">
      <c r="A3" s="359" t="s">
        <v>526</v>
      </c>
      <c r="B3" s="359"/>
      <c r="C3" s="359"/>
      <c r="D3" s="359"/>
      <c r="E3" s="18"/>
      <c r="F3" s="18"/>
      <c r="G3" s="18"/>
      <c r="H3" s="18"/>
      <c r="I3" s="18"/>
    </row>
    <row r="4" ht="13.5" thickBot="1"/>
    <row r="5" spans="1:9" s="5" customFormat="1" ht="12.75" customHeight="1">
      <c r="A5" s="351" t="s">
        <v>13</v>
      </c>
      <c r="B5" s="360" t="s">
        <v>31</v>
      </c>
      <c r="C5" s="361"/>
      <c r="D5" s="355" t="s">
        <v>119</v>
      </c>
      <c r="E5" s="4"/>
      <c r="F5" s="4"/>
      <c r="G5" s="4"/>
      <c r="H5" s="4"/>
      <c r="I5" s="4"/>
    </row>
    <row r="6" spans="1:9" s="5" customFormat="1" ht="13.5" customHeight="1">
      <c r="A6" s="345"/>
      <c r="B6" s="256" t="s">
        <v>110</v>
      </c>
      <c r="C6" s="256" t="s">
        <v>111</v>
      </c>
      <c r="D6" s="332"/>
      <c r="E6" s="4"/>
      <c r="F6" s="4"/>
      <c r="G6" s="4"/>
      <c r="H6" s="4"/>
      <c r="I6" s="4"/>
    </row>
    <row r="7" spans="1:9" s="5" customFormat="1" ht="3" customHeight="1" thickBot="1">
      <c r="A7" s="19"/>
      <c r="B7" s="254"/>
      <c r="C7" s="254"/>
      <c r="D7" s="247"/>
      <c r="E7" s="4"/>
      <c r="F7" s="4"/>
      <c r="G7" s="4"/>
      <c r="H7" s="4"/>
      <c r="I7" s="4"/>
    </row>
    <row r="8" spans="1:13" s="5" customFormat="1" ht="12.75">
      <c r="A8" s="6" t="s">
        <v>14</v>
      </c>
      <c r="B8" s="262">
        <v>346940.59</v>
      </c>
      <c r="C8" s="262">
        <v>36231.66</v>
      </c>
      <c r="D8" s="262">
        <v>383172.24</v>
      </c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2.75">
      <c r="A9" s="6" t="s">
        <v>15</v>
      </c>
      <c r="B9" s="262">
        <v>286713.93</v>
      </c>
      <c r="C9" s="262">
        <v>20983.1</v>
      </c>
      <c r="D9" s="262">
        <v>307697.03</v>
      </c>
      <c r="E9" s="8"/>
      <c r="F9" s="8"/>
      <c r="G9" s="8"/>
      <c r="H9" s="8"/>
      <c r="I9" s="8"/>
      <c r="J9" s="8"/>
      <c r="K9" s="8"/>
      <c r="L9" s="8"/>
      <c r="M9" s="8"/>
    </row>
    <row r="10" spans="1:13" s="5" customFormat="1" ht="12.75">
      <c r="A10" s="6" t="s">
        <v>16</v>
      </c>
      <c r="B10" s="262">
        <v>146651.41</v>
      </c>
      <c r="C10" s="262">
        <v>1000.02</v>
      </c>
      <c r="D10" s="262">
        <v>147651.43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s="5" customFormat="1" ht="12.75">
      <c r="A11" s="6" t="s">
        <v>17</v>
      </c>
      <c r="B11" s="262">
        <v>153857.26</v>
      </c>
      <c r="C11" s="262">
        <v>1213.6</v>
      </c>
      <c r="D11" s="262">
        <v>155070.86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s="5" customFormat="1" ht="12.75">
      <c r="A12" s="6" t="s">
        <v>18</v>
      </c>
      <c r="B12" s="262">
        <v>251774.35</v>
      </c>
      <c r="C12" s="262" t="s">
        <v>41</v>
      </c>
      <c r="D12" s="262">
        <v>251774.35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5" customFormat="1" ht="12.75">
      <c r="A13" s="6" t="s">
        <v>19</v>
      </c>
      <c r="B13" s="262">
        <v>167349.29</v>
      </c>
      <c r="C13" s="262" t="s">
        <v>41</v>
      </c>
      <c r="D13" s="262">
        <v>167349.29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s="5" customFormat="1" ht="12.75">
      <c r="A14" s="6" t="s">
        <v>20</v>
      </c>
      <c r="B14" s="262">
        <v>1356161.28</v>
      </c>
      <c r="C14" s="262" t="s">
        <v>41</v>
      </c>
      <c r="D14" s="262">
        <v>1356161.28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5" customFormat="1" ht="12.75">
      <c r="A15" s="6" t="s">
        <v>21</v>
      </c>
      <c r="B15" s="262">
        <v>319850.66</v>
      </c>
      <c r="C15" s="262" t="s">
        <v>41</v>
      </c>
      <c r="D15" s="262">
        <v>319850.66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s="5" customFormat="1" ht="12.75">
      <c r="A16" s="6" t="s">
        <v>22</v>
      </c>
      <c r="B16" s="262">
        <v>2468431.14</v>
      </c>
      <c r="C16" s="262" t="s">
        <v>41</v>
      </c>
      <c r="D16" s="262">
        <v>2468431.14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ht="12.75">
      <c r="A17" s="6" t="s">
        <v>23</v>
      </c>
      <c r="B17" s="262">
        <v>1723379.06</v>
      </c>
      <c r="C17" s="262" t="s">
        <v>41</v>
      </c>
      <c r="D17" s="262">
        <v>1723379.06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s="5" customFormat="1" ht="12.75">
      <c r="A18" s="6" t="s">
        <v>24</v>
      </c>
      <c r="B18" s="262">
        <v>1287873.55</v>
      </c>
      <c r="C18" s="262" t="s">
        <v>41</v>
      </c>
      <c r="D18" s="262">
        <v>1287873.55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s="5" customFormat="1" ht="12.75">
      <c r="A19" s="6" t="s">
        <v>25</v>
      </c>
      <c r="B19" s="262">
        <v>618566.08</v>
      </c>
      <c r="C19" s="262">
        <v>8149.53</v>
      </c>
      <c r="D19" s="262">
        <v>626715.61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s="5" customFormat="1" ht="12.75">
      <c r="A20" s="6" t="s">
        <v>26</v>
      </c>
      <c r="B20" s="262">
        <v>635599.95</v>
      </c>
      <c r="C20" s="262">
        <v>62199.43</v>
      </c>
      <c r="D20" s="262">
        <v>697799.38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6" t="s">
        <v>27</v>
      </c>
      <c r="B21" s="262">
        <v>98110.67</v>
      </c>
      <c r="C21" s="262">
        <v>106867.44</v>
      </c>
      <c r="D21" s="262">
        <v>204978.11</v>
      </c>
      <c r="E21" s="8"/>
      <c r="F21" s="8"/>
      <c r="G21" s="8"/>
      <c r="H21" s="8"/>
      <c r="I21" s="8"/>
      <c r="J21" s="8"/>
      <c r="K21" s="8"/>
      <c r="L21" s="8"/>
      <c r="M21" s="8"/>
    </row>
    <row r="22" spans="1:13" s="5" customFormat="1" ht="12.75">
      <c r="A22" s="6" t="s">
        <v>28</v>
      </c>
      <c r="B22" s="262">
        <v>2521872.35</v>
      </c>
      <c r="C22" s="262">
        <v>75756.61</v>
      </c>
      <c r="D22" s="262">
        <v>2597628.96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ht="12.75">
      <c r="A23" s="6" t="s">
        <v>29</v>
      </c>
      <c r="B23" s="262">
        <v>269258.53</v>
      </c>
      <c r="C23" s="262">
        <v>181105.55</v>
      </c>
      <c r="D23" s="262">
        <v>450364.08</v>
      </c>
      <c r="E23" s="8"/>
      <c r="F23" s="8"/>
      <c r="G23" s="8"/>
      <c r="H23" s="8"/>
      <c r="I23" s="8"/>
      <c r="J23" s="8"/>
      <c r="K23" s="8"/>
      <c r="L23" s="8"/>
      <c r="M23" s="8"/>
    </row>
    <row r="24" spans="1:13" s="5" customFormat="1" ht="12.75">
      <c r="A24" s="6" t="s">
        <v>30</v>
      </c>
      <c r="B24" s="262">
        <v>339840.73</v>
      </c>
      <c r="C24" s="262">
        <v>178888.69</v>
      </c>
      <c r="D24" s="262">
        <v>518729.42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s="5" customFormat="1" ht="12.75">
      <c r="A25" s="6" t="s">
        <v>403</v>
      </c>
      <c r="B25" s="262">
        <v>601.81</v>
      </c>
      <c r="C25" s="262">
        <v>864.89</v>
      </c>
      <c r="D25" s="262">
        <v>1466.7</v>
      </c>
      <c r="E25" s="8"/>
      <c r="F25" s="8"/>
      <c r="G25" s="8"/>
      <c r="H25" s="8"/>
      <c r="I25" s="8"/>
      <c r="J25" s="8"/>
      <c r="K25" s="8"/>
      <c r="L25" s="8"/>
      <c r="M25" s="8"/>
    </row>
    <row r="26" spans="1:13" s="5" customFormat="1" ht="13.5" thickBot="1">
      <c r="A26" s="248" t="s">
        <v>404</v>
      </c>
      <c r="B26" s="272">
        <v>88.34</v>
      </c>
      <c r="C26" s="272">
        <v>510.22</v>
      </c>
      <c r="D26" s="272">
        <v>598.56</v>
      </c>
      <c r="E26" s="8"/>
      <c r="F26" s="8"/>
      <c r="G26" s="8"/>
      <c r="H26" s="8"/>
      <c r="I26" s="8"/>
      <c r="J26" s="8"/>
      <c r="K26" s="8"/>
      <c r="L26" s="8"/>
      <c r="M26" s="8"/>
    </row>
    <row r="27" spans="1:4" s="5" customFormat="1" ht="17.25" customHeight="1">
      <c r="A27" s="14" t="s">
        <v>489</v>
      </c>
      <c r="B27" s="2"/>
      <c r="C27" s="2"/>
      <c r="D27" s="2"/>
    </row>
  </sheetData>
  <mergeCells count="5">
    <mergeCell ref="A1:D1"/>
    <mergeCell ref="D5:D6"/>
    <mergeCell ref="A5:A6"/>
    <mergeCell ref="B5:C5"/>
    <mergeCell ref="A3:D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28.00390625" style="1" customWidth="1"/>
    <col min="2" max="4" width="34.28125" style="1" customWidth="1"/>
    <col min="5" max="16384" width="11.421875" style="1" customWidth="1"/>
  </cols>
  <sheetData>
    <row r="1" spans="1:8" ht="18">
      <c r="A1" s="349" t="s">
        <v>422</v>
      </c>
      <c r="B1" s="349"/>
      <c r="C1" s="349"/>
      <c r="D1" s="349"/>
      <c r="E1" s="17"/>
      <c r="F1" s="17"/>
      <c r="G1" s="17"/>
      <c r="H1" s="17"/>
    </row>
    <row r="2" ht="12.75">
      <c r="A2" s="316" t="s">
        <v>646</v>
      </c>
    </row>
    <row r="3" spans="1:9" ht="15">
      <c r="A3" s="359" t="s">
        <v>574</v>
      </c>
      <c r="B3" s="359"/>
      <c r="C3" s="359"/>
      <c r="D3" s="359"/>
      <c r="E3" s="18"/>
      <c r="F3" s="18"/>
      <c r="G3" s="18"/>
      <c r="H3" s="18"/>
      <c r="I3" s="18"/>
    </row>
    <row r="4" ht="13.5" thickBot="1"/>
    <row r="5" spans="1:9" s="5" customFormat="1" ht="12.75" customHeight="1">
      <c r="A5" s="351" t="s">
        <v>13</v>
      </c>
      <c r="B5" s="360" t="s">
        <v>31</v>
      </c>
      <c r="C5" s="361"/>
      <c r="D5" s="355" t="s">
        <v>119</v>
      </c>
      <c r="E5" s="4"/>
      <c r="F5" s="4"/>
      <c r="G5" s="4"/>
      <c r="H5" s="4"/>
      <c r="I5" s="4"/>
    </row>
    <row r="6" spans="1:9" s="5" customFormat="1" ht="13.5" customHeight="1">
      <c r="A6" s="345"/>
      <c r="B6" s="256" t="s">
        <v>110</v>
      </c>
      <c r="C6" s="256" t="s">
        <v>111</v>
      </c>
      <c r="D6" s="332"/>
      <c r="E6" s="4"/>
      <c r="F6" s="4"/>
      <c r="G6" s="4"/>
      <c r="H6" s="4"/>
      <c r="I6" s="4"/>
    </row>
    <row r="7" spans="1:9" s="5" customFormat="1" ht="3" customHeight="1" thickBot="1">
      <c r="A7" s="19"/>
      <c r="B7" s="254"/>
      <c r="C7" s="254"/>
      <c r="D7" s="247"/>
      <c r="E7" s="4"/>
      <c r="F7" s="4"/>
      <c r="G7" s="4"/>
      <c r="H7" s="4"/>
      <c r="I7" s="4"/>
    </row>
    <row r="8" spans="1:13" s="5" customFormat="1" ht="12.75">
      <c r="A8" s="6" t="s">
        <v>14</v>
      </c>
      <c r="B8" s="262">
        <v>347262.04</v>
      </c>
      <c r="C8" s="262">
        <v>35925.84</v>
      </c>
      <c r="D8" s="262">
        <v>383187.88</v>
      </c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2.75">
      <c r="A9" s="6" t="s">
        <v>15</v>
      </c>
      <c r="B9" s="262">
        <v>285167.68</v>
      </c>
      <c r="C9" s="262">
        <v>22306.35</v>
      </c>
      <c r="D9" s="262">
        <v>307474.03</v>
      </c>
      <c r="E9" s="8"/>
      <c r="F9" s="8"/>
      <c r="G9" s="8"/>
      <c r="H9" s="8"/>
      <c r="I9" s="8"/>
      <c r="J9" s="8"/>
      <c r="K9" s="8"/>
      <c r="L9" s="8"/>
      <c r="M9" s="8"/>
    </row>
    <row r="10" spans="1:13" s="5" customFormat="1" ht="12.75">
      <c r="A10" s="6" t="s">
        <v>16</v>
      </c>
      <c r="B10" s="262">
        <v>146692.16</v>
      </c>
      <c r="C10" s="262">
        <v>974.9</v>
      </c>
      <c r="D10" s="262">
        <v>147667.06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s="5" customFormat="1" ht="12.75">
      <c r="A11" s="6" t="s">
        <v>17</v>
      </c>
      <c r="B11" s="262">
        <v>145418.82</v>
      </c>
      <c r="C11" s="262">
        <v>1208.32</v>
      </c>
      <c r="D11" s="262">
        <v>146627.13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s="5" customFormat="1" ht="12.75">
      <c r="A12" s="6" t="s">
        <v>18</v>
      </c>
      <c r="B12" s="262">
        <v>251702.03</v>
      </c>
      <c r="C12" s="262" t="s">
        <v>41</v>
      </c>
      <c r="D12" s="262">
        <v>251702.03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5" customFormat="1" ht="12.75">
      <c r="A13" s="6" t="s">
        <v>19</v>
      </c>
      <c r="B13" s="262">
        <v>167548.43</v>
      </c>
      <c r="C13" s="262" t="s">
        <v>41</v>
      </c>
      <c r="D13" s="262">
        <v>167548.43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s="5" customFormat="1" ht="12.75">
      <c r="A14" s="6" t="s">
        <v>20</v>
      </c>
      <c r="B14" s="262">
        <v>1354508.19</v>
      </c>
      <c r="C14" s="262" t="s">
        <v>41</v>
      </c>
      <c r="D14" s="262">
        <v>1354508.19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5" customFormat="1" ht="12.75">
      <c r="A15" s="6" t="s">
        <v>21</v>
      </c>
      <c r="B15" s="262">
        <v>622381.78</v>
      </c>
      <c r="C15" s="262">
        <v>8530.7</v>
      </c>
      <c r="D15" s="262">
        <v>630912.48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s="5" customFormat="1" ht="12.75">
      <c r="A16" s="6" t="s">
        <v>22</v>
      </c>
      <c r="B16" s="262">
        <v>97670.91</v>
      </c>
      <c r="C16" s="262">
        <v>107944.7</v>
      </c>
      <c r="D16" s="262">
        <v>205615.61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ht="12.75">
      <c r="A17" s="6" t="s">
        <v>23</v>
      </c>
      <c r="B17" s="262">
        <v>2460832.39</v>
      </c>
      <c r="C17" s="262" t="s">
        <v>41</v>
      </c>
      <c r="D17" s="262">
        <v>2460832.39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s="5" customFormat="1" ht="12.75">
      <c r="A18" s="6" t="s">
        <v>24</v>
      </c>
      <c r="B18" s="262">
        <v>320012.38</v>
      </c>
      <c r="C18" s="262" t="s">
        <v>41</v>
      </c>
      <c r="D18" s="262">
        <v>320012.38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s="5" customFormat="1" ht="12.75">
      <c r="A19" s="6" t="s">
        <v>25</v>
      </c>
      <c r="B19" s="262">
        <v>1821546.63</v>
      </c>
      <c r="C19" s="262" t="s">
        <v>41</v>
      </c>
      <c r="D19" s="262">
        <v>1821546.63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s="5" customFormat="1" ht="12.75">
      <c r="A20" s="6" t="s">
        <v>26</v>
      </c>
      <c r="B20" s="262">
        <v>635025.27</v>
      </c>
      <c r="C20" s="262">
        <v>62621.35</v>
      </c>
      <c r="D20" s="262">
        <v>697646.62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6" t="s">
        <v>27</v>
      </c>
      <c r="B21" s="262">
        <v>265528.73</v>
      </c>
      <c r="C21" s="262">
        <v>181076.21</v>
      </c>
      <c r="D21" s="262">
        <v>446604.94</v>
      </c>
      <c r="E21" s="8"/>
      <c r="F21" s="8"/>
      <c r="G21" s="8"/>
      <c r="H21" s="8"/>
      <c r="I21" s="8"/>
      <c r="J21" s="8"/>
      <c r="K21" s="8"/>
      <c r="L21" s="8"/>
      <c r="M21" s="8"/>
    </row>
    <row r="22" spans="1:13" s="5" customFormat="1" ht="12.75">
      <c r="A22" s="6" t="s">
        <v>28</v>
      </c>
      <c r="B22" s="262">
        <v>1257755.31</v>
      </c>
      <c r="C22" s="262" t="s">
        <v>41</v>
      </c>
      <c r="D22" s="262">
        <v>1257755.31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ht="12.75">
      <c r="A23" s="6" t="s">
        <v>29</v>
      </c>
      <c r="B23" s="262">
        <v>2519127.46</v>
      </c>
      <c r="C23" s="262">
        <v>75789.48</v>
      </c>
      <c r="D23" s="262">
        <v>2594916.93</v>
      </c>
      <c r="E23" s="8"/>
      <c r="F23" s="8"/>
      <c r="G23" s="8"/>
      <c r="H23" s="8"/>
      <c r="I23" s="8"/>
      <c r="J23" s="8"/>
      <c r="K23" s="8"/>
      <c r="L23" s="8"/>
      <c r="M23" s="8"/>
    </row>
    <row r="24" spans="1:13" s="5" customFormat="1" ht="12.75">
      <c r="A24" s="6" t="s">
        <v>30</v>
      </c>
      <c r="B24" s="262">
        <v>103.3</v>
      </c>
      <c r="C24" s="262">
        <v>495.26</v>
      </c>
      <c r="D24" s="262">
        <v>598.56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s="5" customFormat="1" ht="12.75">
      <c r="A25" s="6" t="s">
        <v>403</v>
      </c>
      <c r="B25" s="262">
        <v>326079.95</v>
      </c>
      <c r="C25" s="262">
        <v>171721.94</v>
      </c>
      <c r="D25" s="262">
        <v>497801.89</v>
      </c>
      <c r="E25" s="8"/>
      <c r="F25" s="8"/>
      <c r="G25" s="8"/>
      <c r="H25" s="8"/>
      <c r="I25" s="8"/>
      <c r="J25" s="8"/>
      <c r="K25" s="8"/>
      <c r="L25" s="8"/>
      <c r="M25" s="8"/>
    </row>
    <row r="26" spans="1:13" s="5" customFormat="1" ht="13.5" thickBot="1">
      <c r="A26" s="248" t="s">
        <v>404</v>
      </c>
      <c r="B26" s="272">
        <v>601.81</v>
      </c>
      <c r="C26" s="272">
        <v>864.89</v>
      </c>
      <c r="D26" s="272">
        <v>1466.7</v>
      </c>
      <c r="E26" s="8"/>
      <c r="F26" s="8"/>
      <c r="G26" s="8"/>
      <c r="H26" s="8"/>
      <c r="I26" s="8"/>
      <c r="J26" s="8"/>
      <c r="K26" s="8"/>
      <c r="L26" s="8"/>
      <c r="M26" s="8"/>
    </row>
    <row r="27" spans="1:4" s="5" customFormat="1" ht="17.25" customHeight="1">
      <c r="A27" s="14" t="s">
        <v>528</v>
      </c>
      <c r="B27" s="2"/>
      <c r="C27" s="2"/>
      <c r="D27" s="2"/>
    </row>
  </sheetData>
  <mergeCells count="5">
    <mergeCell ref="A1:D1"/>
    <mergeCell ref="D5:D6"/>
    <mergeCell ref="A5:A6"/>
    <mergeCell ref="B5:C5"/>
    <mergeCell ref="A3:D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55.57421875" style="1" customWidth="1"/>
    <col min="2" max="2" width="52.7109375" style="1" customWidth="1"/>
    <col min="3" max="16384" width="11.421875" style="1" customWidth="1"/>
  </cols>
  <sheetData>
    <row r="1" spans="1:6" ht="18">
      <c r="A1" s="349" t="s">
        <v>422</v>
      </c>
      <c r="B1" s="349"/>
      <c r="C1" s="17"/>
      <c r="D1" s="17"/>
      <c r="E1" s="17"/>
      <c r="F1" s="17"/>
    </row>
    <row r="2" ht="12.75">
      <c r="A2" s="316" t="s">
        <v>646</v>
      </c>
    </row>
    <row r="3" spans="1:7" ht="15.75" customHeight="1">
      <c r="A3" s="359" t="s">
        <v>496</v>
      </c>
      <c r="B3" s="359"/>
      <c r="C3" s="359"/>
      <c r="D3" s="18"/>
      <c r="E3" s="18"/>
      <c r="F3" s="18"/>
      <c r="G3" s="18"/>
    </row>
    <row r="4" spans="1:2" ht="15">
      <c r="A4" s="359" t="s">
        <v>449</v>
      </c>
      <c r="B4" s="359"/>
    </row>
    <row r="5" ht="13.5" thickBot="1"/>
    <row r="6" spans="1:7" s="5" customFormat="1" ht="12.75" customHeight="1">
      <c r="A6" s="351" t="s">
        <v>520</v>
      </c>
      <c r="B6" s="353" t="s">
        <v>521</v>
      </c>
      <c r="C6" s="4"/>
      <c r="D6" s="4"/>
      <c r="E6" s="4"/>
      <c r="F6" s="4"/>
      <c r="G6" s="4"/>
    </row>
    <row r="7" spans="1:7" s="5" customFormat="1" ht="13.5" customHeight="1" thickBot="1">
      <c r="A7" s="345"/>
      <c r="B7" s="354"/>
      <c r="C7" s="4"/>
      <c r="D7" s="4"/>
      <c r="E7" s="4"/>
      <c r="F7" s="4"/>
      <c r="G7" s="4"/>
    </row>
    <row r="8" spans="1:11" s="5" customFormat="1" ht="12.75" customHeight="1">
      <c r="A8" s="3" t="s">
        <v>120</v>
      </c>
      <c r="B8" s="37">
        <v>48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121</v>
      </c>
      <c r="B9" s="33">
        <v>3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 t="s">
        <v>122</v>
      </c>
      <c r="B10" s="33">
        <v>6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>
      <c r="A11" s="6" t="s">
        <v>123</v>
      </c>
      <c r="B11" s="33">
        <v>4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2.75" customHeight="1">
      <c r="A12" s="6" t="s">
        <v>124</v>
      </c>
      <c r="B12" s="33">
        <v>38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2.75" customHeight="1">
      <c r="A13" s="6" t="s">
        <v>125</v>
      </c>
      <c r="B13" s="33">
        <v>3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s="5" customFormat="1" ht="12.75" customHeight="1">
      <c r="A14" s="6" t="s">
        <v>126</v>
      </c>
      <c r="B14" s="33">
        <v>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s="5" customFormat="1" ht="12.75" customHeight="1">
      <c r="A15" s="6" t="s">
        <v>127</v>
      </c>
      <c r="B15" s="33">
        <v>1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s="5" customFormat="1" ht="12.75" customHeight="1">
      <c r="A16" s="6" t="s">
        <v>128</v>
      </c>
      <c r="B16" s="33">
        <v>31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s="5" customFormat="1" ht="12.75" customHeight="1">
      <c r="A17" s="6" t="s">
        <v>129</v>
      </c>
      <c r="B17" s="33">
        <v>254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s="5" customFormat="1" ht="12.75" customHeight="1">
      <c r="A18" s="6" t="s">
        <v>130</v>
      </c>
      <c r="B18" s="33">
        <v>1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s="5" customFormat="1" ht="12.75" customHeight="1">
      <c r="A19" s="6" t="s">
        <v>131</v>
      </c>
      <c r="B19" s="33">
        <v>67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s="5" customFormat="1" ht="12.75" customHeight="1">
      <c r="A20" s="6" t="s">
        <v>132</v>
      </c>
      <c r="B20" s="33">
        <v>36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s="5" customFormat="1" ht="12.75" customHeight="1">
      <c r="A21" s="6" t="s">
        <v>133</v>
      </c>
      <c r="B21" s="33">
        <v>11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s="5" customFormat="1" ht="12.75" customHeight="1">
      <c r="A22" s="6" t="s">
        <v>134</v>
      </c>
      <c r="B22" s="33">
        <v>7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s="5" customFormat="1" ht="12.75" customHeight="1">
      <c r="A23" s="6" t="s">
        <v>135</v>
      </c>
      <c r="B23" s="33">
        <v>1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s="5" customFormat="1" ht="12.75" customHeight="1">
      <c r="A24" s="6" t="s">
        <v>136</v>
      </c>
      <c r="B24" s="33">
        <v>27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s="5" customFormat="1" ht="12.75" customHeight="1">
      <c r="A25" s="6" t="s">
        <v>137</v>
      </c>
      <c r="B25" s="33">
        <v>132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s="5" customFormat="1" ht="12.75" customHeight="1">
      <c r="A26" s="6" t="s">
        <v>138</v>
      </c>
      <c r="B26" s="33">
        <v>20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s="5" customFormat="1" ht="12.75" customHeight="1">
      <c r="A27" s="6" t="s">
        <v>139</v>
      </c>
      <c r="B27" s="38">
        <v>2</v>
      </c>
      <c r="C27" s="8"/>
      <c r="D27" s="8"/>
      <c r="E27" s="8"/>
      <c r="F27" s="8"/>
      <c r="G27" s="8"/>
      <c r="H27" s="8"/>
      <c r="I27" s="8"/>
      <c r="J27" s="8"/>
      <c r="K27" s="8"/>
    </row>
    <row r="28" spans="1:2" s="5" customFormat="1" ht="12.75" customHeight="1">
      <c r="A28" s="35" t="s">
        <v>140</v>
      </c>
      <c r="B28" s="39">
        <v>12</v>
      </c>
    </row>
    <row r="29" spans="1:3" ht="12.75" customHeight="1">
      <c r="A29" s="36" t="s">
        <v>141</v>
      </c>
      <c r="B29" s="40">
        <v>14</v>
      </c>
      <c r="C29" s="245"/>
    </row>
    <row r="30" spans="1:2" ht="12.75" customHeight="1">
      <c r="A30" s="36" t="s">
        <v>142</v>
      </c>
      <c r="B30" s="40">
        <v>1</v>
      </c>
    </row>
    <row r="31" spans="1:2" ht="12.75" customHeight="1">
      <c r="A31" s="36" t="s">
        <v>143</v>
      </c>
      <c r="B31" s="40">
        <v>1</v>
      </c>
    </row>
    <row r="32" spans="1:2" ht="12.75" customHeight="1">
      <c r="A32" s="36" t="s">
        <v>144</v>
      </c>
      <c r="B32" s="40">
        <v>1</v>
      </c>
    </row>
    <row r="33" spans="1:2" ht="12.75" customHeight="1">
      <c r="A33" s="36" t="s">
        <v>145</v>
      </c>
      <c r="B33" s="40">
        <v>5</v>
      </c>
    </row>
    <row r="34" spans="1:2" ht="12.75" customHeight="1">
      <c r="A34" s="36" t="s">
        <v>146</v>
      </c>
      <c r="B34" s="40">
        <v>3</v>
      </c>
    </row>
    <row r="35" spans="1:2" ht="12.75" customHeight="1">
      <c r="A35" s="36" t="s">
        <v>147</v>
      </c>
      <c r="B35" s="40">
        <v>2</v>
      </c>
    </row>
    <row r="36" spans="1:2" ht="12.75" customHeight="1">
      <c r="A36" s="36" t="s">
        <v>148</v>
      </c>
      <c r="B36" s="40">
        <v>111</v>
      </c>
    </row>
    <row r="37" spans="1:2" ht="12.75" customHeight="1">
      <c r="A37" s="36" t="s">
        <v>149</v>
      </c>
      <c r="B37" s="40">
        <v>4</v>
      </c>
    </row>
    <row r="38" spans="1:2" ht="12.75" customHeight="1">
      <c r="A38" s="36" t="s">
        <v>150</v>
      </c>
      <c r="B38" s="40">
        <v>15</v>
      </c>
    </row>
    <row r="39" spans="1:2" ht="12.75" customHeight="1">
      <c r="A39" s="36" t="s">
        <v>151</v>
      </c>
      <c r="B39" s="40">
        <v>1</v>
      </c>
    </row>
    <row r="40" spans="1:2" ht="12.75" customHeight="1">
      <c r="A40" s="36" t="s">
        <v>152</v>
      </c>
      <c r="B40" s="40">
        <v>30</v>
      </c>
    </row>
    <row r="41" spans="1:2" ht="12.75" customHeight="1">
      <c r="A41" s="36" t="s">
        <v>153</v>
      </c>
      <c r="B41" s="40">
        <v>31</v>
      </c>
    </row>
    <row r="42" spans="1:2" ht="12.75" customHeight="1">
      <c r="A42" s="36" t="s">
        <v>154</v>
      </c>
      <c r="B42" s="40">
        <v>6</v>
      </c>
    </row>
    <row r="43" spans="1:2" ht="12.75" customHeight="1">
      <c r="A43" s="36" t="s">
        <v>155</v>
      </c>
      <c r="B43" s="40">
        <v>60</v>
      </c>
    </row>
    <row r="44" spans="1:2" ht="12.75" customHeight="1">
      <c r="A44" s="36" t="s">
        <v>156</v>
      </c>
      <c r="B44" s="40">
        <v>38</v>
      </c>
    </row>
    <row r="45" spans="1:2" ht="12.75" customHeight="1">
      <c r="A45" s="36" t="s">
        <v>157</v>
      </c>
      <c r="B45" s="40">
        <v>1</v>
      </c>
    </row>
    <row r="46" spans="1:2" ht="12.75" customHeight="1">
      <c r="A46" s="36" t="s">
        <v>158</v>
      </c>
      <c r="B46" s="40">
        <v>109</v>
      </c>
    </row>
    <row r="47" spans="1:2" ht="12.75" customHeight="1" thickBot="1">
      <c r="A47" s="26" t="s">
        <v>159</v>
      </c>
      <c r="B47" s="41">
        <v>4</v>
      </c>
    </row>
    <row r="48" ht="12.75">
      <c r="A48" s="1" t="s">
        <v>489</v>
      </c>
    </row>
  </sheetData>
  <mergeCells count="5">
    <mergeCell ref="A1:B1"/>
    <mergeCell ref="A6:A7"/>
    <mergeCell ref="B6:B7"/>
    <mergeCell ref="A4:B4"/>
    <mergeCell ref="A3:C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B48" sqref="B48"/>
    </sheetView>
  </sheetViews>
  <sheetFormatPr defaultColWidth="11.421875" defaultRowHeight="12.75"/>
  <cols>
    <col min="1" max="1" width="55.57421875" style="1" customWidth="1"/>
    <col min="2" max="2" width="52.7109375" style="1" customWidth="1"/>
    <col min="3" max="16384" width="11.421875" style="1" customWidth="1"/>
  </cols>
  <sheetData>
    <row r="1" spans="1:6" ht="18">
      <c r="A1" s="349" t="s">
        <v>422</v>
      </c>
      <c r="B1" s="349"/>
      <c r="C1" s="17"/>
      <c r="D1" s="17"/>
      <c r="E1" s="17"/>
      <c r="F1" s="17"/>
    </row>
    <row r="2" ht="12.75">
      <c r="A2" s="316" t="s">
        <v>646</v>
      </c>
    </row>
    <row r="3" spans="1:7" ht="15.75" customHeight="1">
      <c r="A3" s="359" t="s">
        <v>496</v>
      </c>
      <c r="B3" s="359"/>
      <c r="C3" s="359"/>
      <c r="D3" s="18"/>
      <c r="E3" s="18"/>
      <c r="F3" s="18"/>
      <c r="G3" s="18"/>
    </row>
    <row r="4" spans="1:2" ht="15">
      <c r="A4" s="359" t="s">
        <v>575</v>
      </c>
      <c r="B4" s="359"/>
    </row>
    <row r="5" ht="13.5" thickBot="1"/>
    <row r="6" spans="1:7" s="5" customFormat="1" ht="12.75" customHeight="1">
      <c r="A6" s="351" t="s">
        <v>520</v>
      </c>
      <c r="B6" s="353" t="s">
        <v>521</v>
      </c>
      <c r="C6" s="4"/>
      <c r="D6" s="4"/>
      <c r="E6" s="4"/>
      <c r="F6" s="4"/>
      <c r="G6" s="4"/>
    </row>
    <row r="7" spans="1:7" s="5" customFormat="1" ht="13.5" customHeight="1" thickBot="1">
      <c r="A7" s="345"/>
      <c r="B7" s="354"/>
      <c r="C7" s="4"/>
      <c r="D7" s="4"/>
      <c r="E7" s="4"/>
      <c r="F7" s="4"/>
      <c r="G7" s="4"/>
    </row>
    <row r="8" spans="1:11" s="5" customFormat="1" ht="12.75" customHeight="1">
      <c r="A8" s="3" t="s">
        <v>120</v>
      </c>
      <c r="B8" s="37">
        <v>51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121</v>
      </c>
      <c r="B9" s="33">
        <v>3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 t="s">
        <v>122</v>
      </c>
      <c r="B10" s="33">
        <v>5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>
      <c r="A11" s="6" t="s">
        <v>123</v>
      </c>
      <c r="B11" s="33">
        <v>4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2.75" customHeight="1">
      <c r="A12" s="6" t="s">
        <v>124</v>
      </c>
      <c r="B12" s="33">
        <v>38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2.75" customHeight="1">
      <c r="A13" s="6" t="s">
        <v>125</v>
      </c>
      <c r="B13" s="33">
        <v>3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s="5" customFormat="1" ht="12.75" customHeight="1">
      <c r="A14" s="6" t="s">
        <v>126</v>
      </c>
      <c r="B14" s="33">
        <v>5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s="5" customFormat="1" ht="12.75" customHeight="1">
      <c r="A15" s="6" t="s">
        <v>127</v>
      </c>
      <c r="B15" s="33">
        <v>1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s="5" customFormat="1" ht="12.75" customHeight="1">
      <c r="A16" s="6" t="s">
        <v>128</v>
      </c>
      <c r="B16" s="33">
        <v>289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s="5" customFormat="1" ht="12.75" customHeight="1">
      <c r="A17" s="6" t="s">
        <v>129</v>
      </c>
      <c r="B17" s="33">
        <v>199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s="5" customFormat="1" ht="12.75" customHeight="1">
      <c r="A18" s="6" t="s">
        <v>130</v>
      </c>
      <c r="B18" s="33">
        <v>1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s="5" customFormat="1" ht="12.75" customHeight="1">
      <c r="A19" s="6" t="s">
        <v>131</v>
      </c>
      <c r="B19" s="33">
        <v>52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s="5" customFormat="1" ht="12.75" customHeight="1">
      <c r="A20" s="6" t="s">
        <v>132</v>
      </c>
      <c r="B20" s="33">
        <v>34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s="5" customFormat="1" ht="12.75" customHeight="1">
      <c r="A21" s="6" t="s">
        <v>133</v>
      </c>
      <c r="B21" s="33">
        <v>7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s="5" customFormat="1" ht="12.75" customHeight="1">
      <c r="A22" s="6" t="s">
        <v>134</v>
      </c>
      <c r="B22" s="33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s="5" customFormat="1" ht="12.75" customHeight="1">
      <c r="A23" s="6" t="s">
        <v>135</v>
      </c>
      <c r="B23" s="33">
        <v>1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s="5" customFormat="1" ht="12.75" customHeight="1">
      <c r="A24" s="6" t="s">
        <v>136</v>
      </c>
      <c r="B24" s="33">
        <v>14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s="5" customFormat="1" ht="12.75" customHeight="1">
      <c r="A25" s="6" t="s">
        <v>137</v>
      </c>
      <c r="B25" s="33">
        <v>114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s="5" customFormat="1" ht="12.75" customHeight="1">
      <c r="A26" s="6" t="s">
        <v>138</v>
      </c>
      <c r="B26" s="33">
        <v>21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s="5" customFormat="1" ht="12.75" customHeight="1">
      <c r="A27" s="6" t="s">
        <v>139</v>
      </c>
      <c r="B27" s="38">
        <v>2</v>
      </c>
      <c r="C27" s="8"/>
      <c r="D27" s="8"/>
      <c r="E27" s="8"/>
      <c r="F27" s="8"/>
      <c r="G27" s="8"/>
      <c r="H27" s="8"/>
      <c r="I27" s="8"/>
      <c r="J27" s="8"/>
      <c r="K27" s="8"/>
    </row>
    <row r="28" spans="1:2" s="5" customFormat="1" ht="12.75" customHeight="1">
      <c r="A28" s="35" t="s">
        <v>140</v>
      </c>
      <c r="B28" s="39">
        <v>12</v>
      </c>
    </row>
    <row r="29" spans="1:3" ht="12.75" customHeight="1">
      <c r="A29" s="36" t="s">
        <v>141</v>
      </c>
      <c r="B29" s="40">
        <v>7</v>
      </c>
      <c r="C29" s="245"/>
    </row>
    <row r="30" spans="1:2" ht="12.75" customHeight="1">
      <c r="A30" s="36" t="s">
        <v>142</v>
      </c>
      <c r="B30" s="40">
        <v>1</v>
      </c>
    </row>
    <row r="31" spans="1:2" ht="12.75" customHeight="1">
      <c r="A31" s="36" t="s">
        <v>143</v>
      </c>
      <c r="B31" s="40">
        <v>1</v>
      </c>
    </row>
    <row r="32" spans="1:2" ht="12.75" customHeight="1">
      <c r="A32" s="36" t="s">
        <v>144</v>
      </c>
      <c r="B32" s="40">
        <v>1</v>
      </c>
    </row>
    <row r="33" spans="1:2" ht="12.75" customHeight="1">
      <c r="A33" s="36" t="s">
        <v>145</v>
      </c>
      <c r="B33" s="40">
        <v>5</v>
      </c>
    </row>
    <row r="34" spans="1:2" ht="12.75" customHeight="1">
      <c r="A34" s="36" t="s">
        <v>146</v>
      </c>
      <c r="B34" s="40">
        <v>3</v>
      </c>
    </row>
    <row r="35" spans="1:2" ht="12.75" customHeight="1">
      <c r="A35" s="36" t="s">
        <v>147</v>
      </c>
      <c r="B35" s="40">
        <v>1</v>
      </c>
    </row>
    <row r="36" spans="1:2" ht="12.75" customHeight="1">
      <c r="A36" s="36" t="s">
        <v>148</v>
      </c>
      <c r="B36" s="40">
        <v>111</v>
      </c>
    </row>
    <row r="37" spans="1:2" ht="12.75" customHeight="1">
      <c r="A37" s="36" t="s">
        <v>149</v>
      </c>
      <c r="B37" s="40">
        <v>4</v>
      </c>
    </row>
    <row r="38" spans="1:2" ht="12.75" customHeight="1">
      <c r="A38" s="36" t="s">
        <v>150</v>
      </c>
      <c r="B38" s="40">
        <v>13</v>
      </c>
    </row>
    <row r="39" spans="1:2" ht="12.75" customHeight="1">
      <c r="A39" s="36" t="s">
        <v>151</v>
      </c>
      <c r="B39" s="40">
        <v>1</v>
      </c>
    </row>
    <row r="40" spans="1:2" ht="12.75" customHeight="1">
      <c r="A40" s="36" t="s">
        <v>152</v>
      </c>
      <c r="B40" s="40">
        <v>15</v>
      </c>
    </row>
    <row r="41" spans="1:2" ht="12.75" customHeight="1">
      <c r="A41" s="36" t="s">
        <v>153</v>
      </c>
      <c r="B41" s="40">
        <v>17</v>
      </c>
    </row>
    <row r="42" spans="1:2" ht="12.75" customHeight="1">
      <c r="A42" s="36" t="s">
        <v>154</v>
      </c>
      <c r="B42" s="40">
        <v>4</v>
      </c>
    </row>
    <row r="43" spans="1:2" ht="12.75" customHeight="1">
      <c r="A43" s="36" t="s">
        <v>155</v>
      </c>
      <c r="B43" s="40">
        <v>61</v>
      </c>
    </row>
    <row r="44" spans="1:2" ht="12.75" customHeight="1">
      <c r="A44" s="36" t="s">
        <v>156</v>
      </c>
      <c r="B44" s="40">
        <v>19</v>
      </c>
    </row>
    <row r="45" spans="1:2" ht="12.75" customHeight="1">
      <c r="A45" s="36" t="s">
        <v>157</v>
      </c>
      <c r="B45" s="40">
        <v>1</v>
      </c>
    </row>
    <row r="46" spans="1:2" ht="12.75" customHeight="1">
      <c r="A46" s="36" t="s">
        <v>158</v>
      </c>
      <c r="B46" s="40">
        <v>66</v>
      </c>
    </row>
    <row r="47" spans="1:2" ht="12.75" customHeight="1" thickBot="1">
      <c r="A47" s="26" t="s">
        <v>159</v>
      </c>
      <c r="B47" s="41">
        <v>4</v>
      </c>
    </row>
    <row r="48" ht="12.75">
      <c r="A48" s="1" t="s">
        <v>528</v>
      </c>
    </row>
  </sheetData>
  <mergeCells count="5">
    <mergeCell ref="A1:B1"/>
    <mergeCell ref="A6:A7"/>
    <mergeCell ref="B6:B7"/>
    <mergeCell ref="A4:B4"/>
    <mergeCell ref="A3:C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F37" sqref="F37"/>
    </sheetView>
  </sheetViews>
  <sheetFormatPr defaultColWidth="11.421875" defaultRowHeight="12.75"/>
  <cols>
    <col min="1" max="1" width="20.8515625" style="1" customWidth="1"/>
    <col min="2" max="2" width="17.7109375" style="1" customWidth="1"/>
    <col min="3" max="3" width="16.7109375" style="1" customWidth="1"/>
    <col min="4" max="4" width="42.28125" style="1" customWidth="1"/>
    <col min="5" max="5" width="20.7109375" style="1" customWidth="1"/>
    <col min="6" max="6" width="17.421875" style="1" customWidth="1"/>
    <col min="7" max="7" width="8.7109375" style="1" customWidth="1"/>
    <col min="8" max="8" width="7.140625" style="1" customWidth="1"/>
    <col min="9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349"/>
      <c r="G1" s="17"/>
      <c r="H1" s="17"/>
      <c r="I1" s="17"/>
      <c r="J1" s="17"/>
    </row>
    <row r="2" ht="12.75">
      <c r="A2" s="316" t="s">
        <v>646</v>
      </c>
    </row>
    <row r="3" spans="1:11" ht="36" customHeight="1">
      <c r="A3" s="366" t="s">
        <v>522</v>
      </c>
      <c r="B3" s="366"/>
      <c r="C3" s="366"/>
      <c r="D3" s="366"/>
      <c r="E3" s="366"/>
      <c r="F3" s="366"/>
      <c r="G3" s="18"/>
      <c r="H3" s="18"/>
      <c r="I3" s="18"/>
      <c r="J3" s="18"/>
      <c r="K3" s="18"/>
    </row>
    <row r="4" ht="13.5" thickBot="1"/>
    <row r="5" spans="1:11" s="5" customFormat="1" ht="30" customHeight="1">
      <c r="A5" s="351" t="s">
        <v>13</v>
      </c>
      <c r="B5" s="339" t="s">
        <v>513</v>
      </c>
      <c r="C5" s="339" t="s">
        <v>430</v>
      </c>
      <c r="D5" s="302" t="s">
        <v>514</v>
      </c>
      <c r="E5" s="339" t="s">
        <v>516</v>
      </c>
      <c r="F5" s="353" t="s">
        <v>518</v>
      </c>
      <c r="G5" s="4"/>
      <c r="H5" s="4"/>
      <c r="I5" s="4"/>
      <c r="J5" s="4"/>
      <c r="K5" s="4"/>
    </row>
    <row r="6" spans="1:11" s="5" customFormat="1" ht="13.5" customHeight="1">
      <c r="A6" s="345"/>
      <c r="B6" s="341"/>
      <c r="C6" s="341"/>
      <c r="D6" s="303" t="s">
        <v>515</v>
      </c>
      <c r="E6" s="341"/>
      <c r="F6" s="340"/>
      <c r="G6" s="4"/>
      <c r="H6" s="4"/>
      <c r="I6" s="4"/>
      <c r="J6" s="4"/>
      <c r="K6" s="4"/>
    </row>
    <row r="7" spans="1:11" s="5" customFormat="1" ht="15" customHeight="1" thickBot="1">
      <c r="A7" s="19"/>
      <c r="B7" s="358"/>
      <c r="C7" s="358"/>
      <c r="D7" s="27"/>
      <c r="E7" s="358"/>
      <c r="F7" s="354"/>
      <c r="G7" s="4"/>
      <c r="H7" s="4"/>
      <c r="I7" s="4"/>
      <c r="J7" s="4"/>
      <c r="K7" s="4"/>
    </row>
    <row r="8" spans="1:15" s="5" customFormat="1" ht="12.75" customHeight="1">
      <c r="A8" s="294" t="s">
        <v>14</v>
      </c>
      <c r="B8" s="295">
        <v>132</v>
      </c>
      <c r="C8" s="295">
        <v>5</v>
      </c>
      <c r="D8" s="297" t="s">
        <v>160</v>
      </c>
      <c r="E8" s="292">
        <v>109</v>
      </c>
      <c r="F8" s="42">
        <v>82.6</v>
      </c>
      <c r="G8" s="8"/>
      <c r="H8" s="304"/>
      <c r="I8" s="8"/>
      <c r="J8" s="8"/>
      <c r="K8" s="8"/>
      <c r="L8" s="8"/>
      <c r="M8" s="8"/>
      <c r="N8" s="8"/>
      <c r="O8" s="8"/>
    </row>
    <row r="9" spans="1:15" s="5" customFormat="1" ht="12.75">
      <c r="A9" s="308" t="s">
        <v>15</v>
      </c>
      <c r="B9" s="296">
        <v>50</v>
      </c>
      <c r="C9" s="296">
        <v>6</v>
      </c>
      <c r="D9" s="298" t="s">
        <v>161</v>
      </c>
      <c r="E9" s="296">
        <v>36</v>
      </c>
      <c r="F9" s="301">
        <v>72</v>
      </c>
      <c r="G9" s="8"/>
      <c r="H9" s="304"/>
      <c r="I9" s="8"/>
      <c r="J9" s="8"/>
      <c r="K9" s="8"/>
      <c r="L9" s="8"/>
      <c r="M9" s="8"/>
      <c r="N9" s="8"/>
      <c r="O9" s="8"/>
    </row>
    <row r="10" spans="1:15" s="5" customFormat="1" ht="12.75">
      <c r="A10" s="308" t="s">
        <v>16</v>
      </c>
      <c r="B10" s="296">
        <v>10</v>
      </c>
      <c r="C10" s="296">
        <v>4</v>
      </c>
      <c r="D10" s="298" t="s">
        <v>162</v>
      </c>
      <c r="E10" s="296">
        <v>6</v>
      </c>
      <c r="F10" s="301">
        <v>60</v>
      </c>
      <c r="G10" s="8"/>
      <c r="H10" s="304"/>
      <c r="I10" s="8"/>
      <c r="J10" s="8"/>
      <c r="K10" s="8"/>
      <c r="L10" s="8"/>
      <c r="M10" s="8"/>
      <c r="N10" s="8"/>
      <c r="O10" s="8"/>
    </row>
    <row r="11" spans="1:15" s="5" customFormat="1" ht="12.75">
      <c r="A11" s="308" t="s">
        <v>17</v>
      </c>
      <c r="B11" s="296">
        <v>36</v>
      </c>
      <c r="C11" s="296">
        <v>4</v>
      </c>
      <c r="D11" s="298" t="s">
        <v>163</v>
      </c>
      <c r="E11" s="296">
        <v>22</v>
      </c>
      <c r="F11" s="301">
        <v>61.1</v>
      </c>
      <c r="G11" s="8"/>
      <c r="H11" s="304"/>
      <c r="I11" s="8"/>
      <c r="J11" s="8"/>
      <c r="K11" s="8"/>
      <c r="L11" s="8"/>
      <c r="M11" s="8"/>
      <c r="N11" s="8"/>
      <c r="O11" s="8"/>
    </row>
    <row r="12" spans="1:15" s="5" customFormat="1" ht="12.75">
      <c r="A12" s="308" t="s">
        <v>18</v>
      </c>
      <c r="B12" s="296">
        <v>122</v>
      </c>
      <c r="C12" s="296">
        <v>6</v>
      </c>
      <c r="D12" s="298" t="s">
        <v>164</v>
      </c>
      <c r="E12" s="296">
        <v>45</v>
      </c>
      <c r="F12" s="301">
        <v>36.9</v>
      </c>
      <c r="G12" s="8"/>
      <c r="H12" s="304"/>
      <c r="I12" s="8"/>
      <c r="J12" s="8"/>
      <c r="K12" s="8"/>
      <c r="L12" s="8"/>
      <c r="M12" s="8"/>
      <c r="N12" s="8"/>
      <c r="O12" s="8"/>
    </row>
    <row r="13" spans="1:15" s="5" customFormat="1" ht="12.75">
      <c r="A13" s="362" t="s">
        <v>19</v>
      </c>
      <c r="B13" s="364">
        <v>2</v>
      </c>
      <c r="C13" s="364">
        <v>2</v>
      </c>
      <c r="D13" s="299" t="s">
        <v>169</v>
      </c>
      <c r="E13" s="364">
        <v>1</v>
      </c>
      <c r="F13" s="368">
        <v>50</v>
      </c>
      <c r="G13" s="8"/>
      <c r="H13" s="367"/>
      <c r="I13" s="8"/>
      <c r="J13" s="8"/>
      <c r="K13" s="8"/>
      <c r="L13" s="8"/>
      <c r="M13" s="8"/>
      <c r="N13" s="8"/>
      <c r="O13" s="8"/>
    </row>
    <row r="14" spans="1:15" s="5" customFormat="1" ht="12.75">
      <c r="A14" s="363" t="s">
        <v>19</v>
      </c>
      <c r="B14" s="365">
        <v>2</v>
      </c>
      <c r="C14" s="365">
        <v>2</v>
      </c>
      <c r="D14" s="300" t="s">
        <v>164</v>
      </c>
      <c r="E14" s="365">
        <v>1</v>
      </c>
      <c r="F14" s="369"/>
      <c r="G14" s="8"/>
      <c r="H14" s="367"/>
      <c r="I14" s="8"/>
      <c r="J14" s="8"/>
      <c r="K14" s="8"/>
      <c r="L14" s="8"/>
      <c r="M14" s="8"/>
      <c r="N14" s="8"/>
      <c r="O14" s="8"/>
    </row>
    <row r="15" spans="1:15" s="5" customFormat="1" ht="12.75">
      <c r="A15" s="308" t="s">
        <v>20</v>
      </c>
      <c r="B15" s="296">
        <v>14</v>
      </c>
      <c r="C15" s="296">
        <v>5</v>
      </c>
      <c r="D15" s="298" t="s">
        <v>161</v>
      </c>
      <c r="E15" s="296">
        <v>8</v>
      </c>
      <c r="F15" s="301">
        <v>57.1</v>
      </c>
      <c r="G15" s="8"/>
      <c r="H15" s="304"/>
      <c r="I15" s="8"/>
      <c r="J15" s="8"/>
      <c r="K15" s="8"/>
      <c r="L15" s="8"/>
      <c r="M15" s="8"/>
      <c r="N15" s="8"/>
      <c r="O15" s="8"/>
    </row>
    <row r="16" spans="1:15" s="5" customFormat="1" ht="12.75">
      <c r="A16" s="308" t="s">
        <v>21</v>
      </c>
      <c r="B16" s="296">
        <v>100</v>
      </c>
      <c r="C16" s="296">
        <v>7</v>
      </c>
      <c r="D16" s="298" t="s">
        <v>165</v>
      </c>
      <c r="E16" s="296">
        <v>54</v>
      </c>
      <c r="F16" s="301">
        <v>54</v>
      </c>
      <c r="G16" s="8"/>
      <c r="H16" s="304"/>
      <c r="I16" s="8"/>
      <c r="J16" s="8"/>
      <c r="K16" s="8"/>
      <c r="L16" s="8"/>
      <c r="M16" s="8"/>
      <c r="N16" s="8"/>
      <c r="O16" s="8"/>
    </row>
    <row r="17" spans="1:15" s="5" customFormat="1" ht="12.75">
      <c r="A17" s="308" t="s">
        <v>22</v>
      </c>
      <c r="B17" s="296">
        <v>35</v>
      </c>
      <c r="C17" s="296">
        <v>4</v>
      </c>
      <c r="D17" s="298" t="s">
        <v>164</v>
      </c>
      <c r="E17" s="296">
        <v>17</v>
      </c>
      <c r="F17" s="301">
        <v>48.6</v>
      </c>
      <c r="G17" s="8"/>
      <c r="H17" s="304"/>
      <c r="I17" s="8"/>
      <c r="J17" s="8"/>
      <c r="K17" s="8"/>
      <c r="L17" s="8"/>
      <c r="M17" s="8"/>
      <c r="N17" s="8"/>
      <c r="O17" s="8"/>
    </row>
    <row r="18" spans="1:15" s="5" customFormat="1" ht="12.75">
      <c r="A18" s="362" t="s">
        <v>23</v>
      </c>
      <c r="B18" s="364">
        <v>19</v>
      </c>
      <c r="C18" s="364">
        <v>5</v>
      </c>
      <c r="D18" s="299" t="s">
        <v>168</v>
      </c>
      <c r="E18" s="364">
        <v>6</v>
      </c>
      <c r="F18" s="368">
        <v>31.6</v>
      </c>
      <c r="G18" s="8"/>
      <c r="H18" s="367"/>
      <c r="I18" s="8"/>
      <c r="J18" s="8"/>
      <c r="K18" s="8"/>
      <c r="L18" s="8"/>
      <c r="M18" s="8"/>
      <c r="N18" s="8"/>
      <c r="O18" s="8"/>
    </row>
    <row r="19" spans="1:15" s="5" customFormat="1" ht="12.75">
      <c r="A19" s="363"/>
      <c r="B19" s="365"/>
      <c r="C19" s="365"/>
      <c r="D19" s="300" t="s">
        <v>162</v>
      </c>
      <c r="E19" s="365">
        <v>6</v>
      </c>
      <c r="F19" s="369">
        <v>31.6</v>
      </c>
      <c r="G19" s="8"/>
      <c r="H19" s="367"/>
      <c r="I19" s="8"/>
      <c r="J19" s="8"/>
      <c r="K19" s="8"/>
      <c r="L19" s="8"/>
      <c r="M19" s="8"/>
      <c r="N19" s="8"/>
      <c r="O19" s="8"/>
    </row>
    <row r="20" spans="1:15" s="5" customFormat="1" ht="12.75">
      <c r="A20" s="308" t="s">
        <v>24</v>
      </c>
      <c r="B20" s="296">
        <v>10</v>
      </c>
      <c r="C20" s="296">
        <v>8</v>
      </c>
      <c r="D20" s="298" t="s">
        <v>166</v>
      </c>
      <c r="E20" s="296">
        <v>3</v>
      </c>
      <c r="F20" s="301">
        <v>30</v>
      </c>
      <c r="G20" s="8"/>
      <c r="H20" s="304"/>
      <c r="I20" s="8"/>
      <c r="J20" s="8"/>
      <c r="K20" s="8"/>
      <c r="L20" s="8"/>
      <c r="M20" s="8"/>
      <c r="N20" s="8"/>
      <c r="O20" s="8"/>
    </row>
    <row r="21" spans="1:15" s="5" customFormat="1" ht="12.75">
      <c r="A21" s="308" t="s">
        <v>25</v>
      </c>
      <c r="B21" s="296">
        <v>71</v>
      </c>
      <c r="C21" s="296">
        <v>7</v>
      </c>
      <c r="D21" s="298" t="s">
        <v>167</v>
      </c>
      <c r="E21" s="296">
        <v>31</v>
      </c>
      <c r="F21" s="301">
        <v>43.7</v>
      </c>
      <c r="G21" s="8"/>
      <c r="H21" s="304"/>
      <c r="I21" s="8"/>
      <c r="J21" s="8"/>
      <c r="K21" s="8"/>
      <c r="L21" s="8"/>
      <c r="M21" s="8"/>
      <c r="N21" s="8"/>
      <c r="O21" s="8"/>
    </row>
    <row r="22" spans="1:15" s="5" customFormat="1" ht="12.75">
      <c r="A22" s="308" t="s">
        <v>26</v>
      </c>
      <c r="B22" s="296">
        <v>28</v>
      </c>
      <c r="C22" s="296">
        <v>5</v>
      </c>
      <c r="D22" s="298" t="s">
        <v>162</v>
      </c>
      <c r="E22" s="296">
        <v>12</v>
      </c>
      <c r="F22" s="301">
        <v>42.9</v>
      </c>
      <c r="G22" s="8"/>
      <c r="H22" s="304"/>
      <c r="I22" s="8"/>
      <c r="J22" s="8"/>
      <c r="K22" s="8"/>
      <c r="L22" s="8"/>
      <c r="M22" s="8"/>
      <c r="N22" s="8"/>
      <c r="O22" s="8"/>
    </row>
    <row r="23" spans="1:15" s="5" customFormat="1" ht="12.75">
      <c r="A23" s="362" t="s">
        <v>27</v>
      </c>
      <c r="B23" s="364">
        <v>19</v>
      </c>
      <c r="C23" s="364">
        <v>4</v>
      </c>
      <c r="D23" s="299" t="s">
        <v>170</v>
      </c>
      <c r="E23" s="364">
        <v>7</v>
      </c>
      <c r="F23" s="368">
        <v>36.8</v>
      </c>
      <c r="G23" s="8"/>
      <c r="H23" s="367"/>
      <c r="I23" s="8"/>
      <c r="J23" s="8"/>
      <c r="K23" s="8"/>
      <c r="L23" s="8"/>
      <c r="M23" s="8"/>
      <c r="N23" s="8"/>
      <c r="O23" s="8"/>
    </row>
    <row r="24" spans="1:15" s="5" customFormat="1" ht="12.75">
      <c r="A24" s="363" t="s">
        <v>27</v>
      </c>
      <c r="B24" s="365">
        <v>19</v>
      </c>
      <c r="C24" s="365">
        <v>4</v>
      </c>
      <c r="D24" s="300" t="s">
        <v>517</v>
      </c>
      <c r="E24" s="365">
        <v>7</v>
      </c>
      <c r="F24" s="369">
        <v>36.8</v>
      </c>
      <c r="G24" s="8"/>
      <c r="H24" s="367"/>
      <c r="I24" s="8"/>
      <c r="J24" s="8"/>
      <c r="K24" s="8"/>
      <c r="L24" s="8"/>
      <c r="M24" s="8"/>
      <c r="N24" s="8"/>
      <c r="O24" s="8"/>
    </row>
    <row r="25" spans="1:15" s="5" customFormat="1" ht="12.75">
      <c r="A25" s="308" t="s">
        <v>28</v>
      </c>
      <c r="B25" s="296">
        <v>44</v>
      </c>
      <c r="C25" s="296">
        <v>8</v>
      </c>
      <c r="D25" s="298" t="s">
        <v>163</v>
      </c>
      <c r="E25" s="296">
        <v>26</v>
      </c>
      <c r="F25" s="301">
        <v>59.1</v>
      </c>
      <c r="G25" s="8"/>
      <c r="H25" s="304"/>
      <c r="I25" s="8"/>
      <c r="J25" s="8"/>
      <c r="K25" s="8"/>
      <c r="L25" s="8"/>
      <c r="M25" s="8"/>
      <c r="N25" s="8"/>
      <c r="O25" s="8"/>
    </row>
    <row r="26" spans="1:15" s="5" customFormat="1" ht="12.75">
      <c r="A26" s="308" t="s">
        <v>29</v>
      </c>
      <c r="B26" s="296">
        <v>159</v>
      </c>
      <c r="C26" s="296">
        <v>8</v>
      </c>
      <c r="D26" s="298" t="s">
        <v>161</v>
      </c>
      <c r="E26" s="296">
        <v>40</v>
      </c>
      <c r="F26" s="301">
        <v>25.2</v>
      </c>
      <c r="G26" s="8"/>
      <c r="H26" s="304"/>
      <c r="I26" s="8"/>
      <c r="J26" s="8"/>
      <c r="K26" s="8"/>
      <c r="L26" s="8"/>
      <c r="M26" s="8"/>
      <c r="N26" s="8"/>
      <c r="O26" s="8"/>
    </row>
    <row r="27" spans="1:15" s="5" customFormat="1" ht="12.75">
      <c r="A27" s="308" t="s">
        <v>30</v>
      </c>
      <c r="B27" s="296">
        <v>296</v>
      </c>
      <c r="C27" s="296">
        <v>8</v>
      </c>
      <c r="D27" s="298" t="s">
        <v>161</v>
      </c>
      <c r="E27" s="296">
        <v>104</v>
      </c>
      <c r="F27" s="301">
        <v>35.1</v>
      </c>
      <c r="G27" s="8"/>
      <c r="H27" s="304"/>
      <c r="I27" s="8"/>
      <c r="J27" s="8"/>
      <c r="K27" s="8"/>
      <c r="L27" s="8"/>
      <c r="M27" s="8"/>
      <c r="N27" s="8"/>
      <c r="O27" s="8"/>
    </row>
    <row r="28" spans="1:15" s="5" customFormat="1" ht="23.25" customHeight="1" thickBot="1">
      <c r="A28" s="11" t="s">
        <v>321</v>
      </c>
      <c r="B28" s="13">
        <v>1147</v>
      </c>
      <c r="C28" s="13"/>
      <c r="D28" s="12"/>
      <c r="E28" s="13"/>
      <c r="F28" s="13"/>
      <c r="G28" s="8"/>
      <c r="H28" s="8"/>
      <c r="I28" s="8"/>
      <c r="J28" s="8"/>
      <c r="K28" s="8"/>
      <c r="L28" s="8"/>
      <c r="M28" s="8"/>
      <c r="N28" s="8"/>
      <c r="O28" s="8"/>
    </row>
    <row r="29" spans="1:6" s="5" customFormat="1" ht="17.25" customHeight="1">
      <c r="A29" s="14" t="s">
        <v>489</v>
      </c>
      <c r="B29" s="2"/>
      <c r="C29" s="2"/>
      <c r="D29" s="2"/>
      <c r="E29" s="2"/>
      <c r="F29" s="2"/>
    </row>
  </sheetData>
  <mergeCells count="25">
    <mergeCell ref="E13:E14"/>
    <mergeCell ref="E18:E19"/>
    <mergeCell ref="E23:E24"/>
    <mergeCell ref="H18:H19"/>
    <mergeCell ref="H13:H14"/>
    <mergeCell ref="H23:H24"/>
    <mergeCell ref="F13:F14"/>
    <mergeCell ref="F18:F19"/>
    <mergeCell ref="F23:F24"/>
    <mergeCell ref="C5:C7"/>
    <mergeCell ref="E5:E7"/>
    <mergeCell ref="A1:F1"/>
    <mergeCell ref="A5:A6"/>
    <mergeCell ref="B5:B7"/>
    <mergeCell ref="A3:F3"/>
    <mergeCell ref="F5:F7"/>
    <mergeCell ref="A13:A14"/>
    <mergeCell ref="B13:B14"/>
    <mergeCell ref="C13:C14"/>
    <mergeCell ref="A23:A24"/>
    <mergeCell ref="B23:B24"/>
    <mergeCell ref="C23:C24"/>
    <mergeCell ref="A18:A19"/>
    <mergeCell ref="B18:B19"/>
    <mergeCell ref="C18:C19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A1">
      <selection activeCell="I33" sqref="I33"/>
    </sheetView>
  </sheetViews>
  <sheetFormatPr defaultColWidth="11.421875" defaultRowHeight="12.75"/>
  <cols>
    <col min="1" max="1" width="21.00390625" style="1" customWidth="1"/>
    <col min="2" max="2" width="17.7109375" style="1" customWidth="1"/>
    <col min="3" max="3" width="16.7109375" style="1" customWidth="1"/>
    <col min="4" max="4" width="48.140625" style="1" customWidth="1"/>
    <col min="5" max="5" width="20.7109375" style="1" customWidth="1"/>
    <col min="6" max="6" width="17.421875" style="1" customWidth="1"/>
    <col min="7" max="7" width="8.7109375" style="1" customWidth="1"/>
    <col min="8" max="8" width="7.140625" style="1" customWidth="1"/>
    <col min="9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349"/>
      <c r="G1" s="17"/>
      <c r="H1" s="17"/>
      <c r="I1" s="17"/>
      <c r="J1" s="17"/>
    </row>
    <row r="2" ht="12.75">
      <c r="A2" s="316" t="s">
        <v>646</v>
      </c>
    </row>
    <row r="3" spans="1:11" ht="36" customHeight="1">
      <c r="A3" s="366" t="s">
        <v>576</v>
      </c>
      <c r="B3" s="366"/>
      <c r="C3" s="366"/>
      <c r="D3" s="366"/>
      <c r="E3" s="366"/>
      <c r="F3" s="366"/>
      <c r="G3" s="18"/>
      <c r="H3" s="18"/>
      <c r="I3" s="18"/>
      <c r="J3" s="18"/>
      <c r="K3" s="18"/>
    </row>
    <row r="4" ht="13.5" thickBot="1"/>
    <row r="5" spans="1:11" s="5" customFormat="1" ht="30" customHeight="1">
      <c r="A5" s="351" t="s">
        <v>13</v>
      </c>
      <c r="B5" s="339" t="s">
        <v>513</v>
      </c>
      <c r="C5" s="339" t="s">
        <v>430</v>
      </c>
      <c r="D5" s="302" t="s">
        <v>514</v>
      </c>
      <c r="E5" s="339" t="s">
        <v>516</v>
      </c>
      <c r="F5" s="353" t="s">
        <v>518</v>
      </c>
      <c r="G5" s="4"/>
      <c r="H5" s="4"/>
      <c r="I5" s="4"/>
      <c r="J5" s="4"/>
      <c r="K5" s="4"/>
    </row>
    <row r="6" spans="1:11" s="5" customFormat="1" ht="13.5" customHeight="1">
      <c r="A6" s="345"/>
      <c r="B6" s="341"/>
      <c r="C6" s="341"/>
      <c r="D6" s="303" t="s">
        <v>515</v>
      </c>
      <c r="E6" s="341"/>
      <c r="F6" s="340"/>
      <c r="G6" s="4"/>
      <c r="H6" s="4"/>
      <c r="I6" s="4"/>
      <c r="J6" s="4"/>
      <c r="K6" s="4"/>
    </row>
    <row r="7" spans="1:11" s="5" customFormat="1" ht="15" customHeight="1" thickBot="1">
      <c r="A7" s="19"/>
      <c r="B7" s="358"/>
      <c r="C7" s="358"/>
      <c r="D7" s="27"/>
      <c r="E7" s="358"/>
      <c r="F7" s="354"/>
      <c r="G7" s="4"/>
      <c r="H7" s="4"/>
      <c r="I7" s="4"/>
      <c r="J7" s="4"/>
      <c r="K7" s="4"/>
    </row>
    <row r="8" spans="1:15" s="5" customFormat="1" ht="12.75" customHeight="1">
      <c r="A8" s="294" t="s">
        <v>14</v>
      </c>
      <c r="B8" s="295">
        <v>82</v>
      </c>
      <c r="C8" s="295">
        <v>4</v>
      </c>
      <c r="D8" s="297" t="s">
        <v>160</v>
      </c>
      <c r="E8" s="292">
        <v>71</v>
      </c>
      <c r="F8" s="319">
        <f>E8/B8*100</f>
        <v>86.58536585365853</v>
      </c>
      <c r="G8" s="8"/>
      <c r="H8" s="304"/>
      <c r="I8" s="8"/>
      <c r="J8" s="8"/>
      <c r="K8" s="8"/>
      <c r="L8" s="8"/>
      <c r="M8" s="8"/>
      <c r="N8" s="8"/>
      <c r="O8" s="8"/>
    </row>
    <row r="9" spans="1:15" s="5" customFormat="1" ht="12.75">
      <c r="A9" s="308" t="s">
        <v>15</v>
      </c>
      <c r="B9" s="296">
        <v>63</v>
      </c>
      <c r="C9" s="296">
        <v>5</v>
      </c>
      <c r="D9" s="298" t="s">
        <v>161</v>
      </c>
      <c r="E9" s="296">
        <v>38</v>
      </c>
      <c r="F9" s="301">
        <f aca="true" t="shared" si="0" ref="F9:F24">E9/B9*100</f>
        <v>60.317460317460316</v>
      </c>
      <c r="G9" s="8"/>
      <c r="H9" s="304"/>
      <c r="I9" s="8"/>
      <c r="J9" s="8"/>
      <c r="K9" s="8"/>
      <c r="L9" s="8"/>
      <c r="M9" s="8"/>
      <c r="N9" s="8"/>
      <c r="O9" s="8"/>
    </row>
    <row r="10" spans="1:15" s="5" customFormat="1" ht="12.75">
      <c r="A10" s="308" t="s">
        <v>16</v>
      </c>
      <c r="B10" s="296">
        <v>8</v>
      </c>
      <c r="C10" s="296">
        <v>4</v>
      </c>
      <c r="D10" s="298" t="s">
        <v>162</v>
      </c>
      <c r="E10" s="296">
        <v>5</v>
      </c>
      <c r="F10" s="301">
        <f t="shared" si="0"/>
        <v>62.5</v>
      </c>
      <c r="G10" s="8"/>
      <c r="H10" s="304"/>
      <c r="I10" s="8"/>
      <c r="J10" s="8"/>
      <c r="K10" s="8"/>
      <c r="L10" s="8"/>
      <c r="M10" s="8"/>
      <c r="N10" s="8"/>
      <c r="O10" s="8"/>
    </row>
    <row r="11" spans="1:15" s="5" customFormat="1" ht="12.75">
      <c r="A11" s="308" t="s">
        <v>17</v>
      </c>
      <c r="B11" s="296">
        <v>38</v>
      </c>
      <c r="C11" s="296">
        <v>4</v>
      </c>
      <c r="D11" s="298" t="s">
        <v>163</v>
      </c>
      <c r="E11" s="296">
        <v>25</v>
      </c>
      <c r="F11" s="301">
        <f t="shared" si="0"/>
        <v>65.78947368421053</v>
      </c>
      <c r="G11" s="8"/>
      <c r="H11" s="304"/>
      <c r="I11" s="8"/>
      <c r="J11" s="8"/>
      <c r="K11" s="8"/>
      <c r="L11" s="8"/>
      <c r="M11" s="8"/>
      <c r="N11" s="8"/>
      <c r="O11" s="8"/>
    </row>
    <row r="12" spans="1:15" s="5" customFormat="1" ht="12.75">
      <c r="A12" s="308" t="s">
        <v>18</v>
      </c>
      <c r="B12" s="296">
        <v>123</v>
      </c>
      <c r="C12" s="296">
        <v>6</v>
      </c>
      <c r="D12" s="298" t="s">
        <v>164</v>
      </c>
      <c r="E12" s="296">
        <v>45</v>
      </c>
      <c r="F12" s="301">
        <f t="shared" si="0"/>
        <v>36.58536585365854</v>
      </c>
      <c r="G12" s="8"/>
      <c r="H12" s="304"/>
      <c r="I12" s="8"/>
      <c r="J12" s="8"/>
      <c r="K12" s="8"/>
      <c r="L12" s="8"/>
      <c r="M12" s="8"/>
      <c r="N12" s="8"/>
      <c r="O12" s="8"/>
    </row>
    <row r="13" spans="1:15" s="5" customFormat="1" ht="12.75">
      <c r="A13" s="317" t="s">
        <v>19</v>
      </c>
      <c r="B13" s="318">
        <v>2</v>
      </c>
      <c r="C13" s="318">
        <v>2</v>
      </c>
      <c r="D13" s="299" t="s">
        <v>169</v>
      </c>
      <c r="E13" s="318">
        <v>1</v>
      </c>
      <c r="F13" s="301">
        <f t="shared" si="0"/>
        <v>50</v>
      </c>
      <c r="G13" s="8"/>
      <c r="H13" s="309"/>
      <c r="I13" s="8"/>
      <c r="J13" s="8"/>
      <c r="K13" s="8"/>
      <c r="L13" s="8"/>
      <c r="M13" s="8"/>
      <c r="N13" s="8"/>
      <c r="O13" s="8"/>
    </row>
    <row r="14" spans="1:15" s="5" customFormat="1" ht="12.75">
      <c r="A14" s="308" t="s">
        <v>20</v>
      </c>
      <c r="B14" s="296">
        <v>14</v>
      </c>
      <c r="C14" s="296">
        <v>5</v>
      </c>
      <c r="D14" s="298" t="s">
        <v>161</v>
      </c>
      <c r="E14" s="296">
        <v>8</v>
      </c>
      <c r="F14" s="301">
        <f t="shared" si="0"/>
        <v>57.14285714285714</v>
      </c>
      <c r="G14" s="8"/>
      <c r="H14" s="304"/>
      <c r="I14" s="8"/>
      <c r="J14" s="8"/>
      <c r="K14" s="8"/>
      <c r="L14" s="8"/>
      <c r="M14" s="8"/>
      <c r="N14" s="8"/>
      <c r="O14" s="8"/>
    </row>
    <row r="15" spans="1:15" s="5" customFormat="1" ht="12.75">
      <c r="A15" s="308" t="s">
        <v>21</v>
      </c>
      <c r="B15" s="296">
        <v>90</v>
      </c>
      <c r="C15" s="296">
        <v>4</v>
      </c>
      <c r="D15" s="298" t="s">
        <v>165</v>
      </c>
      <c r="E15" s="296">
        <v>71</v>
      </c>
      <c r="F15" s="301">
        <f t="shared" si="0"/>
        <v>78.88888888888889</v>
      </c>
      <c r="G15" s="8"/>
      <c r="H15" s="304"/>
      <c r="I15" s="8"/>
      <c r="J15" s="8"/>
      <c r="K15" s="8"/>
      <c r="L15" s="8"/>
      <c r="M15" s="8"/>
      <c r="N15" s="8"/>
      <c r="O15" s="8"/>
    </row>
    <row r="16" spans="1:15" s="5" customFormat="1" ht="12.75">
      <c r="A16" s="308" t="s">
        <v>22</v>
      </c>
      <c r="B16" s="296">
        <v>17</v>
      </c>
      <c r="C16" s="296">
        <v>4</v>
      </c>
      <c r="D16" s="298" t="s">
        <v>164</v>
      </c>
      <c r="E16" s="296">
        <v>7</v>
      </c>
      <c r="F16" s="301">
        <f t="shared" si="0"/>
        <v>41.17647058823529</v>
      </c>
      <c r="G16" s="8"/>
      <c r="H16" s="304"/>
      <c r="I16" s="8"/>
      <c r="J16" s="8"/>
      <c r="K16" s="8"/>
      <c r="L16" s="8"/>
      <c r="M16" s="8"/>
      <c r="N16" s="8"/>
      <c r="O16" s="8"/>
    </row>
    <row r="17" spans="1:15" s="5" customFormat="1" ht="12.75">
      <c r="A17" s="317" t="s">
        <v>23</v>
      </c>
      <c r="B17" s="318">
        <v>20</v>
      </c>
      <c r="C17" s="318">
        <v>5</v>
      </c>
      <c r="D17" s="299" t="s">
        <v>168</v>
      </c>
      <c r="E17" s="318">
        <v>7</v>
      </c>
      <c r="F17" s="301">
        <f t="shared" si="0"/>
        <v>35</v>
      </c>
      <c r="G17" s="8"/>
      <c r="H17" s="309"/>
      <c r="I17" s="8"/>
      <c r="J17" s="8"/>
      <c r="K17" s="8"/>
      <c r="L17" s="8"/>
      <c r="M17" s="8"/>
      <c r="N17" s="8"/>
      <c r="O17" s="8"/>
    </row>
    <row r="18" spans="1:15" s="5" customFormat="1" ht="12.75">
      <c r="A18" s="308" t="s">
        <v>24</v>
      </c>
      <c r="B18" s="296">
        <v>10</v>
      </c>
      <c r="C18" s="296">
        <v>6</v>
      </c>
      <c r="D18" s="298" t="s">
        <v>166</v>
      </c>
      <c r="E18" s="296">
        <v>3</v>
      </c>
      <c r="F18" s="301">
        <f t="shared" si="0"/>
        <v>30</v>
      </c>
      <c r="G18" s="8"/>
      <c r="H18" s="304"/>
      <c r="I18" s="8"/>
      <c r="J18" s="8"/>
      <c r="K18" s="8"/>
      <c r="L18" s="8"/>
      <c r="M18" s="8"/>
      <c r="N18" s="8"/>
      <c r="O18" s="8"/>
    </row>
    <row r="19" spans="1:15" s="5" customFormat="1" ht="12.75">
      <c r="A19" s="308" t="s">
        <v>25</v>
      </c>
      <c r="B19" s="296">
        <v>98</v>
      </c>
      <c r="C19" s="296">
        <v>6</v>
      </c>
      <c r="D19" s="298" t="s">
        <v>167</v>
      </c>
      <c r="E19" s="296">
        <v>51</v>
      </c>
      <c r="F19" s="301">
        <f t="shared" si="0"/>
        <v>52.04081632653062</v>
      </c>
      <c r="G19" s="8"/>
      <c r="H19" s="304"/>
      <c r="I19" s="8"/>
      <c r="J19" s="8"/>
      <c r="K19" s="8"/>
      <c r="L19" s="8"/>
      <c r="M19" s="8"/>
      <c r="N19" s="8"/>
      <c r="O19" s="8"/>
    </row>
    <row r="20" spans="1:15" s="5" customFormat="1" ht="12.75">
      <c r="A20" s="308" t="s">
        <v>26</v>
      </c>
      <c r="B20" s="296">
        <v>302</v>
      </c>
      <c r="C20" s="296">
        <v>5</v>
      </c>
      <c r="D20" s="298" t="s">
        <v>162</v>
      </c>
      <c r="E20" s="296">
        <v>247</v>
      </c>
      <c r="F20" s="301">
        <f t="shared" si="0"/>
        <v>81.78807947019867</v>
      </c>
      <c r="G20" s="8"/>
      <c r="H20" s="304"/>
      <c r="I20" s="8"/>
      <c r="J20" s="8"/>
      <c r="K20" s="8"/>
      <c r="L20" s="8"/>
      <c r="M20" s="8"/>
      <c r="N20" s="8"/>
      <c r="O20" s="8"/>
    </row>
    <row r="21" spans="1:15" s="5" customFormat="1" ht="12.75">
      <c r="A21" s="317" t="s">
        <v>27</v>
      </c>
      <c r="B21" s="318">
        <v>19</v>
      </c>
      <c r="C21" s="318">
        <v>4</v>
      </c>
      <c r="D21" s="299" t="s">
        <v>170</v>
      </c>
      <c r="E21" s="318">
        <v>7</v>
      </c>
      <c r="F21" s="301">
        <f t="shared" si="0"/>
        <v>36.84210526315789</v>
      </c>
      <c r="G21" s="8"/>
      <c r="H21" s="309"/>
      <c r="I21" s="8"/>
      <c r="J21" s="8"/>
      <c r="K21" s="8"/>
      <c r="L21" s="8"/>
      <c r="M21" s="8"/>
      <c r="N21" s="8"/>
      <c r="O21" s="8"/>
    </row>
    <row r="22" spans="1:15" s="5" customFormat="1" ht="12.75">
      <c r="A22" s="308" t="s">
        <v>28</v>
      </c>
      <c r="B22" s="296">
        <v>44</v>
      </c>
      <c r="C22" s="296">
        <v>5</v>
      </c>
      <c r="D22" s="298" t="s">
        <v>163</v>
      </c>
      <c r="E22" s="296">
        <v>37</v>
      </c>
      <c r="F22" s="301">
        <f t="shared" si="0"/>
        <v>84.0909090909091</v>
      </c>
      <c r="G22" s="8"/>
      <c r="H22" s="304"/>
      <c r="I22" s="8"/>
      <c r="J22" s="8"/>
      <c r="K22" s="8"/>
      <c r="L22" s="8"/>
      <c r="M22" s="8"/>
      <c r="N22" s="8"/>
      <c r="O22" s="8"/>
    </row>
    <row r="23" spans="1:15" s="5" customFormat="1" ht="12.75">
      <c r="A23" s="308" t="s">
        <v>29</v>
      </c>
      <c r="B23" s="296">
        <v>149</v>
      </c>
      <c r="C23" s="296">
        <v>8</v>
      </c>
      <c r="D23" s="298" t="s">
        <v>161</v>
      </c>
      <c r="E23" s="296">
        <v>36</v>
      </c>
      <c r="F23" s="301">
        <f t="shared" si="0"/>
        <v>24.161073825503358</v>
      </c>
      <c r="G23" s="8"/>
      <c r="H23" s="304"/>
      <c r="I23" s="8"/>
      <c r="J23" s="8"/>
      <c r="K23" s="8"/>
      <c r="L23" s="8"/>
      <c r="M23" s="8"/>
      <c r="N23" s="8"/>
      <c r="O23" s="8"/>
    </row>
    <row r="24" spans="1:15" s="5" customFormat="1" ht="12.75">
      <c r="A24" s="308" t="s">
        <v>30</v>
      </c>
      <c r="B24" s="296">
        <v>146</v>
      </c>
      <c r="C24" s="296">
        <v>7</v>
      </c>
      <c r="D24" s="298" t="s">
        <v>161</v>
      </c>
      <c r="E24" s="296">
        <v>52</v>
      </c>
      <c r="F24" s="301">
        <f t="shared" si="0"/>
        <v>35.61643835616438</v>
      </c>
      <c r="G24" s="8"/>
      <c r="H24" s="304"/>
      <c r="I24" s="8"/>
      <c r="J24" s="8"/>
      <c r="K24" s="8"/>
      <c r="L24" s="8"/>
      <c r="M24" s="8"/>
      <c r="N24" s="8"/>
      <c r="O24" s="8"/>
    </row>
    <row r="25" spans="1:15" s="5" customFormat="1" ht="23.25" customHeight="1" thickBot="1">
      <c r="A25" s="11" t="s">
        <v>321</v>
      </c>
      <c r="B25" s="13">
        <f>SUM(B8:B24)</f>
        <v>1225</v>
      </c>
      <c r="C25" s="13"/>
      <c r="D25" s="12"/>
      <c r="E25" s="13"/>
      <c r="F25" s="13"/>
      <c r="G25" s="8"/>
      <c r="H25" s="8"/>
      <c r="I25" s="8"/>
      <c r="J25" s="8"/>
      <c r="K25" s="8"/>
      <c r="L25" s="8"/>
      <c r="M25" s="8"/>
      <c r="N25" s="8"/>
      <c r="O25" s="8"/>
    </row>
    <row r="26" spans="1:6" s="5" customFormat="1" ht="17.25" customHeight="1">
      <c r="A26" s="14" t="s">
        <v>528</v>
      </c>
      <c r="B26" s="2"/>
      <c r="C26" s="2"/>
      <c r="D26" s="2"/>
      <c r="E26" s="2"/>
      <c r="F26" s="2"/>
    </row>
  </sheetData>
  <mergeCells count="7">
    <mergeCell ref="C5:C7"/>
    <mergeCell ref="E5:E7"/>
    <mergeCell ref="A1:F1"/>
    <mergeCell ref="A5:A6"/>
    <mergeCell ref="B5:B7"/>
    <mergeCell ref="A3:F3"/>
    <mergeCell ref="F5:F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37.140625" style="1" customWidth="1"/>
    <col min="2" max="4" width="25.7109375" style="1" customWidth="1"/>
    <col min="5" max="16384" width="11.421875" style="1" customWidth="1"/>
  </cols>
  <sheetData>
    <row r="1" spans="1:9" ht="18">
      <c r="A1" s="349" t="s">
        <v>422</v>
      </c>
      <c r="B1" s="349"/>
      <c r="C1" s="349"/>
      <c r="D1" s="349"/>
      <c r="E1" s="17"/>
      <c r="F1" s="17"/>
      <c r="G1" s="17"/>
      <c r="H1" s="17"/>
      <c r="I1" s="17"/>
    </row>
    <row r="2" ht="12.75">
      <c r="A2" s="316" t="s">
        <v>646</v>
      </c>
    </row>
    <row r="3" spans="1:10" ht="15">
      <c r="A3" s="350" t="s">
        <v>527</v>
      </c>
      <c r="B3" s="350"/>
      <c r="C3" s="350"/>
      <c r="D3" s="350"/>
      <c r="E3" s="18"/>
      <c r="F3" s="18"/>
      <c r="G3" s="18"/>
      <c r="H3" s="18"/>
      <c r="I3" s="18"/>
      <c r="J3" s="18"/>
    </row>
    <row r="4" ht="13.5" thickBot="1"/>
    <row r="5" spans="1:10" s="5" customFormat="1" ht="13.5" thickBot="1">
      <c r="A5" s="15" t="s">
        <v>13</v>
      </c>
      <c r="B5" s="16" t="s">
        <v>424</v>
      </c>
      <c r="C5" s="16" t="s">
        <v>425</v>
      </c>
      <c r="D5" s="246" t="s">
        <v>33</v>
      </c>
      <c r="E5" s="4"/>
      <c r="F5" s="4"/>
      <c r="G5" s="4"/>
      <c r="H5" s="4"/>
      <c r="I5" s="4"/>
      <c r="J5" s="4"/>
    </row>
    <row r="6" spans="1:14" s="5" customFormat="1" ht="12.75">
      <c r="A6" s="6" t="s">
        <v>14</v>
      </c>
      <c r="B6" s="7">
        <v>1405451.2</v>
      </c>
      <c r="C6" s="7">
        <v>634122.89</v>
      </c>
      <c r="D6" s="51">
        <v>2039574.09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5" customFormat="1" ht="12.75">
      <c r="A7" s="6" t="s">
        <v>15</v>
      </c>
      <c r="B7" s="7">
        <v>451116.75</v>
      </c>
      <c r="C7" s="7">
        <v>313481.17</v>
      </c>
      <c r="D7" s="51">
        <v>764597.92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5" customFormat="1" ht="12.75">
      <c r="A8" s="6" t="s">
        <v>16</v>
      </c>
      <c r="B8" s="7">
        <v>214256.76</v>
      </c>
      <c r="C8" s="7">
        <v>145201.72</v>
      </c>
      <c r="D8" s="51">
        <v>359458.48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5" customFormat="1" ht="12.75">
      <c r="A9" s="6" t="s">
        <v>17</v>
      </c>
      <c r="B9" s="7">
        <v>390610</v>
      </c>
      <c r="C9" s="7">
        <v>104444.65</v>
      </c>
      <c r="D9" s="51">
        <v>495054.65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5" customFormat="1" ht="12.75">
      <c r="A10" s="6" t="s">
        <v>18</v>
      </c>
      <c r="B10" s="7">
        <v>462664.49</v>
      </c>
      <c r="C10" s="7">
        <v>123848.82</v>
      </c>
      <c r="D10" s="51">
        <v>586513.31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12.75">
      <c r="A11" s="6" t="s">
        <v>19</v>
      </c>
      <c r="B11" s="7">
        <v>169551.52</v>
      </c>
      <c r="C11" s="7">
        <v>131923.95</v>
      </c>
      <c r="D11" s="51">
        <v>301475.47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5" customFormat="1" ht="12.75">
      <c r="A12" s="6" t="s">
        <v>20</v>
      </c>
      <c r="B12" s="7">
        <v>1577990.95</v>
      </c>
      <c r="C12" s="7">
        <v>1030321.34</v>
      </c>
      <c r="D12" s="51">
        <v>2608312.29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5" customFormat="1" ht="12.75">
      <c r="A13" s="6" t="s">
        <v>21</v>
      </c>
      <c r="B13" s="7">
        <v>1626212.28</v>
      </c>
      <c r="C13" s="7">
        <v>304269.64</v>
      </c>
      <c r="D13" s="51">
        <v>1930481.92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12.75">
      <c r="A14" s="6" t="s">
        <v>22</v>
      </c>
      <c r="B14" s="7">
        <v>186377.03</v>
      </c>
      <c r="C14" s="7">
        <v>37223.49</v>
      </c>
      <c r="D14" s="51">
        <v>223600.52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5" customFormat="1" ht="12.75">
      <c r="A15" s="6" t="s">
        <v>23</v>
      </c>
      <c r="B15" s="7">
        <v>2982318.08</v>
      </c>
      <c r="C15" s="7">
        <v>1825413.51</v>
      </c>
      <c r="D15" s="51">
        <v>4807731.59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12.75">
      <c r="A16" s="6" t="s">
        <v>24</v>
      </c>
      <c r="B16" s="7">
        <v>270086.26</v>
      </c>
      <c r="C16" s="7">
        <v>150006.73</v>
      </c>
      <c r="D16" s="51">
        <v>420092.99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5" customFormat="1" ht="12.75">
      <c r="A17" s="6" t="s">
        <v>25</v>
      </c>
      <c r="B17" s="7">
        <v>2739597.64</v>
      </c>
      <c r="C17" s="7">
        <v>825181.65</v>
      </c>
      <c r="D17" s="51">
        <v>3564779.29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2.75">
      <c r="A18" s="6" t="s">
        <v>26</v>
      </c>
      <c r="B18" s="7">
        <v>754528.7707273357</v>
      </c>
      <c r="C18" s="7">
        <v>495523.45712123206</v>
      </c>
      <c r="D18" s="51">
        <v>1250052.2278485678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2.75">
      <c r="A19" s="6" t="s">
        <v>27</v>
      </c>
      <c r="B19" s="7">
        <v>316291.91</v>
      </c>
      <c r="C19" s="7">
        <v>169727.35</v>
      </c>
      <c r="D19" s="51">
        <v>486019.26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2.75">
      <c r="A20" s="6" t="s">
        <v>28</v>
      </c>
      <c r="B20" s="7">
        <v>1921250.28</v>
      </c>
      <c r="C20" s="7">
        <v>805982.06</v>
      </c>
      <c r="D20" s="51">
        <v>2727232.34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2.75">
      <c r="A21" s="6" t="s">
        <v>29</v>
      </c>
      <c r="B21" s="7">
        <v>2994767.713456996</v>
      </c>
      <c r="C21" s="7">
        <v>1519473.440391317</v>
      </c>
      <c r="D21" s="51">
        <v>4514241.153848313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2.75">
      <c r="A22" s="6" t="s">
        <v>30</v>
      </c>
      <c r="B22" s="7">
        <v>134090.81</v>
      </c>
      <c r="C22" s="7">
        <v>429553.81</v>
      </c>
      <c r="D22" s="51">
        <v>563644.62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2.75">
      <c r="A23" s="6"/>
      <c r="B23" s="9"/>
      <c r="C23" s="9"/>
      <c r="D23" s="10"/>
      <c r="E23" s="4"/>
      <c r="F23" s="8"/>
      <c r="G23" s="4"/>
      <c r="H23" s="8"/>
      <c r="I23" s="4"/>
      <c r="J23" s="8"/>
      <c r="K23" s="4"/>
      <c r="L23" s="8"/>
      <c r="M23" s="4"/>
      <c r="N23" s="8"/>
    </row>
    <row r="24" spans="1:14" s="5" customFormat="1" ht="13.5" thickBot="1">
      <c r="A24" s="11" t="s">
        <v>321</v>
      </c>
      <c r="B24" s="12">
        <f>SUM(B6:B23)</f>
        <v>18597162.44418433</v>
      </c>
      <c r="C24" s="12">
        <f>SUM(C6:C23)</f>
        <v>9045699.67751255</v>
      </c>
      <c r="D24" s="13">
        <f>SUM(D6:D23)</f>
        <v>27642862.121696882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2.75">
      <c r="A25" s="1" t="s">
        <v>528</v>
      </c>
    </row>
    <row r="26" ht="12.75">
      <c r="C26" s="245"/>
    </row>
  </sheetData>
  <mergeCells count="2">
    <mergeCell ref="A1:D1"/>
    <mergeCell ref="A3:D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4">
      <selection activeCell="B11" sqref="B11"/>
    </sheetView>
  </sheetViews>
  <sheetFormatPr defaultColWidth="11.421875" defaultRowHeight="12.75"/>
  <cols>
    <col min="1" max="1" width="28.00390625" style="1" customWidth="1"/>
    <col min="2" max="7" width="15.7109375" style="1" customWidth="1"/>
    <col min="8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</row>
    <row r="2" ht="12.75">
      <c r="A2" s="316" t="s">
        <v>646</v>
      </c>
    </row>
    <row r="3" spans="1:12" ht="15">
      <c r="A3" s="359" t="s">
        <v>497</v>
      </c>
      <c r="B3" s="359"/>
      <c r="C3" s="359"/>
      <c r="D3" s="359"/>
      <c r="E3" s="359"/>
      <c r="F3" s="359"/>
      <c r="G3" s="359"/>
      <c r="H3" s="18"/>
      <c r="I3" s="18"/>
      <c r="J3" s="18"/>
      <c r="K3" s="18"/>
      <c r="L3" s="18"/>
    </row>
    <row r="4" spans="1:7" ht="13.5" customHeight="1">
      <c r="A4" s="359" t="s">
        <v>450</v>
      </c>
      <c r="B4" s="359"/>
      <c r="C4" s="359"/>
      <c r="D4" s="359"/>
      <c r="E4" s="359"/>
      <c r="F4" s="359"/>
      <c r="G4" s="359"/>
    </row>
    <row r="5" ht="13.5" thickBot="1"/>
    <row r="6" spans="1:12" s="5" customFormat="1" ht="12.75" customHeight="1">
      <c r="A6" s="351" t="s">
        <v>13</v>
      </c>
      <c r="B6" s="346" t="s">
        <v>431</v>
      </c>
      <c r="C6" s="331"/>
      <c r="D6" s="346" t="s">
        <v>137</v>
      </c>
      <c r="E6" s="331"/>
      <c r="F6" s="346" t="s">
        <v>432</v>
      </c>
      <c r="G6" s="347"/>
      <c r="H6" s="4"/>
      <c r="I6" s="4"/>
      <c r="J6" s="4"/>
      <c r="K6" s="4"/>
      <c r="L6" s="4"/>
    </row>
    <row r="7" spans="1:12" s="5" customFormat="1" ht="29.25" customHeight="1" thickBot="1">
      <c r="A7" s="352"/>
      <c r="B7" s="30" t="s">
        <v>405</v>
      </c>
      <c r="C7" s="30" t="s">
        <v>171</v>
      </c>
      <c r="D7" s="30" t="s">
        <v>405</v>
      </c>
      <c r="E7" s="30" t="s">
        <v>171</v>
      </c>
      <c r="F7" s="30" t="s">
        <v>405</v>
      </c>
      <c r="G7" s="32" t="s">
        <v>171</v>
      </c>
      <c r="H7" s="4"/>
      <c r="I7" s="4"/>
      <c r="J7" s="4"/>
      <c r="K7" s="4"/>
      <c r="L7" s="4"/>
    </row>
    <row r="8" spans="1:16" s="5" customFormat="1" ht="12.75">
      <c r="A8" s="6" t="s">
        <v>14</v>
      </c>
      <c r="B8" s="7">
        <v>4</v>
      </c>
      <c r="C8" s="7">
        <v>3708.13</v>
      </c>
      <c r="D8" s="7">
        <v>8</v>
      </c>
      <c r="E8" s="7">
        <v>22564.2</v>
      </c>
      <c r="F8" s="7" t="s">
        <v>100</v>
      </c>
      <c r="G8" s="7" t="s">
        <v>100</v>
      </c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15</v>
      </c>
      <c r="B9" s="7">
        <v>1</v>
      </c>
      <c r="C9" s="7">
        <v>25042.7</v>
      </c>
      <c r="D9" s="7">
        <v>4</v>
      </c>
      <c r="E9" s="7">
        <v>137555.23</v>
      </c>
      <c r="F9" s="7" t="s">
        <v>100</v>
      </c>
      <c r="G9" s="7" t="s">
        <v>100</v>
      </c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16</v>
      </c>
      <c r="B10" s="7">
        <v>1</v>
      </c>
      <c r="C10" s="7">
        <v>15153.49</v>
      </c>
      <c r="D10" s="7">
        <v>6</v>
      </c>
      <c r="E10" s="7">
        <v>37385.32</v>
      </c>
      <c r="F10" s="7" t="s">
        <v>100</v>
      </c>
      <c r="G10" s="7" t="s">
        <v>100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</v>
      </c>
      <c r="B11" s="7" t="s">
        <v>100</v>
      </c>
      <c r="C11" s="7" t="s">
        <v>100</v>
      </c>
      <c r="D11" s="7">
        <v>7</v>
      </c>
      <c r="E11" s="7">
        <v>57085.94</v>
      </c>
      <c r="F11" s="7" t="s">
        <v>100</v>
      </c>
      <c r="G11" s="7" t="s">
        <v>100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18</v>
      </c>
      <c r="B12" s="7" t="s">
        <v>100</v>
      </c>
      <c r="C12" s="7" t="s">
        <v>100</v>
      </c>
      <c r="D12" s="7">
        <v>3</v>
      </c>
      <c r="E12" s="7">
        <v>62420.68</v>
      </c>
      <c r="F12" s="7" t="s">
        <v>100</v>
      </c>
      <c r="G12" s="7" t="s">
        <v>100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19</v>
      </c>
      <c r="B13" s="7" t="s">
        <v>100</v>
      </c>
      <c r="C13" s="7" t="s">
        <v>100</v>
      </c>
      <c r="D13" s="7">
        <v>1</v>
      </c>
      <c r="E13" s="7">
        <v>23674.29</v>
      </c>
      <c r="F13" s="7" t="s">
        <v>100</v>
      </c>
      <c r="G13" s="7" t="s">
        <v>100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20</v>
      </c>
      <c r="B14" s="7">
        <v>1</v>
      </c>
      <c r="C14" s="7">
        <v>15701.68</v>
      </c>
      <c r="D14" s="7">
        <v>3</v>
      </c>
      <c r="E14" s="7">
        <v>89190.98</v>
      </c>
      <c r="F14" s="7" t="s">
        <v>100</v>
      </c>
      <c r="G14" s="7" t="s">
        <v>100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21</v>
      </c>
      <c r="B15" s="7">
        <v>1</v>
      </c>
      <c r="C15" s="7">
        <v>14061.46</v>
      </c>
      <c r="D15" s="7">
        <v>11</v>
      </c>
      <c r="E15" s="7">
        <v>129140.87</v>
      </c>
      <c r="F15" s="7" t="s">
        <v>100</v>
      </c>
      <c r="G15" s="7" t="s">
        <v>100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22</v>
      </c>
      <c r="B16" s="7">
        <v>2</v>
      </c>
      <c r="C16" s="7">
        <v>10086.86</v>
      </c>
      <c r="D16" s="7">
        <v>13</v>
      </c>
      <c r="E16" s="7">
        <v>24756.14</v>
      </c>
      <c r="F16" s="7" t="s">
        <v>100</v>
      </c>
      <c r="G16" s="7" t="s">
        <v>100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23</v>
      </c>
      <c r="B17" s="7">
        <v>2</v>
      </c>
      <c r="C17" s="7">
        <v>23779.08</v>
      </c>
      <c r="D17" s="7">
        <v>6</v>
      </c>
      <c r="E17" s="7">
        <v>252596.59</v>
      </c>
      <c r="F17" s="7">
        <v>2</v>
      </c>
      <c r="G17" s="7">
        <v>187713.61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24</v>
      </c>
      <c r="B18" s="7" t="s">
        <v>100</v>
      </c>
      <c r="C18" s="7" t="s">
        <v>100</v>
      </c>
      <c r="D18" s="7">
        <v>1</v>
      </c>
      <c r="E18" s="7">
        <v>669.93</v>
      </c>
      <c r="F18" s="7">
        <v>3</v>
      </c>
      <c r="G18" s="7">
        <v>107033.04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25</v>
      </c>
      <c r="B19" s="7">
        <v>2</v>
      </c>
      <c r="C19" s="7">
        <v>41415.43</v>
      </c>
      <c r="D19" s="7">
        <v>5</v>
      </c>
      <c r="E19" s="7">
        <v>138849.43</v>
      </c>
      <c r="F19" s="7" t="s">
        <v>100</v>
      </c>
      <c r="G19" s="7" t="s">
        <v>100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 t="s">
        <v>26</v>
      </c>
      <c r="B20" s="7" t="s">
        <v>100</v>
      </c>
      <c r="C20" s="7" t="s">
        <v>100</v>
      </c>
      <c r="D20" s="7">
        <v>12</v>
      </c>
      <c r="E20" s="7">
        <v>103210.56</v>
      </c>
      <c r="F20" s="7" t="s">
        <v>100</v>
      </c>
      <c r="G20" s="7" t="s">
        <v>100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27</v>
      </c>
      <c r="B21" s="7" t="s">
        <v>100</v>
      </c>
      <c r="C21" s="7" t="s">
        <v>100</v>
      </c>
      <c r="D21" s="7">
        <v>3</v>
      </c>
      <c r="E21" s="7">
        <v>10848.92</v>
      </c>
      <c r="F21" s="7">
        <v>7</v>
      </c>
      <c r="G21" s="7">
        <v>55893.91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28</v>
      </c>
      <c r="B22" s="7" t="s">
        <v>100</v>
      </c>
      <c r="C22" s="7" t="s">
        <v>100</v>
      </c>
      <c r="D22" s="7">
        <v>2</v>
      </c>
      <c r="E22" s="7">
        <v>29757.78</v>
      </c>
      <c r="F22" s="7">
        <v>2</v>
      </c>
      <c r="G22" s="7">
        <v>2930.86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29</v>
      </c>
      <c r="B23" s="7">
        <v>3</v>
      </c>
      <c r="C23" s="7">
        <v>142983.35</v>
      </c>
      <c r="D23" s="7">
        <v>28</v>
      </c>
      <c r="E23" s="7">
        <v>1419459.23</v>
      </c>
      <c r="F23" s="7">
        <v>20</v>
      </c>
      <c r="G23" s="7">
        <v>5177.93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30</v>
      </c>
      <c r="B24" s="7">
        <v>10</v>
      </c>
      <c r="C24" s="7">
        <v>57413.91</v>
      </c>
      <c r="D24" s="7">
        <v>22</v>
      </c>
      <c r="E24" s="7">
        <v>275878.74</v>
      </c>
      <c r="F24" s="7">
        <v>14</v>
      </c>
      <c r="G24" s="7">
        <v>158870.28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 thickBot="1">
      <c r="A25" s="11" t="s">
        <v>321</v>
      </c>
      <c r="B25" s="13">
        <f aca="true" t="shared" si="0" ref="B25:G25">SUM(B8:B24)</f>
        <v>27</v>
      </c>
      <c r="C25" s="13">
        <f t="shared" si="0"/>
        <v>349346.08999999997</v>
      </c>
      <c r="D25" s="12">
        <f t="shared" si="0"/>
        <v>135</v>
      </c>
      <c r="E25" s="12">
        <f t="shared" si="0"/>
        <v>2815044.83</v>
      </c>
      <c r="F25" s="12">
        <f t="shared" si="0"/>
        <v>48</v>
      </c>
      <c r="G25" s="13">
        <f t="shared" si="0"/>
        <v>517619.6299999999</v>
      </c>
      <c r="H25" s="8"/>
      <c r="I25" s="8"/>
      <c r="J25" s="8"/>
      <c r="K25" s="8"/>
      <c r="L25" s="8"/>
      <c r="M25" s="8"/>
      <c r="N25" s="8"/>
      <c r="O25" s="8"/>
      <c r="P25" s="8"/>
    </row>
    <row r="26" spans="1:7" s="5" customFormat="1" ht="17.25" customHeight="1">
      <c r="A26" s="14" t="s">
        <v>489</v>
      </c>
      <c r="B26" s="2"/>
      <c r="C26" s="2"/>
      <c r="D26" s="2"/>
      <c r="E26" s="2"/>
      <c r="F26" s="2"/>
      <c r="G26" s="2"/>
    </row>
  </sheetData>
  <mergeCells count="7">
    <mergeCell ref="A1:G1"/>
    <mergeCell ref="B6:C6"/>
    <mergeCell ref="A6:A7"/>
    <mergeCell ref="F6:G6"/>
    <mergeCell ref="D6:E6"/>
    <mergeCell ref="A4:G4"/>
    <mergeCell ref="A3:G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J42" sqref="J42"/>
    </sheetView>
  </sheetViews>
  <sheetFormatPr defaultColWidth="11.421875" defaultRowHeight="12.75"/>
  <cols>
    <col min="1" max="1" width="28.00390625" style="1" customWidth="1"/>
    <col min="2" max="7" width="15.7109375" style="1" customWidth="1"/>
    <col min="8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</row>
    <row r="2" ht="12.75">
      <c r="A2" s="316" t="s">
        <v>646</v>
      </c>
    </row>
    <row r="3" spans="1:12" ht="15">
      <c r="A3" s="359" t="s">
        <v>497</v>
      </c>
      <c r="B3" s="359"/>
      <c r="C3" s="359"/>
      <c r="D3" s="359"/>
      <c r="E3" s="359"/>
      <c r="F3" s="359"/>
      <c r="G3" s="359"/>
      <c r="H3" s="18"/>
      <c r="I3" s="18"/>
      <c r="J3" s="18"/>
      <c r="K3" s="18"/>
      <c r="L3" s="18"/>
    </row>
    <row r="4" spans="1:7" ht="13.5" customHeight="1">
      <c r="A4" s="359" t="s">
        <v>577</v>
      </c>
      <c r="B4" s="359"/>
      <c r="C4" s="359"/>
      <c r="D4" s="359"/>
      <c r="E4" s="359"/>
      <c r="F4" s="359"/>
      <c r="G4" s="359"/>
    </row>
    <row r="5" ht="13.5" thickBot="1"/>
    <row r="6" spans="1:12" s="5" customFormat="1" ht="12.75" customHeight="1">
      <c r="A6" s="351" t="s">
        <v>13</v>
      </c>
      <c r="B6" s="346" t="s">
        <v>431</v>
      </c>
      <c r="C6" s="331"/>
      <c r="D6" s="346" t="s">
        <v>137</v>
      </c>
      <c r="E6" s="331"/>
      <c r="F6" s="346" t="s">
        <v>432</v>
      </c>
      <c r="G6" s="347"/>
      <c r="H6" s="4"/>
      <c r="I6" s="4"/>
      <c r="J6" s="4"/>
      <c r="K6" s="4"/>
      <c r="L6" s="4"/>
    </row>
    <row r="7" spans="1:12" s="5" customFormat="1" ht="29.25" customHeight="1" thickBot="1">
      <c r="A7" s="352"/>
      <c r="B7" s="30" t="s">
        <v>405</v>
      </c>
      <c r="C7" s="30" t="s">
        <v>171</v>
      </c>
      <c r="D7" s="30" t="s">
        <v>405</v>
      </c>
      <c r="E7" s="30" t="s">
        <v>171</v>
      </c>
      <c r="F7" s="30" t="s">
        <v>405</v>
      </c>
      <c r="G7" s="32" t="s">
        <v>171</v>
      </c>
      <c r="H7" s="4"/>
      <c r="I7" s="4"/>
      <c r="J7" s="4"/>
      <c r="K7" s="4"/>
      <c r="L7" s="4"/>
    </row>
    <row r="8" spans="1:16" s="5" customFormat="1" ht="12.75">
      <c r="A8" s="6" t="s">
        <v>14</v>
      </c>
      <c r="B8" s="7">
        <v>1</v>
      </c>
      <c r="C8" s="7">
        <v>3708.13</v>
      </c>
      <c r="D8" s="7">
        <v>6</v>
      </c>
      <c r="E8" s="7">
        <v>22560</v>
      </c>
      <c r="F8" s="7" t="s">
        <v>100</v>
      </c>
      <c r="G8" s="7" t="s">
        <v>100</v>
      </c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15</v>
      </c>
      <c r="B9" s="7">
        <v>1</v>
      </c>
      <c r="C9" s="7">
        <v>25126.92</v>
      </c>
      <c r="D9" s="7">
        <v>5</v>
      </c>
      <c r="E9" s="7">
        <v>179557.8</v>
      </c>
      <c r="F9" s="7" t="s">
        <v>100</v>
      </c>
      <c r="G9" s="7" t="s">
        <v>100</v>
      </c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16</v>
      </c>
      <c r="B10" s="7">
        <v>1</v>
      </c>
      <c r="C10" s="7">
        <v>15153.66</v>
      </c>
      <c r="D10" s="7">
        <v>5</v>
      </c>
      <c r="E10" s="7">
        <v>37385.32</v>
      </c>
      <c r="F10" s="7" t="s">
        <v>100</v>
      </c>
      <c r="G10" s="7" t="s">
        <v>100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</v>
      </c>
      <c r="B11" s="7" t="s">
        <v>100</v>
      </c>
      <c r="C11" s="7" t="s">
        <v>100</v>
      </c>
      <c r="D11" s="7">
        <v>7</v>
      </c>
      <c r="E11" s="7">
        <v>57075.12</v>
      </c>
      <c r="F11" s="7" t="s">
        <v>100</v>
      </c>
      <c r="G11" s="7" t="s">
        <v>100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18</v>
      </c>
      <c r="B12" s="7" t="s">
        <v>100</v>
      </c>
      <c r="C12" s="7" t="s">
        <v>100</v>
      </c>
      <c r="D12" s="7">
        <v>3</v>
      </c>
      <c r="E12" s="7">
        <v>62420.68</v>
      </c>
      <c r="F12" s="7" t="s">
        <v>100</v>
      </c>
      <c r="G12" s="7" t="s">
        <v>100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19</v>
      </c>
      <c r="B13" s="7" t="s">
        <v>100</v>
      </c>
      <c r="C13" s="7" t="s">
        <v>100</v>
      </c>
      <c r="D13" s="7">
        <v>1</v>
      </c>
      <c r="E13" s="7">
        <v>23674.29</v>
      </c>
      <c r="F13" s="7" t="s">
        <v>100</v>
      </c>
      <c r="G13" s="7" t="s">
        <v>100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20</v>
      </c>
      <c r="B14" s="7">
        <v>1</v>
      </c>
      <c r="C14" s="7">
        <v>15701.68</v>
      </c>
      <c r="D14" s="7">
        <v>3</v>
      </c>
      <c r="E14" s="7">
        <v>89190.16</v>
      </c>
      <c r="F14" s="7" t="s">
        <v>100</v>
      </c>
      <c r="G14" s="7" t="s">
        <v>100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21</v>
      </c>
      <c r="B15" s="7">
        <v>1</v>
      </c>
      <c r="C15" s="7">
        <v>14061.46</v>
      </c>
      <c r="D15" s="7">
        <v>11</v>
      </c>
      <c r="E15" s="7">
        <v>207923.17</v>
      </c>
      <c r="F15" s="7" t="s">
        <v>100</v>
      </c>
      <c r="G15" s="7" t="s">
        <v>100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22</v>
      </c>
      <c r="B16" s="7">
        <v>1</v>
      </c>
      <c r="C16" s="7">
        <v>10086.86</v>
      </c>
      <c r="D16" s="7">
        <v>7</v>
      </c>
      <c r="E16" s="7">
        <v>24756.14</v>
      </c>
      <c r="F16" s="7" t="s">
        <v>100</v>
      </c>
      <c r="G16" s="7" t="s">
        <v>100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23</v>
      </c>
      <c r="B17" s="7">
        <v>2</v>
      </c>
      <c r="C17" s="7">
        <v>23786.11</v>
      </c>
      <c r="D17" s="7">
        <v>7</v>
      </c>
      <c r="E17" s="7">
        <v>257901.59</v>
      </c>
      <c r="F17" s="7">
        <v>2</v>
      </c>
      <c r="G17" s="7">
        <v>187737.58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24</v>
      </c>
      <c r="B18" s="7" t="s">
        <v>100</v>
      </c>
      <c r="C18" s="7" t="s">
        <v>100</v>
      </c>
      <c r="D18" s="7">
        <v>1</v>
      </c>
      <c r="E18" s="7">
        <v>669.93</v>
      </c>
      <c r="F18" s="7">
        <v>3</v>
      </c>
      <c r="G18" s="7">
        <v>107023.32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25</v>
      </c>
      <c r="B19" s="7">
        <v>2</v>
      </c>
      <c r="C19" s="7">
        <v>43244.41</v>
      </c>
      <c r="D19" s="7">
        <v>5</v>
      </c>
      <c r="E19" s="7">
        <v>138869.83</v>
      </c>
      <c r="F19" s="7" t="s">
        <v>100</v>
      </c>
      <c r="G19" s="7" t="s">
        <v>100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 t="s">
        <v>26</v>
      </c>
      <c r="B20" s="7" t="s">
        <v>100</v>
      </c>
      <c r="C20" s="7" t="s">
        <v>100</v>
      </c>
      <c r="D20" s="7">
        <v>17</v>
      </c>
      <c r="E20" s="7">
        <v>146193.25</v>
      </c>
      <c r="F20" s="7" t="s">
        <v>100</v>
      </c>
      <c r="G20" s="7" t="s">
        <v>100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27</v>
      </c>
      <c r="B21" s="7" t="s">
        <v>100</v>
      </c>
      <c r="C21" s="7" t="s">
        <v>100</v>
      </c>
      <c r="D21" s="7" t="s">
        <v>100</v>
      </c>
      <c r="E21" s="7" t="s">
        <v>100</v>
      </c>
      <c r="F21" s="7">
        <v>7</v>
      </c>
      <c r="G21" s="7">
        <v>55893.91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28</v>
      </c>
      <c r="B22" s="7">
        <v>1</v>
      </c>
      <c r="C22" s="7">
        <v>18393.45</v>
      </c>
      <c r="D22" s="7">
        <v>1</v>
      </c>
      <c r="E22" s="7">
        <v>11364.33</v>
      </c>
      <c r="F22" s="7" t="s">
        <v>100</v>
      </c>
      <c r="G22" s="7" t="s">
        <v>100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29</v>
      </c>
      <c r="B23" s="7">
        <v>2</v>
      </c>
      <c r="C23" s="7">
        <v>142983.34</v>
      </c>
      <c r="D23" s="7">
        <v>24</v>
      </c>
      <c r="E23" s="7">
        <v>1419460.38</v>
      </c>
      <c r="F23" s="7" t="s">
        <v>100</v>
      </c>
      <c r="G23" s="7" t="s">
        <v>100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30</v>
      </c>
      <c r="B24" s="7">
        <v>4</v>
      </c>
      <c r="C24" s="7">
        <v>17542.58</v>
      </c>
      <c r="D24" s="7">
        <v>11</v>
      </c>
      <c r="E24" s="7">
        <v>153348.75</v>
      </c>
      <c r="F24" s="7">
        <v>7</v>
      </c>
      <c r="G24" s="7">
        <v>78121.45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 thickBot="1">
      <c r="A25" s="11" t="s">
        <v>321</v>
      </c>
      <c r="B25" s="13">
        <f aca="true" t="shared" si="0" ref="B25:G25">SUM(B8:B24)</f>
        <v>17</v>
      </c>
      <c r="C25" s="13">
        <f t="shared" si="0"/>
        <v>329788.60000000003</v>
      </c>
      <c r="D25" s="12">
        <f t="shared" si="0"/>
        <v>114</v>
      </c>
      <c r="E25" s="12">
        <f t="shared" si="0"/>
        <v>2832350.74</v>
      </c>
      <c r="F25" s="12">
        <f t="shared" si="0"/>
        <v>19</v>
      </c>
      <c r="G25" s="13">
        <f t="shared" si="0"/>
        <v>428776.26000000007</v>
      </c>
      <c r="H25" s="8"/>
      <c r="I25" s="8"/>
      <c r="J25" s="8"/>
      <c r="K25" s="8"/>
      <c r="L25" s="8"/>
      <c r="M25" s="8"/>
      <c r="N25" s="8"/>
      <c r="O25" s="8"/>
      <c r="P25" s="8"/>
    </row>
    <row r="26" spans="1:7" s="5" customFormat="1" ht="17.25" customHeight="1">
      <c r="A26" s="14" t="s">
        <v>528</v>
      </c>
      <c r="B26" s="2"/>
      <c r="C26" s="2"/>
      <c r="D26" s="2"/>
      <c r="E26" s="2"/>
      <c r="F26" s="2"/>
      <c r="G26" s="2"/>
    </row>
  </sheetData>
  <mergeCells count="7">
    <mergeCell ref="A1:G1"/>
    <mergeCell ref="B6:C6"/>
    <mergeCell ref="A6:A7"/>
    <mergeCell ref="F6:G6"/>
    <mergeCell ref="D6:E6"/>
    <mergeCell ref="A4:G4"/>
    <mergeCell ref="A3:G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28.00390625" style="1" customWidth="1"/>
    <col min="2" max="7" width="13.7109375" style="1" customWidth="1"/>
    <col min="8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</row>
    <row r="2" ht="12.75">
      <c r="A2" s="316" t="s">
        <v>646</v>
      </c>
    </row>
    <row r="3" spans="1:12" ht="15">
      <c r="A3" s="359" t="s">
        <v>498</v>
      </c>
      <c r="B3" s="359"/>
      <c r="C3" s="359"/>
      <c r="D3" s="359"/>
      <c r="E3" s="359"/>
      <c r="F3" s="359"/>
      <c r="G3" s="359"/>
      <c r="H3" s="18"/>
      <c r="I3" s="18"/>
      <c r="J3" s="18"/>
      <c r="K3" s="18"/>
      <c r="L3" s="18"/>
    </row>
    <row r="4" spans="1:7" ht="15">
      <c r="A4" s="359" t="s">
        <v>450</v>
      </c>
      <c r="B4" s="359"/>
      <c r="C4" s="359"/>
      <c r="D4" s="359"/>
      <c r="E4" s="359"/>
      <c r="F4" s="359"/>
      <c r="G4" s="359"/>
    </row>
    <row r="5" ht="13.5" thickBot="1"/>
    <row r="6" spans="1:12" s="5" customFormat="1" ht="12.75" customHeight="1">
      <c r="A6" s="351" t="s">
        <v>13</v>
      </c>
      <c r="B6" s="346" t="s">
        <v>433</v>
      </c>
      <c r="C6" s="331"/>
      <c r="D6" s="346" t="s">
        <v>434</v>
      </c>
      <c r="E6" s="331"/>
      <c r="F6" s="346" t="s">
        <v>435</v>
      </c>
      <c r="G6" s="347"/>
      <c r="H6" s="4"/>
      <c r="I6" s="4"/>
      <c r="J6" s="4"/>
      <c r="K6" s="4"/>
      <c r="L6" s="4"/>
    </row>
    <row r="7" spans="1:12" s="5" customFormat="1" ht="29.25" customHeight="1" thickBot="1">
      <c r="A7" s="352"/>
      <c r="B7" s="30" t="s">
        <v>405</v>
      </c>
      <c r="C7" s="30" t="s">
        <v>171</v>
      </c>
      <c r="D7" s="30" t="s">
        <v>405</v>
      </c>
      <c r="E7" s="30" t="s">
        <v>171</v>
      </c>
      <c r="F7" s="30" t="s">
        <v>405</v>
      </c>
      <c r="G7" s="32" t="s">
        <v>171</v>
      </c>
      <c r="H7" s="4"/>
      <c r="I7" s="4"/>
      <c r="J7" s="4"/>
      <c r="K7" s="4"/>
      <c r="L7" s="4"/>
    </row>
    <row r="8" spans="1:16" s="5" customFormat="1" ht="12.75">
      <c r="A8" s="6" t="s">
        <v>14</v>
      </c>
      <c r="B8" s="7" t="s">
        <v>100</v>
      </c>
      <c r="C8" s="7" t="s">
        <v>100</v>
      </c>
      <c r="D8" s="7" t="s">
        <v>100</v>
      </c>
      <c r="E8" s="7" t="s">
        <v>100</v>
      </c>
      <c r="F8" s="7" t="s">
        <v>100</v>
      </c>
      <c r="G8" s="7" t="s">
        <v>100</v>
      </c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15</v>
      </c>
      <c r="B9" s="7">
        <v>7</v>
      </c>
      <c r="C9" s="7">
        <v>7201.51</v>
      </c>
      <c r="D9" s="7" t="s">
        <v>100</v>
      </c>
      <c r="E9" s="7" t="s">
        <v>100</v>
      </c>
      <c r="F9" s="7">
        <v>2</v>
      </c>
      <c r="G9" s="7">
        <v>15191.79</v>
      </c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16</v>
      </c>
      <c r="B10" s="7">
        <v>2</v>
      </c>
      <c r="C10" s="7">
        <v>4343.5</v>
      </c>
      <c r="D10" s="7" t="s">
        <v>100</v>
      </c>
      <c r="E10" s="7" t="s">
        <v>100</v>
      </c>
      <c r="F10" s="7" t="s">
        <v>100</v>
      </c>
      <c r="G10" s="7" t="s">
        <v>100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</v>
      </c>
      <c r="B11" s="7" t="s">
        <v>100</v>
      </c>
      <c r="C11" s="7" t="s">
        <v>100</v>
      </c>
      <c r="D11" s="7">
        <v>1</v>
      </c>
      <c r="E11" s="7">
        <v>22038.93</v>
      </c>
      <c r="F11" s="7" t="s">
        <v>100</v>
      </c>
      <c r="G11" s="7" t="s">
        <v>100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18</v>
      </c>
      <c r="B12" s="7">
        <v>45</v>
      </c>
      <c r="C12" s="7">
        <v>8976.15</v>
      </c>
      <c r="D12" s="7">
        <v>3</v>
      </c>
      <c r="E12" s="7">
        <v>553.83</v>
      </c>
      <c r="F12" s="7" t="s">
        <v>100</v>
      </c>
      <c r="G12" s="7" t="s">
        <v>100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19</v>
      </c>
      <c r="B13" s="7">
        <v>1</v>
      </c>
      <c r="C13" s="7">
        <v>476.77</v>
      </c>
      <c r="D13" s="7" t="s">
        <v>100</v>
      </c>
      <c r="E13" s="7" t="s">
        <v>100</v>
      </c>
      <c r="F13" s="7" t="s">
        <v>100</v>
      </c>
      <c r="G13" s="7" t="s">
        <v>100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20</v>
      </c>
      <c r="B14" s="7">
        <v>1</v>
      </c>
      <c r="C14" s="7">
        <v>803.87</v>
      </c>
      <c r="D14" s="7" t="s">
        <v>100</v>
      </c>
      <c r="E14" s="7" t="s">
        <v>100</v>
      </c>
      <c r="F14" s="7">
        <v>1</v>
      </c>
      <c r="G14" s="7">
        <v>3261.53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21</v>
      </c>
      <c r="B15" s="7">
        <v>75</v>
      </c>
      <c r="C15" s="7">
        <v>15656.78</v>
      </c>
      <c r="D15" s="7">
        <v>2</v>
      </c>
      <c r="E15" s="7">
        <v>540.52</v>
      </c>
      <c r="F15" s="7" t="s">
        <v>100</v>
      </c>
      <c r="G15" s="7" t="s">
        <v>100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22</v>
      </c>
      <c r="B16" s="7">
        <v>17</v>
      </c>
      <c r="C16" s="7">
        <v>2222.61</v>
      </c>
      <c r="D16" s="7" t="s">
        <v>100</v>
      </c>
      <c r="E16" s="7" t="s">
        <v>100</v>
      </c>
      <c r="F16" s="7" t="s">
        <v>100</v>
      </c>
      <c r="G16" s="7" t="s">
        <v>100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23</v>
      </c>
      <c r="B17" s="7">
        <v>3</v>
      </c>
      <c r="C17" s="7">
        <v>17112.07</v>
      </c>
      <c r="D17" s="7" t="s">
        <v>100</v>
      </c>
      <c r="E17" s="7" t="s">
        <v>100</v>
      </c>
      <c r="F17" s="7" t="s">
        <v>100</v>
      </c>
      <c r="G17" s="7" t="s">
        <v>100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24</v>
      </c>
      <c r="B18" s="7">
        <v>1</v>
      </c>
      <c r="C18" s="7">
        <v>627.81</v>
      </c>
      <c r="D18" s="7" t="s">
        <v>100</v>
      </c>
      <c r="E18" s="7" t="s">
        <v>100</v>
      </c>
      <c r="F18" s="7" t="s">
        <v>100</v>
      </c>
      <c r="G18" s="7" t="s">
        <v>100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25</v>
      </c>
      <c r="B19" s="7">
        <v>10</v>
      </c>
      <c r="C19" s="7">
        <v>4938.65</v>
      </c>
      <c r="D19" s="7">
        <v>36</v>
      </c>
      <c r="E19" s="7">
        <v>5850.77</v>
      </c>
      <c r="F19" s="7">
        <v>1</v>
      </c>
      <c r="G19" s="7">
        <v>35.91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 t="s">
        <v>26</v>
      </c>
      <c r="B20" s="7">
        <v>1</v>
      </c>
      <c r="C20" s="7">
        <v>33.04</v>
      </c>
      <c r="D20" s="7">
        <v>6</v>
      </c>
      <c r="E20" s="7">
        <v>3659.94</v>
      </c>
      <c r="F20" s="7" t="s">
        <v>100</v>
      </c>
      <c r="G20" s="7" t="s">
        <v>100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27</v>
      </c>
      <c r="B21" s="7">
        <v>2</v>
      </c>
      <c r="C21" s="7">
        <v>2815.89</v>
      </c>
      <c r="D21" s="7" t="s">
        <v>100</v>
      </c>
      <c r="E21" s="7" t="s">
        <v>100</v>
      </c>
      <c r="F21" s="7">
        <v>7</v>
      </c>
      <c r="G21" s="7">
        <v>8273.35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28</v>
      </c>
      <c r="B22" s="7">
        <v>1</v>
      </c>
      <c r="C22" s="7">
        <v>7264.48</v>
      </c>
      <c r="D22" s="7" t="s">
        <v>100</v>
      </c>
      <c r="E22" s="7" t="s">
        <v>100</v>
      </c>
      <c r="F22" s="7" t="s">
        <v>100</v>
      </c>
      <c r="G22" s="7" t="s">
        <v>100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29</v>
      </c>
      <c r="B23" s="7">
        <v>32</v>
      </c>
      <c r="C23" s="7">
        <v>22287.89</v>
      </c>
      <c r="D23" s="7" t="s">
        <v>100</v>
      </c>
      <c r="E23" s="7" t="s">
        <v>100</v>
      </c>
      <c r="F23" s="7">
        <v>2</v>
      </c>
      <c r="G23" s="7">
        <v>19666.66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30</v>
      </c>
      <c r="B24" s="7">
        <v>54</v>
      </c>
      <c r="C24" s="7">
        <v>42520.65</v>
      </c>
      <c r="D24" s="7" t="s">
        <v>100</v>
      </c>
      <c r="E24" s="7" t="s">
        <v>100</v>
      </c>
      <c r="F24" s="7">
        <v>54</v>
      </c>
      <c r="G24" s="7">
        <v>91696.57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 thickBot="1">
      <c r="A25" s="11" t="s">
        <v>321</v>
      </c>
      <c r="B25" s="13">
        <f aca="true" t="shared" si="0" ref="B25:G25">SUM(B8:B24)</f>
        <v>252</v>
      </c>
      <c r="C25" s="13">
        <f t="shared" si="0"/>
        <v>137281.67</v>
      </c>
      <c r="D25" s="12">
        <f t="shared" si="0"/>
        <v>48</v>
      </c>
      <c r="E25" s="12">
        <f t="shared" si="0"/>
        <v>32643.99</v>
      </c>
      <c r="F25" s="12">
        <f t="shared" si="0"/>
        <v>67</v>
      </c>
      <c r="G25" s="13">
        <f t="shared" si="0"/>
        <v>138125.81</v>
      </c>
      <c r="H25" s="8"/>
      <c r="I25" s="8"/>
      <c r="J25" s="8"/>
      <c r="K25" s="8"/>
      <c r="L25" s="8"/>
      <c r="M25" s="8"/>
      <c r="N25" s="8"/>
      <c r="O25" s="8"/>
      <c r="P25" s="8"/>
    </row>
    <row r="26" spans="1:7" s="5" customFormat="1" ht="12" customHeight="1">
      <c r="A26" s="14" t="s">
        <v>489</v>
      </c>
      <c r="B26" s="2"/>
      <c r="C26" s="2"/>
      <c r="D26" s="2"/>
      <c r="E26" s="2"/>
      <c r="F26" s="2"/>
      <c r="G26" s="2"/>
    </row>
  </sheetData>
  <mergeCells count="7">
    <mergeCell ref="A1:G1"/>
    <mergeCell ref="B6:C6"/>
    <mergeCell ref="A6:A7"/>
    <mergeCell ref="F6:G6"/>
    <mergeCell ref="D6:E6"/>
    <mergeCell ref="A4:G4"/>
    <mergeCell ref="A3:G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1" max="1" width="28.00390625" style="1" customWidth="1"/>
    <col min="2" max="7" width="13.7109375" style="1" customWidth="1"/>
    <col min="8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</row>
    <row r="2" ht="12.75">
      <c r="A2" s="316" t="s">
        <v>646</v>
      </c>
    </row>
    <row r="3" spans="1:12" ht="15">
      <c r="A3" s="359" t="s">
        <v>498</v>
      </c>
      <c r="B3" s="359"/>
      <c r="C3" s="359"/>
      <c r="D3" s="359"/>
      <c r="E3" s="359"/>
      <c r="F3" s="359"/>
      <c r="G3" s="359"/>
      <c r="H3" s="18"/>
      <c r="I3" s="18"/>
      <c r="J3" s="18"/>
      <c r="K3" s="18"/>
      <c r="L3" s="18"/>
    </row>
    <row r="4" spans="1:7" ht="15">
      <c r="A4" s="359" t="s">
        <v>577</v>
      </c>
      <c r="B4" s="359"/>
      <c r="C4" s="359"/>
      <c r="D4" s="359"/>
      <c r="E4" s="359"/>
      <c r="F4" s="359"/>
      <c r="G4" s="359"/>
    </row>
    <row r="5" ht="13.5" thickBot="1"/>
    <row r="6" spans="1:12" s="5" customFormat="1" ht="12.75" customHeight="1">
      <c r="A6" s="351" t="s">
        <v>13</v>
      </c>
      <c r="B6" s="346" t="s">
        <v>433</v>
      </c>
      <c r="C6" s="331"/>
      <c r="D6" s="346" t="s">
        <v>434</v>
      </c>
      <c r="E6" s="331"/>
      <c r="F6" s="346" t="s">
        <v>435</v>
      </c>
      <c r="G6" s="347"/>
      <c r="H6" s="4"/>
      <c r="I6" s="4"/>
      <c r="J6" s="4"/>
      <c r="K6" s="4"/>
      <c r="L6" s="4"/>
    </row>
    <row r="7" spans="1:12" s="5" customFormat="1" ht="29.25" customHeight="1" thickBot="1">
      <c r="A7" s="352"/>
      <c r="B7" s="30" t="s">
        <v>405</v>
      </c>
      <c r="C7" s="30" t="s">
        <v>171</v>
      </c>
      <c r="D7" s="30" t="s">
        <v>405</v>
      </c>
      <c r="E7" s="30" t="s">
        <v>171</v>
      </c>
      <c r="F7" s="30" t="s">
        <v>405</v>
      </c>
      <c r="G7" s="32" t="s">
        <v>171</v>
      </c>
      <c r="H7" s="4"/>
      <c r="I7" s="4"/>
      <c r="J7" s="4"/>
      <c r="K7" s="4"/>
      <c r="L7" s="4"/>
    </row>
    <row r="8" spans="1:16" s="5" customFormat="1" ht="12.75">
      <c r="A8" s="6" t="s">
        <v>14</v>
      </c>
      <c r="B8" s="7" t="s">
        <v>100</v>
      </c>
      <c r="C8" s="7" t="s">
        <v>100</v>
      </c>
      <c r="D8" s="7" t="s">
        <v>100</v>
      </c>
      <c r="E8" s="7" t="s">
        <v>100</v>
      </c>
      <c r="F8" s="7" t="s">
        <v>100</v>
      </c>
      <c r="G8" s="7" t="s">
        <v>100</v>
      </c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15</v>
      </c>
      <c r="B9" s="7" t="s">
        <v>100</v>
      </c>
      <c r="C9" s="7" t="s">
        <v>100</v>
      </c>
      <c r="D9" s="7">
        <v>10</v>
      </c>
      <c r="E9" s="7">
        <v>12371.06</v>
      </c>
      <c r="F9" s="7">
        <v>9</v>
      </c>
      <c r="G9" s="7">
        <v>128648.65</v>
      </c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16</v>
      </c>
      <c r="B10" s="7">
        <v>1</v>
      </c>
      <c r="C10" s="7">
        <v>4343.5</v>
      </c>
      <c r="D10" s="7" t="s">
        <v>100</v>
      </c>
      <c r="E10" s="7" t="s">
        <v>100</v>
      </c>
      <c r="F10" s="7" t="s">
        <v>100</v>
      </c>
      <c r="G10" s="7" t="s">
        <v>100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</v>
      </c>
      <c r="B11" s="7" t="s">
        <v>100</v>
      </c>
      <c r="C11" s="7" t="s">
        <v>100</v>
      </c>
      <c r="D11" s="7">
        <v>1</v>
      </c>
      <c r="E11" s="7">
        <v>22038.93</v>
      </c>
      <c r="F11" s="7" t="s">
        <v>100</v>
      </c>
      <c r="G11" s="7" t="s">
        <v>100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18</v>
      </c>
      <c r="B12" s="7">
        <v>45</v>
      </c>
      <c r="C12" s="7">
        <v>8976.15</v>
      </c>
      <c r="D12" s="7">
        <v>3</v>
      </c>
      <c r="E12" s="7">
        <v>553.83</v>
      </c>
      <c r="F12" s="7">
        <v>1</v>
      </c>
      <c r="G12" s="7">
        <v>3228.15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19</v>
      </c>
      <c r="B13" s="7">
        <v>1</v>
      </c>
      <c r="C13" s="7">
        <v>476.77</v>
      </c>
      <c r="D13" s="7" t="s">
        <v>100</v>
      </c>
      <c r="E13" s="7" t="s">
        <v>100</v>
      </c>
      <c r="F13" s="7" t="s">
        <v>100</v>
      </c>
      <c r="G13" s="7" t="s">
        <v>100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20</v>
      </c>
      <c r="B14" s="7" t="s">
        <v>100</v>
      </c>
      <c r="C14" s="7" t="s">
        <v>100</v>
      </c>
      <c r="D14" s="7">
        <v>1</v>
      </c>
      <c r="E14" s="7">
        <v>803.87</v>
      </c>
      <c r="F14" s="7">
        <v>1</v>
      </c>
      <c r="G14" s="7">
        <v>3261.53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21</v>
      </c>
      <c r="B15" s="7" t="s">
        <v>100</v>
      </c>
      <c r="C15" s="7" t="s">
        <v>100</v>
      </c>
      <c r="D15" s="7">
        <v>71</v>
      </c>
      <c r="E15" s="7">
        <v>16138.8</v>
      </c>
      <c r="F15" s="7" t="s">
        <v>100</v>
      </c>
      <c r="G15" s="7" t="s">
        <v>100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22</v>
      </c>
      <c r="B16" s="7">
        <v>7</v>
      </c>
      <c r="C16" s="7">
        <v>2222.61</v>
      </c>
      <c r="D16" s="7" t="s">
        <v>100</v>
      </c>
      <c r="E16" s="7" t="s">
        <v>100</v>
      </c>
      <c r="F16" s="7" t="s">
        <v>100</v>
      </c>
      <c r="G16" s="7" t="s">
        <v>100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23</v>
      </c>
      <c r="B17" s="7">
        <v>3</v>
      </c>
      <c r="C17" s="7">
        <v>17112.52</v>
      </c>
      <c r="D17" s="7" t="s">
        <v>100</v>
      </c>
      <c r="E17" s="7" t="s">
        <v>100</v>
      </c>
      <c r="F17" s="7" t="s">
        <v>100</v>
      </c>
      <c r="G17" s="7" t="s">
        <v>100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24</v>
      </c>
      <c r="B18" s="7">
        <v>1</v>
      </c>
      <c r="C18" s="7">
        <v>622.15</v>
      </c>
      <c r="D18" s="7" t="s">
        <v>100</v>
      </c>
      <c r="E18" s="7" t="s">
        <v>100</v>
      </c>
      <c r="F18" s="7" t="s">
        <v>100</v>
      </c>
      <c r="G18" s="7" t="s">
        <v>100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25</v>
      </c>
      <c r="B19" s="7">
        <v>21</v>
      </c>
      <c r="C19" s="7">
        <v>21699.59</v>
      </c>
      <c r="D19" s="7">
        <v>51</v>
      </c>
      <c r="E19" s="7">
        <v>10575.27</v>
      </c>
      <c r="F19" s="7">
        <v>1</v>
      </c>
      <c r="G19" s="7">
        <v>35.91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 t="s">
        <v>26</v>
      </c>
      <c r="B20" s="7">
        <v>1</v>
      </c>
      <c r="C20" s="7">
        <v>33.04</v>
      </c>
      <c r="D20" s="7">
        <v>247</v>
      </c>
      <c r="E20" s="7">
        <v>9758.91</v>
      </c>
      <c r="F20" s="7">
        <v>4</v>
      </c>
      <c r="G20" s="7">
        <v>3520.35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27</v>
      </c>
      <c r="B21" s="7">
        <v>2</v>
      </c>
      <c r="C21" s="7">
        <v>2815.89</v>
      </c>
      <c r="D21" s="7" t="s">
        <v>100</v>
      </c>
      <c r="E21" s="7" t="s">
        <v>100</v>
      </c>
      <c r="F21" s="7">
        <v>7</v>
      </c>
      <c r="G21" s="7">
        <v>8273.35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28</v>
      </c>
      <c r="B22" s="7">
        <v>1</v>
      </c>
      <c r="C22" s="7">
        <v>7265.97</v>
      </c>
      <c r="D22" s="7" t="s">
        <v>100</v>
      </c>
      <c r="E22" s="7" t="s">
        <v>100</v>
      </c>
      <c r="F22" s="7" t="s">
        <v>100</v>
      </c>
      <c r="G22" s="7" t="s">
        <v>100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29</v>
      </c>
      <c r="B23" s="7">
        <v>28</v>
      </c>
      <c r="C23" s="7">
        <v>21551.59</v>
      </c>
      <c r="D23" s="7">
        <v>4</v>
      </c>
      <c r="E23" s="7">
        <v>736.3</v>
      </c>
      <c r="F23" s="7">
        <v>2</v>
      </c>
      <c r="G23" s="7">
        <v>19666.66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30</v>
      </c>
      <c r="B24" s="7"/>
      <c r="C24" s="7"/>
      <c r="D24" s="7">
        <v>26</v>
      </c>
      <c r="E24" s="7">
        <v>20848.44</v>
      </c>
      <c r="F24" s="7">
        <v>27</v>
      </c>
      <c r="G24" s="7">
        <v>37383.72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 thickBot="1">
      <c r="A25" s="11" t="s">
        <v>321</v>
      </c>
      <c r="B25" s="13">
        <f aca="true" t="shared" si="0" ref="B25:G25">SUM(B8:B24)</f>
        <v>111</v>
      </c>
      <c r="C25" s="13">
        <f t="shared" si="0"/>
        <v>87119.78</v>
      </c>
      <c r="D25" s="12">
        <f t="shared" si="0"/>
        <v>414</v>
      </c>
      <c r="E25" s="12">
        <f t="shared" si="0"/>
        <v>93825.41000000002</v>
      </c>
      <c r="F25" s="12">
        <f t="shared" si="0"/>
        <v>52</v>
      </c>
      <c r="G25" s="13">
        <f t="shared" si="0"/>
        <v>204018.32</v>
      </c>
      <c r="H25" s="8"/>
      <c r="I25" s="8"/>
      <c r="J25" s="8"/>
      <c r="K25" s="8"/>
      <c r="L25" s="8"/>
      <c r="M25" s="8"/>
      <c r="N25" s="8"/>
      <c r="O25" s="8"/>
      <c r="P25" s="8"/>
    </row>
    <row r="26" spans="1:7" s="5" customFormat="1" ht="12" customHeight="1">
      <c r="A26" s="14" t="s">
        <v>528</v>
      </c>
      <c r="B26" s="2"/>
      <c r="C26" s="2"/>
      <c r="D26" s="2"/>
      <c r="E26" s="2"/>
      <c r="F26" s="2"/>
      <c r="G26" s="2"/>
    </row>
  </sheetData>
  <mergeCells count="7">
    <mergeCell ref="A1:G1"/>
    <mergeCell ref="B6:C6"/>
    <mergeCell ref="A6:A7"/>
    <mergeCell ref="F6:G6"/>
    <mergeCell ref="D6:E6"/>
    <mergeCell ref="A4:G4"/>
    <mergeCell ref="A3:G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8.00390625" style="1" customWidth="1"/>
    <col min="2" max="7" width="13.7109375" style="1" customWidth="1"/>
    <col min="8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</row>
    <row r="2" ht="12.75">
      <c r="A2" s="316" t="s">
        <v>646</v>
      </c>
    </row>
    <row r="3" spans="1:12" ht="15">
      <c r="A3" s="359" t="s">
        <v>499</v>
      </c>
      <c r="B3" s="359"/>
      <c r="C3" s="359"/>
      <c r="D3" s="359"/>
      <c r="E3" s="359"/>
      <c r="F3" s="359"/>
      <c r="G3" s="359"/>
      <c r="H3" s="18"/>
      <c r="I3" s="18"/>
      <c r="J3" s="18"/>
      <c r="K3" s="18"/>
      <c r="L3" s="18"/>
    </row>
    <row r="4" spans="1:7" ht="15">
      <c r="A4" s="370" t="s">
        <v>451</v>
      </c>
      <c r="B4" s="370"/>
      <c r="C4" s="370"/>
      <c r="D4" s="370"/>
      <c r="E4" s="370"/>
      <c r="F4" s="370"/>
      <c r="G4" s="370"/>
    </row>
    <row r="5" ht="13.5" thickBot="1"/>
    <row r="6" spans="1:12" s="5" customFormat="1" ht="12.75" customHeight="1">
      <c r="A6" s="351" t="s">
        <v>13</v>
      </c>
      <c r="B6" s="346" t="s">
        <v>173</v>
      </c>
      <c r="C6" s="331"/>
      <c r="D6" s="346" t="s">
        <v>174</v>
      </c>
      <c r="E6" s="331"/>
      <c r="F6" s="346" t="s">
        <v>175</v>
      </c>
      <c r="G6" s="347"/>
      <c r="H6" s="4"/>
      <c r="I6" s="4"/>
      <c r="J6" s="4"/>
      <c r="K6" s="4"/>
      <c r="L6" s="4"/>
    </row>
    <row r="7" spans="1:12" s="5" customFormat="1" ht="29.25" customHeight="1" thickBot="1">
      <c r="A7" s="352"/>
      <c r="B7" s="30" t="s">
        <v>405</v>
      </c>
      <c r="C7" s="30" t="s">
        <v>171</v>
      </c>
      <c r="D7" s="30" t="s">
        <v>405</v>
      </c>
      <c r="E7" s="30" t="s">
        <v>171</v>
      </c>
      <c r="F7" s="30" t="s">
        <v>405</v>
      </c>
      <c r="G7" s="32" t="s">
        <v>171</v>
      </c>
      <c r="H7" s="4"/>
      <c r="I7" s="4"/>
      <c r="J7" s="4"/>
      <c r="K7" s="4"/>
      <c r="L7" s="4"/>
    </row>
    <row r="8" spans="1:16" s="5" customFormat="1" ht="12.75">
      <c r="A8" s="6" t="s">
        <v>14</v>
      </c>
      <c r="B8" s="7" t="s">
        <v>100</v>
      </c>
      <c r="C8" s="7" t="s">
        <v>100</v>
      </c>
      <c r="D8" s="7">
        <v>5</v>
      </c>
      <c r="E8" s="7">
        <v>357.43</v>
      </c>
      <c r="F8" s="7" t="s">
        <v>100</v>
      </c>
      <c r="G8" s="7" t="s">
        <v>100</v>
      </c>
      <c r="H8" s="8"/>
      <c r="I8" s="263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15</v>
      </c>
      <c r="B9" s="7" t="s">
        <v>100</v>
      </c>
      <c r="C9" s="7" t="s">
        <v>100</v>
      </c>
      <c r="D9" s="7">
        <v>36</v>
      </c>
      <c r="E9" s="7">
        <v>262.48</v>
      </c>
      <c r="F9" s="7" t="s">
        <v>100</v>
      </c>
      <c r="G9" s="7" t="s">
        <v>100</v>
      </c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16</v>
      </c>
      <c r="B10" s="7" t="s">
        <v>100</v>
      </c>
      <c r="C10" s="7" t="s">
        <v>100</v>
      </c>
      <c r="D10" s="7">
        <v>1</v>
      </c>
      <c r="E10" s="7">
        <v>2.65</v>
      </c>
      <c r="F10" s="7" t="s">
        <v>100</v>
      </c>
      <c r="G10" s="7" t="s">
        <v>100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</v>
      </c>
      <c r="B11" s="7" t="s">
        <v>100</v>
      </c>
      <c r="C11" s="7" t="s">
        <v>100</v>
      </c>
      <c r="D11" s="7" t="s">
        <v>100</v>
      </c>
      <c r="E11" s="7" t="s">
        <v>100</v>
      </c>
      <c r="F11" s="7">
        <v>6</v>
      </c>
      <c r="G11" s="7">
        <v>894.37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18</v>
      </c>
      <c r="B12" s="7" t="s">
        <v>100</v>
      </c>
      <c r="C12" s="7" t="s">
        <v>100</v>
      </c>
      <c r="D12" s="7">
        <v>30</v>
      </c>
      <c r="E12" s="7">
        <v>23.12</v>
      </c>
      <c r="F12" s="7" t="s">
        <v>100</v>
      </c>
      <c r="G12" s="7" t="s">
        <v>100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19</v>
      </c>
      <c r="B13" s="7" t="s">
        <v>100</v>
      </c>
      <c r="C13" s="7" t="s">
        <v>100</v>
      </c>
      <c r="D13" s="7" t="s">
        <v>100</v>
      </c>
      <c r="E13" s="7" t="s">
        <v>100</v>
      </c>
      <c r="F13" s="7" t="s">
        <v>100</v>
      </c>
      <c r="G13" s="7" t="s">
        <v>100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20</v>
      </c>
      <c r="B14" s="7" t="s">
        <v>100</v>
      </c>
      <c r="C14" s="7" t="s">
        <v>100</v>
      </c>
      <c r="D14" s="7">
        <v>8</v>
      </c>
      <c r="E14" s="7">
        <v>2652.8</v>
      </c>
      <c r="F14" s="7" t="s">
        <v>100</v>
      </c>
      <c r="G14" s="7" t="s">
        <v>100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21</v>
      </c>
      <c r="B15" s="7">
        <v>11</v>
      </c>
      <c r="C15" s="7">
        <v>10961.73</v>
      </c>
      <c r="D15" s="7" t="s">
        <v>100</v>
      </c>
      <c r="E15" s="7" t="s">
        <v>100</v>
      </c>
      <c r="F15" s="7" t="s">
        <v>100</v>
      </c>
      <c r="G15" s="7" t="s">
        <v>100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22</v>
      </c>
      <c r="B16" s="7" t="s">
        <v>100</v>
      </c>
      <c r="C16" s="7" t="s">
        <v>100</v>
      </c>
      <c r="D16" s="7">
        <v>3</v>
      </c>
      <c r="E16" s="7">
        <v>499.06</v>
      </c>
      <c r="F16" s="7" t="s">
        <v>100</v>
      </c>
      <c r="G16" s="7" t="s">
        <v>100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23</v>
      </c>
      <c r="B17" s="7" t="s">
        <v>100</v>
      </c>
      <c r="C17" s="7" t="s">
        <v>100</v>
      </c>
      <c r="D17" s="7">
        <v>6</v>
      </c>
      <c r="E17" s="7">
        <v>22927.18</v>
      </c>
      <c r="F17" s="7" t="s">
        <v>100</v>
      </c>
      <c r="G17" s="7" t="s">
        <v>100</v>
      </c>
      <c r="H17" s="8"/>
      <c r="I17" s="263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24</v>
      </c>
      <c r="B18" s="7">
        <v>1</v>
      </c>
      <c r="C18" s="7">
        <v>1538.59</v>
      </c>
      <c r="D18" s="7">
        <v>1</v>
      </c>
      <c r="E18" s="7">
        <v>2.65</v>
      </c>
      <c r="F18" s="7" t="s">
        <v>100</v>
      </c>
      <c r="G18" s="7" t="s">
        <v>100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25</v>
      </c>
      <c r="B19" s="7" t="s">
        <v>100</v>
      </c>
      <c r="C19" s="7" t="s">
        <v>100</v>
      </c>
      <c r="D19" s="7">
        <v>17</v>
      </c>
      <c r="E19" s="7">
        <v>26368.33</v>
      </c>
      <c r="F19" s="7" t="s">
        <v>100</v>
      </c>
      <c r="G19" s="7" t="s">
        <v>100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 t="s">
        <v>26</v>
      </c>
      <c r="B20" s="7">
        <v>9</v>
      </c>
      <c r="C20" s="7">
        <v>7772.82</v>
      </c>
      <c r="D20" s="7" t="s">
        <v>100</v>
      </c>
      <c r="E20" s="7" t="s">
        <v>100</v>
      </c>
      <c r="F20" s="7" t="s">
        <v>100</v>
      </c>
      <c r="G20" s="7" t="s">
        <v>100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27</v>
      </c>
      <c r="B21" s="7" t="s">
        <v>100</v>
      </c>
      <c r="C21" s="7" t="s">
        <v>100</v>
      </c>
      <c r="D21" s="7" t="s">
        <v>100</v>
      </c>
      <c r="E21" s="7" t="s">
        <v>100</v>
      </c>
      <c r="F21" s="7" t="s">
        <v>100</v>
      </c>
      <c r="G21" s="7" t="s">
        <v>100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28</v>
      </c>
      <c r="B22" s="7" t="s">
        <v>100</v>
      </c>
      <c r="C22" s="7" t="s">
        <v>100</v>
      </c>
      <c r="D22" s="7">
        <v>4</v>
      </c>
      <c r="E22" s="7">
        <v>1444.3</v>
      </c>
      <c r="F22" s="7" t="s">
        <v>100</v>
      </c>
      <c r="G22" s="7" t="s">
        <v>100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29</v>
      </c>
      <c r="B23" s="7">
        <v>34</v>
      </c>
      <c r="C23" s="7">
        <v>88789.87</v>
      </c>
      <c r="D23" s="7">
        <v>40</v>
      </c>
      <c r="E23" s="7">
        <v>1044.62</v>
      </c>
      <c r="F23" s="7" t="s">
        <v>100</v>
      </c>
      <c r="G23" s="7" t="s">
        <v>100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30</v>
      </c>
      <c r="B24" s="7" t="s">
        <v>100</v>
      </c>
      <c r="C24" s="7" t="s">
        <v>100</v>
      </c>
      <c r="D24" s="7">
        <v>104</v>
      </c>
      <c r="E24" s="7">
        <v>62042.81</v>
      </c>
      <c r="F24" s="7" t="s">
        <v>100</v>
      </c>
      <c r="G24" s="7" t="s">
        <v>100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 thickBot="1">
      <c r="A25" s="11" t="s">
        <v>321</v>
      </c>
      <c r="B25" s="13">
        <f aca="true" t="shared" si="0" ref="B25:G25">SUM(B8:B24)</f>
        <v>55</v>
      </c>
      <c r="C25" s="13">
        <f t="shared" si="0"/>
        <v>109063.01</v>
      </c>
      <c r="D25" s="12">
        <f t="shared" si="0"/>
        <v>255</v>
      </c>
      <c r="E25" s="12">
        <f t="shared" si="0"/>
        <v>117627.43000000001</v>
      </c>
      <c r="F25" s="12">
        <f t="shared" si="0"/>
        <v>6</v>
      </c>
      <c r="G25" s="13">
        <f t="shared" si="0"/>
        <v>894.37</v>
      </c>
      <c r="H25" s="8"/>
      <c r="I25" s="8"/>
      <c r="J25" s="8"/>
      <c r="K25" s="8"/>
      <c r="L25" s="8"/>
      <c r="M25" s="8"/>
      <c r="N25" s="8"/>
      <c r="O25" s="8"/>
      <c r="P25" s="8"/>
    </row>
    <row r="26" spans="1:7" s="5" customFormat="1" ht="17.25" customHeight="1">
      <c r="A26" s="14" t="s">
        <v>489</v>
      </c>
      <c r="B26" s="2"/>
      <c r="C26" s="2"/>
      <c r="D26" s="2"/>
      <c r="E26" s="2"/>
      <c r="F26" s="2"/>
      <c r="G26" s="2"/>
    </row>
  </sheetData>
  <mergeCells count="7">
    <mergeCell ref="A3:G3"/>
    <mergeCell ref="A1:G1"/>
    <mergeCell ref="B6:C6"/>
    <mergeCell ref="A6:A7"/>
    <mergeCell ref="F6:G6"/>
    <mergeCell ref="D6:E6"/>
    <mergeCell ref="A4:G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H22" sqref="H22"/>
    </sheetView>
  </sheetViews>
  <sheetFormatPr defaultColWidth="11.421875" defaultRowHeight="12.75"/>
  <cols>
    <col min="1" max="1" width="28.00390625" style="1" customWidth="1"/>
    <col min="2" max="7" width="13.7109375" style="1" customWidth="1"/>
    <col min="8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</row>
    <row r="2" ht="12.75">
      <c r="A2" s="316" t="s">
        <v>646</v>
      </c>
    </row>
    <row r="3" spans="1:12" ht="15">
      <c r="A3" s="359" t="s">
        <v>499</v>
      </c>
      <c r="B3" s="359"/>
      <c r="C3" s="359"/>
      <c r="D3" s="359"/>
      <c r="E3" s="359"/>
      <c r="F3" s="359"/>
      <c r="G3" s="359"/>
      <c r="H3" s="18"/>
      <c r="I3" s="18"/>
      <c r="J3" s="18"/>
      <c r="K3" s="18"/>
      <c r="L3" s="18"/>
    </row>
    <row r="4" spans="1:7" ht="15">
      <c r="A4" s="370" t="s">
        <v>578</v>
      </c>
      <c r="B4" s="370"/>
      <c r="C4" s="370"/>
      <c r="D4" s="370"/>
      <c r="E4" s="370"/>
      <c r="F4" s="370"/>
      <c r="G4" s="370"/>
    </row>
    <row r="5" ht="13.5" thickBot="1"/>
    <row r="6" spans="1:12" s="5" customFormat="1" ht="12.75" customHeight="1">
      <c r="A6" s="351" t="s">
        <v>13</v>
      </c>
      <c r="B6" s="346" t="s">
        <v>173</v>
      </c>
      <c r="C6" s="331"/>
      <c r="D6" s="346" t="s">
        <v>174</v>
      </c>
      <c r="E6" s="331"/>
      <c r="F6" s="346" t="s">
        <v>175</v>
      </c>
      <c r="G6" s="347"/>
      <c r="H6" s="4"/>
      <c r="I6" s="4"/>
      <c r="J6" s="4"/>
      <c r="K6" s="4"/>
      <c r="L6" s="4"/>
    </row>
    <row r="7" spans="1:12" s="5" customFormat="1" ht="29.25" customHeight="1" thickBot="1">
      <c r="A7" s="352"/>
      <c r="B7" s="30" t="s">
        <v>405</v>
      </c>
      <c r="C7" s="30" t="s">
        <v>171</v>
      </c>
      <c r="D7" s="30" t="s">
        <v>405</v>
      </c>
      <c r="E7" s="30" t="s">
        <v>171</v>
      </c>
      <c r="F7" s="30" t="s">
        <v>405</v>
      </c>
      <c r="G7" s="32" t="s">
        <v>171</v>
      </c>
      <c r="H7" s="4"/>
      <c r="I7" s="4"/>
      <c r="J7" s="4"/>
      <c r="K7" s="4"/>
      <c r="L7" s="4"/>
    </row>
    <row r="8" spans="1:16" s="5" customFormat="1" ht="12.75">
      <c r="A8" s="6" t="s">
        <v>14</v>
      </c>
      <c r="B8" s="7" t="s">
        <v>100</v>
      </c>
      <c r="C8" s="7" t="s">
        <v>100</v>
      </c>
      <c r="D8" s="7">
        <v>4</v>
      </c>
      <c r="E8" s="7">
        <v>357.43</v>
      </c>
      <c r="F8" s="7" t="s">
        <v>100</v>
      </c>
      <c r="G8" s="7" t="s">
        <v>100</v>
      </c>
      <c r="H8" s="8"/>
      <c r="I8" s="263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15</v>
      </c>
      <c r="B9" s="7" t="s">
        <v>100</v>
      </c>
      <c r="C9" s="7" t="s">
        <v>100</v>
      </c>
      <c r="D9" s="7">
        <v>38</v>
      </c>
      <c r="E9" s="7">
        <v>6464.38</v>
      </c>
      <c r="F9" s="7" t="s">
        <v>100</v>
      </c>
      <c r="G9" s="7" t="s">
        <v>100</v>
      </c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16</v>
      </c>
      <c r="B10" s="7" t="s">
        <v>100</v>
      </c>
      <c r="C10" s="7" t="s">
        <v>100</v>
      </c>
      <c r="D10" s="7">
        <v>1</v>
      </c>
      <c r="E10" s="7">
        <v>2.65</v>
      </c>
      <c r="F10" s="7" t="s">
        <v>100</v>
      </c>
      <c r="G10" s="7" t="s">
        <v>100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</v>
      </c>
      <c r="B11" s="7" t="s">
        <v>100</v>
      </c>
      <c r="C11" s="7" t="s">
        <v>100</v>
      </c>
      <c r="D11" s="7" t="s">
        <v>100</v>
      </c>
      <c r="E11" s="7" t="s">
        <v>100</v>
      </c>
      <c r="F11" s="7">
        <v>5</v>
      </c>
      <c r="G11" s="7">
        <v>894.37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18</v>
      </c>
      <c r="B12" s="7" t="s">
        <v>100</v>
      </c>
      <c r="C12" s="7" t="s">
        <v>100</v>
      </c>
      <c r="D12" s="7">
        <v>30</v>
      </c>
      <c r="E12" s="7">
        <v>23.12</v>
      </c>
      <c r="F12" s="7" t="s">
        <v>100</v>
      </c>
      <c r="G12" s="7" t="s">
        <v>100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19</v>
      </c>
      <c r="B13" s="7" t="s">
        <v>100</v>
      </c>
      <c r="C13" s="7" t="s">
        <v>100</v>
      </c>
      <c r="D13" s="7" t="s">
        <v>100</v>
      </c>
      <c r="E13" s="7" t="s">
        <v>100</v>
      </c>
      <c r="F13" s="7" t="s">
        <v>100</v>
      </c>
      <c r="G13" s="7" t="s">
        <v>100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20</v>
      </c>
      <c r="B14" s="7" t="s">
        <v>100</v>
      </c>
      <c r="C14" s="7" t="s">
        <v>100</v>
      </c>
      <c r="D14" s="7">
        <v>8</v>
      </c>
      <c r="E14" s="7">
        <v>2652.8</v>
      </c>
      <c r="F14" s="7" t="s">
        <v>100</v>
      </c>
      <c r="G14" s="7" t="s">
        <v>100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21</v>
      </c>
      <c r="B15" s="7">
        <v>7</v>
      </c>
      <c r="C15" s="7">
        <v>11068.61</v>
      </c>
      <c r="D15" s="7" t="s">
        <v>100</v>
      </c>
      <c r="E15" s="7" t="s">
        <v>100</v>
      </c>
      <c r="F15" s="7" t="s">
        <v>100</v>
      </c>
      <c r="G15" s="7" t="s">
        <v>100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22</v>
      </c>
      <c r="B16" s="7" t="s">
        <v>100</v>
      </c>
      <c r="C16" s="7" t="s">
        <v>100</v>
      </c>
      <c r="D16" s="7">
        <v>2</v>
      </c>
      <c r="E16" s="7">
        <v>499.06</v>
      </c>
      <c r="F16" s="7" t="s">
        <v>100</v>
      </c>
      <c r="G16" s="7" t="s">
        <v>100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23</v>
      </c>
      <c r="B17" s="7" t="s">
        <v>100</v>
      </c>
      <c r="C17" s="7" t="s">
        <v>100</v>
      </c>
      <c r="D17" s="7">
        <v>6</v>
      </c>
      <c r="E17" s="7">
        <v>22932.19</v>
      </c>
      <c r="F17" s="7" t="s">
        <v>100</v>
      </c>
      <c r="G17" s="7" t="s">
        <v>100</v>
      </c>
      <c r="H17" s="8"/>
      <c r="I17" s="263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24</v>
      </c>
      <c r="B18" s="7">
        <v>1</v>
      </c>
      <c r="C18" s="7">
        <v>1538.59</v>
      </c>
      <c r="D18" s="7">
        <v>1</v>
      </c>
      <c r="E18" s="7">
        <v>2.65</v>
      </c>
      <c r="F18" s="7" t="s">
        <v>100</v>
      </c>
      <c r="G18" s="7" t="s">
        <v>100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25</v>
      </c>
      <c r="B19" s="7" t="s">
        <v>100</v>
      </c>
      <c r="C19" s="7" t="s">
        <v>100</v>
      </c>
      <c r="D19" s="7">
        <v>18</v>
      </c>
      <c r="E19" s="7">
        <v>28283.01</v>
      </c>
      <c r="F19" s="7" t="s">
        <v>100</v>
      </c>
      <c r="G19" s="7" t="s">
        <v>100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 t="s">
        <v>26</v>
      </c>
      <c r="B20" s="7">
        <v>33</v>
      </c>
      <c r="C20" s="7">
        <v>15134.94</v>
      </c>
      <c r="D20" s="7" t="s">
        <v>100</v>
      </c>
      <c r="E20" s="7" t="s">
        <v>100</v>
      </c>
      <c r="F20" s="7" t="s">
        <v>100</v>
      </c>
      <c r="G20" s="7" t="s">
        <v>100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27</v>
      </c>
      <c r="B21" s="7" t="s">
        <v>100</v>
      </c>
      <c r="C21" s="7" t="s">
        <v>100</v>
      </c>
      <c r="D21" s="7" t="s">
        <v>100</v>
      </c>
      <c r="E21" s="7" t="s">
        <v>100</v>
      </c>
      <c r="F21" s="7" t="s">
        <v>100</v>
      </c>
      <c r="G21" s="7" t="s">
        <v>100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28</v>
      </c>
      <c r="B22" s="7" t="s">
        <v>100</v>
      </c>
      <c r="C22" s="7" t="s">
        <v>100</v>
      </c>
      <c r="D22" s="7">
        <v>4</v>
      </c>
      <c r="E22" s="7">
        <v>1435.92</v>
      </c>
      <c r="F22" s="7" t="s">
        <v>100</v>
      </c>
      <c r="G22" s="7" t="s">
        <v>100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29</v>
      </c>
      <c r="B23" s="7">
        <v>32</v>
      </c>
      <c r="C23" s="7">
        <v>88789.87</v>
      </c>
      <c r="D23" s="7">
        <v>36</v>
      </c>
      <c r="E23" s="7">
        <v>1033.16</v>
      </c>
      <c r="F23" s="7" t="s">
        <v>100</v>
      </c>
      <c r="G23" s="7" t="s">
        <v>100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30</v>
      </c>
      <c r="B24" s="7" t="s">
        <v>100</v>
      </c>
      <c r="C24" s="7" t="s">
        <v>100</v>
      </c>
      <c r="D24" s="7">
        <v>52</v>
      </c>
      <c r="E24" s="7">
        <v>30538.5</v>
      </c>
      <c r="F24" s="7" t="s">
        <v>100</v>
      </c>
      <c r="G24" s="7" t="s">
        <v>100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 thickBot="1">
      <c r="A25" s="11" t="s">
        <v>321</v>
      </c>
      <c r="B25" s="13">
        <f aca="true" t="shared" si="0" ref="B25:G25">SUM(B8:B24)</f>
        <v>73</v>
      </c>
      <c r="C25" s="13">
        <f t="shared" si="0"/>
        <v>116532.01</v>
      </c>
      <c r="D25" s="12">
        <f t="shared" si="0"/>
        <v>200</v>
      </c>
      <c r="E25" s="12">
        <f t="shared" si="0"/>
        <v>94224.87</v>
      </c>
      <c r="F25" s="12">
        <f t="shared" si="0"/>
        <v>5</v>
      </c>
      <c r="G25" s="13">
        <f t="shared" si="0"/>
        <v>894.37</v>
      </c>
      <c r="H25" s="8"/>
      <c r="I25" s="8"/>
      <c r="J25" s="8"/>
      <c r="K25" s="8"/>
      <c r="L25" s="8"/>
      <c r="M25" s="8"/>
      <c r="N25" s="8"/>
      <c r="O25" s="8"/>
      <c r="P25" s="8"/>
    </row>
    <row r="26" spans="1:7" s="5" customFormat="1" ht="17.25" customHeight="1">
      <c r="A26" s="14" t="s">
        <v>528</v>
      </c>
      <c r="B26" s="2"/>
      <c r="C26" s="2"/>
      <c r="D26" s="2"/>
      <c r="E26" s="2"/>
      <c r="F26" s="2"/>
      <c r="G26" s="2"/>
    </row>
  </sheetData>
  <mergeCells count="7">
    <mergeCell ref="A3:G3"/>
    <mergeCell ref="A1:G1"/>
    <mergeCell ref="B6:C6"/>
    <mergeCell ref="A6:A7"/>
    <mergeCell ref="F6:G6"/>
    <mergeCell ref="D6:E6"/>
    <mergeCell ref="A4:G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8.00390625" style="1" customWidth="1"/>
    <col min="2" max="2" width="21.57421875" style="1" customWidth="1"/>
    <col min="3" max="3" width="20.28125" style="1" customWidth="1"/>
    <col min="4" max="4" width="19.7109375" style="1" customWidth="1"/>
    <col min="5" max="5" width="18.421875" style="1" customWidth="1"/>
    <col min="6" max="16384" width="11.421875" style="1" customWidth="1"/>
  </cols>
  <sheetData>
    <row r="1" spans="1:7" ht="18">
      <c r="A1" s="349" t="s">
        <v>422</v>
      </c>
      <c r="B1" s="349"/>
      <c r="C1" s="349"/>
      <c r="D1" s="349"/>
      <c r="E1" s="349"/>
      <c r="F1" s="17"/>
      <c r="G1" s="17"/>
    </row>
    <row r="2" ht="12.75">
      <c r="A2" s="316" t="s">
        <v>646</v>
      </c>
    </row>
    <row r="3" spans="1:8" ht="13.5" customHeight="1">
      <c r="A3" s="261" t="s">
        <v>523</v>
      </c>
      <c r="B3" s="261"/>
      <c r="C3" s="261"/>
      <c r="D3" s="261"/>
      <c r="E3" s="261"/>
      <c r="F3" s="18"/>
      <c r="G3" s="18"/>
      <c r="H3" s="18"/>
    </row>
    <row r="4" spans="1:5" ht="15">
      <c r="A4" s="370" t="s">
        <v>524</v>
      </c>
      <c r="B4" s="370"/>
      <c r="C4" s="370"/>
      <c r="D4" s="370"/>
      <c r="E4" s="370"/>
    </row>
    <row r="5" ht="13.5" thickBot="1"/>
    <row r="6" spans="1:8" s="5" customFormat="1" ht="12.75" customHeight="1">
      <c r="A6" s="351" t="s">
        <v>13</v>
      </c>
      <c r="B6" s="346" t="s">
        <v>172</v>
      </c>
      <c r="C6" s="331"/>
      <c r="D6" s="346" t="s">
        <v>31</v>
      </c>
      <c r="E6" s="347"/>
      <c r="F6" s="4"/>
      <c r="G6" s="4"/>
      <c r="H6" s="4"/>
    </row>
    <row r="7" spans="1:8" s="5" customFormat="1" ht="29.25" customHeight="1" thickBot="1">
      <c r="A7" s="352"/>
      <c r="B7" s="30" t="s">
        <v>405</v>
      </c>
      <c r="C7" s="30" t="s">
        <v>441</v>
      </c>
      <c r="D7" s="30" t="s">
        <v>405</v>
      </c>
      <c r="E7" s="32" t="s">
        <v>442</v>
      </c>
      <c r="F7" s="4"/>
      <c r="G7" s="4"/>
      <c r="H7" s="4"/>
    </row>
    <row r="8" spans="1:12" s="5" customFormat="1" ht="12.75">
      <c r="A8" s="6" t="s">
        <v>14</v>
      </c>
      <c r="B8" s="7">
        <v>115</v>
      </c>
      <c r="C8" s="7">
        <v>360744.8</v>
      </c>
      <c r="D8" s="7">
        <v>132</v>
      </c>
      <c r="E8" s="7">
        <v>387374.57</v>
      </c>
      <c r="F8" s="8"/>
      <c r="G8" s="8"/>
      <c r="H8" s="8"/>
      <c r="I8" s="8"/>
      <c r="J8" s="8"/>
      <c r="K8" s="8"/>
      <c r="L8" s="8"/>
    </row>
    <row r="9" spans="1:12" s="5" customFormat="1" ht="12.75">
      <c r="A9" s="6" t="s">
        <v>15</v>
      </c>
      <c r="B9" s="7" t="s">
        <v>100</v>
      </c>
      <c r="C9" s="7" t="s">
        <v>100</v>
      </c>
      <c r="D9" s="7">
        <v>50</v>
      </c>
      <c r="E9" s="7">
        <v>185253.72</v>
      </c>
      <c r="F9" s="8"/>
      <c r="G9" s="8"/>
      <c r="H9" s="8"/>
      <c r="I9" s="8"/>
      <c r="J9" s="8"/>
      <c r="K9" s="8"/>
      <c r="L9" s="8"/>
    </row>
    <row r="10" spans="1:12" s="5" customFormat="1" ht="12.75">
      <c r="A10" s="6" t="s">
        <v>16</v>
      </c>
      <c r="B10" s="7" t="s">
        <v>100</v>
      </c>
      <c r="C10" s="7" t="s">
        <v>100</v>
      </c>
      <c r="D10" s="7">
        <v>10</v>
      </c>
      <c r="E10" s="7">
        <v>56884.95</v>
      </c>
      <c r="F10" s="8"/>
      <c r="G10" s="8"/>
      <c r="H10" s="8"/>
      <c r="I10" s="8"/>
      <c r="J10" s="8"/>
      <c r="K10" s="8"/>
      <c r="L10" s="8"/>
    </row>
    <row r="11" spans="1:12" s="5" customFormat="1" ht="12.75">
      <c r="A11" s="6" t="s">
        <v>17</v>
      </c>
      <c r="B11" s="7">
        <v>22</v>
      </c>
      <c r="C11" s="7">
        <v>0.69</v>
      </c>
      <c r="D11" s="7">
        <v>36</v>
      </c>
      <c r="E11" s="7">
        <v>80019.93</v>
      </c>
      <c r="F11" s="8"/>
      <c r="G11" s="8"/>
      <c r="H11" s="8"/>
      <c r="I11" s="8"/>
      <c r="J11" s="8"/>
      <c r="K11" s="8"/>
      <c r="L11" s="8"/>
    </row>
    <row r="12" spans="1:12" s="5" customFormat="1" ht="12.75">
      <c r="A12" s="6" t="s">
        <v>18</v>
      </c>
      <c r="B12" s="7">
        <v>41</v>
      </c>
      <c r="C12" s="7">
        <v>1438.98</v>
      </c>
      <c r="D12" s="7">
        <v>122</v>
      </c>
      <c r="E12" s="7">
        <v>73412.75</v>
      </c>
      <c r="F12" s="8"/>
      <c r="G12" s="8"/>
      <c r="H12" s="8"/>
      <c r="I12" s="8"/>
      <c r="J12" s="8"/>
      <c r="K12" s="8"/>
      <c r="L12" s="8"/>
    </row>
    <row r="13" spans="1:12" s="5" customFormat="1" ht="12.75">
      <c r="A13" s="6" t="s">
        <v>19</v>
      </c>
      <c r="B13" s="7" t="s">
        <v>100</v>
      </c>
      <c r="C13" s="7" t="s">
        <v>100</v>
      </c>
      <c r="D13" s="7">
        <v>2</v>
      </c>
      <c r="E13" s="7">
        <v>24151.06</v>
      </c>
      <c r="F13" s="8"/>
      <c r="G13" s="8"/>
      <c r="H13" s="8"/>
      <c r="I13" s="8"/>
      <c r="J13" s="8"/>
      <c r="K13" s="8"/>
      <c r="L13" s="8"/>
    </row>
    <row r="14" spans="1:12" s="5" customFormat="1" ht="12.75">
      <c r="A14" s="6" t="s">
        <v>20</v>
      </c>
      <c r="B14" s="7" t="s">
        <v>100</v>
      </c>
      <c r="C14" s="7" t="s">
        <v>100</v>
      </c>
      <c r="D14" s="7">
        <v>14</v>
      </c>
      <c r="E14" s="7">
        <v>111610.85</v>
      </c>
      <c r="F14" s="8"/>
      <c r="G14" s="8"/>
      <c r="H14" s="8"/>
      <c r="I14" s="8"/>
      <c r="J14" s="8"/>
      <c r="K14" s="8"/>
      <c r="L14" s="8"/>
    </row>
    <row r="15" spans="1:12" s="5" customFormat="1" ht="12.75">
      <c r="A15" s="6" t="s">
        <v>21</v>
      </c>
      <c r="B15" s="7" t="s">
        <v>100</v>
      </c>
      <c r="C15" s="7" t="s">
        <v>100</v>
      </c>
      <c r="D15" s="7">
        <v>100</v>
      </c>
      <c r="E15" s="7">
        <v>170361.36</v>
      </c>
      <c r="F15" s="8"/>
      <c r="G15" s="8"/>
      <c r="H15" s="8"/>
      <c r="I15" s="8"/>
      <c r="J15" s="8"/>
      <c r="K15" s="8"/>
      <c r="L15" s="8"/>
    </row>
    <row r="16" spans="1:12" s="5" customFormat="1" ht="12.75">
      <c r="A16" s="6" t="s">
        <v>22</v>
      </c>
      <c r="B16" s="7" t="s">
        <v>100</v>
      </c>
      <c r="C16" s="7" t="s">
        <v>100</v>
      </c>
      <c r="D16" s="7">
        <v>35</v>
      </c>
      <c r="E16" s="7">
        <v>37564.67</v>
      </c>
      <c r="F16" s="8"/>
      <c r="G16" s="8"/>
      <c r="H16" s="8"/>
      <c r="I16" s="8"/>
      <c r="J16" s="8"/>
      <c r="K16" s="8"/>
      <c r="L16" s="8"/>
    </row>
    <row r="17" spans="1:12" s="5" customFormat="1" ht="12.75">
      <c r="A17" s="6" t="s">
        <v>23</v>
      </c>
      <c r="B17" s="7" t="s">
        <v>100</v>
      </c>
      <c r="C17" s="7" t="s">
        <v>100</v>
      </c>
      <c r="D17" s="7">
        <v>19</v>
      </c>
      <c r="E17" s="7">
        <v>504128.52</v>
      </c>
      <c r="F17" s="8"/>
      <c r="G17" s="8"/>
      <c r="H17" s="8"/>
      <c r="I17" s="8"/>
      <c r="J17" s="8"/>
      <c r="K17" s="8"/>
      <c r="L17" s="8"/>
    </row>
    <row r="18" spans="1:12" s="5" customFormat="1" ht="12.75">
      <c r="A18" s="6" t="s">
        <v>24</v>
      </c>
      <c r="B18" s="7">
        <v>3</v>
      </c>
      <c r="C18" s="7">
        <v>632.11</v>
      </c>
      <c r="D18" s="7">
        <v>10</v>
      </c>
      <c r="E18" s="7">
        <v>110504.11</v>
      </c>
      <c r="F18" s="8"/>
      <c r="G18" s="8"/>
      <c r="H18" s="8"/>
      <c r="I18" s="8"/>
      <c r="J18" s="8"/>
      <c r="K18" s="8"/>
      <c r="L18" s="8"/>
    </row>
    <row r="19" spans="1:12" s="5" customFormat="1" ht="12.75">
      <c r="A19" s="6" t="s">
        <v>25</v>
      </c>
      <c r="B19" s="7" t="s">
        <v>100</v>
      </c>
      <c r="C19" s="7" t="s">
        <v>100</v>
      </c>
      <c r="D19" s="7">
        <v>71</v>
      </c>
      <c r="E19" s="7">
        <v>217458.52</v>
      </c>
      <c r="F19" s="8"/>
      <c r="G19" s="8"/>
      <c r="H19" s="8"/>
      <c r="I19" s="8"/>
      <c r="J19" s="8"/>
      <c r="K19" s="8"/>
      <c r="L19" s="8"/>
    </row>
    <row r="20" spans="1:12" s="5" customFormat="1" ht="12.75">
      <c r="A20" s="6" t="s">
        <v>26</v>
      </c>
      <c r="B20" s="7" t="s">
        <v>100</v>
      </c>
      <c r="C20" s="7" t="s">
        <v>100</v>
      </c>
      <c r="D20" s="7">
        <v>28</v>
      </c>
      <c r="E20" s="7">
        <v>114676.36</v>
      </c>
      <c r="F20" s="8"/>
      <c r="G20" s="8"/>
      <c r="H20" s="8"/>
      <c r="I20" s="8"/>
      <c r="J20" s="8"/>
      <c r="K20" s="8"/>
      <c r="L20" s="8"/>
    </row>
    <row r="21" spans="1:12" s="5" customFormat="1" ht="12.75">
      <c r="A21" s="6" t="s">
        <v>27</v>
      </c>
      <c r="B21" s="7" t="s">
        <v>100</v>
      </c>
      <c r="C21" s="7" t="s">
        <v>100</v>
      </c>
      <c r="D21" s="7">
        <v>19</v>
      </c>
      <c r="E21" s="7">
        <v>77832.07</v>
      </c>
      <c r="F21" s="8"/>
      <c r="G21" s="8"/>
      <c r="H21" s="8"/>
      <c r="I21" s="8"/>
      <c r="J21" s="8"/>
      <c r="K21" s="8"/>
      <c r="L21" s="8"/>
    </row>
    <row r="22" spans="1:12" s="5" customFormat="1" ht="12.75">
      <c r="A22" s="6" t="s">
        <v>28</v>
      </c>
      <c r="B22" s="7">
        <v>35</v>
      </c>
      <c r="C22" s="7">
        <v>246087.58</v>
      </c>
      <c r="D22" s="7">
        <v>44</v>
      </c>
      <c r="E22" s="7">
        <v>287484.99</v>
      </c>
      <c r="F22" s="8"/>
      <c r="G22" s="8"/>
      <c r="H22" s="8"/>
      <c r="I22" s="8"/>
      <c r="J22" s="8"/>
      <c r="K22" s="8"/>
      <c r="L22" s="8"/>
    </row>
    <row r="23" spans="1:12" s="5" customFormat="1" ht="12.75">
      <c r="A23" s="6" t="s">
        <v>29</v>
      </c>
      <c r="B23" s="7" t="s">
        <v>100</v>
      </c>
      <c r="C23" s="7"/>
      <c r="D23" s="7">
        <v>159</v>
      </c>
      <c r="E23" s="7">
        <v>1699409.54</v>
      </c>
      <c r="F23" s="8"/>
      <c r="G23" s="8"/>
      <c r="H23" s="8"/>
      <c r="I23" s="8"/>
      <c r="J23" s="8"/>
      <c r="K23" s="8"/>
      <c r="L23" s="8"/>
    </row>
    <row r="24" spans="1:12" s="5" customFormat="1" ht="12.75">
      <c r="A24" s="6" t="s">
        <v>30</v>
      </c>
      <c r="B24" s="7">
        <v>38</v>
      </c>
      <c r="C24" s="7">
        <v>2701.55</v>
      </c>
      <c r="D24" s="7">
        <v>296</v>
      </c>
      <c r="E24" s="7">
        <v>691124.51</v>
      </c>
      <c r="F24" s="8"/>
      <c r="G24" s="8"/>
      <c r="H24" s="8"/>
      <c r="I24" s="8"/>
      <c r="J24" s="8"/>
      <c r="K24" s="8"/>
      <c r="L24" s="8"/>
    </row>
    <row r="25" spans="1:12" s="5" customFormat="1" ht="23.25" customHeight="1" thickBot="1">
      <c r="A25" s="11" t="s">
        <v>321</v>
      </c>
      <c r="B25" s="13">
        <f>SUM(B8:B24)</f>
        <v>254</v>
      </c>
      <c r="C25" s="13">
        <f>SUM(C8:C24)</f>
        <v>611605.71</v>
      </c>
      <c r="D25" s="12">
        <f>SUM(D8:D24)</f>
        <v>1147</v>
      </c>
      <c r="E25" s="13">
        <f>SUM(E8:E24)</f>
        <v>4829252.4799999995</v>
      </c>
      <c r="F25" s="8"/>
      <c r="G25" s="8"/>
      <c r="H25" s="8"/>
      <c r="I25" s="8"/>
      <c r="J25" s="8"/>
      <c r="K25" s="8"/>
      <c r="L25" s="8"/>
    </row>
    <row r="26" spans="1:5" s="5" customFormat="1" ht="17.25" customHeight="1">
      <c r="A26" s="14" t="s">
        <v>489</v>
      </c>
      <c r="B26" s="2"/>
      <c r="C26" s="2"/>
      <c r="D26" s="2"/>
      <c r="E26" s="2"/>
    </row>
  </sheetData>
  <mergeCells count="5">
    <mergeCell ref="A1:E1"/>
    <mergeCell ref="B6:C6"/>
    <mergeCell ref="A6:A7"/>
    <mergeCell ref="D6:E6"/>
    <mergeCell ref="A4:E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I17" sqref="I17"/>
    </sheetView>
  </sheetViews>
  <sheetFormatPr defaultColWidth="11.421875" defaultRowHeight="12.75"/>
  <cols>
    <col min="1" max="1" width="28.00390625" style="1" customWidth="1"/>
    <col min="2" max="2" width="21.57421875" style="1" customWidth="1"/>
    <col min="3" max="3" width="20.28125" style="1" customWidth="1"/>
    <col min="4" max="4" width="19.7109375" style="1" customWidth="1"/>
    <col min="5" max="5" width="18.421875" style="1" customWidth="1"/>
    <col min="6" max="16384" width="11.421875" style="1" customWidth="1"/>
  </cols>
  <sheetData>
    <row r="1" spans="1:7" ht="18">
      <c r="A1" s="349" t="s">
        <v>422</v>
      </c>
      <c r="B1" s="349"/>
      <c r="C1" s="349"/>
      <c r="D1" s="349"/>
      <c r="E1" s="349"/>
      <c r="F1" s="17"/>
      <c r="G1" s="17"/>
    </row>
    <row r="2" ht="12.75">
      <c r="A2" s="316" t="s">
        <v>646</v>
      </c>
    </row>
    <row r="3" spans="1:8" ht="13.5" customHeight="1">
      <c r="A3" s="261" t="s">
        <v>523</v>
      </c>
      <c r="B3" s="261"/>
      <c r="C3" s="261"/>
      <c r="D3" s="261"/>
      <c r="E3" s="261"/>
      <c r="F3" s="18"/>
      <c r="G3" s="18"/>
      <c r="H3" s="18"/>
    </row>
    <row r="4" spans="1:5" ht="15">
      <c r="A4" s="370" t="s">
        <v>579</v>
      </c>
      <c r="B4" s="370"/>
      <c r="C4" s="370"/>
      <c r="D4" s="370"/>
      <c r="E4" s="370"/>
    </row>
    <row r="5" ht="13.5" thickBot="1"/>
    <row r="6" spans="1:8" s="5" customFormat="1" ht="12.75" customHeight="1">
      <c r="A6" s="351" t="s">
        <v>13</v>
      </c>
      <c r="B6" s="346" t="s">
        <v>172</v>
      </c>
      <c r="C6" s="331"/>
      <c r="D6" s="346" t="s">
        <v>31</v>
      </c>
      <c r="E6" s="347"/>
      <c r="F6" s="4"/>
      <c r="G6" s="4"/>
      <c r="H6" s="4"/>
    </row>
    <row r="7" spans="1:8" s="5" customFormat="1" ht="29.25" customHeight="1" thickBot="1">
      <c r="A7" s="352"/>
      <c r="B7" s="30" t="s">
        <v>405</v>
      </c>
      <c r="C7" s="30" t="s">
        <v>441</v>
      </c>
      <c r="D7" s="30" t="s">
        <v>405</v>
      </c>
      <c r="E7" s="32" t="s">
        <v>442</v>
      </c>
      <c r="F7" s="4"/>
      <c r="G7" s="4"/>
      <c r="H7" s="4"/>
    </row>
    <row r="8" spans="1:12" s="5" customFormat="1" ht="12.75">
      <c r="A8" s="6" t="s">
        <v>14</v>
      </c>
      <c r="B8" s="7">
        <v>71</v>
      </c>
      <c r="C8" s="7">
        <v>359699.83</v>
      </c>
      <c r="D8" s="7">
        <v>82</v>
      </c>
      <c r="E8" s="7">
        <v>386325.38</v>
      </c>
      <c r="F8" s="8"/>
      <c r="G8" s="8"/>
      <c r="H8" s="8"/>
      <c r="I8" s="8"/>
      <c r="J8" s="8"/>
      <c r="K8" s="8"/>
      <c r="L8" s="8"/>
    </row>
    <row r="9" spans="1:12" s="5" customFormat="1" ht="12.75">
      <c r="A9" s="6" t="s">
        <v>15</v>
      </c>
      <c r="B9" s="7" t="s">
        <v>100</v>
      </c>
      <c r="C9" s="7" t="s">
        <v>100</v>
      </c>
      <c r="D9" s="7">
        <v>63</v>
      </c>
      <c r="E9" s="7">
        <v>352168.81</v>
      </c>
      <c r="F9" s="8"/>
      <c r="G9" s="8"/>
      <c r="H9" s="8"/>
      <c r="I9" s="8"/>
      <c r="J9" s="8"/>
      <c r="K9" s="8"/>
      <c r="L9" s="8"/>
    </row>
    <row r="10" spans="1:12" s="5" customFormat="1" ht="12.75">
      <c r="A10" s="6" t="s">
        <v>16</v>
      </c>
      <c r="B10" s="7" t="s">
        <v>100</v>
      </c>
      <c r="C10" s="7" t="s">
        <v>100</v>
      </c>
      <c r="D10" s="7">
        <v>8</v>
      </c>
      <c r="E10" s="7">
        <v>56885.13</v>
      </c>
      <c r="F10" s="8"/>
      <c r="G10" s="8"/>
      <c r="H10" s="8"/>
      <c r="I10" s="8"/>
      <c r="J10" s="8"/>
      <c r="K10" s="8"/>
      <c r="L10" s="8"/>
    </row>
    <row r="11" spans="1:12" s="5" customFormat="1" ht="12.75">
      <c r="A11" s="6" t="s">
        <v>17</v>
      </c>
      <c r="B11" s="7">
        <v>25</v>
      </c>
      <c r="C11" s="7">
        <v>0.78</v>
      </c>
      <c r="D11" s="7">
        <v>38</v>
      </c>
      <c r="E11" s="7">
        <v>80009.2</v>
      </c>
      <c r="F11" s="8"/>
      <c r="G11" s="8"/>
      <c r="H11" s="8"/>
      <c r="I11" s="8"/>
      <c r="J11" s="8"/>
      <c r="K11" s="8"/>
      <c r="L11" s="8"/>
    </row>
    <row r="12" spans="1:12" s="5" customFormat="1" ht="12.75">
      <c r="A12" s="6" t="s">
        <v>18</v>
      </c>
      <c r="B12" s="7">
        <v>41</v>
      </c>
      <c r="C12" s="7">
        <v>1438.98</v>
      </c>
      <c r="D12" s="7">
        <v>123</v>
      </c>
      <c r="E12" s="7">
        <v>76640.91</v>
      </c>
      <c r="F12" s="8"/>
      <c r="G12" s="8"/>
      <c r="H12" s="8"/>
      <c r="I12" s="8"/>
      <c r="J12" s="8"/>
      <c r="K12" s="8"/>
      <c r="L12" s="8"/>
    </row>
    <row r="13" spans="1:12" s="5" customFormat="1" ht="12.75">
      <c r="A13" s="6" t="s">
        <v>19</v>
      </c>
      <c r="B13" s="7" t="s">
        <v>100</v>
      </c>
      <c r="C13" s="7" t="s">
        <v>100</v>
      </c>
      <c r="D13" s="7">
        <v>2</v>
      </c>
      <c r="E13" s="7">
        <v>24151.06</v>
      </c>
      <c r="F13" s="8"/>
      <c r="G13" s="8"/>
      <c r="H13" s="8"/>
      <c r="I13" s="8"/>
      <c r="J13" s="8"/>
      <c r="K13" s="8"/>
      <c r="L13" s="8"/>
    </row>
    <row r="14" spans="1:12" s="5" customFormat="1" ht="12.75">
      <c r="A14" s="6" t="s">
        <v>20</v>
      </c>
      <c r="B14" s="7" t="s">
        <v>100</v>
      </c>
      <c r="C14" s="7" t="s">
        <v>100</v>
      </c>
      <c r="D14" s="7">
        <v>14</v>
      </c>
      <c r="E14" s="7">
        <v>111610.03</v>
      </c>
      <c r="F14" s="8"/>
      <c r="G14" s="8"/>
      <c r="H14" s="8"/>
      <c r="I14" s="8"/>
      <c r="J14" s="8"/>
      <c r="K14" s="8"/>
      <c r="L14" s="8"/>
    </row>
    <row r="15" spans="1:12" s="5" customFormat="1" ht="12.75">
      <c r="A15" s="6" t="s">
        <v>21</v>
      </c>
      <c r="B15" s="7" t="s">
        <v>100</v>
      </c>
      <c r="C15" s="7" t="s">
        <v>100</v>
      </c>
      <c r="D15" s="7">
        <v>90</v>
      </c>
      <c r="E15" s="7">
        <v>249192.03</v>
      </c>
      <c r="F15" s="8"/>
      <c r="G15" s="8"/>
      <c r="H15" s="8"/>
      <c r="I15" s="8"/>
      <c r="J15" s="8"/>
      <c r="K15" s="8"/>
      <c r="L15" s="8"/>
    </row>
    <row r="16" spans="1:12" s="5" customFormat="1" ht="12.75">
      <c r="A16" s="6" t="s">
        <v>22</v>
      </c>
      <c r="B16" s="7" t="s">
        <v>100</v>
      </c>
      <c r="C16" s="7" t="s">
        <v>100</v>
      </c>
      <c r="D16" s="7">
        <v>17</v>
      </c>
      <c r="E16" s="7">
        <v>37564.67</v>
      </c>
      <c r="F16" s="8"/>
      <c r="G16" s="8"/>
      <c r="H16" s="8"/>
      <c r="I16" s="8"/>
      <c r="J16" s="8"/>
      <c r="K16" s="8"/>
      <c r="L16" s="8"/>
    </row>
    <row r="17" spans="1:12" s="5" customFormat="1" ht="12.75">
      <c r="A17" s="6" t="s">
        <v>23</v>
      </c>
      <c r="B17" s="7" t="s">
        <v>100</v>
      </c>
      <c r="C17" s="7" t="s">
        <v>100</v>
      </c>
      <c r="D17" s="7">
        <v>20</v>
      </c>
      <c r="E17" s="7">
        <v>509470</v>
      </c>
      <c r="F17" s="8"/>
      <c r="G17" s="8"/>
      <c r="H17" s="8"/>
      <c r="I17" s="8"/>
      <c r="J17" s="8"/>
      <c r="K17" s="8"/>
      <c r="L17" s="8"/>
    </row>
    <row r="18" spans="1:12" s="5" customFormat="1" ht="12.75">
      <c r="A18" s="6" t="s">
        <v>24</v>
      </c>
      <c r="B18" s="7">
        <v>3</v>
      </c>
      <c r="C18" s="7">
        <v>632.11</v>
      </c>
      <c r="D18" s="7">
        <v>10</v>
      </c>
      <c r="E18" s="7">
        <v>110488.74</v>
      </c>
      <c r="F18" s="8"/>
      <c r="G18" s="8"/>
      <c r="H18" s="8"/>
      <c r="I18" s="8"/>
      <c r="J18" s="8"/>
      <c r="K18" s="8"/>
      <c r="L18" s="8"/>
    </row>
    <row r="19" spans="1:12" s="5" customFormat="1" ht="12.75">
      <c r="A19" s="6" t="s">
        <v>25</v>
      </c>
      <c r="B19" s="7" t="s">
        <v>100</v>
      </c>
      <c r="C19" s="7" t="s">
        <v>100</v>
      </c>
      <c r="D19" s="7">
        <v>98</v>
      </c>
      <c r="E19" s="7">
        <v>242708.02</v>
      </c>
      <c r="F19" s="8"/>
      <c r="G19" s="8"/>
      <c r="H19" s="8"/>
      <c r="I19" s="8"/>
      <c r="J19" s="8"/>
      <c r="K19" s="8"/>
      <c r="L19" s="8"/>
    </row>
    <row r="20" spans="1:12" s="5" customFormat="1" ht="12.75">
      <c r="A20" s="6" t="s">
        <v>26</v>
      </c>
      <c r="B20" s="7" t="s">
        <v>100</v>
      </c>
      <c r="C20" s="7" t="s">
        <v>100</v>
      </c>
      <c r="D20" s="7">
        <v>302</v>
      </c>
      <c r="E20" s="7">
        <v>174640.49</v>
      </c>
      <c r="F20" s="8"/>
      <c r="G20" s="8"/>
      <c r="H20" s="8"/>
      <c r="I20" s="8"/>
      <c r="J20" s="8"/>
      <c r="K20" s="8"/>
      <c r="L20" s="8"/>
    </row>
    <row r="21" spans="1:12" s="5" customFormat="1" ht="12.75">
      <c r="A21" s="6" t="s">
        <v>27</v>
      </c>
      <c r="B21" s="7">
        <v>3</v>
      </c>
      <c r="C21" s="7">
        <v>10848.92</v>
      </c>
      <c r="D21" s="7">
        <v>19</v>
      </c>
      <c r="E21" s="7">
        <v>77832.07</v>
      </c>
      <c r="F21" s="8"/>
      <c r="G21" s="8"/>
      <c r="H21" s="8"/>
      <c r="I21" s="8"/>
      <c r="J21" s="8"/>
      <c r="K21" s="8"/>
      <c r="L21" s="8"/>
    </row>
    <row r="22" spans="1:12" s="5" customFormat="1" ht="12.75">
      <c r="A22" s="6" t="s">
        <v>28</v>
      </c>
      <c r="B22" s="7">
        <v>37</v>
      </c>
      <c r="C22" s="7">
        <v>249018.44</v>
      </c>
      <c r="D22" s="7">
        <v>44</v>
      </c>
      <c r="E22" s="7">
        <v>287478.1</v>
      </c>
      <c r="F22" s="8"/>
      <c r="G22" s="8"/>
      <c r="H22" s="8"/>
      <c r="I22" s="8"/>
      <c r="J22" s="8"/>
      <c r="K22" s="8"/>
      <c r="L22" s="8"/>
    </row>
    <row r="23" spans="1:12" s="5" customFormat="1" ht="12.75">
      <c r="A23" s="6" t="s">
        <v>29</v>
      </c>
      <c r="B23" s="7">
        <v>21</v>
      </c>
      <c r="C23" s="7">
        <v>5592.66</v>
      </c>
      <c r="D23" s="7">
        <v>149</v>
      </c>
      <c r="E23" s="7">
        <v>1699813.96</v>
      </c>
      <c r="F23" s="8"/>
      <c r="G23" s="8"/>
      <c r="H23" s="8"/>
      <c r="I23" s="8"/>
      <c r="J23" s="8"/>
      <c r="K23" s="8"/>
      <c r="L23" s="8"/>
    </row>
    <row r="24" spans="1:12" s="5" customFormat="1" ht="12.75">
      <c r="A24" s="6" t="s">
        <v>30</v>
      </c>
      <c r="B24" s="7">
        <v>19</v>
      </c>
      <c r="C24" s="7">
        <v>1343.49</v>
      </c>
      <c r="D24" s="7">
        <v>146</v>
      </c>
      <c r="E24" s="7">
        <v>339126.92</v>
      </c>
      <c r="F24" s="8"/>
      <c r="G24" s="8"/>
      <c r="H24" s="8"/>
      <c r="I24" s="8"/>
      <c r="J24" s="8"/>
      <c r="K24" s="8"/>
      <c r="L24" s="8"/>
    </row>
    <row r="25" spans="1:12" s="5" customFormat="1" ht="23.25" customHeight="1" thickBot="1">
      <c r="A25" s="11" t="s">
        <v>321</v>
      </c>
      <c r="B25" s="13">
        <f>SUM(B8:B24)</f>
        <v>220</v>
      </c>
      <c r="C25" s="13">
        <f>SUM(C8:C24)</f>
        <v>628575.2100000001</v>
      </c>
      <c r="D25" s="12">
        <f>SUM(D8:D24)</f>
        <v>1225</v>
      </c>
      <c r="E25" s="13">
        <f>SUM(E8:E24)</f>
        <v>4816105.52</v>
      </c>
      <c r="F25" s="8"/>
      <c r="G25" s="8"/>
      <c r="H25" s="8"/>
      <c r="I25" s="8"/>
      <c r="J25" s="8"/>
      <c r="K25" s="8"/>
      <c r="L25" s="8"/>
    </row>
    <row r="26" spans="1:5" s="5" customFormat="1" ht="17.25" customHeight="1">
      <c r="A26" s="14" t="s">
        <v>528</v>
      </c>
      <c r="B26" s="2"/>
      <c r="C26" s="2"/>
      <c r="D26" s="2"/>
      <c r="E26" s="2"/>
    </row>
  </sheetData>
  <mergeCells count="5">
    <mergeCell ref="A1:E1"/>
    <mergeCell ref="B6:C6"/>
    <mergeCell ref="A6:A7"/>
    <mergeCell ref="D6:E6"/>
    <mergeCell ref="A4:E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25.7109375" style="1" customWidth="1"/>
    <col min="2" max="2" width="32.28125" style="1" customWidth="1"/>
    <col min="3" max="3" width="25.28125" style="1" customWidth="1"/>
    <col min="4" max="16384" width="11.421875" style="1" customWidth="1"/>
  </cols>
  <sheetData>
    <row r="1" spans="1:8" ht="18">
      <c r="A1" s="349" t="s">
        <v>422</v>
      </c>
      <c r="B1" s="349"/>
      <c r="C1" s="349"/>
      <c r="D1" s="17"/>
      <c r="E1" s="17"/>
      <c r="F1" s="17"/>
      <c r="G1" s="17"/>
      <c r="H1" s="17"/>
    </row>
    <row r="2" ht="12.75">
      <c r="A2" s="316" t="s">
        <v>646</v>
      </c>
    </row>
    <row r="3" spans="1:9" ht="30" customHeight="1">
      <c r="A3" s="371" t="s">
        <v>500</v>
      </c>
      <c r="B3" s="371"/>
      <c r="C3" s="371"/>
      <c r="D3" s="18"/>
      <c r="E3" s="18"/>
      <c r="F3" s="18"/>
      <c r="G3" s="18"/>
      <c r="H3" s="18"/>
      <c r="I3" s="18"/>
    </row>
    <row r="4" ht="13.5" thickBot="1"/>
    <row r="5" spans="1:9" s="5" customFormat="1" ht="21.75" customHeight="1" thickBot="1">
      <c r="A5" s="43" t="s">
        <v>13</v>
      </c>
      <c r="B5" s="44" t="s">
        <v>436</v>
      </c>
      <c r="C5" s="45" t="s">
        <v>437</v>
      </c>
      <c r="D5" s="4"/>
      <c r="E5" s="4"/>
      <c r="F5" s="4"/>
      <c r="G5" s="4"/>
      <c r="H5" s="4"/>
      <c r="I5" s="4"/>
    </row>
    <row r="6" spans="1:13" s="5" customFormat="1" ht="12.75">
      <c r="A6" s="6" t="s">
        <v>14</v>
      </c>
      <c r="B6" s="34">
        <v>7</v>
      </c>
      <c r="C6" s="34">
        <v>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5" customFormat="1" ht="12.75">
      <c r="A7" s="6" t="s">
        <v>15</v>
      </c>
      <c r="B7" s="34">
        <v>54</v>
      </c>
      <c r="C7" s="34">
        <v>12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5" customFormat="1" ht="12.75">
      <c r="A8" s="6" t="s">
        <v>16</v>
      </c>
      <c r="B8" s="34">
        <v>3</v>
      </c>
      <c r="C8" s="34">
        <v>4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2.75">
      <c r="A9" s="6" t="s">
        <v>17</v>
      </c>
      <c r="B9" s="34">
        <v>9</v>
      </c>
      <c r="C9" s="34">
        <v>6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5" customFormat="1" ht="12.75">
      <c r="A10" s="6" t="s">
        <v>18</v>
      </c>
      <c r="B10" s="34">
        <v>2</v>
      </c>
      <c r="C10" s="34">
        <v>52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5" customFormat="1" ht="12.75">
      <c r="A11" s="6" t="s">
        <v>19</v>
      </c>
      <c r="B11" s="34">
        <v>2</v>
      </c>
      <c r="C11" s="34">
        <v>2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5" customFormat="1" ht="12.75">
      <c r="A12" s="6" t="s">
        <v>20</v>
      </c>
      <c r="B12" s="34">
        <v>7</v>
      </c>
      <c r="C12" s="34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5" customFormat="1" ht="12.75">
      <c r="A13" s="6" t="s">
        <v>21</v>
      </c>
      <c r="B13" s="34">
        <v>34</v>
      </c>
      <c r="C13" s="34"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5" customFormat="1" ht="12.75">
      <c r="A14" s="6" t="s">
        <v>22</v>
      </c>
      <c r="B14" s="34">
        <v>96</v>
      </c>
      <c r="C14" s="34">
        <v>18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5" customFormat="1" ht="12.75">
      <c r="A15" s="6" t="s">
        <v>23</v>
      </c>
      <c r="B15" s="34">
        <v>16</v>
      </c>
      <c r="C15" s="34" t="s">
        <v>100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5" customFormat="1" ht="12.75">
      <c r="A16" s="6" t="s">
        <v>24</v>
      </c>
      <c r="B16" s="34">
        <v>4</v>
      </c>
      <c r="C16" s="34">
        <v>3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ht="12.75">
      <c r="A17" s="6" t="s">
        <v>25</v>
      </c>
      <c r="B17" s="34">
        <v>38</v>
      </c>
      <c r="C17" s="34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5" customFormat="1" ht="12.75">
      <c r="A18" s="6" t="s">
        <v>26</v>
      </c>
      <c r="B18" s="34">
        <v>18</v>
      </c>
      <c r="C18" s="34">
        <v>55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5" customFormat="1" ht="12.75">
      <c r="A19" s="6" t="s">
        <v>27</v>
      </c>
      <c r="B19" s="34">
        <v>6</v>
      </c>
      <c r="C19" s="34" t="s">
        <v>100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5" customFormat="1" ht="12.75">
      <c r="A20" s="6" t="s">
        <v>28</v>
      </c>
      <c r="B20" s="34">
        <v>4</v>
      </c>
      <c r="C20" s="34" t="s">
        <v>100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6" t="s">
        <v>29</v>
      </c>
      <c r="B21" s="34">
        <v>38</v>
      </c>
      <c r="C21" s="34">
        <v>42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5" customFormat="1" ht="12.75">
      <c r="A22" s="6" t="s">
        <v>30</v>
      </c>
      <c r="B22" s="34">
        <v>108</v>
      </c>
      <c r="C22" s="34">
        <v>116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ht="12.75">
      <c r="A23" s="6"/>
      <c r="B23" s="46"/>
      <c r="C23" s="47"/>
      <c r="D23" s="4"/>
      <c r="E23" s="8"/>
      <c r="F23" s="4"/>
      <c r="G23" s="8"/>
      <c r="H23" s="4"/>
      <c r="I23" s="8"/>
      <c r="J23" s="4"/>
      <c r="K23" s="8"/>
      <c r="L23" s="4"/>
      <c r="M23" s="8"/>
    </row>
    <row r="24" spans="1:13" s="5" customFormat="1" ht="13.5" thickBot="1">
      <c r="A24" s="11" t="s">
        <v>321</v>
      </c>
      <c r="B24" s="48" t="s">
        <v>580</v>
      </c>
      <c r="C24" s="49">
        <f>SUM(C6:C23)</f>
        <v>320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3" s="5" customFormat="1" ht="12.75">
      <c r="A25" s="14" t="s">
        <v>489</v>
      </c>
      <c r="B25" s="2"/>
      <c r="C25" s="2"/>
    </row>
    <row r="26" ht="12.75">
      <c r="A26" s="1" t="s">
        <v>581</v>
      </c>
    </row>
  </sheetData>
  <mergeCells count="2">
    <mergeCell ref="A1:C1"/>
    <mergeCell ref="A3:C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B41" sqref="B41"/>
    </sheetView>
  </sheetViews>
  <sheetFormatPr defaultColWidth="11.421875" defaultRowHeight="12.75"/>
  <cols>
    <col min="1" max="1" width="33.00390625" style="1" customWidth="1"/>
    <col min="2" max="4" width="13.7109375" style="1" customWidth="1"/>
    <col min="5" max="5" width="17.28125" style="1" customWidth="1"/>
    <col min="6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  <c r="J1" s="17"/>
    </row>
    <row r="2" ht="12.75">
      <c r="A2" s="316" t="s">
        <v>646</v>
      </c>
    </row>
    <row r="3" spans="1:11" ht="15">
      <c r="A3" s="18" t="s">
        <v>501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5" ht="15">
      <c r="A4" s="359" t="s">
        <v>406</v>
      </c>
      <c r="B4" s="359"/>
      <c r="C4" s="359"/>
      <c r="D4" s="359"/>
      <c r="E4" s="359"/>
    </row>
    <row r="5" ht="13.5" thickBot="1"/>
    <row r="6" spans="1:11" s="5" customFormat="1" ht="15" customHeight="1">
      <c r="A6" s="351" t="s">
        <v>65</v>
      </c>
      <c r="B6" s="351" t="s">
        <v>196</v>
      </c>
      <c r="C6" s="351" t="s">
        <v>440</v>
      </c>
      <c r="D6" s="351" t="s">
        <v>439</v>
      </c>
      <c r="E6" s="353" t="s">
        <v>438</v>
      </c>
      <c r="F6" s="4"/>
      <c r="G6" s="4"/>
      <c r="H6" s="4"/>
      <c r="I6" s="4"/>
      <c r="J6" s="4"/>
      <c r="K6" s="4"/>
    </row>
    <row r="7" spans="1:11" s="5" customFormat="1" ht="25.5" customHeight="1" thickBot="1">
      <c r="A7" s="352"/>
      <c r="B7" s="352"/>
      <c r="C7" s="352"/>
      <c r="D7" s="352"/>
      <c r="E7" s="354"/>
      <c r="F7" s="4"/>
      <c r="G7" s="4"/>
      <c r="H7" s="4"/>
      <c r="I7" s="4"/>
      <c r="J7" s="4"/>
      <c r="K7" s="4"/>
    </row>
    <row r="8" spans="1:15" s="5" customFormat="1" ht="12.75" customHeight="1">
      <c r="A8" s="50" t="s">
        <v>176</v>
      </c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5" customFormat="1" ht="12.75">
      <c r="A9" s="6" t="s">
        <v>186</v>
      </c>
      <c r="B9" s="7">
        <v>78449</v>
      </c>
      <c r="C9" s="7">
        <v>2707959.6</v>
      </c>
      <c r="D9" s="7">
        <v>6476981.801</v>
      </c>
      <c r="E9" s="7">
        <v>10683560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5" customFormat="1" ht="12.75">
      <c r="A10" s="6" t="s">
        <v>177</v>
      </c>
      <c r="B10" s="7">
        <v>14073</v>
      </c>
      <c r="C10" s="7">
        <v>173927.72</v>
      </c>
      <c r="D10" s="7">
        <v>359996.43</v>
      </c>
      <c r="E10" s="7">
        <v>704216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5" customFormat="1" ht="12.75">
      <c r="A11" s="6" t="s">
        <v>178</v>
      </c>
      <c r="B11" s="7">
        <v>2111</v>
      </c>
      <c r="C11" s="7">
        <v>2805</v>
      </c>
      <c r="D11" s="7">
        <v>61353</v>
      </c>
      <c r="E11" s="7">
        <v>15000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2.75">
      <c r="A12" s="6" t="s">
        <v>179</v>
      </c>
      <c r="B12" s="7">
        <v>6429</v>
      </c>
      <c r="C12" s="7">
        <v>94168</v>
      </c>
      <c r="D12" s="7">
        <v>175704.5</v>
      </c>
      <c r="E12" s="7">
        <v>185316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12.75">
      <c r="A13" s="6" t="s">
        <v>180</v>
      </c>
      <c r="B13" s="7">
        <v>1440</v>
      </c>
      <c r="C13" s="7">
        <v>2513</v>
      </c>
      <c r="D13" s="7" t="s">
        <v>100</v>
      </c>
      <c r="E13" s="7" t="s">
        <v>100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12.75">
      <c r="A14" s="6" t="s">
        <v>181</v>
      </c>
      <c r="B14" s="7">
        <v>368</v>
      </c>
      <c r="C14" s="7">
        <v>20400</v>
      </c>
      <c r="D14" s="7">
        <v>48820</v>
      </c>
      <c r="E14" s="7">
        <v>108150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5" customFormat="1" ht="12.75">
      <c r="A15" s="6" t="s">
        <v>182</v>
      </c>
      <c r="B15" s="7">
        <v>3703</v>
      </c>
      <c r="C15" s="7">
        <v>48959.12</v>
      </c>
      <c r="D15" s="7">
        <v>142288.53</v>
      </c>
      <c r="E15" s="7">
        <v>450036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5" customFormat="1" ht="12.75">
      <c r="A16" s="6" t="s">
        <v>183</v>
      </c>
      <c r="B16" s="7">
        <v>143189</v>
      </c>
      <c r="C16" s="7">
        <v>2479958.42</v>
      </c>
      <c r="D16" s="7">
        <v>3232896.54</v>
      </c>
      <c r="E16" s="7">
        <v>5282206.18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5" customFormat="1" ht="12.75">
      <c r="A17" s="6" t="s">
        <v>184</v>
      </c>
      <c r="B17" s="7">
        <v>11906</v>
      </c>
      <c r="C17" s="7">
        <v>156061</v>
      </c>
      <c r="D17" s="7">
        <v>61416.91</v>
      </c>
      <c r="E17" s="7" t="s">
        <v>100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5" customFormat="1" ht="12.75">
      <c r="A18" s="50" t="s">
        <v>185</v>
      </c>
      <c r="B18" s="51">
        <f>SUM(B9:B17)</f>
        <v>261668</v>
      </c>
      <c r="C18" s="51">
        <f>SUM(C9:C17)</f>
        <v>5686751.86</v>
      </c>
      <c r="D18" s="51">
        <f>SUM(D9:D17)</f>
        <v>10559457.711</v>
      </c>
      <c r="E18" s="51">
        <f>SUM(E9:E17)</f>
        <v>17428484.18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5" customFormat="1" ht="12.75">
      <c r="A19" s="6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2.75">
      <c r="A20" s="50" t="s">
        <v>187</v>
      </c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5" customFormat="1" ht="12.75">
      <c r="A21" s="6" t="s">
        <v>188</v>
      </c>
      <c r="B21" s="7">
        <v>941783</v>
      </c>
      <c r="C21" s="7">
        <v>963496.93</v>
      </c>
      <c r="D21" s="7">
        <v>3414635.38</v>
      </c>
      <c r="E21" s="7">
        <v>1400334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5" customFormat="1" ht="12.75">
      <c r="A22" s="6" t="s">
        <v>189</v>
      </c>
      <c r="B22" s="7">
        <v>3870706</v>
      </c>
      <c r="C22" s="7">
        <v>2133557.85</v>
      </c>
      <c r="D22" s="7">
        <v>8258051.84</v>
      </c>
      <c r="E22" s="7">
        <v>1811201.5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2.75">
      <c r="A23" s="6" t="s">
        <v>190</v>
      </c>
      <c r="B23" s="7">
        <v>130817</v>
      </c>
      <c r="C23" s="7">
        <v>324465.54</v>
      </c>
      <c r="D23" s="7">
        <v>591811.49</v>
      </c>
      <c r="E23" s="7">
        <v>10184.2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2.75">
      <c r="A24" s="50" t="s">
        <v>191</v>
      </c>
      <c r="B24" s="51">
        <v>4943306</v>
      </c>
      <c r="C24" s="51">
        <v>3421520.31</v>
      </c>
      <c r="D24" s="51">
        <v>12264498.7</v>
      </c>
      <c r="E24" s="51">
        <v>3221719.7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2.75">
      <c r="A25" s="50"/>
      <c r="B25" s="51"/>
      <c r="C25" s="51"/>
      <c r="D25" s="51"/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5" customFormat="1" ht="12.75">
      <c r="A26" s="50" t="s">
        <v>192</v>
      </c>
      <c r="B26" s="51"/>
      <c r="C26" s="51"/>
      <c r="D26" s="51"/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5" customFormat="1" ht="12.75">
      <c r="A27" s="6" t="s">
        <v>193</v>
      </c>
      <c r="B27" s="7">
        <v>3320499</v>
      </c>
      <c r="C27" s="7">
        <v>1190393.92</v>
      </c>
      <c r="D27" s="7">
        <v>12309195.73</v>
      </c>
      <c r="E27" s="7">
        <v>28580234.2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5" customFormat="1" ht="12.75">
      <c r="A28" s="6" t="s">
        <v>194</v>
      </c>
      <c r="B28" s="7">
        <v>1459139</v>
      </c>
      <c r="C28" s="7">
        <v>29770.88</v>
      </c>
      <c r="D28" s="7">
        <v>191126.12</v>
      </c>
      <c r="E28" s="7">
        <v>1204525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5" customFormat="1" ht="12.75">
      <c r="A29" s="6" t="s">
        <v>453</v>
      </c>
      <c r="B29" s="7">
        <v>6817047</v>
      </c>
      <c r="C29" s="7">
        <v>1232927.47</v>
      </c>
      <c r="D29" s="7">
        <v>2438532.13</v>
      </c>
      <c r="E29" s="7">
        <v>995755.98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5" customFormat="1" ht="12.75">
      <c r="A30" s="50" t="s">
        <v>195</v>
      </c>
      <c r="B30" s="51">
        <v>11596685</v>
      </c>
      <c r="C30" s="51">
        <v>2453092.28</v>
      </c>
      <c r="D30" s="51">
        <v>14938853.98</v>
      </c>
      <c r="E30" s="51">
        <v>30780515.18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5" customFormat="1" ht="12.75">
      <c r="A31" s="6"/>
      <c r="B31" s="9"/>
      <c r="C31" s="9"/>
      <c r="D31" s="10"/>
      <c r="E31" s="10"/>
      <c r="F31" s="4"/>
      <c r="G31" s="8"/>
      <c r="H31" s="4"/>
      <c r="I31" s="8"/>
      <c r="J31" s="4"/>
      <c r="K31" s="8"/>
      <c r="L31" s="4"/>
      <c r="M31" s="8"/>
      <c r="N31" s="4"/>
      <c r="O31" s="8"/>
    </row>
    <row r="32" spans="1:15" s="5" customFormat="1" ht="13.5" thickBot="1">
      <c r="A32" s="11" t="s">
        <v>321</v>
      </c>
      <c r="B32" s="12">
        <f>B18+B24+B30</f>
        <v>16801659</v>
      </c>
      <c r="C32" s="12">
        <f>C18+C24+C30</f>
        <v>11561364.45</v>
      </c>
      <c r="D32" s="13">
        <f>D18+D24+D30</f>
        <v>37762810.391</v>
      </c>
      <c r="E32" s="13">
        <f>E18+E24+E30</f>
        <v>51430719.06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5" s="5" customFormat="1" ht="30" customHeight="1">
      <c r="A33" s="372" t="s">
        <v>197</v>
      </c>
      <c r="B33" s="372"/>
      <c r="C33" s="372"/>
      <c r="D33" s="372"/>
      <c r="E33" s="372"/>
    </row>
    <row r="34" ht="12.75">
      <c r="A34" s="1" t="s">
        <v>489</v>
      </c>
    </row>
  </sheetData>
  <mergeCells count="8">
    <mergeCell ref="A33:E33"/>
    <mergeCell ref="E6:E7"/>
    <mergeCell ref="A1:E1"/>
    <mergeCell ref="A4:E4"/>
    <mergeCell ref="A6:A7"/>
    <mergeCell ref="B6:B7"/>
    <mergeCell ref="C6:C7"/>
    <mergeCell ref="D6:D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workbookViewId="0" topLeftCell="A1">
      <selection activeCell="E11" sqref="E11"/>
    </sheetView>
  </sheetViews>
  <sheetFormatPr defaultColWidth="11.421875" defaultRowHeight="12.75"/>
  <cols>
    <col min="1" max="1" width="24.00390625" style="1" customWidth="1"/>
    <col min="2" max="5" width="20.7109375" style="1" customWidth="1"/>
    <col min="6" max="16384" width="11.421875" style="1" customWidth="1"/>
  </cols>
  <sheetData>
    <row r="1" spans="1:9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</row>
    <row r="2" ht="12.75">
      <c r="A2" s="316" t="s">
        <v>646</v>
      </c>
    </row>
    <row r="3" spans="1:10" ht="15">
      <c r="A3" s="18" t="s">
        <v>491</v>
      </c>
      <c r="B3" s="18"/>
      <c r="C3" s="18"/>
      <c r="D3" s="18"/>
      <c r="E3" s="18"/>
      <c r="F3" s="18"/>
      <c r="G3" s="18"/>
      <c r="H3" s="18"/>
      <c r="I3" s="18"/>
      <c r="J3" s="18"/>
    </row>
    <row r="4" ht="13.5" thickBot="1"/>
    <row r="5" spans="1:10" s="5" customFormat="1" ht="12.75" customHeight="1">
      <c r="A5" s="351" t="s">
        <v>13</v>
      </c>
      <c r="B5" s="351" t="s">
        <v>423</v>
      </c>
      <c r="C5" s="351" t="s">
        <v>34</v>
      </c>
      <c r="D5" s="351" t="s">
        <v>35</v>
      </c>
      <c r="E5" s="353" t="s">
        <v>36</v>
      </c>
      <c r="F5" s="4"/>
      <c r="G5" s="4"/>
      <c r="H5" s="4"/>
      <c r="I5" s="4"/>
      <c r="J5" s="4"/>
    </row>
    <row r="6" spans="1:10" s="5" customFormat="1" ht="22.5" customHeight="1" thickBot="1">
      <c r="A6" s="352"/>
      <c r="B6" s="352"/>
      <c r="C6" s="352"/>
      <c r="D6" s="352"/>
      <c r="E6" s="354"/>
      <c r="F6" s="4"/>
      <c r="G6" s="4"/>
      <c r="H6" s="4"/>
      <c r="I6" s="4"/>
      <c r="J6" s="4"/>
    </row>
    <row r="7" spans="1:14" s="5" customFormat="1" ht="12.75">
      <c r="A7" s="6" t="s">
        <v>14</v>
      </c>
      <c r="B7" s="7">
        <v>36935</v>
      </c>
      <c r="C7" s="7">
        <v>8444</v>
      </c>
      <c r="D7" s="7">
        <v>1385550</v>
      </c>
      <c r="E7" s="7">
        <v>608646</v>
      </c>
      <c r="F7" s="8"/>
      <c r="G7" s="8"/>
      <c r="H7" s="8"/>
      <c r="I7" s="8"/>
      <c r="J7" s="8"/>
      <c r="K7" s="8"/>
      <c r="L7" s="8"/>
      <c r="M7" s="8"/>
      <c r="N7" s="8"/>
    </row>
    <row r="8" spans="1:14" s="5" customFormat="1" ht="12.75">
      <c r="A8" s="6" t="s">
        <v>15</v>
      </c>
      <c r="B8" s="7">
        <v>11997</v>
      </c>
      <c r="C8" s="7">
        <v>331062</v>
      </c>
      <c r="D8" s="7">
        <v>413068</v>
      </c>
      <c r="E8" s="7">
        <v>8471</v>
      </c>
      <c r="F8" s="8"/>
      <c r="G8" s="8"/>
      <c r="H8" s="8"/>
      <c r="I8" s="8"/>
      <c r="J8" s="8"/>
      <c r="K8" s="8"/>
      <c r="L8" s="8"/>
      <c r="M8" s="8"/>
      <c r="N8" s="8"/>
    </row>
    <row r="9" spans="1:14" s="5" customFormat="1" ht="12.75">
      <c r="A9" s="6" t="s">
        <v>16</v>
      </c>
      <c r="B9" s="7">
        <v>166</v>
      </c>
      <c r="C9" s="7">
        <v>257489</v>
      </c>
      <c r="D9" s="7">
        <v>101803</v>
      </c>
      <c r="E9" s="7" t="s">
        <v>41</v>
      </c>
      <c r="F9" s="8"/>
      <c r="G9" s="8"/>
      <c r="H9" s="8"/>
      <c r="I9" s="8"/>
      <c r="J9" s="8"/>
      <c r="K9" s="8"/>
      <c r="L9" s="8"/>
      <c r="M9" s="8"/>
      <c r="N9" s="8"/>
    </row>
    <row r="10" spans="1:14" s="5" customFormat="1" ht="12.75">
      <c r="A10" s="6" t="s">
        <v>38</v>
      </c>
      <c r="B10" s="7">
        <v>15260</v>
      </c>
      <c r="C10" s="7">
        <v>211214</v>
      </c>
      <c r="D10" s="7">
        <v>267543</v>
      </c>
      <c r="E10" s="7" t="s">
        <v>41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12.75">
      <c r="A11" s="6" t="s">
        <v>18</v>
      </c>
      <c r="B11" s="7">
        <v>61658</v>
      </c>
      <c r="C11" s="7">
        <v>365384</v>
      </c>
      <c r="D11" s="7">
        <v>159471</v>
      </c>
      <c r="E11" s="7" t="s">
        <v>41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s="5" customFormat="1" ht="12.75">
      <c r="A12" s="6" t="s">
        <v>19</v>
      </c>
      <c r="B12" s="7">
        <v>22493</v>
      </c>
      <c r="C12" s="7">
        <v>177302</v>
      </c>
      <c r="D12" s="7">
        <v>101680</v>
      </c>
      <c r="E12" s="7" t="s">
        <v>41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s="5" customFormat="1" ht="12.75">
      <c r="A13" s="6" t="s">
        <v>20</v>
      </c>
      <c r="B13" s="7">
        <v>87831</v>
      </c>
      <c r="C13" s="7">
        <v>958125</v>
      </c>
      <c r="D13" s="7">
        <v>1562356</v>
      </c>
      <c r="E13" s="7" t="s">
        <v>41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12.75">
      <c r="A14" s="6" t="s">
        <v>21</v>
      </c>
      <c r="B14" s="7">
        <v>94517</v>
      </c>
      <c r="C14" s="7">
        <v>350725</v>
      </c>
      <c r="D14" s="7">
        <v>1485240</v>
      </c>
      <c r="E14" s="7" t="s">
        <v>41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s="5" customFormat="1" ht="12.75">
      <c r="A15" s="6" t="s">
        <v>22</v>
      </c>
      <c r="B15" s="7">
        <v>6426</v>
      </c>
      <c r="C15" s="7">
        <v>4978</v>
      </c>
      <c r="D15" s="7">
        <v>212197</v>
      </c>
      <c r="E15" s="7" t="s">
        <v>41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12.75">
      <c r="A16" s="6" t="s">
        <v>39</v>
      </c>
      <c r="B16" s="7">
        <v>85552</v>
      </c>
      <c r="C16" s="7">
        <v>1628614</v>
      </c>
      <c r="D16" s="7">
        <v>3093566</v>
      </c>
      <c r="E16" s="7" t="s">
        <v>41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s="5" customFormat="1" ht="12.75">
      <c r="A17" s="6" t="s">
        <v>24</v>
      </c>
      <c r="B17" s="7">
        <v>48597</v>
      </c>
      <c r="C17" s="7">
        <v>59926</v>
      </c>
      <c r="D17" s="7">
        <v>311570</v>
      </c>
      <c r="E17" s="7" t="s">
        <v>41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2.75">
      <c r="A18" s="6" t="s">
        <v>40</v>
      </c>
      <c r="B18" s="7">
        <v>209054</v>
      </c>
      <c r="C18" s="7">
        <v>611522</v>
      </c>
      <c r="D18" s="7">
        <v>2744204</v>
      </c>
      <c r="E18" s="7" t="s">
        <v>41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2.75">
      <c r="A19" s="6" t="s">
        <v>26</v>
      </c>
      <c r="B19" s="7">
        <v>77907</v>
      </c>
      <c r="C19" s="7">
        <v>330335</v>
      </c>
      <c r="D19" s="7">
        <v>806457</v>
      </c>
      <c r="E19" s="7" t="s">
        <v>41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2.75">
      <c r="A20" s="6" t="s">
        <v>27</v>
      </c>
      <c r="B20" s="7">
        <v>58040</v>
      </c>
      <c r="C20" s="7">
        <v>85262</v>
      </c>
      <c r="D20" s="7">
        <v>342717</v>
      </c>
      <c r="E20" s="7" t="s">
        <v>41</v>
      </c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2.75">
      <c r="A21" s="6" t="s">
        <v>28</v>
      </c>
      <c r="B21" s="7">
        <v>32437</v>
      </c>
      <c r="C21" s="7">
        <v>151325</v>
      </c>
      <c r="D21" s="7">
        <v>2543471</v>
      </c>
      <c r="E21" s="7" t="s">
        <v>41</v>
      </c>
      <c r="F21" s="8" t="s">
        <v>421</v>
      </c>
      <c r="G21" s="8"/>
      <c r="H21" s="8"/>
      <c r="I21" s="8"/>
      <c r="J21" s="8"/>
      <c r="K21" s="8"/>
      <c r="L21" s="8"/>
      <c r="M21" s="8"/>
      <c r="N21" s="8"/>
    </row>
    <row r="22" spans="1:14" s="5" customFormat="1" ht="12.75">
      <c r="A22" s="6" t="s">
        <v>29</v>
      </c>
      <c r="B22" s="7">
        <v>509661</v>
      </c>
      <c r="C22" s="7">
        <v>493808</v>
      </c>
      <c r="D22" s="7">
        <v>3321908</v>
      </c>
      <c r="E22" s="7" t="s">
        <v>41</v>
      </c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2.75">
      <c r="A23" s="6" t="s">
        <v>30</v>
      </c>
      <c r="B23" s="7">
        <v>27327</v>
      </c>
      <c r="C23" s="7">
        <v>82438</v>
      </c>
      <c r="D23" s="7">
        <v>453580</v>
      </c>
      <c r="E23" s="7">
        <v>300</v>
      </c>
      <c r="F23" s="8"/>
      <c r="G23" s="8"/>
      <c r="H23" s="8"/>
      <c r="I23" s="8"/>
      <c r="J23" s="8"/>
      <c r="K23" s="8"/>
      <c r="L23" s="8"/>
      <c r="M23" s="8"/>
      <c r="N23" s="8"/>
    </row>
    <row r="24" spans="1:14" s="5" customFormat="1" ht="12.75">
      <c r="A24" s="6"/>
      <c r="B24" s="9"/>
      <c r="C24" s="9"/>
      <c r="D24" s="10"/>
      <c r="E24" s="10"/>
      <c r="F24" s="8"/>
      <c r="G24" s="4"/>
      <c r="H24" s="8"/>
      <c r="I24" s="4"/>
      <c r="J24" s="8"/>
      <c r="K24" s="4"/>
      <c r="L24" s="8"/>
      <c r="M24" s="4"/>
      <c r="N24" s="8"/>
    </row>
    <row r="25" spans="1:14" s="5" customFormat="1" ht="13.5" thickBot="1">
      <c r="A25" s="11" t="s">
        <v>321</v>
      </c>
      <c r="B25" s="12">
        <f>SUM(B7:B24)</f>
        <v>1385858</v>
      </c>
      <c r="C25" s="12">
        <f>SUM(C7:C24)</f>
        <v>6107953</v>
      </c>
      <c r="D25" s="13">
        <f>SUM(D7:D24)</f>
        <v>19306381</v>
      </c>
      <c r="E25" s="13">
        <f>SUM(E7:E24)</f>
        <v>617417</v>
      </c>
      <c r="F25" s="8"/>
      <c r="G25" s="8"/>
      <c r="H25" s="8"/>
      <c r="I25" s="8"/>
      <c r="J25" s="8"/>
      <c r="K25" s="8"/>
      <c r="L25" s="8"/>
      <c r="M25" s="8"/>
      <c r="N25" s="8"/>
    </row>
    <row r="26" spans="1:5" s="5" customFormat="1" ht="17.25" customHeight="1">
      <c r="A26" s="14" t="s">
        <v>390</v>
      </c>
      <c r="B26" s="2"/>
      <c r="C26" s="2"/>
      <c r="D26" s="2"/>
      <c r="E26" s="2"/>
    </row>
    <row r="27" spans="1:5" ht="12.75">
      <c r="A27" s="1" t="s">
        <v>489</v>
      </c>
      <c r="B27" s="245"/>
      <c r="C27" s="245"/>
      <c r="D27" s="245"/>
      <c r="E27" s="245"/>
    </row>
    <row r="28" ht="12.75">
      <c r="C28" s="245"/>
    </row>
  </sheetData>
  <mergeCells count="6">
    <mergeCell ref="A1:E1"/>
    <mergeCell ref="A5:A6"/>
    <mergeCell ref="B5:B6"/>
    <mergeCell ref="C5:C6"/>
    <mergeCell ref="D5:D6"/>
    <mergeCell ref="E5:E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selection activeCell="E13" sqref="E13"/>
    </sheetView>
  </sheetViews>
  <sheetFormatPr defaultColWidth="11.421875" defaultRowHeight="12.75"/>
  <cols>
    <col min="1" max="1" width="33.00390625" style="1" customWidth="1"/>
    <col min="2" max="6" width="13.7109375" style="1" customWidth="1"/>
    <col min="7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17"/>
      <c r="H1" s="17"/>
      <c r="I1" s="17"/>
      <c r="J1" s="17"/>
      <c r="K1" s="17"/>
    </row>
    <row r="2" ht="12.75">
      <c r="A2" s="316" t="s">
        <v>646</v>
      </c>
    </row>
    <row r="3" spans="1:12" ht="15">
      <c r="A3" s="18" t="s">
        <v>594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6" ht="15">
      <c r="A4" s="359" t="s">
        <v>593</v>
      </c>
      <c r="B4" s="359"/>
      <c r="C4" s="359"/>
      <c r="D4" s="359"/>
      <c r="E4" s="359"/>
      <c r="F4" s="359"/>
    </row>
    <row r="5" ht="13.5" thickBot="1"/>
    <row r="6" spans="1:12" s="5" customFormat="1" ht="15" customHeight="1">
      <c r="A6" s="351" t="s">
        <v>65</v>
      </c>
      <c r="B6" s="351" t="s">
        <v>196</v>
      </c>
      <c r="C6" s="351" t="s">
        <v>440</v>
      </c>
      <c r="D6" s="351" t="s">
        <v>583</v>
      </c>
      <c r="E6" s="353" t="s">
        <v>439</v>
      </c>
      <c r="F6" s="353" t="s">
        <v>584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352"/>
      <c r="B7" s="352"/>
      <c r="C7" s="352"/>
      <c r="D7" s="352"/>
      <c r="E7" s="354"/>
      <c r="F7" s="354"/>
      <c r="G7" s="4"/>
      <c r="H7" s="4"/>
      <c r="I7" s="4"/>
      <c r="J7" s="4"/>
      <c r="K7" s="4"/>
      <c r="L7" s="4"/>
    </row>
    <row r="8" spans="1:16" s="5" customFormat="1" ht="12.75" customHeight="1">
      <c r="A8" s="50" t="s">
        <v>176</v>
      </c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186</v>
      </c>
      <c r="B9" s="7">
        <v>68138</v>
      </c>
      <c r="C9" s="7">
        <v>5414329.345558988</v>
      </c>
      <c r="D9" s="42">
        <v>79.46123081920497</v>
      </c>
      <c r="E9" s="7">
        <v>17734109.855558265</v>
      </c>
      <c r="F9" s="7">
        <v>260.26754315592274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177</v>
      </c>
      <c r="B10" s="7">
        <v>19421</v>
      </c>
      <c r="C10" s="7">
        <v>469653.21890674846</v>
      </c>
      <c r="D10" s="42">
        <v>24.182751604281368</v>
      </c>
      <c r="E10" s="7">
        <v>3788887.969139822</v>
      </c>
      <c r="F10" s="7">
        <v>195.0923211544113</v>
      </c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6" t="s">
        <v>178</v>
      </c>
      <c r="B11" s="7">
        <v>2192</v>
      </c>
      <c r="C11" s="7">
        <v>84026.66666666667</v>
      </c>
      <c r="D11" s="42">
        <v>38.333333333333336</v>
      </c>
      <c r="E11" s="7">
        <v>739800</v>
      </c>
      <c r="F11" s="7">
        <v>337.5</v>
      </c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179</v>
      </c>
      <c r="B12" s="7">
        <v>5766</v>
      </c>
      <c r="C12" s="7">
        <v>181387.87636363637</v>
      </c>
      <c r="D12" s="42">
        <v>31.45818181818182</v>
      </c>
      <c r="E12" s="7">
        <v>551540.1893749485</v>
      </c>
      <c r="F12" s="7">
        <v>95.65386565642534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180</v>
      </c>
      <c r="B13" s="7">
        <v>1116</v>
      </c>
      <c r="C13" s="7">
        <v>24552</v>
      </c>
      <c r="D13" s="42">
        <v>22</v>
      </c>
      <c r="E13" s="7" t="s">
        <v>100</v>
      </c>
      <c r="F13" s="7" t="s">
        <v>100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181</v>
      </c>
      <c r="B14" s="7">
        <v>231</v>
      </c>
      <c r="C14" s="7">
        <v>15015</v>
      </c>
      <c r="D14" s="42">
        <v>65</v>
      </c>
      <c r="E14" s="7">
        <v>129207.54</v>
      </c>
      <c r="F14" s="7">
        <v>559.34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182</v>
      </c>
      <c r="B15" s="7">
        <v>3574</v>
      </c>
      <c r="C15" s="7">
        <v>121262.25618233618</v>
      </c>
      <c r="D15" s="42">
        <v>33.92900284900285</v>
      </c>
      <c r="E15" s="7">
        <v>689100.6102290031</v>
      </c>
      <c r="F15" s="7">
        <v>192.8093481334648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6" t="s">
        <v>183</v>
      </c>
      <c r="B16" s="7">
        <v>149221</v>
      </c>
      <c r="C16" s="7">
        <v>6653450.281309897</v>
      </c>
      <c r="D16" s="42">
        <v>44.58789501015204</v>
      </c>
      <c r="E16" s="7">
        <v>19093795.690838493</v>
      </c>
      <c r="F16" s="7">
        <v>127.95649198731073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 t="s">
        <v>582</v>
      </c>
      <c r="B17" s="7">
        <v>89</v>
      </c>
      <c r="C17" s="7">
        <v>2492</v>
      </c>
      <c r="D17" s="42">
        <v>28</v>
      </c>
      <c r="E17" s="7" t="s">
        <v>100</v>
      </c>
      <c r="F17" s="7" t="s">
        <v>100</v>
      </c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6" t="s">
        <v>184</v>
      </c>
      <c r="B18" s="7">
        <v>13340</v>
      </c>
      <c r="C18" s="7">
        <v>166750</v>
      </c>
      <c r="D18" s="42">
        <v>12.5</v>
      </c>
      <c r="E18" s="7" t="s">
        <v>100</v>
      </c>
      <c r="F18" s="7" t="s">
        <v>100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50" t="s">
        <v>185</v>
      </c>
      <c r="B19" s="51">
        <f>SUM(B9:B18)</f>
        <v>263088</v>
      </c>
      <c r="C19" s="51">
        <f>SUM(C9:C18)</f>
        <v>13132918.644988272</v>
      </c>
      <c r="D19" s="320">
        <v>49.91834916449353</v>
      </c>
      <c r="E19" s="51">
        <f>SUM(E9:E18)</f>
        <v>42726441.85514054</v>
      </c>
      <c r="F19" s="51">
        <v>162.40361344926617</v>
      </c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6"/>
      <c r="B20" s="7"/>
      <c r="C20" s="7"/>
      <c r="D20" s="42"/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50" t="s">
        <v>187</v>
      </c>
      <c r="B21" s="7"/>
      <c r="C21" s="7"/>
      <c r="D21" s="42"/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 t="s">
        <v>188</v>
      </c>
      <c r="B22" s="7">
        <v>869562</v>
      </c>
      <c r="C22" s="7">
        <v>1652777.7539977732</v>
      </c>
      <c r="D22" s="42">
        <v>1.900701449692803</v>
      </c>
      <c r="E22" s="7">
        <v>10644929.34372093</v>
      </c>
      <c r="F22" s="7">
        <v>12.241714039621016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6" t="s">
        <v>189</v>
      </c>
      <c r="B23" s="7">
        <v>3543782</v>
      </c>
      <c r="C23" s="7">
        <v>3565189.7207810567</v>
      </c>
      <c r="D23" s="42">
        <v>1.0060409248596716</v>
      </c>
      <c r="E23" s="7">
        <v>22215083.412499998</v>
      </c>
      <c r="F23" s="7">
        <v>6.26875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6" t="s">
        <v>585</v>
      </c>
      <c r="B24" s="7">
        <v>146243</v>
      </c>
      <c r="C24" s="7">
        <v>804818.8969442431</v>
      </c>
      <c r="D24" s="42">
        <v>5.503298598526036</v>
      </c>
      <c r="E24" s="7" t="s">
        <v>100</v>
      </c>
      <c r="F24" s="7" t="s">
        <v>100</v>
      </c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12.75">
      <c r="A25" s="6" t="s">
        <v>190</v>
      </c>
      <c r="B25" s="7">
        <v>1</v>
      </c>
      <c r="C25" s="7" t="s">
        <v>100</v>
      </c>
      <c r="D25" s="42" t="s">
        <v>100</v>
      </c>
      <c r="E25" s="7" t="s">
        <v>100</v>
      </c>
      <c r="F25" s="7" t="s">
        <v>100</v>
      </c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5" customFormat="1" ht="12.75">
      <c r="A26" s="50" t="s">
        <v>191</v>
      </c>
      <c r="B26" s="51">
        <v>4559588</v>
      </c>
      <c r="C26" s="51">
        <v>6022786.371723074</v>
      </c>
      <c r="D26" s="320">
        <v>1.3209058300274221</v>
      </c>
      <c r="E26" s="51">
        <v>32860012.75622093</v>
      </c>
      <c r="F26" s="51">
        <v>7.206794288479777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5" customFormat="1" ht="12.75">
      <c r="A27" s="50"/>
      <c r="B27" s="51"/>
      <c r="C27" s="51"/>
      <c r="D27" s="320"/>
      <c r="E27" s="51"/>
      <c r="F27" s="51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5" customFormat="1" ht="12.75">
      <c r="A28" s="50" t="s">
        <v>192</v>
      </c>
      <c r="B28" s="51"/>
      <c r="C28" s="51"/>
      <c r="D28" s="320"/>
      <c r="E28" s="51"/>
      <c r="F28" s="51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5" customFormat="1" ht="12.75">
      <c r="A29" s="6" t="s">
        <v>193</v>
      </c>
      <c r="B29" s="7">
        <v>3381652</v>
      </c>
      <c r="C29" s="7">
        <v>1473822.9965467285</v>
      </c>
      <c r="D29" s="42">
        <v>0.43582929188063363</v>
      </c>
      <c r="E29" s="7">
        <v>21938047.792399537</v>
      </c>
      <c r="F29" s="7">
        <v>6.4873759311719645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5" customFormat="1" ht="12.75">
      <c r="A30" s="6" t="s">
        <v>194</v>
      </c>
      <c r="B30" s="7">
        <v>1123091</v>
      </c>
      <c r="C30" s="7">
        <v>149432.85635332295</v>
      </c>
      <c r="D30" s="42">
        <v>0.1330549851733501</v>
      </c>
      <c r="E30" s="7">
        <v>2203732.818877721</v>
      </c>
      <c r="F30" s="7">
        <v>1.9622032576859054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5" customFormat="1" ht="12.75">
      <c r="A31" s="6" t="s">
        <v>586</v>
      </c>
      <c r="B31" s="7">
        <v>1379799</v>
      </c>
      <c r="C31" s="7">
        <v>515220.9739846062</v>
      </c>
      <c r="D31" s="42">
        <v>0.3734029188197746</v>
      </c>
      <c r="E31" s="7">
        <v>3076917.491266676</v>
      </c>
      <c r="F31" s="7">
        <v>2.2299751567196933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5" customFormat="1" ht="12.75">
      <c r="A32" s="6" t="s">
        <v>587</v>
      </c>
      <c r="B32" s="7">
        <v>111661</v>
      </c>
      <c r="C32" s="7">
        <v>112302.44620401219</v>
      </c>
      <c r="D32" s="42">
        <v>1.0057445858805867</v>
      </c>
      <c r="E32" s="7">
        <v>949185.5502401921</v>
      </c>
      <c r="F32" s="7">
        <v>8.500600480384307</v>
      </c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5" customFormat="1" ht="12.75">
      <c r="A33" s="6" t="s">
        <v>588</v>
      </c>
      <c r="B33" s="7">
        <v>127932</v>
      </c>
      <c r="C33" s="7">
        <v>35123.149090909086</v>
      </c>
      <c r="D33" s="42">
        <v>0.2745454545454545</v>
      </c>
      <c r="E33" s="7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5" customFormat="1" ht="12.75">
      <c r="A34" s="6" t="s">
        <v>589</v>
      </c>
      <c r="B34" s="7">
        <v>110238</v>
      </c>
      <c r="C34" s="7">
        <v>17638.08</v>
      </c>
      <c r="D34" s="42">
        <v>0.16</v>
      </c>
      <c r="E34" s="7">
        <v>220476</v>
      </c>
      <c r="F34" s="7">
        <v>2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5" customFormat="1" ht="12.75">
      <c r="A35" s="6" t="s">
        <v>591</v>
      </c>
      <c r="B35" s="7">
        <v>252575</v>
      </c>
      <c r="C35" s="7">
        <v>69037.16666666666</v>
      </c>
      <c r="D35" s="42">
        <v>0.2733333333333333</v>
      </c>
      <c r="E35" s="7">
        <v>1515450</v>
      </c>
      <c r="F35" s="7">
        <v>6</v>
      </c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5" customFormat="1" ht="12.75">
      <c r="A36" s="6" t="s">
        <v>590</v>
      </c>
      <c r="B36" s="7">
        <v>436807</v>
      </c>
      <c r="C36" s="7">
        <v>92515.75349522574</v>
      </c>
      <c r="D36" s="42">
        <v>0.21180007072969467</v>
      </c>
      <c r="E36" s="7">
        <v>987844.2340570029</v>
      </c>
      <c r="F36" s="7">
        <v>2.2615119127143175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5" customFormat="1" ht="12.75">
      <c r="A37" s="6" t="s">
        <v>592</v>
      </c>
      <c r="B37" s="7">
        <v>2354914</v>
      </c>
      <c r="C37" s="7">
        <v>279212.99282335676</v>
      </c>
      <c r="D37" s="42">
        <v>0.11856611019483376</v>
      </c>
      <c r="E37" s="7">
        <v>3226201.832238962</v>
      </c>
      <c r="F37" s="7">
        <v>1.3699871130066583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5" customFormat="1" ht="12.75">
      <c r="A38" s="6" t="s">
        <v>453</v>
      </c>
      <c r="B38" s="7">
        <v>735113</v>
      </c>
      <c r="C38" s="7">
        <v>435891.40652953857</v>
      </c>
      <c r="D38" s="42">
        <v>0.5929583703859659</v>
      </c>
      <c r="E38" s="7">
        <v>2998311.427809591</v>
      </c>
      <c r="F38" s="7">
        <v>4.07870820922714</v>
      </c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5" customFormat="1" ht="12.75">
      <c r="A39" s="50" t="s">
        <v>195</v>
      </c>
      <c r="B39" s="51">
        <v>10013782</v>
      </c>
      <c r="C39" s="51">
        <v>3180197.8216943666</v>
      </c>
      <c r="D39" s="320">
        <v>0.3175820905322651</v>
      </c>
      <c r="E39" s="51">
        <v>37116167.14688968</v>
      </c>
      <c r="F39" s="51">
        <v>3.706508404805465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s="5" customFormat="1" ht="12.75">
      <c r="A40" s="6"/>
      <c r="B40" s="9"/>
      <c r="C40" s="9"/>
      <c r="D40" s="10"/>
      <c r="E40" s="10"/>
      <c r="F40" s="10"/>
      <c r="G40" s="4"/>
      <c r="H40" s="8"/>
      <c r="I40" s="4"/>
      <c r="J40" s="8"/>
      <c r="K40" s="4"/>
      <c r="L40" s="8"/>
      <c r="M40" s="4"/>
      <c r="N40" s="8"/>
      <c r="O40" s="4"/>
      <c r="P40" s="8"/>
    </row>
    <row r="41" spans="1:16" s="5" customFormat="1" ht="13.5" thickBot="1">
      <c r="A41" s="11" t="s">
        <v>321</v>
      </c>
      <c r="B41" s="12">
        <f>B19+B26+B39</f>
        <v>14836458</v>
      </c>
      <c r="C41" s="12">
        <f>C19+C26+C39</f>
        <v>22335902.838405713</v>
      </c>
      <c r="D41" s="13"/>
      <c r="E41" s="13">
        <f>E19+E26+E39</f>
        <v>112702621.75825116</v>
      </c>
      <c r="F41" s="13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6" s="5" customFormat="1" ht="12.75" customHeight="1">
      <c r="A42" s="1" t="s">
        <v>528</v>
      </c>
      <c r="B42" s="311"/>
      <c r="C42" s="311"/>
      <c r="D42" s="311"/>
      <c r="E42" s="311"/>
      <c r="F42" s="311"/>
    </row>
  </sheetData>
  <mergeCells count="8">
    <mergeCell ref="A1:F1"/>
    <mergeCell ref="A4:F4"/>
    <mergeCell ref="A6:A7"/>
    <mergeCell ref="B6:B7"/>
    <mergeCell ref="C6:C7"/>
    <mergeCell ref="F6:F7"/>
    <mergeCell ref="D6:D7"/>
    <mergeCell ref="E6:E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7109375" style="1" customWidth="1"/>
    <col min="2" max="2" width="21.57421875" style="1" customWidth="1"/>
    <col min="3" max="3" width="17.140625" style="1" customWidth="1"/>
    <col min="4" max="4" width="20.28125" style="1" customWidth="1"/>
    <col min="5" max="16384" width="11.421875" style="1" customWidth="1"/>
  </cols>
  <sheetData>
    <row r="1" spans="1:9" ht="18">
      <c r="A1" s="349" t="s">
        <v>422</v>
      </c>
      <c r="B1" s="349"/>
      <c r="C1" s="349"/>
      <c r="D1" s="349"/>
      <c r="E1" s="17"/>
      <c r="F1" s="17"/>
      <c r="G1" s="17"/>
      <c r="H1" s="17"/>
      <c r="I1" s="17"/>
    </row>
    <row r="2" ht="12.75">
      <c r="A2" s="316" t="s">
        <v>646</v>
      </c>
    </row>
    <row r="3" spans="1:10" ht="15">
      <c r="A3" s="18" t="s">
        <v>502</v>
      </c>
      <c r="B3" s="18"/>
      <c r="C3" s="18"/>
      <c r="D3" s="18"/>
      <c r="E3" s="18"/>
      <c r="F3" s="18"/>
      <c r="G3" s="18"/>
      <c r="H3" s="18"/>
      <c r="I3" s="18"/>
      <c r="J3" s="18"/>
    </row>
    <row r="4" spans="1:4" ht="15.75" thickBot="1">
      <c r="A4" s="264"/>
      <c r="B4" s="264"/>
      <c r="C4" s="264"/>
      <c r="D4" s="264"/>
    </row>
    <row r="5" spans="1:10" s="5" customFormat="1" ht="12.75" customHeight="1">
      <c r="A5" s="351" t="s">
        <v>411</v>
      </c>
      <c r="B5" s="351" t="s">
        <v>196</v>
      </c>
      <c r="C5" s="351" t="s">
        <v>472</v>
      </c>
      <c r="D5" s="353" t="s">
        <v>452</v>
      </c>
      <c r="E5" s="4"/>
      <c r="F5" s="4"/>
      <c r="G5" s="4"/>
      <c r="H5" s="4"/>
      <c r="I5" s="4"/>
      <c r="J5" s="4"/>
    </row>
    <row r="6" spans="1:10" s="5" customFormat="1" ht="28.5" customHeight="1" thickBot="1">
      <c r="A6" s="352"/>
      <c r="B6" s="352"/>
      <c r="C6" s="352"/>
      <c r="D6" s="354"/>
      <c r="E6" s="4"/>
      <c r="F6" s="4"/>
      <c r="G6" s="4"/>
      <c r="H6" s="4"/>
      <c r="I6" s="4"/>
      <c r="J6" s="4"/>
    </row>
    <row r="7" spans="1:14" s="5" customFormat="1" ht="12.75" customHeight="1">
      <c r="A7" s="6" t="s">
        <v>198</v>
      </c>
      <c r="B7" s="7">
        <v>3301</v>
      </c>
      <c r="C7" s="7">
        <v>14291.27</v>
      </c>
      <c r="D7" s="7">
        <v>56039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5" customFormat="1" ht="12.75">
      <c r="A8" s="6" t="s">
        <v>199</v>
      </c>
      <c r="B8" s="7">
        <v>5153322</v>
      </c>
      <c r="C8" s="7">
        <v>752001.4</v>
      </c>
      <c r="D8" s="7">
        <v>4161455.99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5" customFormat="1" ht="12.75">
      <c r="A9" s="6" t="s">
        <v>200</v>
      </c>
      <c r="B9" s="7">
        <v>8335416</v>
      </c>
      <c r="C9" s="7">
        <v>426796.52</v>
      </c>
      <c r="D9" s="7">
        <v>855777.45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5" customFormat="1" ht="12.75">
      <c r="A10" s="6" t="s">
        <v>201</v>
      </c>
      <c r="B10" s="7">
        <v>13832060</v>
      </c>
      <c r="C10" s="7">
        <v>3731068.67</v>
      </c>
      <c r="D10" s="7">
        <v>4357744.48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18" customHeight="1" thickBot="1">
      <c r="A11" s="11" t="s">
        <v>321</v>
      </c>
      <c r="B11" s="12">
        <f>SUM(B7:B10)</f>
        <v>27324099</v>
      </c>
      <c r="C11" s="12">
        <f>SUM(C7:C10)</f>
        <v>4924157.859999999</v>
      </c>
      <c r="D11" s="13">
        <f>SUM(D7:D10)</f>
        <v>9431016.920000002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4" s="5" customFormat="1" ht="12" customHeight="1">
      <c r="A12" s="1" t="s">
        <v>489</v>
      </c>
      <c r="B12" s="1"/>
      <c r="C12" s="1"/>
      <c r="D12" s="1"/>
    </row>
  </sheetData>
  <mergeCells count="5">
    <mergeCell ref="A1:D1"/>
    <mergeCell ref="A5:A6"/>
    <mergeCell ref="B5:B6"/>
    <mergeCell ref="C5:C6"/>
    <mergeCell ref="D5:D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workbookViewId="0" topLeftCell="A1">
      <selection activeCell="F27" sqref="F27"/>
    </sheetView>
  </sheetViews>
  <sheetFormatPr defaultColWidth="11.421875" defaultRowHeight="12.75"/>
  <cols>
    <col min="1" max="1" width="50.7109375" style="1" customWidth="1"/>
    <col min="2" max="2" width="19.28125" style="1" customWidth="1"/>
    <col min="3" max="4" width="17.140625" style="1" customWidth="1"/>
    <col min="5" max="5" width="18.7109375" style="1" customWidth="1"/>
    <col min="6" max="6" width="17.57421875" style="1" customWidth="1"/>
    <col min="7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17"/>
      <c r="H1" s="17"/>
      <c r="I1" s="17"/>
      <c r="J1" s="17"/>
      <c r="K1" s="17"/>
    </row>
    <row r="2" ht="12.75">
      <c r="A2" s="316" t="s">
        <v>646</v>
      </c>
    </row>
    <row r="3" spans="1:12" ht="15">
      <c r="A3" s="350" t="s">
        <v>605</v>
      </c>
      <c r="B3" s="350"/>
      <c r="C3" s="350"/>
      <c r="D3" s="350"/>
      <c r="E3" s="350"/>
      <c r="F3" s="350"/>
      <c r="G3" s="18"/>
      <c r="H3" s="18"/>
      <c r="I3" s="18"/>
      <c r="J3" s="18"/>
      <c r="K3" s="18"/>
      <c r="L3" s="18"/>
    </row>
    <row r="4" spans="1:6" ht="15.75" thickBot="1">
      <c r="A4" s="264"/>
      <c r="B4" s="264"/>
      <c r="C4" s="264"/>
      <c r="D4" s="264"/>
      <c r="E4" s="264"/>
      <c r="F4" s="264"/>
    </row>
    <row r="5" spans="1:12" s="5" customFormat="1" ht="12.75" customHeight="1">
      <c r="A5" s="351" t="s">
        <v>411</v>
      </c>
      <c r="B5" s="351" t="s">
        <v>196</v>
      </c>
      <c r="C5" s="351" t="s">
        <v>472</v>
      </c>
      <c r="D5" s="351" t="s">
        <v>595</v>
      </c>
      <c r="E5" s="353" t="s">
        <v>452</v>
      </c>
      <c r="F5" s="353" t="s">
        <v>596</v>
      </c>
      <c r="G5" s="4"/>
      <c r="H5" s="4"/>
      <c r="I5" s="4"/>
      <c r="J5" s="4"/>
      <c r="K5" s="4"/>
      <c r="L5" s="4"/>
    </row>
    <row r="6" spans="1:12" s="5" customFormat="1" ht="28.5" customHeight="1" thickBot="1">
      <c r="A6" s="352"/>
      <c r="B6" s="352"/>
      <c r="C6" s="352"/>
      <c r="D6" s="352"/>
      <c r="E6" s="354"/>
      <c r="F6" s="354"/>
      <c r="G6" s="4"/>
      <c r="H6" s="4"/>
      <c r="I6" s="4"/>
      <c r="J6" s="4"/>
      <c r="K6" s="4"/>
      <c r="L6" s="4"/>
    </row>
    <row r="7" spans="1:16" s="5" customFormat="1" ht="12.75" customHeight="1">
      <c r="A7" s="6" t="s">
        <v>597</v>
      </c>
      <c r="B7" s="7">
        <v>1085460</v>
      </c>
      <c r="C7" s="7">
        <v>107159</v>
      </c>
      <c r="D7" s="71">
        <v>0.0987222007259595</v>
      </c>
      <c r="E7" s="7" t="s">
        <v>100</v>
      </c>
      <c r="F7" s="7" t="s">
        <v>100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5" customFormat="1" ht="12.75">
      <c r="A8" s="6" t="s">
        <v>598</v>
      </c>
      <c r="B8" s="7">
        <v>2500</v>
      </c>
      <c r="C8" s="7">
        <v>625</v>
      </c>
      <c r="D8" s="71">
        <v>0.25</v>
      </c>
      <c r="E8" s="7" t="s">
        <v>100</v>
      </c>
      <c r="F8" s="7" t="s">
        <v>100</v>
      </c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6" t="s">
        <v>599</v>
      </c>
      <c r="B9" s="7">
        <v>1021822.4075591778</v>
      </c>
      <c r="C9" s="7">
        <v>41993.53966898236</v>
      </c>
      <c r="D9" s="71">
        <v>0.0410967105030434</v>
      </c>
      <c r="E9" s="7">
        <v>2289620.652359092</v>
      </c>
      <c r="F9" s="71">
        <v>2.24072268862091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6" t="s">
        <v>600</v>
      </c>
      <c r="B10" s="7">
        <v>108347</v>
      </c>
      <c r="C10" s="7">
        <v>5713.589407964743</v>
      </c>
      <c r="D10" s="71">
        <v>0.05273417268558191</v>
      </c>
      <c r="E10" s="7">
        <v>34281.53644778846</v>
      </c>
      <c r="F10" s="71">
        <v>0.31640503611349147</v>
      </c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 customHeight="1">
      <c r="A11" s="6" t="s">
        <v>601</v>
      </c>
      <c r="B11" s="7">
        <v>2132</v>
      </c>
      <c r="C11" s="7">
        <v>10983.545</v>
      </c>
      <c r="D11" s="71">
        <v>5.151756566604128</v>
      </c>
      <c r="E11" s="7">
        <v>707466.4756079479</v>
      </c>
      <c r="F11" s="71">
        <v>331.8323056322457</v>
      </c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6" t="s">
        <v>602</v>
      </c>
      <c r="B12" s="7">
        <v>816725</v>
      </c>
      <c r="C12" s="7">
        <v>170049.13137947457</v>
      </c>
      <c r="D12" s="71">
        <v>0.20820855413936706</v>
      </c>
      <c r="E12" s="7">
        <v>492996.4248483635</v>
      </c>
      <c r="F12" s="71">
        <v>0.6036259755099495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6" t="s">
        <v>603</v>
      </c>
      <c r="B13" s="7">
        <v>1517725</v>
      </c>
      <c r="C13" s="7">
        <v>206754.5524167224</v>
      </c>
      <c r="D13" s="71">
        <v>0.13622662367472527</v>
      </c>
      <c r="E13" s="7">
        <v>1086107.8225074548</v>
      </c>
      <c r="F13" s="71">
        <v>0.7156156896061242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6" t="s">
        <v>604</v>
      </c>
      <c r="B14" s="7">
        <v>130000</v>
      </c>
      <c r="C14" s="7">
        <v>32500</v>
      </c>
      <c r="D14" s="71">
        <v>0.25</v>
      </c>
      <c r="E14" s="7">
        <v>48750</v>
      </c>
      <c r="F14" s="71">
        <v>0.375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6" t="s">
        <v>37</v>
      </c>
      <c r="B15" s="7">
        <v>5800000</v>
      </c>
      <c r="C15" s="7">
        <v>3072500</v>
      </c>
      <c r="D15" s="71">
        <v>0.5297413793103448</v>
      </c>
      <c r="E15" s="7">
        <v>7164000</v>
      </c>
      <c r="F15" s="71">
        <v>1.2351724137931035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8" customHeight="1" thickBot="1">
      <c r="A16" s="11" t="s">
        <v>321</v>
      </c>
      <c r="B16" s="12">
        <f>SUM(B7:B15)</f>
        <v>10484711.407559179</v>
      </c>
      <c r="C16" s="12">
        <f>SUM(C7:C15)</f>
        <v>3648278.357873144</v>
      </c>
      <c r="D16" s="129">
        <v>0.34796173361937643</v>
      </c>
      <c r="E16" s="13">
        <f>SUM(E7:E15)</f>
        <v>11823222.911770647</v>
      </c>
      <c r="F16" s="321">
        <v>1.1276631708953324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6" s="5" customFormat="1" ht="12" customHeight="1">
      <c r="A17" s="1" t="s">
        <v>528</v>
      </c>
      <c r="B17" s="1"/>
      <c r="C17" s="1"/>
      <c r="D17" s="1"/>
      <c r="E17" s="1"/>
      <c r="F17" s="1"/>
    </row>
  </sheetData>
  <mergeCells count="8">
    <mergeCell ref="A1:F1"/>
    <mergeCell ref="A5:A6"/>
    <mergeCell ref="B5:B6"/>
    <mergeCell ref="D5:D6"/>
    <mergeCell ref="F5:F6"/>
    <mergeCell ref="C5:C6"/>
    <mergeCell ref="E5:E6"/>
    <mergeCell ref="A3:F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F9" sqref="F9"/>
    </sheetView>
  </sheetViews>
  <sheetFormatPr defaultColWidth="11.421875" defaultRowHeight="12.75"/>
  <cols>
    <col min="1" max="1" width="22.7109375" style="1" customWidth="1"/>
    <col min="2" max="2" width="24.00390625" style="1" customWidth="1"/>
    <col min="3" max="3" width="25.421875" style="1" customWidth="1"/>
    <col min="4" max="16384" width="11.421875" style="1" customWidth="1"/>
  </cols>
  <sheetData>
    <row r="1" spans="1:8" ht="18">
      <c r="A1" s="349" t="s">
        <v>422</v>
      </c>
      <c r="B1" s="349"/>
      <c r="C1" s="349"/>
      <c r="D1" s="17"/>
      <c r="E1" s="17"/>
      <c r="F1" s="17"/>
      <c r="G1" s="17"/>
      <c r="H1" s="17"/>
    </row>
    <row r="2" ht="12.75">
      <c r="A2" s="316" t="s">
        <v>646</v>
      </c>
    </row>
    <row r="3" spans="1:9" ht="15">
      <c r="A3" s="350" t="s">
        <v>503</v>
      </c>
      <c r="B3" s="350"/>
      <c r="C3" s="350"/>
      <c r="D3" s="18"/>
      <c r="E3" s="18"/>
      <c r="F3" s="18"/>
      <c r="G3" s="18"/>
      <c r="H3" s="18"/>
      <c r="I3" s="18"/>
    </row>
    <row r="4" ht="13.5" thickBot="1"/>
    <row r="5" spans="1:9" s="5" customFormat="1" ht="12.75" customHeight="1">
      <c r="A5" s="351" t="s">
        <v>202</v>
      </c>
      <c r="B5" s="351" t="s">
        <v>203</v>
      </c>
      <c r="C5" s="353" t="s">
        <v>204</v>
      </c>
      <c r="D5" s="4"/>
      <c r="E5" s="4"/>
      <c r="F5" s="4"/>
      <c r="G5" s="4"/>
      <c r="H5" s="4"/>
      <c r="I5" s="4"/>
    </row>
    <row r="6" spans="1:9" s="5" customFormat="1" ht="15.75" customHeight="1" thickBot="1">
      <c r="A6" s="352"/>
      <c r="B6" s="352"/>
      <c r="C6" s="354"/>
      <c r="D6" s="4"/>
      <c r="E6" s="4"/>
      <c r="F6" s="4"/>
      <c r="G6" s="4"/>
      <c r="H6" s="4"/>
      <c r="I6" s="4"/>
    </row>
    <row r="7" spans="1:9" s="5" customFormat="1" ht="12.75" customHeight="1">
      <c r="A7" s="52">
        <v>1990</v>
      </c>
      <c r="B7" s="54">
        <v>1443514</v>
      </c>
      <c r="C7" s="55">
        <v>851053</v>
      </c>
      <c r="D7" s="4"/>
      <c r="E7" s="4"/>
      <c r="F7" s="4"/>
      <c r="G7" s="4"/>
      <c r="H7" s="4"/>
      <c r="I7" s="4"/>
    </row>
    <row r="8" spans="1:9" s="5" customFormat="1" ht="12.75" customHeight="1">
      <c r="A8" s="52">
        <v>1991</v>
      </c>
      <c r="B8" s="54">
        <v>1440562</v>
      </c>
      <c r="C8" s="55">
        <v>903160</v>
      </c>
      <c r="D8" s="4"/>
      <c r="E8" s="4"/>
      <c r="F8" s="4"/>
      <c r="G8" s="4"/>
      <c r="H8" s="4"/>
      <c r="I8" s="4"/>
    </row>
    <row r="9" spans="1:9" s="5" customFormat="1" ht="12.75" customHeight="1">
      <c r="A9" s="52">
        <v>1992</v>
      </c>
      <c r="B9" s="54">
        <v>1356553</v>
      </c>
      <c r="C9" s="55">
        <v>844299</v>
      </c>
      <c r="D9" s="4"/>
      <c r="E9" s="4"/>
      <c r="F9" s="4"/>
      <c r="G9" s="4"/>
      <c r="H9" s="4"/>
      <c r="I9" s="4"/>
    </row>
    <row r="10" spans="1:9" s="5" customFormat="1" ht="12.75" customHeight="1">
      <c r="A10" s="52">
        <v>1993</v>
      </c>
      <c r="B10" s="54">
        <v>1332252</v>
      </c>
      <c r="C10" s="55">
        <v>799990</v>
      </c>
      <c r="D10" s="4"/>
      <c r="E10" s="4"/>
      <c r="F10" s="4"/>
      <c r="G10" s="4"/>
      <c r="H10" s="4"/>
      <c r="I10" s="4"/>
    </row>
    <row r="11" spans="1:9" s="5" customFormat="1" ht="12.75" customHeight="1">
      <c r="A11" s="52">
        <v>1994</v>
      </c>
      <c r="B11" s="54">
        <v>1342603</v>
      </c>
      <c r="C11" s="55">
        <v>834085</v>
      </c>
      <c r="D11" s="4"/>
      <c r="E11" s="4"/>
      <c r="F11" s="4"/>
      <c r="G11" s="4"/>
      <c r="H11" s="4"/>
      <c r="I11" s="4"/>
    </row>
    <row r="12" spans="1:9" s="5" customFormat="1" ht="12.75" customHeight="1">
      <c r="A12" s="52">
        <v>1995</v>
      </c>
      <c r="B12" s="54">
        <v>1320315</v>
      </c>
      <c r="C12" s="55">
        <v>820252</v>
      </c>
      <c r="D12" s="4"/>
      <c r="E12" s="4"/>
      <c r="F12" s="4"/>
      <c r="G12" s="4"/>
      <c r="H12" s="4"/>
      <c r="I12" s="4"/>
    </row>
    <row r="13" spans="1:9" s="5" customFormat="1" ht="12.75" customHeight="1">
      <c r="A13" s="52">
        <v>1996</v>
      </c>
      <c r="B13" s="54">
        <v>1298860</v>
      </c>
      <c r="C13" s="55">
        <v>878282</v>
      </c>
      <c r="D13" s="4"/>
      <c r="E13" s="4"/>
      <c r="F13" s="4"/>
      <c r="G13" s="4"/>
      <c r="H13" s="4"/>
      <c r="I13" s="4"/>
    </row>
    <row r="14" spans="1:9" s="5" customFormat="1" ht="12.75" customHeight="1">
      <c r="A14" s="52">
        <v>1997</v>
      </c>
      <c r="B14" s="54">
        <v>1268057</v>
      </c>
      <c r="C14" s="55">
        <v>837092</v>
      </c>
      <c r="D14" s="4"/>
      <c r="E14" s="4"/>
      <c r="F14" s="4"/>
      <c r="G14" s="4"/>
      <c r="H14" s="4"/>
      <c r="I14" s="4"/>
    </row>
    <row r="15" spans="1:9" s="5" customFormat="1" ht="12.75" customHeight="1">
      <c r="A15" s="52">
        <v>1998</v>
      </c>
      <c r="B15" s="54">
        <v>1253105</v>
      </c>
      <c r="C15" s="55">
        <v>829083</v>
      </c>
      <c r="D15" s="4"/>
      <c r="E15" s="4"/>
      <c r="F15" s="4"/>
      <c r="G15" s="4"/>
      <c r="H15" s="4"/>
      <c r="I15" s="4"/>
    </row>
    <row r="16" spans="1:9" s="5" customFormat="1" ht="12.75" customHeight="1">
      <c r="A16" s="52">
        <v>1999</v>
      </c>
      <c r="B16" s="54">
        <v>1200951</v>
      </c>
      <c r="C16" s="55">
        <v>834680</v>
      </c>
      <c r="D16" s="4"/>
      <c r="E16" s="4"/>
      <c r="F16" s="4"/>
      <c r="G16" s="4"/>
      <c r="H16" s="4"/>
      <c r="I16" s="4"/>
    </row>
    <row r="17" spans="1:9" s="5" customFormat="1" ht="12.75" customHeight="1">
      <c r="A17" s="52">
        <v>2000</v>
      </c>
      <c r="B17" s="54">
        <v>1200875</v>
      </c>
      <c r="C17" s="55">
        <v>856450</v>
      </c>
      <c r="D17" s="4"/>
      <c r="E17" s="4"/>
      <c r="F17" s="4"/>
      <c r="G17" s="4"/>
      <c r="H17" s="4"/>
      <c r="I17" s="4"/>
    </row>
    <row r="18" spans="1:9" s="5" customFormat="1" ht="12.75" customHeight="1">
      <c r="A18" s="52">
        <v>2001</v>
      </c>
      <c r="B18" s="54">
        <v>1099856</v>
      </c>
      <c r="C18" s="55">
        <v>825020</v>
      </c>
      <c r="D18" s="4"/>
      <c r="E18" s="4"/>
      <c r="F18" s="4"/>
      <c r="G18" s="4"/>
      <c r="H18" s="4"/>
      <c r="I18" s="4"/>
    </row>
    <row r="19" spans="1:9" s="5" customFormat="1" ht="12.75" customHeight="1">
      <c r="A19" s="52">
        <v>2002</v>
      </c>
      <c r="B19" s="54">
        <v>1036340</v>
      </c>
      <c r="C19" s="55">
        <v>724800</v>
      </c>
      <c r="D19" s="4"/>
      <c r="E19" s="4"/>
      <c r="F19" s="4"/>
      <c r="G19" s="4"/>
      <c r="H19" s="4"/>
      <c r="I19" s="4"/>
    </row>
    <row r="20" spans="1:9" s="5" customFormat="1" ht="12.75" customHeight="1">
      <c r="A20" s="52">
        <v>2003</v>
      </c>
      <c r="B20" s="54">
        <v>1157969</v>
      </c>
      <c r="C20" s="55">
        <v>667655</v>
      </c>
      <c r="D20" s="4"/>
      <c r="E20" s="4"/>
      <c r="F20" s="4"/>
      <c r="G20" s="4"/>
      <c r="H20" s="4"/>
      <c r="I20" s="4"/>
    </row>
    <row r="21" spans="1:9" s="5" customFormat="1" ht="12.75" customHeight="1">
      <c r="A21" s="52">
        <v>2004</v>
      </c>
      <c r="B21" s="54" t="s">
        <v>100</v>
      </c>
      <c r="C21" s="55" t="s">
        <v>100</v>
      </c>
      <c r="D21" s="4"/>
      <c r="E21" s="4"/>
      <c r="F21" s="4"/>
      <c r="G21" s="4"/>
      <c r="H21" s="4"/>
      <c r="I21" s="4"/>
    </row>
    <row r="22" spans="1:13" s="5" customFormat="1" ht="12.75" customHeight="1">
      <c r="A22" s="322">
        <v>2005</v>
      </c>
      <c r="B22" s="323">
        <v>1069804</v>
      </c>
      <c r="C22" s="324">
        <v>699078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ht="12.75" customHeight="1" thickBot="1">
      <c r="A23" s="53">
        <v>2006</v>
      </c>
      <c r="B23" s="56">
        <v>924524</v>
      </c>
      <c r="C23" s="57">
        <v>430382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3" s="5" customFormat="1" ht="12" customHeight="1">
      <c r="A24" t="s">
        <v>528</v>
      </c>
      <c r="B24"/>
      <c r="C24"/>
    </row>
  </sheetData>
  <mergeCells count="5">
    <mergeCell ref="A3:C3"/>
    <mergeCell ref="A1:C1"/>
    <mergeCell ref="A5:A6"/>
    <mergeCell ref="B5:B6"/>
    <mergeCell ref="C5:C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1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23.28125" style="1" customWidth="1"/>
    <col min="2" max="5" width="19.57421875" style="1" customWidth="1"/>
    <col min="6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  <c r="J1" s="17"/>
    </row>
    <row r="2" ht="12.75">
      <c r="A2" s="316" t="s">
        <v>646</v>
      </c>
    </row>
    <row r="3" spans="1:11" ht="15">
      <c r="A3" s="350" t="s">
        <v>504</v>
      </c>
      <c r="B3" s="350"/>
      <c r="C3" s="350"/>
      <c r="D3" s="350"/>
      <c r="E3" s="350"/>
      <c r="F3" s="18"/>
      <c r="G3" s="18"/>
      <c r="H3" s="18"/>
      <c r="I3" s="18"/>
      <c r="J3" s="18"/>
      <c r="K3" s="18"/>
    </row>
    <row r="4" ht="13.5" thickBot="1"/>
    <row r="5" spans="1:11" s="5" customFormat="1" ht="12.75" customHeight="1">
      <c r="A5" s="351" t="s">
        <v>31</v>
      </c>
      <c r="B5" s="346" t="s">
        <v>205</v>
      </c>
      <c r="C5" s="331"/>
      <c r="D5" s="346" t="s">
        <v>206</v>
      </c>
      <c r="E5" s="347"/>
      <c r="F5" s="4"/>
      <c r="G5" s="4"/>
      <c r="H5" s="4"/>
      <c r="I5" s="4"/>
      <c r="J5" s="4"/>
      <c r="K5" s="4"/>
    </row>
    <row r="6" spans="1:11" s="5" customFormat="1" ht="15.75" customHeight="1" thickBot="1">
      <c r="A6" s="352"/>
      <c r="B6" s="21" t="s">
        <v>207</v>
      </c>
      <c r="C6" s="21" t="s">
        <v>208</v>
      </c>
      <c r="D6" s="21" t="s">
        <v>207</v>
      </c>
      <c r="E6" s="20" t="s">
        <v>208</v>
      </c>
      <c r="F6" s="4"/>
      <c r="G6" s="4"/>
      <c r="H6" s="4"/>
      <c r="I6" s="4"/>
      <c r="J6" s="4"/>
      <c r="K6" s="4"/>
    </row>
    <row r="7" spans="1:11" s="5" customFormat="1" ht="15.75" customHeight="1">
      <c r="A7" s="312"/>
      <c r="B7" s="313"/>
      <c r="C7" s="313"/>
      <c r="D7" s="313"/>
      <c r="E7" s="313"/>
      <c r="F7" s="4"/>
      <c r="G7" s="4"/>
      <c r="H7" s="4"/>
      <c r="I7" s="4"/>
      <c r="J7" s="4"/>
      <c r="K7" s="4"/>
    </row>
    <row r="8" spans="1:11" s="5" customFormat="1" ht="12.75" customHeight="1">
      <c r="A8" s="52" t="s">
        <v>408</v>
      </c>
      <c r="B8" s="7">
        <v>1069804</v>
      </c>
      <c r="C8" s="7">
        <v>584504</v>
      </c>
      <c r="D8" s="7">
        <v>699078</v>
      </c>
      <c r="E8" s="7">
        <v>342971</v>
      </c>
      <c r="F8" s="4"/>
      <c r="G8" s="4"/>
      <c r="H8" s="4"/>
      <c r="I8" s="4"/>
      <c r="J8" s="4"/>
      <c r="K8" s="4"/>
    </row>
    <row r="9" spans="1:11" s="5" customFormat="1" ht="12.75" customHeight="1">
      <c r="A9" s="52" t="s">
        <v>407</v>
      </c>
      <c r="B9" s="7">
        <v>16784480.27</v>
      </c>
      <c r="C9" s="7">
        <v>13311755</v>
      </c>
      <c r="D9" s="7">
        <v>5254562.18</v>
      </c>
      <c r="E9" s="7">
        <v>4592268</v>
      </c>
      <c r="F9" s="4"/>
      <c r="G9" s="4"/>
      <c r="H9" s="4"/>
      <c r="I9" s="4"/>
      <c r="J9" s="4"/>
      <c r="K9" s="4"/>
    </row>
    <row r="10" spans="1:15" s="5" customFormat="1" ht="12.75" customHeight="1" thickBot="1">
      <c r="A10" s="11"/>
      <c r="B10" s="59"/>
      <c r="C10" s="293"/>
      <c r="D10" s="59"/>
      <c r="E10" s="59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5" customFormat="1" ht="15" customHeight="1">
      <c r="A11" t="s">
        <v>489</v>
      </c>
      <c r="B11"/>
      <c r="C11" s="1"/>
      <c r="D11" s="1"/>
      <c r="E11" s="1"/>
    </row>
  </sheetData>
  <mergeCells count="5">
    <mergeCell ref="A3:E3"/>
    <mergeCell ref="A1:E1"/>
    <mergeCell ref="A5:A6"/>
    <mergeCell ref="D5:E5"/>
    <mergeCell ref="B5:C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1"/>
  <sheetViews>
    <sheetView zoomScale="75" zoomScaleNormal="75" workbookViewId="0" topLeftCell="A1">
      <selection activeCell="A20" sqref="A20"/>
    </sheetView>
  </sheetViews>
  <sheetFormatPr defaultColWidth="11.421875" defaultRowHeight="12.75"/>
  <cols>
    <col min="1" max="1" width="23.28125" style="1" customWidth="1"/>
    <col min="2" max="5" width="19.57421875" style="1" customWidth="1"/>
    <col min="6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  <c r="J1" s="17"/>
    </row>
    <row r="2" ht="12.75">
      <c r="A2" s="316" t="s">
        <v>646</v>
      </c>
    </row>
    <row r="3" spans="1:11" ht="15">
      <c r="A3" s="350" t="s">
        <v>606</v>
      </c>
      <c r="B3" s="350"/>
      <c r="C3" s="350"/>
      <c r="D3" s="350"/>
      <c r="E3" s="350"/>
      <c r="F3" s="18"/>
      <c r="G3" s="18"/>
      <c r="H3" s="18"/>
      <c r="I3" s="18"/>
      <c r="J3" s="18"/>
      <c r="K3" s="18"/>
    </row>
    <row r="4" ht="13.5" thickBot="1"/>
    <row r="5" spans="1:11" s="5" customFormat="1" ht="12.75" customHeight="1">
      <c r="A5" s="351" t="s">
        <v>31</v>
      </c>
      <c r="B5" s="346" t="s">
        <v>205</v>
      </c>
      <c r="C5" s="331"/>
      <c r="D5" s="346" t="s">
        <v>206</v>
      </c>
      <c r="E5" s="347"/>
      <c r="F5" s="4"/>
      <c r="G5" s="4"/>
      <c r="H5" s="4"/>
      <c r="I5" s="4"/>
      <c r="J5" s="4"/>
      <c r="K5" s="4"/>
    </row>
    <row r="6" spans="1:11" s="5" customFormat="1" ht="15.75" customHeight="1" thickBot="1">
      <c r="A6" s="352"/>
      <c r="B6" s="21" t="s">
        <v>207</v>
      </c>
      <c r="C6" s="21" t="s">
        <v>208</v>
      </c>
      <c r="D6" s="21" t="s">
        <v>207</v>
      </c>
      <c r="E6" s="20" t="s">
        <v>208</v>
      </c>
      <c r="F6" s="4"/>
      <c r="G6" s="4"/>
      <c r="H6" s="4"/>
      <c r="I6" s="4"/>
      <c r="J6" s="4"/>
      <c r="K6" s="4"/>
    </row>
    <row r="7" spans="1:11" s="5" customFormat="1" ht="15.75" customHeight="1">
      <c r="A7" s="312"/>
      <c r="B7" s="313"/>
      <c r="C7" s="313"/>
      <c r="D7" s="313"/>
      <c r="E7" s="313"/>
      <c r="F7" s="4"/>
      <c r="G7" s="4"/>
      <c r="H7" s="4"/>
      <c r="I7" s="4"/>
      <c r="J7" s="4"/>
      <c r="K7" s="4"/>
    </row>
    <row r="8" spans="1:11" s="5" customFormat="1" ht="12.75" customHeight="1">
      <c r="A8" s="52" t="s">
        <v>408</v>
      </c>
      <c r="B8" s="7">
        <v>924524</v>
      </c>
      <c r="C8" s="7">
        <v>530421</v>
      </c>
      <c r="D8" s="7">
        <v>430382</v>
      </c>
      <c r="E8" s="7">
        <v>261301</v>
      </c>
      <c r="F8" s="4"/>
      <c r="G8" s="4"/>
      <c r="H8" s="4"/>
      <c r="I8" s="4"/>
      <c r="J8" s="4"/>
      <c r="K8" s="4"/>
    </row>
    <row r="9" spans="1:11" s="5" customFormat="1" ht="12.75" customHeight="1">
      <c r="A9" s="52" t="s">
        <v>407</v>
      </c>
      <c r="B9" s="7">
        <v>15054233</v>
      </c>
      <c r="C9" s="7">
        <v>8712639</v>
      </c>
      <c r="D9" s="7">
        <v>3998403</v>
      </c>
      <c r="E9" s="7">
        <v>2611391</v>
      </c>
      <c r="F9" s="4"/>
      <c r="G9" s="4"/>
      <c r="H9" s="4"/>
      <c r="I9" s="4"/>
      <c r="J9" s="4"/>
      <c r="K9" s="4"/>
    </row>
    <row r="10" spans="1:15" s="5" customFormat="1" ht="12.75" customHeight="1" thickBot="1">
      <c r="A10" s="11"/>
      <c r="B10" s="59"/>
      <c r="C10" s="293"/>
      <c r="D10" s="59"/>
      <c r="E10" s="59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5" customFormat="1" ht="15" customHeight="1">
      <c r="A11" t="s">
        <v>528</v>
      </c>
      <c r="B11"/>
      <c r="C11" s="1"/>
      <c r="D11" s="1"/>
      <c r="E11" s="1"/>
    </row>
  </sheetData>
  <mergeCells count="5">
    <mergeCell ref="A3:E3"/>
    <mergeCell ref="A1:E1"/>
    <mergeCell ref="A5:A6"/>
    <mergeCell ref="D5:E5"/>
    <mergeCell ref="B5:C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C28" sqref="C28"/>
    </sheetView>
  </sheetViews>
  <sheetFormatPr defaultColWidth="11.421875" defaultRowHeight="12.75"/>
  <cols>
    <col min="1" max="1" width="38.7109375" style="1" customWidth="1"/>
    <col min="2" max="4" width="18.7109375" style="1" customWidth="1"/>
    <col min="5" max="16384" width="11.421875" style="1" customWidth="1"/>
  </cols>
  <sheetData>
    <row r="1" spans="1:9" ht="18">
      <c r="A1" s="349" t="s">
        <v>422</v>
      </c>
      <c r="B1" s="349"/>
      <c r="C1" s="349"/>
      <c r="D1" s="349"/>
      <c r="E1" s="17"/>
      <c r="F1" s="17"/>
      <c r="G1" s="17"/>
      <c r="H1" s="17"/>
      <c r="I1" s="17"/>
    </row>
    <row r="2" ht="12.75">
      <c r="A2" s="316" t="s">
        <v>646</v>
      </c>
    </row>
    <row r="3" spans="1:10" ht="15">
      <c r="A3" s="18" t="s">
        <v>505</v>
      </c>
      <c r="B3" s="18"/>
      <c r="C3" s="18"/>
      <c r="D3" s="18"/>
      <c r="E3" s="18"/>
      <c r="F3" s="18"/>
      <c r="G3" s="18"/>
      <c r="H3" s="18"/>
      <c r="I3" s="18"/>
      <c r="J3" s="18"/>
    </row>
    <row r="4" spans="1:4" ht="13.5" thickBot="1">
      <c r="A4" s="342"/>
      <c r="B4" s="342"/>
      <c r="C4" s="342"/>
      <c r="D4" s="342"/>
    </row>
    <row r="5" spans="1:10" s="5" customFormat="1" ht="12.75" customHeight="1">
      <c r="A5" s="351" t="s">
        <v>65</v>
      </c>
      <c r="B5" s="351" t="s">
        <v>209</v>
      </c>
      <c r="C5" s="351" t="s">
        <v>473</v>
      </c>
      <c r="D5" s="353" t="s">
        <v>474</v>
      </c>
      <c r="E5" s="4"/>
      <c r="F5" s="4"/>
      <c r="G5" s="4"/>
      <c r="H5" s="4"/>
      <c r="I5" s="4"/>
      <c r="J5" s="4"/>
    </row>
    <row r="6" spans="1:10" s="5" customFormat="1" ht="18.75" customHeight="1" thickBot="1">
      <c r="A6" s="352"/>
      <c r="B6" s="352"/>
      <c r="C6" s="352"/>
      <c r="D6" s="354"/>
      <c r="E6" s="4"/>
      <c r="F6" s="4"/>
      <c r="G6" s="4"/>
      <c r="H6" s="4"/>
      <c r="I6" s="4"/>
      <c r="J6" s="4"/>
    </row>
    <row r="7" spans="1:10" s="5" customFormat="1" ht="12.75" customHeight="1">
      <c r="A7" s="373" t="s">
        <v>210</v>
      </c>
      <c r="B7" s="373"/>
      <c r="C7" s="373"/>
      <c r="D7" s="373"/>
      <c r="E7" s="4"/>
      <c r="F7" s="4"/>
      <c r="G7" s="4"/>
      <c r="H7" s="4"/>
      <c r="I7" s="4"/>
      <c r="J7" s="4"/>
    </row>
    <row r="8" spans="1:14" s="5" customFormat="1" ht="12.75" customHeight="1">
      <c r="A8" s="6" t="s">
        <v>198</v>
      </c>
      <c r="B8" s="7">
        <v>2787070</v>
      </c>
      <c r="C8" s="7">
        <v>59234.85</v>
      </c>
      <c r="D8" s="7">
        <v>39216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5" customFormat="1" ht="12.75" customHeight="1">
      <c r="A9" s="6" t="s">
        <v>199</v>
      </c>
      <c r="B9" s="7">
        <v>5791351</v>
      </c>
      <c r="C9" s="7">
        <v>12806326.05</v>
      </c>
      <c r="D9" s="7">
        <v>1220052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5" customFormat="1" ht="12.75" customHeight="1">
      <c r="A10" s="6" t="s">
        <v>211</v>
      </c>
      <c r="B10" s="7">
        <v>309800</v>
      </c>
      <c r="C10" s="7">
        <v>3055.55</v>
      </c>
      <c r="D10" s="7">
        <v>18030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12.75" customHeight="1">
      <c r="A11" s="6" t="s">
        <v>212</v>
      </c>
      <c r="B11" s="7">
        <v>18063</v>
      </c>
      <c r="C11" s="7">
        <v>36</v>
      </c>
      <c r="D11" s="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5" customFormat="1" ht="12.75">
      <c r="A12" s="6" t="s">
        <v>213</v>
      </c>
      <c r="B12" s="7">
        <v>2569000</v>
      </c>
      <c r="C12" s="7">
        <v>16000</v>
      </c>
      <c r="D12" s="7">
        <v>0</v>
      </c>
      <c r="E12" s="4"/>
      <c r="F12" s="8"/>
      <c r="G12" s="4"/>
      <c r="H12" s="8"/>
      <c r="I12" s="4"/>
      <c r="J12" s="8"/>
      <c r="K12" s="4"/>
      <c r="L12" s="8"/>
      <c r="M12" s="4"/>
      <c r="N12" s="8"/>
    </row>
    <row r="13" spans="1:14" s="5" customFormat="1" ht="12.75">
      <c r="A13" s="50" t="s">
        <v>214</v>
      </c>
      <c r="B13" s="60">
        <f>SUM(B8:B12)</f>
        <v>11475284</v>
      </c>
      <c r="C13" s="60">
        <f>SUM(C8:C12)</f>
        <v>12884652.450000001</v>
      </c>
      <c r="D13" s="61">
        <f>SUM(D8:D12)</f>
        <v>1277298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12.75">
      <c r="A14" s="374" t="s">
        <v>215</v>
      </c>
      <c r="B14" s="374"/>
      <c r="C14" s="374"/>
      <c r="D14" s="375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5" customFormat="1" ht="12.75" customHeight="1">
      <c r="A15" s="6" t="s">
        <v>199</v>
      </c>
      <c r="B15" s="7">
        <v>88875000</v>
      </c>
      <c r="C15" s="7">
        <v>18869200</v>
      </c>
      <c r="D15" s="7">
        <v>37089653.33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12.75" customHeight="1">
      <c r="A16" s="6" t="s">
        <v>212</v>
      </c>
      <c r="B16" s="7">
        <v>0</v>
      </c>
      <c r="C16" s="7">
        <v>300</v>
      </c>
      <c r="D16" s="7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5" customFormat="1" ht="12.75" customHeight="1">
      <c r="A17" s="6" t="s">
        <v>213</v>
      </c>
      <c r="B17" s="7">
        <v>23419778</v>
      </c>
      <c r="C17" s="7">
        <v>3814600</v>
      </c>
      <c r="D17" s="7">
        <v>5622100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2.75">
      <c r="A18" s="50" t="s">
        <v>409</v>
      </c>
      <c r="B18" s="60">
        <f>SUM(B15:B17)</f>
        <v>112294778</v>
      </c>
      <c r="C18" s="60">
        <f>SUM(C15:C17)</f>
        <v>22684100</v>
      </c>
      <c r="D18" s="61">
        <f>SUM(D15:D17)</f>
        <v>42711753.33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4" ht="12.75">
      <c r="A19" s="62"/>
      <c r="B19" s="62"/>
      <c r="C19" s="62"/>
      <c r="D19" s="63"/>
    </row>
    <row r="20" spans="1:4" ht="13.5" thickBot="1">
      <c r="A20" s="11" t="s">
        <v>321</v>
      </c>
      <c r="B20" s="64">
        <f>B13+B18</f>
        <v>123770062</v>
      </c>
      <c r="C20" s="64">
        <f>C13+C18</f>
        <v>35568752.45</v>
      </c>
      <c r="D20" s="65">
        <f>D13+D18</f>
        <v>43989051.33</v>
      </c>
    </row>
    <row r="21" ht="12.75">
      <c r="A21" s="1" t="s">
        <v>489</v>
      </c>
    </row>
  </sheetData>
  <mergeCells count="8">
    <mergeCell ref="A7:D7"/>
    <mergeCell ref="A14:D14"/>
    <mergeCell ref="A1:D1"/>
    <mergeCell ref="A4:D4"/>
    <mergeCell ref="A5:A6"/>
    <mergeCell ref="B5:B6"/>
    <mergeCell ref="C5:C6"/>
    <mergeCell ref="D5:D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12"/>
  <sheetViews>
    <sheetView zoomScale="75" zoomScaleNormal="75" workbookViewId="0" topLeftCell="A1">
      <selection activeCell="A5" sqref="A5:H12"/>
    </sheetView>
  </sheetViews>
  <sheetFormatPr defaultColWidth="11.421875" defaultRowHeight="12.75"/>
  <cols>
    <col min="1" max="1" width="25.140625" style="1" customWidth="1"/>
    <col min="2" max="2" width="15.421875" style="1" customWidth="1"/>
    <col min="3" max="4" width="13.00390625" style="1" customWidth="1"/>
    <col min="5" max="5" width="14.00390625" style="1" customWidth="1"/>
    <col min="6" max="6" width="13.00390625" style="1" customWidth="1"/>
    <col min="7" max="7" width="13.57421875" style="1" customWidth="1"/>
    <col min="8" max="8" width="15.140625" style="1" customWidth="1"/>
    <col min="9" max="16384" width="11.421875" style="1" customWidth="1"/>
  </cols>
  <sheetData>
    <row r="1" spans="1:13" ht="18">
      <c r="A1" s="349" t="s">
        <v>422</v>
      </c>
      <c r="B1" s="349"/>
      <c r="C1" s="349"/>
      <c r="D1" s="349"/>
      <c r="E1" s="349"/>
      <c r="F1" s="349"/>
      <c r="G1" s="349"/>
      <c r="H1" s="349"/>
      <c r="I1" s="17"/>
      <c r="J1" s="17"/>
      <c r="K1" s="17"/>
      <c r="L1" s="17"/>
      <c r="M1" s="17"/>
    </row>
    <row r="2" ht="12.75">
      <c r="A2" s="316" t="s">
        <v>646</v>
      </c>
    </row>
    <row r="3" spans="1:14" ht="15">
      <c r="A3" s="359" t="s">
        <v>506</v>
      </c>
      <c r="B3" s="359"/>
      <c r="C3" s="359"/>
      <c r="D3" s="359"/>
      <c r="E3" s="359"/>
      <c r="F3" s="359"/>
      <c r="G3" s="359"/>
      <c r="H3" s="359"/>
      <c r="I3" s="18"/>
      <c r="J3" s="18"/>
      <c r="K3" s="18"/>
      <c r="L3" s="18"/>
      <c r="M3" s="18"/>
      <c r="N3" s="18"/>
    </row>
    <row r="4" ht="13.5" thickBot="1"/>
    <row r="5" spans="1:14" s="5" customFormat="1" ht="12.75" customHeight="1">
      <c r="A5" s="351" t="s">
        <v>412</v>
      </c>
      <c r="B5" s="58"/>
      <c r="C5" s="67"/>
      <c r="D5" s="347" t="s">
        <v>613</v>
      </c>
      <c r="E5" s="331"/>
      <c r="F5" s="339" t="s">
        <v>614</v>
      </c>
      <c r="G5" s="339" t="s">
        <v>619</v>
      </c>
      <c r="H5" s="353" t="s">
        <v>615</v>
      </c>
      <c r="I5" s="4"/>
      <c r="J5" s="4"/>
      <c r="K5" s="4"/>
      <c r="L5" s="4"/>
      <c r="M5" s="4"/>
      <c r="N5" s="4"/>
    </row>
    <row r="6" spans="1:14" s="5" customFormat="1" ht="13.5" customHeight="1">
      <c r="A6" s="345"/>
      <c r="B6" s="341" t="s">
        <v>611</v>
      </c>
      <c r="C6" s="341" t="s">
        <v>612</v>
      </c>
      <c r="D6" s="357" t="s">
        <v>216</v>
      </c>
      <c r="E6" s="357" t="s">
        <v>217</v>
      </c>
      <c r="F6" s="341"/>
      <c r="G6" s="341" t="s">
        <v>64</v>
      </c>
      <c r="H6" s="340" t="s">
        <v>50</v>
      </c>
      <c r="I6" s="4"/>
      <c r="J6" s="4"/>
      <c r="K6" s="4"/>
      <c r="L6" s="4"/>
      <c r="M6" s="4"/>
      <c r="N6" s="4"/>
    </row>
    <row r="7" spans="1:14" s="5" customFormat="1" ht="21" customHeight="1" thickBot="1">
      <c r="A7" s="352"/>
      <c r="B7" s="358"/>
      <c r="C7" s="358"/>
      <c r="D7" s="358"/>
      <c r="E7" s="358" t="s">
        <v>51</v>
      </c>
      <c r="F7" s="358"/>
      <c r="G7" s="358"/>
      <c r="H7" s="354"/>
      <c r="I7" s="4"/>
      <c r="J7" s="4"/>
      <c r="K7" s="4"/>
      <c r="L7" s="4"/>
      <c r="M7" s="4"/>
      <c r="N7" s="4"/>
    </row>
    <row r="8" spans="1:18" s="5" customFormat="1" ht="12.75">
      <c r="A8" s="24" t="s">
        <v>42</v>
      </c>
      <c r="B8" s="7">
        <v>3827907</v>
      </c>
      <c r="C8" s="7">
        <v>59567</v>
      </c>
      <c r="D8" s="7">
        <v>1840082</v>
      </c>
      <c r="E8" s="7">
        <v>499376</v>
      </c>
      <c r="F8" s="7">
        <v>112386</v>
      </c>
      <c r="G8" s="7" t="s">
        <v>41</v>
      </c>
      <c r="H8" s="7">
        <v>11400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5" customFormat="1" ht="13.5" customHeight="1">
      <c r="A9" s="24" t="s">
        <v>43</v>
      </c>
      <c r="B9" s="7">
        <v>927594</v>
      </c>
      <c r="C9" s="7">
        <v>366616</v>
      </c>
      <c r="D9" s="7">
        <v>1328588</v>
      </c>
      <c r="E9" s="7">
        <v>1803666</v>
      </c>
      <c r="F9" s="7">
        <v>54610</v>
      </c>
      <c r="G9" s="7">
        <v>29003</v>
      </c>
      <c r="H9" s="7">
        <v>366898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8" ht="12.75">
      <c r="A10" s="24"/>
      <c r="B10" s="7"/>
      <c r="C10" s="7"/>
      <c r="D10" s="7"/>
      <c r="E10" s="7"/>
      <c r="F10" s="7"/>
      <c r="G10" s="7"/>
      <c r="H10" s="7"/>
    </row>
    <row r="11" spans="1:8" ht="13.5" thickBot="1">
      <c r="A11" s="11" t="s">
        <v>321</v>
      </c>
      <c r="B11" s="68">
        <f>SUM(B8:B10)</f>
        <v>4755501</v>
      </c>
      <c r="C11" s="69">
        <f aca="true" t="shared" si="0" ref="C11:H11">SUM(C8:C10)</f>
        <v>426183</v>
      </c>
      <c r="D11" s="69">
        <f t="shared" si="0"/>
        <v>3168670</v>
      </c>
      <c r="E11" s="68">
        <f t="shared" si="0"/>
        <v>2303042</v>
      </c>
      <c r="F11" s="68">
        <f t="shared" si="0"/>
        <v>166996</v>
      </c>
      <c r="G11" s="68">
        <f t="shared" si="0"/>
        <v>29003</v>
      </c>
      <c r="H11" s="70">
        <f t="shared" si="0"/>
        <v>378298</v>
      </c>
    </row>
    <row r="12" ht="16.5" customHeight="1">
      <c r="A12" s="1" t="s">
        <v>489</v>
      </c>
    </row>
  </sheetData>
  <mergeCells count="11">
    <mergeCell ref="D6:D7"/>
    <mergeCell ref="E6:E7"/>
    <mergeCell ref="A3:H3"/>
    <mergeCell ref="A1:H1"/>
    <mergeCell ref="A5:A7"/>
    <mergeCell ref="D5:E5"/>
    <mergeCell ref="B6:B7"/>
    <mergeCell ref="C6:C7"/>
    <mergeCell ref="F5:F7"/>
    <mergeCell ref="G5:G7"/>
    <mergeCell ref="H5:H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12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25.140625" style="1" customWidth="1"/>
    <col min="2" max="2" width="15.421875" style="1" customWidth="1"/>
    <col min="3" max="4" width="13.00390625" style="1" customWidth="1"/>
    <col min="5" max="5" width="14.00390625" style="1" customWidth="1"/>
    <col min="6" max="6" width="13.00390625" style="1" customWidth="1"/>
    <col min="7" max="8" width="13.57421875" style="1" customWidth="1"/>
    <col min="9" max="9" width="15.140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607</v>
      </c>
      <c r="B3" s="359"/>
      <c r="C3" s="359"/>
      <c r="D3" s="359"/>
      <c r="E3" s="359"/>
      <c r="F3" s="359"/>
      <c r="G3" s="359"/>
      <c r="H3" s="359"/>
      <c r="I3" s="359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412</v>
      </c>
      <c r="B5" s="58"/>
      <c r="C5" s="67"/>
      <c r="D5" s="347" t="s">
        <v>613</v>
      </c>
      <c r="E5" s="331"/>
      <c r="F5" s="339" t="s">
        <v>614</v>
      </c>
      <c r="G5" s="346" t="s">
        <v>609</v>
      </c>
      <c r="H5" s="331"/>
      <c r="I5" s="353" t="s">
        <v>615</v>
      </c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41" t="s">
        <v>611</v>
      </c>
      <c r="C6" s="341" t="s">
        <v>612</v>
      </c>
      <c r="D6" s="357" t="s">
        <v>216</v>
      </c>
      <c r="E6" s="357" t="s">
        <v>217</v>
      </c>
      <c r="F6" s="341"/>
      <c r="G6" s="341" t="s">
        <v>610</v>
      </c>
      <c r="H6" s="341" t="s">
        <v>608</v>
      </c>
      <c r="I6" s="340" t="s">
        <v>50</v>
      </c>
      <c r="J6" s="4"/>
      <c r="K6" s="4"/>
      <c r="L6" s="4"/>
      <c r="M6" s="4"/>
      <c r="N6" s="4"/>
      <c r="O6" s="4"/>
    </row>
    <row r="7" spans="1:15" s="5" customFormat="1" ht="25.5" customHeight="1" thickBot="1">
      <c r="A7" s="352"/>
      <c r="B7" s="358"/>
      <c r="C7" s="358"/>
      <c r="D7" s="358"/>
      <c r="E7" s="358" t="s">
        <v>51</v>
      </c>
      <c r="F7" s="358"/>
      <c r="G7" s="358"/>
      <c r="H7" s="358"/>
      <c r="I7" s="354"/>
      <c r="J7" s="4"/>
      <c r="K7" s="4"/>
      <c r="L7" s="4"/>
      <c r="M7" s="4"/>
      <c r="N7" s="4"/>
      <c r="O7" s="4"/>
    </row>
    <row r="8" spans="1:19" s="5" customFormat="1" ht="12.75">
      <c r="A8" s="24" t="s">
        <v>42</v>
      </c>
      <c r="B8" s="7">
        <v>3978095</v>
      </c>
      <c r="C8" s="7">
        <v>65124</v>
      </c>
      <c r="D8" s="7">
        <v>1882773</v>
      </c>
      <c r="E8" s="7">
        <v>343379</v>
      </c>
      <c r="F8" s="7">
        <v>101918</v>
      </c>
      <c r="G8" s="7">
        <v>1176</v>
      </c>
      <c r="H8" s="7">
        <v>9469</v>
      </c>
      <c r="I8" s="7" t="s">
        <v>41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3.5" customHeight="1">
      <c r="A9" s="24" t="s">
        <v>43</v>
      </c>
      <c r="B9" s="7">
        <v>465302</v>
      </c>
      <c r="C9" s="7">
        <v>241738</v>
      </c>
      <c r="D9" s="7">
        <v>1089968</v>
      </c>
      <c r="E9" s="7">
        <v>1933467</v>
      </c>
      <c r="F9" s="7">
        <v>92149</v>
      </c>
      <c r="G9" s="7">
        <v>85032</v>
      </c>
      <c r="H9" s="7" t="s">
        <v>41</v>
      </c>
      <c r="I9" s="7">
        <v>385000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9" ht="12.75">
      <c r="A10" s="24"/>
      <c r="B10" s="7"/>
      <c r="C10" s="7"/>
      <c r="D10" s="7"/>
      <c r="E10" s="7"/>
      <c r="F10" s="7"/>
      <c r="G10" s="7"/>
      <c r="H10" s="7"/>
      <c r="I10" s="7"/>
    </row>
    <row r="11" spans="1:9" ht="13.5" thickBot="1">
      <c r="A11" s="11" t="s">
        <v>321</v>
      </c>
      <c r="B11" s="68">
        <f aca="true" t="shared" si="0" ref="B11:I11">SUM(B8:B10)</f>
        <v>4443397</v>
      </c>
      <c r="C11" s="69">
        <f t="shared" si="0"/>
        <v>306862</v>
      </c>
      <c r="D11" s="69">
        <f t="shared" si="0"/>
        <v>2972741</v>
      </c>
      <c r="E11" s="68">
        <f t="shared" si="0"/>
        <v>2276846</v>
      </c>
      <c r="F11" s="68">
        <f t="shared" si="0"/>
        <v>194067</v>
      </c>
      <c r="G11" s="68">
        <f t="shared" si="0"/>
        <v>86208</v>
      </c>
      <c r="H11" s="68">
        <f t="shared" si="0"/>
        <v>9469</v>
      </c>
      <c r="I11" s="70">
        <f t="shared" si="0"/>
        <v>385000</v>
      </c>
    </row>
    <row r="12" ht="16.5" customHeight="1">
      <c r="A12" s="1" t="s">
        <v>528</v>
      </c>
    </row>
  </sheetData>
  <mergeCells count="13">
    <mergeCell ref="G6:G7"/>
    <mergeCell ref="H6:H7"/>
    <mergeCell ref="G5:H5"/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11"/>
  <sheetViews>
    <sheetView zoomScale="75" zoomScaleNormal="75" workbookViewId="0" topLeftCell="A1">
      <selection activeCell="F20" sqref="F20"/>
    </sheetView>
  </sheetViews>
  <sheetFormatPr defaultColWidth="11.421875" defaultRowHeight="12.75"/>
  <cols>
    <col min="1" max="1" width="25.140625" style="1" customWidth="1"/>
    <col min="2" max="9" width="11.8515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507</v>
      </c>
      <c r="B3" s="359"/>
      <c r="C3" s="350"/>
      <c r="D3" s="350"/>
      <c r="E3" s="350"/>
      <c r="F3" s="350"/>
      <c r="G3" s="350"/>
      <c r="H3" s="350"/>
      <c r="I3" s="350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414</v>
      </c>
      <c r="B5" s="346" t="s">
        <v>218</v>
      </c>
      <c r="C5" s="347"/>
      <c r="D5" s="347"/>
      <c r="E5" s="331"/>
      <c r="F5" s="353" t="s">
        <v>220</v>
      </c>
      <c r="G5" s="351"/>
      <c r="H5" s="353" t="s">
        <v>37</v>
      </c>
      <c r="I5" s="378"/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76" t="s">
        <v>216</v>
      </c>
      <c r="C6" s="377"/>
      <c r="D6" s="376" t="s">
        <v>217</v>
      </c>
      <c r="E6" s="377"/>
      <c r="F6" s="340"/>
      <c r="G6" s="345"/>
      <c r="H6" s="340"/>
      <c r="I6" s="379"/>
      <c r="J6" s="4"/>
      <c r="K6" s="4"/>
      <c r="L6" s="4"/>
      <c r="M6" s="4"/>
      <c r="N6" s="4"/>
      <c r="O6" s="4"/>
    </row>
    <row r="7" spans="1:15" s="5" customFormat="1" ht="12.75" customHeight="1" thickBot="1">
      <c r="A7" s="352"/>
      <c r="B7" s="30" t="s">
        <v>410</v>
      </c>
      <c r="C7" s="30" t="s">
        <v>219</v>
      </c>
      <c r="D7" s="30" t="s">
        <v>410</v>
      </c>
      <c r="E7" s="30" t="s">
        <v>219</v>
      </c>
      <c r="F7" s="30" t="s">
        <v>410</v>
      </c>
      <c r="G7" s="30" t="s">
        <v>219</v>
      </c>
      <c r="H7" s="30" t="s">
        <v>410</v>
      </c>
      <c r="I7" s="32" t="s">
        <v>219</v>
      </c>
      <c r="J7" s="4"/>
      <c r="K7" s="4"/>
      <c r="L7" s="4"/>
      <c r="M7" s="4"/>
      <c r="N7" s="4"/>
      <c r="O7" s="4"/>
    </row>
    <row r="8" spans="1:19" s="5" customFormat="1" ht="12.75">
      <c r="A8" s="24" t="s">
        <v>42</v>
      </c>
      <c r="B8" s="7">
        <v>56138</v>
      </c>
      <c r="C8" s="71">
        <v>42.41</v>
      </c>
      <c r="D8" s="7">
        <v>2390</v>
      </c>
      <c r="E8" s="71">
        <v>0.31</v>
      </c>
      <c r="F8" s="7">
        <v>73667</v>
      </c>
      <c r="G8" s="71">
        <v>56</v>
      </c>
      <c r="H8" s="7">
        <v>160</v>
      </c>
      <c r="I8" s="71">
        <v>0.12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3.5" customHeight="1">
      <c r="A9" s="24" t="s">
        <v>43</v>
      </c>
      <c r="B9" s="7">
        <v>24500</v>
      </c>
      <c r="C9" s="71">
        <v>3.95</v>
      </c>
      <c r="D9" s="7" t="s">
        <v>41</v>
      </c>
      <c r="E9" s="7" t="s">
        <v>41</v>
      </c>
      <c r="F9" s="7">
        <v>595928</v>
      </c>
      <c r="G9" s="71">
        <v>96.05</v>
      </c>
      <c r="H9" s="7">
        <v>25</v>
      </c>
      <c r="I9" s="72">
        <v>0.004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9" ht="25.5" customHeight="1" thickBot="1">
      <c r="A10" s="11" t="s">
        <v>321</v>
      </c>
      <c r="B10" s="69">
        <f>SUM(B8:B9)</f>
        <v>80638</v>
      </c>
      <c r="C10" s="69"/>
      <c r="D10" s="68">
        <f>SUM(D8:D9)</f>
        <v>2390</v>
      </c>
      <c r="E10" s="68"/>
      <c r="F10" s="68">
        <f>SUM(F8:F9)</f>
        <v>669595</v>
      </c>
      <c r="G10" s="68"/>
      <c r="H10" s="70">
        <f>SUM(H8:H9)</f>
        <v>185</v>
      </c>
      <c r="I10" s="70"/>
    </row>
    <row r="11" ht="16.5" customHeight="1">
      <c r="A11" s="1" t="s">
        <v>489</v>
      </c>
    </row>
  </sheetData>
  <mergeCells count="8">
    <mergeCell ref="B6:C6"/>
    <mergeCell ref="D6:E6"/>
    <mergeCell ref="A3:I3"/>
    <mergeCell ref="A1:I1"/>
    <mergeCell ref="A5:A7"/>
    <mergeCell ref="B5:E5"/>
    <mergeCell ref="F5:G6"/>
    <mergeCell ref="H5:I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24.00390625" style="1" customWidth="1"/>
    <col min="2" max="5" width="20.7109375" style="1" customWidth="1"/>
    <col min="6" max="16384" width="11.421875" style="1" customWidth="1"/>
  </cols>
  <sheetData>
    <row r="1" spans="1:9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</row>
    <row r="2" ht="12.75">
      <c r="A2" s="316" t="s">
        <v>646</v>
      </c>
    </row>
    <row r="3" spans="1:10" ht="15">
      <c r="A3" s="18" t="s">
        <v>529</v>
      </c>
      <c r="B3" s="18"/>
      <c r="C3" s="18"/>
      <c r="D3" s="18"/>
      <c r="E3" s="18"/>
      <c r="F3" s="18"/>
      <c r="G3" s="18"/>
      <c r="H3" s="18"/>
      <c r="I3" s="18"/>
      <c r="J3" s="18"/>
    </row>
    <row r="4" ht="13.5" thickBot="1"/>
    <row r="5" spans="1:10" s="5" customFormat="1" ht="12.75" customHeight="1">
      <c r="A5" s="351" t="s">
        <v>13</v>
      </c>
      <c r="B5" s="351" t="s">
        <v>423</v>
      </c>
      <c r="C5" s="351" t="s">
        <v>34</v>
      </c>
      <c r="D5" s="351" t="s">
        <v>35</v>
      </c>
      <c r="E5" s="353" t="s">
        <v>36</v>
      </c>
      <c r="F5" s="4"/>
      <c r="G5" s="4"/>
      <c r="H5" s="4"/>
      <c r="I5" s="4"/>
      <c r="J5" s="4"/>
    </row>
    <row r="6" spans="1:10" s="5" customFormat="1" ht="22.5" customHeight="1" thickBot="1">
      <c r="A6" s="352"/>
      <c r="B6" s="352"/>
      <c r="C6" s="352"/>
      <c r="D6" s="352"/>
      <c r="E6" s="354"/>
      <c r="F6" s="4"/>
      <c r="G6" s="4"/>
      <c r="H6" s="4"/>
      <c r="I6" s="4"/>
      <c r="J6" s="4"/>
    </row>
    <row r="7" spans="1:13" s="5" customFormat="1" ht="12.75">
      <c r="A7" s="6" t="s">
        <v>14</v>
      </c>
      <c r="B7" s="7">
        <v>20045</v>
      </c>
      <c r="C7" s="7">
        <v>2991</v>
      </c>
      <c r="D7" s="7">
        <v>1069493</v>
      </c>
      <c r="E7" s="7">
        <v>312921</v>
      </c>
      <c r="F7" s="8"/>
      <c r="G7" s="8"/>
      <c r="H7" s="8"/>
      <c r="I7" s="8"/>
      <c r="J7" s="8"/>
      <c r="K7" s="8"/>
      <c r="L7" s="8"/>
      <c r="M7" s="8"/>
    </row>
    <row r="8" spans="1:13" s="5" customFormat="1" ht="12.75">
      <c r="A8" s="6" t="s">
        <v>15</v>
      </c>
      <c r="B8" s="7">
        <v>8434</v>
      </c>
      <c r="C8" s="7">
        <v>157261</v>
      </c>
      <c r="D8" s="7">
        <v>281882</v>
      </c>
      <c r="E8" s="7" t="s">
        <v>530</v>
      </c>
      <c r="F8" s="8"/>
      <c r="G8" s="8"/>
      <c r="H8" s="8"/>
      <c r="I8" s="8"/>
      <c r="J8" s="8"/>
      <c r="K8" s="8"/>
      <c r="L8" s="8"/>
      <c r="M8" s="8"/>
    </row>
    <row r="9" spans="1:13" s="5" customFormat="1" ht="12.75">
      <c r="A9" s="6" t="s">
        <v>16</v>
      </c>
      <c r="B9" s="7">
        <v>113</v>
      </c>
      <c r="C9" s="7">
        <v>139461</v>
      </c>
      <c r="D9" s="7">
        <v>74682</v>
      </c>
      <c r="E9" s="7" t="s">
        <v>41</v>
      </c>
      <c r="F9" s="8"/>
      <c r="G9" s="8"/>
      <c r="H9" s="8"/>
      <c r="I9" s="8"/>
      <c r="J9" s="8"/>
      <c r="K9" s="8"/>
      <c r="L9" s="8"/>
      <c r="M9" s="8"/>
    </row>
    <row r="10" spans="1:13" s="5" customFormat="1" ht="12.75">
      <c r="A10" s="6" t="s">
        <v>38</v>
      </c>
      <c r="B10" s="7">
        <v>13067</v>
      </c>
      <c r="C10" s="7">
        <v>158783</v>
      </c>
      <c r="D10" s="7">
        <v>218647</v>
      </c>
      <c r="E10" s="7" t="s">
        <v>41</v>
      </c>
      <c r="F10" s="8"/>
      <c r="G10" s="8"/>
      <c r="H10" s="8"/>
      <c r="I10" s="8"/>
      <c r="J10" s="8"/>
      <c r="K10" s="8"/>
      <c r="L10" s="8"/>
      <c r="M10" s="8"/>
    </row>
    <row r="11" spans="1:13" s="5" customFormat="1" ht="12.75">
      <c r="A11" s="6" t="s">
        <v>18</v>
      </c>
      <c r="B11" s="7">
        <v>39572</v>
      </c>
      <c r="C11" s="7">
        <v>296567</v>
      </c>
      <c r="D11" s="7">
        <v>126525</v>
      </c>
      <c r="E11" s="7" t="s">
        <v>41</v>
      </c>
      <c r="F11" s="8"/>
      <c r="G11" s="8"/>
      <c r="H11" s="8"/>
      <c r="I11" s="8"/>
      <c r="J11" s="8"/>
      <c r="K11" s="8"/>
      <c r="L11" s="8"/>
      <c r="M11" s="8"/>
    </row>
    <row r="12" spans="1:13" s="5" customFormat="1" ht="12.75">
      <c r="A12" s="6" t="s">
        <v>19</v>
      </c>
      <c r="B12" s="7">
        <v>17044</v>
      </c>
      <c r="C12" s="7">
        <v>121188</v>
      </c>
      <c r="D12" s="7" t="s">
        <v>531</v>
      </c>
      <c r="E12" s="7" t="s">
        <v>41</v>
      </c>
      <c r="F12" s="8"/>
      <c r="G12" s="8"/>
      <c r="H12" s="8"/>
      <c r="I12" s="8"/>
      <c r="J12" s="8"/>
      <c r="K12" s="8"/>
      <c r="L12" s="8"/>
      <c r="M12" s="8"/>
    </row>
    <row r="13" spans="1:13" s="5" customFormat="1" ht="12.75">
      <c r="A13" s="6" t="s">
        <v>20</v>
      </c>
      <c r="B13" s="7">
        <v>77211</v>
      </c>
      <c r="C13" s="7">
        <v>657398</v>
      </c>
      <c r="D13" s="7">
        <v>843381</v>
      </c>
      <c r="E13" s="7" t="s">
        <v>41</v>
      </c>
      <c r="F13" s="8"/>
      <c r="G13" s="8"/>
      <c r="H13" s="8"/>
      <c r="I13" s="8"/>
      <c r="J13" s="8"/>
      <c r="K13" s="8"/>
      <c r="L13" s="8"/>
      <c r="M13" s="8"/>
    </row>
    <row r="14" spans="1:13" s="5" customFormat="1" ht="12.75">
      <c r="A14" s="6" t="s">
        <v>21</v>
      </c>
      <c r="B14" s="7">
        <v>67923</v>
      </c>
      <c r="C14" s="7">
        <v>230499</v>
      </c>
      <c r="D14" s="7">
        <v>1327791</v>
      </c>
      <c r="E14" s="7" t="s">
        <v>41</v>
      </c>
      <c r="F14" s="8"/>
      <c r="G14" s="8"/>
      <c r="H14" s="8"/>
      <c r="I14" s="8"/>
      <c r="J14" s="8"/>
      <c r="K14" s="8"/>
      <c r="L14" s="8"/>
      <c r="M14" s="8"/>
    </row>
    <row r="15" spans="1:13" s="5" customFormat="1" ht="12.75">
      <c r="A15" s="6" t="s">
        <v>22</v>
      </c>
      <c r="B15" s="7">
        <v>3465</v>
      </c>
      <c r="C15" s="7">
        <v>3581</v>
      </c>
      <c r="D15" s="7">
        <v>179331</v>
      </c>
      <c r="E15" s="7" t="s">
        <v>41</v>
      </c>
      <c r="F15" s="8"/>
      <c r="G15" s="8"/>
      <c r="H15" s="8"/>
      <c r="I15" s="8"/>
      <c r="J15" s="8"/>
      <c r="K15" s="8"/>
      <c r="L15" s="8"/>
      <c r="M15" s="8"/>
    </row>
    <row r="16" spans="1:13" s="5" customFormat="1" ht="12.75">
      <c r="A16" s="6" t="s">
        <v>23</v>
      </c>
      <c r="B16" s="7">
        <v>63923</v>
      </c>
      <c r="C16" s="7">
        <v>1101903</v>
      </c>
      <c r="D16" s="7">
        <v>1816492</v>
      </c>
      <c r="E16" s="7" t="s">
        <v>41</v>
      </c>
      <c r="F16" s="8"/>
      <c r="G16" s="8"/>
      <c r="H16" s="8"/>
      <c r="I16" s="8"/>
      <c r="J16" s="8"/>
      <c r="K16" s="8"/>
      <c r="L16" s="8"/>
      <c r="M16" s="8"/>
    </row>
    <row r="17" spans="1:13" s="5" customFormat="1" ht="12.75">
      <c r="A17" s="6" t="s">
        <v>24</v>
      </c>
      <c r="B17" s="7">
        <v>36291</v>
      </c>
      <c r="C17" s="7">
        <v>45919</v>
      </c>
      <c r="D17" s="7">
        <v>187876</v>
      </c>
      <c r="E17" s="7" t="s">
        <v>41</v>
      </c>
      <c r="F17" s="8"/>
      <c r="G17" s="8"/>
      <c r="H17" s="8"/>
      <c r="I17" s="8"/>
      <c r="J17" s="8"/>
      <c r="K17" s="8"/>
      <c r="L17" s="8"/>
      <c r="M17" s="8"/>
    </row>
    <row r="18" spans="1:13" s="5" customFormat="1" ht="12.75">
      <c r="A18" s="6" t="s">
        <v>25</v>
      </c>
      <c r="B18" s="7">
        <v>169944</v>
      </c>
      <c r="C18" s="7">
        <v>549712</v>
      </c>
      <c r="D18" s="7">
        <v>2019941</v>
      </c>
      <c r="E18" s="7" t="s">
        <v>41</v>
      </c>
      <c r="F18" s="8"/>
      <c r="G18" s="8"/>
      <c r="H18" s="8"/>
      <c r="I18" s="8"/>
      <c r="J18" s="8"/>
      <c r="K18" s="8"/>
      <c r="L18" s="8"/>
      <c r="M18" s="8"/>
    </row>
    <row r="19" spans="1:13" s="5" customFormat="1" ht="12.75">
      <c r="A19" s="6" t="s">
        <v>26</v>
      </c>
      <c r="B19" s="7">
        <v>63292</v>
      </c>
      <c r="C19" s="7">
        <v>186599</v>
      </c>
      <c r="D19" s="7">
        <v>280407</v>
      </c>
      <c r="E19" s="7" t="s">
        <v>41</v>
      </c>
      <c r="F19" s="8"/>
      <c r="G19" s="8"/>
      <c r="H19" s="8"/>
      <c r="I19" s="8"/>
      <c r="J19" s="8"/>
      <c r="K19" s="8"/>
      <c r="L19" s="8"/>
      <c r="M19" s="8"/>
    </row>
    <row r="20" spans="1:13" s="5" customFormat="1" ht="12.75">
      <c r="A20" s="6" t="s">
        <v>27</v>
      </c>
      <c r="B20" s="7">
        <v>53904</v>
      </c>
      <c r="C20" s="7">
        <v>61611</v>
      </c>
      <c r="D20" s="7">
        <v>200777</v>
      </c>
      <c r="E20" s="7" t="s">
        <v>41</v>
      </c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6" t="s">
        <v>28</v>
      </c>
      <c r="B21" s="7">
        <v>29309</v>
      </c>
      <c r="C21" s="7">
        <v>121899</v>
      </c>
      <c r="D21" s="7">
        <v>1770043</v>
      </c>
      <c r="E21" s="7" t="s">
        <v>41</v>
      </c>
      <c r="F21" s="8" t="s">
        <v>421</v>
      </c>
      <c r="G21" s="8"/>
      <c r="H21" s="8"/>
      <c r="I21" s="8"/>
      <c r="J21" s="8"/>
      <c r="K21" s="8"/>
      <c r="L21" s="8"/>
      <c r="M21" s="8"/>
    </row>
    <row r="22" spans="1:13" s="5" customFormat="1" ht="12.75">
      <c r="A22" s="6" t="s">
        <v>29</v>
      </c>
      <c r="B22" s="7">
        <v>389042</v>
      </c>
      <c r="C22" s="7">
        <v>295891</v>
      </c>
      <c r="D22" s="7">
        <v>1046977</v>
      </c>
      <c r="E22" s="7" t="s">
        <v>41</v>
      </c>
      <c r="F22" s="8"/>
      <c r="G22" s="8"/>
      <c r="H22" s="8"/>
      <c r="I22" s="8"/>
      <c r="J22" s="8"/>
      <c r="K22" s="8"/>
      <c r="L22" s="8"/>
      <c r="M22" s="8"/>
    </row>
    <row r="23" spans="1:13" s="5" customFormat="1" ht="12.75">
      <c r="A23" s="6" t="s">
        <v>30</v>
      </c>
      <c r="B23" s="7">
        <v>14121</v>
      </c>
      <c r="C23" s="7">
        <v>53323</v>
      </c>
      <c r="D23" s="7">
        <v>66361</v>
      </c>
      <c r="E23" s="7" t="s">
        <v>532</v>
      </c>
      <c r="F23" s="8"/>
      <c r="G23" s="8"/>
      <c r="H23" s="8"/>
      <c r="I23" s="8"/>
      <c r="J23" s="8"/>
      <c r="K23" s="8"/>
      <c r="L23" s="8"/>
      <c r="M23" s="8"/>
    </row>
    <row r="24" spans="1:13" s="5" customFormat="1" ht="12.75">
      <c r="A24" s="6"/>
      <c r="B24" s="9"/>
      <c r="C24" s="9"/>
      <c r="D24" s="10"/>
      <c r="E24" s="10"/>
      <c r="F24" s="8"/>
      <c r="G24" s="4"/>
      <c r="H24" s="8"/>
      <c r="I24" s="4"/>
      <c r="J24" s="8"/>
      <c r="K24" s="4"/>
      <c r="L24" s="4"/>
      <c r="M24" s="8"/>
    </row>
    <row r="25" spans="1:13" s="5" customFormat="1" ht="13.5" thickBot="1">
      <c r="A25" s="11" t="s">
        <v>321</v>
      </c>
      <c r="B25" s="12">
        <f>SUM(B7:B24)</f>
        <v>1066700</v>
      </c>
      <c r="C25" s="12">
        <f>SUM(C7:C24)</f>
        <v>4184586</v>
      </c>
      <c r="D25" s="13">
        <f>SUM(D7:D24)</f>
        <v>11510606</v>
      </c>
      <c r="E25" s="13">
        <f>SUM(E7:E24)</f>
        <v>312921</v>
      </c>
      <c r="F25" s="8"/>
      <c r="G25" s="8"/>
      <c r="H25" s="8"/>
      <c r="I25" s="8"/>
      <c r="J25" s="8"/>
      <c r="K25" s="8"/>
      <c r="L25" s="8"/>
      <c r="M25" s="8"/>
    </row>
    <row r="26" spans="1:5" s="5" customFormat="1" ht="17.25" customHeight="1">
      <c r="A26" s="14" t="s">
        <v>533</v>
      </c>
      <c r="B26" s="2"/>
      <c r="C26" s="2"/>
      <c r="D26" s="2"/>
      <c r="E26" s="2"/>
    </row>
    <row r="27" spans="1:5" ht="12.75">
      <c r="A27" s="1" t="s">
        <v>528</v>
      </c>
      <c r="B27" s="245"/>
      <c r="C27" s="245"/>
      <c r="D27" s="245"/>
      <c r="E27" s="245"/>
    </row>
    <row r="28" ht="12.75">
      <c r="C28" s="245"/>
    </row>
  </sheetData>
  <mergeCells count="6">
    <mergeCell ref="A1:E1"/>
    <mergeCell ref="A5:A6"/>
    <mergeCell ref="B5:B6"/>
    <mergeCell ref="C5:C6"/>
    <mergeCell ref="D5:D6"/>
    <mergeCell ref="E5:E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F21" sqref="F21"/>
    </sheetView>
  </sheetViews>
  <sheetFormatPr defaultColWidth="11.421875" defaultRowHeight="12.75"/>
  <cols>
    <col min="1" max="1" width="25.140625" style="1" customWidth="1"/>
    <col min="2" max="9" width="11.8515625" style="1" customWidth="1"/>
    <col min="10" max="16384" width="11.421875" style="1" customWidth="1"/>
  </cols>
  <sheetData>
    <row r="1" spans="1:14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17"/>
      <c r="K1" s="17"/>
      <c r="L1" s="17"/>
      <c r="M1" s="17"/>
      <c r="N1" s="17"/>
    </row>
    <row r="2" ht="12.75">
      <c r="A2" s="316" t="s">
        <v>646</v>
      </c>
    </row>
    <row r="3" spans="1:15" ht="15">
      <c r="A3" s="359" t="s">
        <v>616</v>
      </c>
      <c r="B3" s="359"/>
      <c r="C3" s="350"/>
      <c r="D3" s="350"/>
      <c r="E3" s="350"/>
      <c r="F3" s="350"/>
      <c r="G3" s="350"/>
      <c r="H3" s="350"/>
      <c r="I3" s="350"/>
      <c r="J3" s="18"/>
      <c r="K3" s="18"/>
      <c r="L3" s="18"/>
      <c r="M3" s="18"/>
      <c r="N3" s="18"/>
      <c r="O3" s="18"/>
    </row>
    <row r="4" ht="13.5" thickBot="1"/>
    <row r="5" spans="1:15" s="5" customFormat="1" ht="12.75" customHeight="1">
      <c r="A5" s="351" t="s">
        <v>414</v>
      </c>
      <c r="B5" s="346" t="s">
        <v>218</v>
      </c>
      <c r="C5" s="347"/>
      <c r="D5" s="347"/>
      <c r="E5" s="331"/>
      <c r="F5" s="346" t="s">
        <v>618</v>
      </c>
      <c r="G5" s="347"/>
      <c r="H5" s="347"/>
      <c r="I5" s="347"/>
      <c r="J5" s="4"/>
      <c r="K5" s="4"/>
      <c r="L5" s="4"/>
      <c r="M5" s="4"/>
      <c r="N5" s="4"/>
      <c r="O5" s="4"/>
    </row>
    <row r="6" spans="1:15" s="5" customFormat="1" ht="13.5" customHeight="1">
      <c r="A6" s="345"/>
      <c r="B6" s="376" t="s">
        <v>216</v>
      </c>
      <c r="C6" s="377"/>
      <c r="D6" s="376" t="s">
        <v>217</v>
      </c>
      <c r="E6" s="377"/>
      <c r="F6" s="380" t="s">
        <v>220</v>
      </c>
      <c r="G6" s="381"/>
      <c r="H6" s="380" t="s">
        <v>617</v>
      </c>
      <c r="I6" s="382"/>
      <c r="J6" s="4"/>
      <c r="K6" s="4"/>
      <c r="L6" s="4"/>
      <c r="M6" s="4"/>
      <c r="N6" s="4"/>
      <c r="O6" s="4"/>
    </row>
    <row r="7" spans="1:15" s="5" customFormat="1" ht="12.75" customHeight="1" thickBot="1">
      <c r="A7" s="352"/>
      <c r="B7" s="30" t="s">
        <v>410</v>
      </c>
      <c r="C7" s="30" t="s">
        <v>219</v>
      </c>
      <c r="D7" s="30" t="s">
        <v>410</v>
      </c>
      <c r="E7" s="30" t="s">
        <v>219</v>
      </c>
      <c r="F7" s="30" t="s">
        <v>410</v>
      </c>
      <c r="G7" s="30" t="s">
        <v>219</v>
      </c>
      <c r="H7" s="30" t="s">
        <v>410</v>
      </c>
      <c r="I7" s="32" t="s">
        <v>219</v>
      </c>
      <c r="J7" s="4"/>
      <c r="K7" s="4"/>
      <c r="L7" s="4"/>
      <c r="M7" s="4"/>
      <c r="N7" s="4"/>
      <c r="O7" s="4"/>
    </row>
    <row r="8" spans="1:19" s="5" customFormat="1" ht="12.75">
      <c r="A8" s="24" t="s">
        <v>42</v>
      </c>
      <c r="B8" s="7">
        <v>14853</v>
      </c>
      <c r="C8" s="71">
        <v>13.349331320103538</v>
      </c>
      <c r="D8" s="7">
        <v>921</v>
      </c>
      <c r="E8" s="71">
        <v>0.8277610008628127</v>
      </c>
      <c r="F8" s="7">
        <v>92206</v>
      </c>
      <c r="G8" s="326">
        <v>82.87136899626114</v>
      </c>
      <c r="H8" s="325">
        <v>3284</v>
      </c>
      <c r="I8" s="71">
        <v>2.951538682772505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13.5" customHeight="1">
      <c r="A9" s="24" t="s">
        <v>43</v>
      </c>
      <c r="B9" s="7" t="s">
        <v>41</v>
      </c>
      <c r="C9" s="7" t="s">
        <v>41</v>
      </c>
      <c r="D9" s="7" t="s">
        <v>41</v>
      </c>
      <c r="E9" s="7" t="s">
        <v>41</v>
      </c>
      <c r="F9" s="7">
        <v>807414</v>
      </c>
      <c r="G9" s="71">
        <v>98.95312982562785</v>
      </c>
      <c r="H9" s="7">
        <v>8542</v>
      </c>
      <c r="I9" s="71">
        <v>1.0468701743721476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9" ht="25.5" customHeight="1" thickBot="1">
      <c r="A10" s="11" t="s">
        <v>321</v>
      </c>
      <c r="B10" s="69">
        <f>SUM(B8:B9)</f>
        <v>14853</v>
      </c>
      <c r="C10" s="69"/>
      <c r="D10" s="68">
        <f>SUM(D8:D9)</f>
        <v>921</v>
      </c>
      <c r="E10" s="68"/>
      <c r="F10" s="68">
        <f>SUM(F8:F9)</f>
        <v>899620</v>
      </c>
      <c r="G10" s="68"/>
      <c r="H10" s="70">
        <f>SUM(H8:H9)</f>
        <v>11826</v>
      </c>
      <c r="I10" s="70"/>
    </row>
    <row r="11" ht="16.5" customHeight="1">
      <c r="A11" s="1" t="s">
        <v>528</v>
      </c>
    </row>
    <row r="18" ht="12.75">
      <c r="C18" s="245"/>
    </row>
    <row r="20" ht="12.75">
      <c r="D20" s="245"/>
    </row>
    <row r="25" spans="2:5" ht="12.75">
      <c r="B25" s="325"/>
      <c r="D25" s="325"/>
      <c r="E25" s="325"/>
    </row>
    <row r="26" spans="4:5" ht="12.75">
      <c r="D26" s="325"/>
      <c r="E26" s="325"/>
    </row>
  </sheetData>
  <mergeCells count="9">
    <mergeCell ref="A1:I1"/>
    <mergeCell ref="A5:A7"/>
    <mergeCell ref="B5:E5"/>
    <mergeCell ref="F6:G6"/>
    <mergeCell ref="H6:I6"/>
    <mergeCell ref="F5:I5"/>
    <mergeCell ref="B6:C6"/>
    <mergeCell ref="D6:E6"/>
    <mergeCell ref="A3:I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F30" sqref="F30"/>
    </sheetView>
  </sheetViews>
  <sheetFormatPr defaultColWidth="11.421875" defaultRowHeight="12.75"/>
  <cols>
    <col min="1" max="1" width="19.421875" style="1" customWidth="1"/>
    <col min="2" max="4" width="20.7109375" style="1" customWidth="1"/>
    <col min="5" max="5" width="18.28125" style="1" customWidth="1"/>
    <col min="6" max="6" width="17.28125" style="1" customWidth="1"/>
    <col min="7" max="16384" width="11.421875" style="1" customWidth="1"/>
  </cols>
  <sheetData>
    <row r="1" spans="1:11" ht="18">
      <c r="A1" s="349" t="s">
        <v>422</v>
      </c>
      <c r="B1" s="349"/>
      <c r="C1" s="349"/>
      <c r="D1" s="349"/>
      <c r="E1" s="349"/>
      <c r="F1" s="349"/>
      <c r="G1" s="17"/>
      <c r="H1" s="17"/>
      <c r="I1" s="17"/>
      <c r="J1" s="17"/>
      <c r="K1" s="17"/>
    </row>
    <row r="2" ht="12.75">
      <c r="A2" s="316" t="s">
        <v>646</v>
      </c>
    </row>
    <row r="3" spans="1:12" ht="15">
      <c r="A3" s="350" t="s">
        <v>508</v>
      </c>
      <c r="B3" s="350"/>
      <c r="C3" s="350"/>
      <c r="D3" s="350"/>
      <c r="E3" s="350"/>
      <c r="F3" s="350"/>
      <c r="G3" s="18"/>
      <c r="H3" s="18"/>
      <c r="I3" s="18"/>
      <c r="J3" s="18"/>
      <c r="K3" s="18"/>
      <c r="L3" s="18"/>
    </row>
    <row r="4" spans="1:6" ht="13.5" thickBot="1">
      <c r="A4" s="342"/>
      <c r="B4" s="342"/>
      <c r="C4" s="342"/>
      <c r="D4" s="342"/>
      <c r="E4" s="342"/>
      <c r="F4" s="342"/>
    </row>
    <row r="5" spans="1:12" s="5" customFormat="1" ht="12.75" customHeight="1">
      <c r="A5" s="351" t="s">
        <v>202</v>
      </c>
      <c r="B5" s="351" t="s">
        <v>221</v>
      </c>
      <c r="C5" s="351" t="s">
        <v>222</v>
      </c>
      <c r="D5" s="351" t="s">
        <v>223</v>
      </c>
      <c r="E5" s="383" t="s">
        <v>475</v>
      </c>
      <c r="F5" s="353" t="s">
        <v>224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352"/>
      <c r="B6" s="352"/>
      <c r="C6" s="352"/>
      <c r="D6" s="352"/>
      <c r="E6" s="384"/>
      <c r="F6" s="354"/>
      <c r="G6" s="4"/>
      <c r="H6" s="4"/>
      <c r="I6" s="4"/>
      <c r="J6" s="4"/>
      <c r="K6" s="4"/>
      <c r="L6" s="4"/>
    </row>
    <row r="7" spans="1:12" s="5" customFormat="1" ht="12.75" customHeight="1">
      <c r="A7" s="52">
        <v>1990</v>
      </c>
      <c r="B7" s="76">
        <v>8517</v>
      </c>
      <c r="C7" s="76">
        <v>4229</v>
      </c>
      <c r="D7" s="76">
        <v>2714</v>
      </c>
      <c r="E7" s="241">
        <v>15460</v>
      </c>
      <c r="F7" s="77">
        <v>523806</v>
      </c>
      <c r="G7" s="244"/>
      <c r="H7" s="4"/>
      <c r="I7" s="4"/>
      <c r="J7" s="4"/>
      <c r="K7" s="4"/>
      <c r="L7" s="4"/>
    </row>
    <row r="8" spans="1:12" s="5" customFormat="1" ht="12.75" customHeight="1">
      <c r="A8" s="52">
        <v>1991</v>
      </c>
      <c r="B8" s="78">
        <v>7200</v>
      </c>
      <c r="C8" s="78">
        <v>4301</v>
      </c>
      <c r="D8" s="78">
        <v>3347</v>
      </c>
      <c r="E8" s="242">
        <v>14848</v>
      </c>
      <c r="F8" s="73">
        <v>523305</v>
      </c>
      <c r="G8" s="4"/>
      <c r="H8" s="4"/>
      <c r="I8" s="4"/>
      <c r="J8" s="4"/>
      <c r="K8" s="4"/>
      <c r="L8" s="4"/>
    </row>
    <row r="9" spans="1:12" s="5" customFormat="1" ht="12.75" customHeight="1">
      <c r="A9" s="52">
        <v>1992</v>
      </c>
      <c r="B9" s="78">
        <v>6711</v>
      </c>
      <c r="C9" s="78">
        <v>4142</v>
      </c>
      <c r="D9" s="78">
        <v>3221</v>
      </c>
      <c r="E9" s="242">
        <v>14074</v>
      </c>
      <c r="F9" s="73">
        <v>471945</v>
      </c>
      <c r="G9" s="4"/>
      <c r="H9" s="4"/>
      <c r="I9" s="4"/>
      <c r="J9" s="4"/>
      <c r="K9" s="4"/>
      <c r="L9" s="4"/>
    </row>
    <row r="10" spans="1:12" s="5" customFormat="1" ht="12.75" customHeight="1">
      <c r="A10" s="52">
        <v>1993</v>
      </c>
      <c r="B10" s="78">
        <v>6372</v>
      </c>
      <c r="C10" s="78">
        <v>4197</v>
      </c>
      <c r="D10" s="78">
        <v>3027</v>
      </c>
      <c r="E10" s="242">
        <v>13596</v>
      </c>
      <c r="F10" s="73">
        <v>444743</v>
      </c>
      <c r="G10" s="4"/>
      <c r="H10" s="4"/>
      <c r="I10" s="4"/>
      <c r="J10" s="4"/>
      <c r="K10" s="4"/>
      <c r="L10" s="4"/>
    </row>
    <row r="11" spans="1:12" s="5" customFormat="1" ht="12.75" customHeight="1">
      <c r="A11" s="52">
        <v>1994</v>
      </c>
      <c r="B11" s="78">
        <v>7549</v>
      </c>
      <c r="C11" s="78">
        <v>4601</v>
      </c>
      <c r="D11" s="78">
        <v>3244</v>
      </c>
      <c r="E11" s="242">
        <v>15394</v>
      </c>
      <c r="F11" s="73">
        <v>536499</v>
      </c>
      <c r="G11" s="4"/>
      <c r="H11" s="4"/>
      <c r="I11" s="4"/>
      <c r="J11" s="4"/>
      <c r="K11" s="4"/>
      <c r="L11" s="4"/>
    </row>
    <row r="12" spans="1:12" s="5" customFormat="1" ht="12.75" customHeight="1">
      <c r="A12" s="52">
        <v>1995</v>
      </c>
      <c r="B12" s="78">
        <v>7882</v>
      </c>
      <c r="C12" s="78">
        <v>5068</v>
      </c>
      <c r="D12" s="78">
        <v>2623</v>
      </c>
      <c r="E12" s="242">
        <v>15573</v>
      </c>
      <c r="F12" s="73">
        <v>602025</v>
      </c>
      <c r="G12" s="4"/>
      <c r="H12" s="4"/>
      <c r="I12" s="4"/>
      <c r="J12" s="4"/>
      <c r="K12" s="4"/>
      <c r="L12" s="4"/>
    </row>
    <row r="13" spans="1:12" s="5" customFormat="1" ht="12.75" customHeight="1">
      <c r="A13" s="52">
        <v>1996</v>
      </c>
      <c r="B13" s="78">
        <v>7507</v>
      </c>
      <c r="C13" s="78">
        <v>4662</v>
      </c>
      <c r="D13" s="78">
        <v>2571</v>
      </c>
      <c r="E13" s="242">
        <v>14739</v>
      </c>
      <c r="F13" s="73">
        <v>595719</v>
      </c>
      <c r="G13" s="4"/>
      <c r="H13" s="4"/>
      <c r="I13" s="4"/>
      <c r="J13" s="4"/>
      <c r="K13" s="4"/>
      <c r="L13" s="4"/>
    </row>
    <row r="14" spans="1:12" s="5" customFormat="1" ht="12.75" customHeight="1">
      <c r="A14" s="52">
        <v>1997</v>
      </c>
      <c r="B14" s="78">
        <v>8160</v>
      </c>
      <c r="C14" s="78">
        <v>5116</v>
      </c>
      <c r="D14" s="78">
        <v>2378</v>
      </c>
      <c r="E14" s="242">
        <v>15654</v>
      </c>
      <c r="F14" s="73">
        <v>655085</v>
      </c>
      <c r="G14" s="4"/>
      <c r="H14" s="4"/>
      <c r="I14" s="4"/>
      <c r="J14" s="4"/>
      <c r="K14" s="4"/>
      <c r="L14" s="4"/>
    </row>
    <row r="15" spans="1:12" s="5" customFormat="1" ht="12.75" customHeight="1">
      <c r="A15" s="52">
        <v>1998</v>
      </c>
      <c r="B15" s="78">
        <v>7981</v>
      </c>
      <c r="C15" s="78">
        <v>5710</v>
      </c>
      <c r="D15" s="78">
        <v>2183</v>
      </c>
      <c r="E15" s="242">
        <v>15874</v>
      </c>
      <c r="F15" s="73">
        <v>685953</v>
      </c>
      <c r="G15" s="4"/>
      <c r="H15" s="4"/>
      <c r="I15" s="4"/>
      <c r="J15" s="4"/>
      <c r="K15" s="4"/>
      <c r="L15" s="4"/>
    </row>
    <row r="16" spans="1:12" s="5" customFormat="1" ht="12.75" customHeight="1">
      <c r="A16" s="52">
        <v>1999</v>
      </c>
      <c r="B16" s="78">
        <v>7816</v>
      </c>
      <c r="C16" s="78">
        <v>5447</v>
      </c>
      <c r="D16" s="78">
        <v>2099</v>
      </c>
      <c r="E16" s="242">
        <v>15362</v>
      </c>
      <c r="F16" s="73">
        <v>669298</v>
      </c>
      <c r="G16" s="4"/>
      <c r="H16" s="4"/>
      <c r="I16" s="4"/>
      <c r="J16" s="4"/>
      <c r="K16" s="4"/>
      <c r="L16" s="4"/>
    </row>
    <row r="17" spans="1:12" s="5" customFormat="1" ht="12.75" customHeight="1">
      <c r="A17" s="52">
        <v>2000</v>
      </c>
      <c r="B17" s="78">
        <v>6838</v>
      </c>
      <c r="C17" s="78">
        <v>5058</v>
      </c>
      <c r="D17" s="78">
        <v>2193</v>
      </c>
      <c r="E17" s="242">
        <v>14090</v>
      </c>
      <c r="F17" s="73">
        <v>627945</v>
      </c>
      <c r="G17" s="4"/>
      <c r="H17" s="4"/>
      <c r="I17" s="4"/>
      <c r="J17" s="4"/>
      <c r="K17" s="4"/>
      <c r="L17" s="4"/>
    </row>
    <row r="18" spans="1:12" s="5" customFormat="1" ht="12.75" customHeight="1">
      <c r="A18" s="52">
        <v>2001</v>
      </c>
      <c r="B18" s="78">
        <v>6148</v>
      </c>
      <c r="C18" s="78">
        <v>5407</v>
      </c>
      <c r="D18" s="78">
        <v>2546</v>
      </c>
      <c r="E18" s="242">
        <v>14101</v>
      </c>
      <c r="F18" s="73">
        <v>623529</v>
      </c>
      <c r="G18" s="4"/>
      <c r="H18" s="4"/>
      <c r="I18" s="4"/>
      <c r="J18" s="4"/>
      <c r="K18" s="4"/>
      <c r="L18" s="4"/>
    </row>
    <row r="19" spans="1:12" s="5" customFormat="1" ht="12.75" customHeight="1">
      <c r="A19" s="52">
        <v>2002</v>
      </c>
      <c r="B19" s="78">
        <v>5525</v>
      </c>
      <c r="C19" s="78">
        <v>5382</v>
      </c>
      <c r="D19" s="78">
        <v>3806</v>
      </c>
      <c r="E19" s="242">
        <v>14713</v>
      </c>
      <c r="F19" s="73">
        <v>666321</v>
      </c>
      <c r="G19" s="4"/>
      <c r="H19" s="4"/>
      <c r="I19" s="4"/>
      <c r="J19" s="4"/>
      <c r="K19" s="4"/>
      <c r="L19" s="4"/>
    </row>
    <row r="20" spans="1:12" s="5" customFormat="1" ht="12.75" customHeight="1">
      <c r="A20" s="52">
        <v>2003</v>
      </c>
      <c r="B20" s="78">
        <v>6631</v>
      </c>
      <c r="C20" s="78">
        <v>5582</v>
      </c>
      <c r="D20" s="78">
        <v>3396</v>
      </c>
      <c r="E20" s="242">
        <v>15609</v>
      </c>
      <c r="F20" s="73">
        <v>750391</v>
      </c>
      <c r="G20" s="4"/>
      <c r="H20" s="4"/>
      <c r="I20" s="4"/>
      <c r="J20" s="4"/>
      <c r="K20" s="4"/>
      <c r="L20" s="4"/>
    </row>
    <row r="21" spans="1:12" s="5" customFormat="1" ht="12.75" customHeight="1">
      <c r="A21" s="52">
        <v>2004</v>
      </c>
      <c r="B21" s="78">
        <v>6037</v>
      </c>
      <c r="C21" s="78">
        <v>5409</v>
      </c>
      <c r="D21" s="78">
        <v>3353</v>
      </c>
      <c r="E21" s="242">
        <v>14799</v>
      </c>
      <c r="F21" s="73">
        <v>718811</v>
      </c>
      <c r="G21" s="4"/>
      <c r="H21" s="4"/>
      <c r="I21" s="4"/>
      <c r="J21" s="4"/>
      <c r="K21" s="4"/>
      <c r="L21" s="4"/>
    </row>
    <row r="22" spans="1:16" s="5" customFormat="1" ht="12.75" customHeight="1">
      <c r="A22" s="322">
        <v>2005</v>
      </c>
      <c r="B22" s="327">
        <v>7960</v>
      </c>
      <c r="C22" s="327">
        <v>7889</v>
      </c>
      <c r="D22" s="327">
        <v>2466</v>
      </c>
      <c r="E22" s="328">
        <v>15849</v>
      </c>
      <c r="F22" s="329">
        <v>730484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 customHeight="1" thickBot="1">
      <c r="A23" s="53">
        <v>2006</v>
      </c>
      <c r="B23" s="74">
        <v>8270</v>
      </c>
      <c r="C23" s="74">
        <v>5260</v>
      </c>
      <c r="D23" s="74">
        <v>3523</v>
      </c>
      <c r="E23" s="243">
        <v>17053</v>
      </c>
      <c r="F23" s="75">
        <v>743657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6" s="5" customFormat="1" ht="13.5" customHeight="1">
      <c r="A24" s="1" t="s">
        <v>528</v>
      </c>
      <c r="B24" s="1"/>
      <c r="C24" s="1"/>
      <c r="D24" s="1"/>
      <c r="E24" s="1"/>
      <c r="F24" s="1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"/>
  <dimension ref="A1:O41"/>
  <sheetViews>
    <sheetView zoomScale="75" zoomScaleNormal="75" workbookViewId="0" topLeftCell="A1">
      <selection activeCell="E47" sqref="E47"/>
    </sheetView>
  </sheetViews>
  <sheetFormatPr defaultColWidth="11.421875" defaultRowHeight="12.75"/>
  <cols>
    <col min="1" max="1" width="49.28125" style="80" customWidth="1"/>
    <col min="2" max="3" width="10.00390625" style="80" customWidth="1"/>
    <col min="4" max="4" width="11.421875" style="80" customWidth="1"/>
    <col min="5" max="5" width="10.57421875" style="80" customWidth="1"/>
    <col min="6" max="6" width="10.00390625" style="80" customWidth="1"/>
    <col min="7" max="7" width="12.00390625" style="80" bestFit="1" customWidth="1"/>
    <col min="8" max="9" width="10.00390625" style="80" customWidth="1"/>
    <col min="10" max="10" width="11.7109375" style="80" customWidth="1"/>
    <col min="11" max="12" width="10.00390625" style="80" customWidth="1"/>
    <col min="13" max="13" width="12.140625" style="80" customWidth="1"/>
    <col min="14" max="14" width="6.140625" style="80" customWidth="1"/>
    <col min="15" max="17" width="9.00390625" style="80" bestFit="1" customWidth="1"/>
    <col min="18" max="19" width="8.00390625" style="80" bestFit="1" customWidth="1"/>
    <col min="20" max="20" width="9.00390625" style="80" bestFit="1" customWidth="1"/>
    <col min="21" max="21" width="6.00390625" style="80" bestFit="1" customWidth="1"/>
    <col min="22" max="22" width="7.00390625" style="80" bestFit="1" customWidth="1"/>
    <col min="23" max="23" width="8.00390625" style="80" bestFit="1" customWidth="1"/>
    <col min="24" max="26" width="9.00390625" style="80" bestFit="1" customWidth="1"/>
    <col min="27" max="16384" width="11.421875" style="80" customWidth="1"/>
  </cols>
  <sheetData>
    <row r="1" spans="1:13" s="126" customFormat="1" ht="18">
      <c r="A1" s="385" t="s">
        <v>422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ht="12.75">
      <c r="A2" s="443" t="s">
        <v>646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7.25">
      <c r="A3" s="386" t="s">
        <v>509</v>
      </c>
      <c r="B3" s="387"/>
      <c r="C3" s="387"/>
      <c r="D3" s="387"/>
      <c r="E3" s="387"/>
      <c r="F3" s="387"/>
      <c r="G3" s="387"/>
      <c r="H3" s="387"/>
      <c r="I3" s="388"/>
      <c r="J3" s="388"/>
      <c r="K3" s="388"/>
      <c r="L3" s="388"/>
      <c r="M3" s="388"/>
    </row>
    <row r="4" spans="1:13" ht="15">
      <c r="A4" s="387" t="s">
        <v>225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3" ht="15">
      <c r="A5" s="387" t="s">
        <v>260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</row>
    <row r="6" spans="1:13" ht="15" thickBot="1">
      <c r="A6" s="81"/>
      <c r="B6" s="81"/>
      <c r="C6" s="81"/>
      <c r="D6" s="81"/>
      <c r="E6" s="81"/>
      <c r="F6" s="81"/>
      <c r="G6" s="81"/>
      <c r="H6" s="81"/>
      <c r="I6" s="82"/>
      <c r="J6" s="82"/>
      <c r="K6" s="82"/>
      <c r="L6" s="82"/>
      <c r="M6" s="82"/>
    </row>
    <row r="7" spans="1:13" ht="12.75" customHeight="1">
      <c r="A7" s="83"/>
      <c r="B7" s="84"/>
      <c r="C7" s="85" t="s">
        <v>226</v>
      </c>
      <c r="D7" s="86"/>
      <c r="E7" s="84"/>
      <c r="F7" s="85" t="s">
        <v>227</v>
      </c>
      <c r="G7" s="86"/>
      <c r="H7" s="84"/>
      <c r="I7" s="85" t="s">
        <v>228</v>
      </c>
      <c r="J7" s="86"/>
      <c r="K7" s="389" t="s">
        <v>229</v>
      </c>
      <c r="L7" s="390"/>
      <c r="M7" s="390"/>
    </row>
    <row r="8" spans="1:13" ht="12.75" customHeight="1">
      <c r="A8" s="87" t="s">
        <v>230</v>
      </c>
      <c r="B8" s="88" t="s">
        <v>231</v>
      </c>
      <c r="C8" s="88" t="s">
        <v>232</v>
      </c>
      <c r="D8" s="391" t="s">
        <v>31</v>
      </c>
      <c r="E8" s="88" t="s">
        <v>231</v>
      </c>
      <c r="F8" s="88" t="s">
        <v>232</v>
      </c>
      <c r="G8" s="391" t="s">
        <v>31</v>
      </c>
      <c r="H8" s="88" t="s">
        <v>231</v>
      </c>
      <c r="I8" s="88" t="s">
        <v>232</v>
      </c>
      <c r="J8" s="391" t="s">
        <v>31</v>
      </c>
      <c r="K8" s="88" t="s">
        <v>231</v>
      </c>
      <c r="L8" s="88" t="s">
        <v>232</v>
      </c>
      <c r="M8" s="393" t="s">
        <v>31</v>
      </c>
    </row>
    <row r="9" spans="1:13" ht="12.75" customHeight="1" thickBot="1">
      <c r="A9" s="89"/>
      <c r="B9" s="90" t="s">
        <v>233</v>
      </c>
      <c r="C9" s="90" t="s">
        <v>234</v>
      </c>
      <c r="D9" s="392"/>
      <c r="E9" s="90" t="s">
        <v>233</v>
      </c>
      <c r="F9" s="90" t="s">
        <v>234</v>
      </c>
      <c r="G9" s="392"/>
      <c r="H9" s="90" t="s">
        <v>233</v>
      </c>
      <c r="I9" s="90" t="s">
        <v>234</v>
      </c>
      <c r="J9" s="392"/>
      <c r="K9" s="90" t="s">
        <v>233</v>
      </c>
      <c r="L9" s="90" t="s">
        <v>234</v>
      </c>
      <c r="M9" s="394"/>
    </row>
    <row r="10" spans="1:13" ht="12.75" customHeight="1">
      <c r="A10" s="91" t="s">
        <v>235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ht="12.75" customHeight="1">
      <c r="A11" s="94" t="s">
        <v>236</v>
      </c>
      <c r="B11" s="99">
        <f>(3921971)/1000</f>
        <v>3921.971</v>
      </c>
      <c r="C11" s="99">
        <v>1471.203</v>
      </c>
      <c r="D11" s="99">
        <v>5393.174</v>
      </c>
      <c r="E11" s="99">
        <v>1370.01</v>
      </c>
      <c r="F11" s="99">
        <v>301.352</v>
      </c>
      <c r="G11" s="99">
        <v>1671.362</v>
      </c>
      <c r="H11" s="99">
        <v>65.88</v>
      </c>
      <c r="I11" s="99">
        <v>47.601</v>
      </c>
      <c r="J11" s="99">
        <v>113.481</v>
      </c>
      <c r="K11" s="99">
        <v>5226.101</v>
      </c>
      <c r="L11" s="99">
        <v>1724.954</v>
      </c>
      <c r="M11" s="100">
        <v>6951.055</v>
      </c>
    </row>
    <row r="12" spans="1:13" ht="12.75" customHeight="1">
      <c r="A12" s="79" t="s">
        <v>237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3" ht="12.75" customHeight="1">
      <c r="A13" s="97" t="s">
        <v>238</v>
      </c>
      <c r="B13" s="95" t="s">
        <v>261</v>
      </c>
      <c r="C13" s="95" t="s">
        <v>261</v>
      </c>
      <c r="D13" s="95" t="s">
        <v>261</v>
      </c>
      <c r="E13" s="99">
        <v>4186.823</v>
      </c>
      <c r="F13" s="99">
        <v>1694.874</v>
      </c>
      <c r="G13" s="99">
        <v>5881.697</v>
      </c>
      <c r="H13" s="99">
        <v>102.274</v>
      </c>
      <c r="I13" s="99">
        <v>65.686</v>
      </c>
      <c r="J13" s="99">
        <v>167.96</v>
      </c>
      <c r="K13" s="99">
        <v>4084.549</v>
      </c>
      <c r="L13" s="99">
        <v>1629.188</v>
      </c>
      <c r="M13" s="100">
        <v>5713.737</v>
      </c>
    </row>
    <row r="14" spans="1:13" ht="12.75" customHeight="1">
      <c r="A14" s="97" t="s">
        <v>239</v>
      </c>
      <c r="B14" s="95" t="s">
        <v>261</v>
      </c>
      <c r="C14" s="95" t="s">
        <v>261</v>
      </c>
      <c r="D14" s="95" t="s">
        <v>261</v>
      </c>
      <c r="E14" s="95" t="s">
        <v>261</v>
      </c>
      <c r="F14" s="95" t="s">
        <v>261</v>
      </c>
      <c r="G14" s="99">
        <v>660.821</v>
      </c>
      <c r="H14" s="95" t="s">
        <v>261</v>
      </c>
      <c r="I14" s="95" t="s">
        <v>261</v>
      </c>
      <c r="J14" s="99">
        <v>237.289</v>
      </c>
      <c r="K14" s="98" t="s">
        <v>261</v>
      </c>
      <c r="L14" s="98" t="s">
        <v>261</v>
      </c>
      <c r="M14" s="96" t="s">
        <v>261</v>
      </c>
    </row>
    <row r="15" spans="1:13" ht="12.75" customHeight="1">
      <c r="A15" s="97" t="s">
        <v>240</v>
      </c>
      <c r="B15" s="95" t="s">
        <v>261</v>
      </c>
      <c r="C15" s="95" t="s">
        <v>261</v>
      </c>
      <c r="D15" s="95" t="s">
        <v>261</v>
      </c>
      <c r="E15" s="95" t="s">
        <v>261</v>
      </c>
      <c r="F15" s="95" t="s">
        <v>261</v>
      </c>
      <c r="G15" s="99">
        <v>38.991</v>
      </c>
      <c r="H15" s="95" t="s">
        <v>261</v>
      </c>
      <c r="I15" s="95" t="s">
        <v>261</v>
      </c>
      <c r="J15" s="99">
        <v>32.388</v>
      </c>
      <c r="K15" s="98" t="s">
        <v>261</v>
      </c>
      <c r="L15" s="98" t="s">
        <v>261</v>
      </c>
      <c r="M15" s="96" t="s">
        <v>261</v>
      </c>
    </row>
    <row r="16" spans="1:13" ht="12.75" customHeight="1">
      <c r="A16" s="101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1:15" s="105" customFormat="1" ht="12.75" customHeight="1">
      <c r="A17" s="102" t="s">
        <v>241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O17" s="80"/>
    </row>
    <row r="18" spans="1:15" s="105" customFormat="1" ht="12.75" customHeight="1">
      <c r="A18" s="106" t="s">
        <v>242</v>
      </c>
      <c r="B18" s="107">
        <v>3921.971</v>
      </c>
      <c r="C18" s="107">
        <v>1471.203</v>
      </c>
      <c r="D18" s="107">
        <v>5393.174</v>
      </c>
      <c r="E18" s="107">
        <v>5556.833</v>
      </c>
      <c r="F18" s="107">
        <v>1996.226</v>
      </c>
      <c r="G18" s="107">
        <v>8252.87</v>
      </c>
      <c r="H18" s="107">
        <v>168.154</v>
      </c>
      <c r="I18" s="107">
        <v>113.287</v>
      </c>
      <c r="J18" s="107">
        <v>711.575</v>
      </c>
      <c r="K18" s="107">
        <v>9310.65</v>
      </c>
      <c r="L18" s="107">
        <v>3354.142</v>
      </c>
      <c r="M18" s="108">
        <v>12934.469</v>
      </c>
      <c r="N18" s="109"/>
      <c r="O18" s="80"/>
    </row>
    <row r="19" spans="1:15" s="105" customFormat="1" ht="12.75" customHeight="1">
      <c r="A19" s="106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09"/>
      <c r="O19" s="80"/>
    </row>
    <row r="20" spans="1:13" ht="12.75" customHeight="1">
      <c r="A20" s="97" t="s">
        <v>243</v>
      </c>
      <c r="B20" s="99">
        <v>2969.207</v>
      </c>
      <c r="C20" s="99">
        <v>4237.606</v>
      </c>
      <c r="D20" s="99">
        <v>7206.812</v>
      </c>
      <c r="E20" s="99">
        <v>69.497</v>
      </c>
      <c r="F20" s="99">
        <v>1900.466</v>
      </c>
      <c r="G20" s="99">
        <v>1969.963</v>
      </c>
      <c r="H20" s="99">
        <v>8.043</v>
      </c>
      <c r="I20" s="99">
        <v>81.614</v>
      </c>
      <c r="J20" s="99">
        <v>89.658</v>
      </c>
      <c r="K20" s="95" t="s">
        <v>261</v>
      </c>
      <c r="L20" s="95" t="s">
        <v>261</v>
      </c>
      <c r="M20" s="100">
        <v>9087.118</v>
      </c>
    </row>
    <row r="21" spans="1:13" ht="12.75" customHeight="1">
      <c r="A21" s="101" t="s">
        <v>244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ht="12.75" customHeight="1">
      <c r="A22" s="97" t="s">
        <v>245</v>
      </c>
      <c r="B22" s="95" t="s">
        <v>261</v>
      </c>
      <c r="C22" s="95" t="s">
        <v>261</v>
      </c>
      <c r="D22" s="95" t="s">
        <v>261</v>
      </c>
      <c r="E22" s="95" t="s">
        <v>261</v>
      </c>
      <c r="F22" s="95" t="s">
        <v>261</v>
      </c>
      <c r="G22" s="99">
        <f>772752/1000</f>
        <v>772.752</v>
      </c>
      <c r="H22" s="95" t="s">
        <v>261</v>
      </c>
      <c r="I22" s="95" t="s">
        <v>261</v>
      </c>
      <c r="J22" s="99">
        <f>128317/1000</f>
        <v>128.317</v>
      </c>
      <c r="K22" s="95" t="s">
        <v>261</v>
      </c>
      <c r="L22" s="95" t="s">
        <v>261</v>
      </c>
      <c r="M22" s="100">
        <f>644434/1000</f>
        <v>644.434</v>
      </c>
    </row>
    <row r="23" spans="1:13" ht="12.75" customHeight="1">
      <c r="A23" s="101" t="s">
        <v>237</v>
      </c>
      <c r="B23" s="95"/>
      <c r="C23" s="95"/>
      <c r="D23" s="95"/>
      <c r="E23" s="95"/>
      <c r="F23" s="95"/>
      <c r="G23" s="95"/>
      <c r="H23" s="124"/>
      <c r="I23" s="124"/>
      <c r="J23" s="99"/>
      <c r="K23" s="95"/>
      <c r="L23" s="95"/>
      <c r="M23" s="96"/>
    </row>
    <row r="24" spans="1:13" ht="12.75" customHeight="1">
      <c r="A24" s="97" t="s">
        <v>246</v>
      </c>
      <c r="B24" s="95" t="s">
        <v>261</v>
      </c>
      <c r="C24" s="95" t="s">
        <v>261</v>
      </c>
      <c r="D24" s="95" t="s">
        <v>261</v>
      </c>
      <c r="E24" s="95" t="s">
        <v>261</v>
      </c>
      <c r="F24" s="95" t="s">
        <v>261</v>
      </c>
      <c r="G24" s="99">
        <v>2276.338</v>
      </c>
      <c r="H24" s="95" t="s">
        <v>261</v>
      </c>
      <c r="I24" s="95" t="s">
        <v>261</v>
      </c>
      <c r="J24" s="99">
        <v>2757.433</v>
      </c>
      <c r="K24" s="95" t="s">
        <v>261</v>
      </c>
      <c r="L24" s="95" t="s">
        <v>261</v>
      </c>
      <c r="M24" s="100">
        <v>-481.096</v>
      </c>
    </row>
    <row r="25" spans="1:13" ht="12.75" customHeight="1">
      <c r="A25" s="97" t="s">
        <v>247</v>
      </c>
      <c r="B25" s="95" t="s">
        <v>261</v>
      </c>
      <c r="C25" s="95" t="s">
        <v>261</v>
      </c>
      <c r="D25" s="95" t="s">
        <v>261</v>
      </c>
      <c r="E25" s="95" t="s">
        <v>261</v>
      </c>
      <c r="F25" s="95" t="s">
        <v>261</v>
      </c>
      <c r="G25" s="99">
        <v>6370.597</v>
      </c>
      <c r="H25" s="95" t="s">
        <v>261</v>
      </c>
      <c r="I25" s="95" t="s">
        <v>261</v>
      </c>
      <c r="J25" s="99">
        <v>6015.282</v>
      </c>
      <c r="K25" s="95" t="s">
        <v>261</v>
      </c>
      <c r="L25" s="95" t="s">
        <v>261</v>
      </c>
      <c r="M25" s="100">
        <v>355.315</v>
      </c>
    </row>
    <row r="26" spans="1:13" ht="12.75" customHeight="1">
      <c r="A26" s="97" t="s">
        <v>248</v>
      </c>
      <c r="B26" s="95" t="s">
        <v>261</v>
      </c>
      <c r="C26" s="95" t="s">
        <v>261</v>
      </c>
      <c r="D26" s="95" t="s">
        <v>261</v>
      </c>
      <c r="E26" s="95" t="s">
        <v>261</v>
      </c>
      <c r="F26" s="95" t="s">
        <v>261</v>
      </c>
      <c r="G26" s="99">
        <v>13498.96</v>
      </c>
      <c r="H26" s="95" t="s">
        <v>261</v>
      </c>
      <c r="I26" s="95" t="s">
        <v>261</v>
      </c>
      <c r="J26" s="99">
        <v>6072.279</v>
      </c>
      <c r="K26" s="95" t="s">
        <v>261</v>
      </c>
      <c r="L26" s="95" t="s">
        <v>261</v>
      </c>
      <c r="M26" s="100">
        <v>7426.681</v>
      </c>
    </row>
    <row r="27" spans="1:13" ht="12.75" customHeight="1">
      <c r="A27" s="101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</row>
    <row r="28" spans="1:13" ht="12.75" customHeight="1">
      <c r="A28" s="102" t="s">
        <v>249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</row>
    <row r="29" spans="1:15" s="105" customFormat="1" ht="12.75" customHeight="1">
      <c r="A29" s="112" t="s">
        <v>250</v>
      </c>
      <c r="B29" s="113">
        <v>2969.207</v>
      </c>
      <c r="C29" s="113">
        <v>4237.606</v>
      </c>
      <c r="D29" s="113">
        <v>7206.812</v>
      </c>
      <c r="E29" s="113">
        <v>69.497</v>
      </c>
      <c r="F29" s="113">
        <v>1900.466</v>
      </c>
      <c r="G29" s="113">
        <v>24888.609</v>
      </c>
      <c r="H29" s="113">
        <v>8.043</v>
      </c>
      <c r="I29" s="113">
        <v>81.614</v>
      </c>
      <c r="J29" s="113">
        <v>15062.969</v>
      </c>
      <c r="K29" s="120" t="s">
        <v>261</v>
      </c>
      <c r="L29" s="120" t="s">
        <v>261</v>
      </c>
      <c r="M29" s="114">
        <v>17032.453</v>
      </c>
      <c r="N29" s="109"/>
      <c r="O29" s="80"/>
    </row>
    <row r="30" spans="1:13" ht="12.75" customHeight="1">
      <c r="A30" s="97" t="s">
        <v>251</v>
      </c>
      <c r="B30" s="115">
        <v>112.386</v>
      </c>
      <c r="C30" s="115">
        <v>54.61</v>
      </c>
      <c r="D30" s="125">
        <v>166.997</v>
      </c>
      <c r="E30" s="95" t="s">
        <v>261</v>
      </c>
      <c r="F30" s="95" t="s">
        <v>261</v>
      </c>
      <c r="G30" s="95" t="s">
        <v>261</v>
      </c>
      <c r="H30" s="95" t="s">
        <v>261</v>
      </c>
      <c r="I30" s="95" t="s">
        <v>261</v>
      </c>
      <c r="J30" s="95" t="s">
        <v>261</v>
      </c>
      <c r="K30" s="95" t="s">
        <v>261</v>
      </c>
      <c r="L30" s="95" t="s">
        <v>261</v>
      </c>
      <c r="M30" s="116">
        <v>166.997</v>
      </c>
    </row>
    <row r="31" spans="1:13" ht="12.75" customHeight="1">
      <c r="A31" s="97" t="s">
        <v>252</v>
      </c>
      <c r="B31" s="99">
        <v>74.223</v>
      </c>
      <c r="C31" s="99">
        <v>36.066</v>
      </c>
      <c r="D31" s="99">
        <v>110.289</v>
      </c>
      <c r="E31" s="95" t="s">
        <v>261</v>
      </c>
      <c r="F31" s="95" t="s">
        <v>261</v>
      </c>
      <c r="G31" s="99">
        <v>50.694</v>
      </c>
      <c r="H31" s="95" t="s">
        <v>261</v>
      </c>
      <c r="I31" s="95" t="s">
        <v>261</v>
      </c>
      <c r="J31" s="99">
        <v>3.565</v>
      </c>
      <c r="K31" s="95" t="s">
        <v>261</v>
      </c>
      <c r="L31" s="95" t="s">
        <v>261</v>
      </c>
      <c r="M31" s="100">
        <v>157.418</v>
      </c>
    </row>
    <row r="32" spans="1:13" ht="12.75" customHeight="1">
      <c r="A32" s="97" t="s">
        <v>253</v>
      </c>
      <c r="B32" s="99">
        <v>11.656</v>
      </c>
      <c r="C32" s="99">
        <v>366.932</v>
      </c>
      <c r="D32" s="99">
        <v>378.588</v>
      </c>
      <c r="E32" s="95" t="s">
        <v>261</v>
      </c>
      <c r="F32" s="95" t="s">
        <v>261</v>
      </c>
      <c r="G32" s="95" t="s">
        <v>261</v>
      </c>
      <c r="H32" s="95" t="s">
        <v>261</v>
      </c>
      <c r="I32" s="95" t="s">
        <v>261</v>
      </c>
      <c r="J32" s="95" t="s">
        <v>261</v>
      </c>
      <c r="K32" s="95" t="s">
        <v>261</v>
      </c>
      <c r="L32" s="95" t="s">
        <v>261</v>
      </c>
      <c r="M32" s="100">
        <v>378.588</v>
      </c>
    </row>
    <row r="33" spans="1:13" ht="12.75" customHeight="1">
      <c r="A33" s="101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5" s="105" customFormat="1" ht="12.75" customHeight="1">
      <c r="A34" s="112" t="s">
        <v>254</v>
      </c>
      <c r="B34" s="103">
        <v>198.265</v>
      </c>
      <c r="C34" s="103">
        <v>457.608</v>
      </c>
      <c r="D34" s="103">
        <v>655.873</v>
      </c>
      <c r="E34" s="103" t="s">
        <v>261</v>
      </c>
      <c r="F34" s="103" t="s">
        <v>261</v>
      </c>
      <c r="G34" s="103">
        <v>50.694</v>
      </c>
      <c r="H34" s="103" t="s">
        <v>261</v>
      </c>
      <c r="I34" s="103" t="s">
        <v>261</v>
      </c>
      <c r="J34" s="103">
        <v>3.565</v>
      </c>
      <c r="K34" s="103" t="s">
        <v>261</v>
      </c>
      <c r="L34" s="103" t="s">
        <v>261</v>
      </c>
      <c r="M34" s="117">
        <v>703.003</v>
      </c>
      <c r="N34" s="109"/>
      <c r="O34" s="80"/>
    </row>
    <row r="35" spans="1:13" ht="12.75" customHeight="1">
      <c r="A35" s="102" t="s">
        <v>255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</row>
    <row r="36" spans="1:15" s="105" customFormat="1" ht="12.75" customHeight="1">
      <c r="A36" s="112" t="s">
        <v>256</v>
      </c>
      <c r="B36" s="110">
        <v>7089.442</v>
      </c>
      <c r="C36" s="110">
        <v>6166.417</v>
      </c>
      <c r="D36" s="110">
        <v>13255.859</v>
      </c>
      <c r="E36" s="103" t="s">
        <v>261</v>
      </c>
      <c r="F36" s="103" t="s">
        <v>261</v>
      </c>
      <c r="G36" s="110">
        <v>33192.174</v>
      </c>
      <c r="H36" s="103" t="s">
        <v>261</v>
      </c>
      <c r="I36" s="103" t="s">
        <v>261</v>
      </c>
      <c r="J36" s="110">
        <v>15778.109</v>
      </c>
      <c r="K36" s="103" t="s">
        <v>261</v>
      </c>
      <c r="L36" s="103" t="s">
        <v>261</v>
      </c>
      <c r="M36" s="111">
        <v>30669.925</v>
      </c>
      <c r="O36" s="80"/>
    </row>
    <row r="37" spans="1:13" ht="12.75" customHeight="1">
      <c r="A37" s="102" t="s">
        <v>257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5" s="105" customFormat="1" ht="12.75" customHeight="1">
      <c r="A38" s="112" t="s">
        <v>258</v>
      </c>
      <c r="B38" s="107">
        <v>477.117</v>
      </c>
      <c r="C38" s="107">
        <v>1432.258</v>
      </c>
      <c r="D38" s="107">
        <v>1909.375</v>
      </c>
      <c r="E38" s="120" t="s">
        <v>261</v>
      </c>
      <c r="F38" s="120" t="s">
        <v>261</v>
      </c>
      <c r="G38" s="107">
        <v>312.151</v>
      </c>
      <c r="H38" s="120" t="s">
        <v>261</v>
      </c>
      <c r="I38" s="120" t="s">
        <v>261</v>
      </c>
      <c r="J38" s="107">
        <v>284.503</v>
      </c>
      <c r="K38" s="120" t="s">
        <v>261</v>
      </c>
      <c r="L38" s="120" t="s">
        <v>261</v>
      </c>
      <c r="M38" s="108">
        <v>1937.023</v>
      </c>
      <c r="O38" s="80"/>
    </row>
    <row r="39" spans="1:15" s="105" customFormat="1" ht="12.75" customHeight="1">
      <c r="A39" s="112"/>
      <c r="B39" s="110"/>
      <c r="C39" s="110"/>
      <c r="D39" s="110"/>
      <c r="E39" s="121"/>
      <c r="F39" s="110"/>
      <c r="G39" s="110"/>
      <c r="H39" s="121"/>
      <c r="I39" s="103"/>
      <c r="J39" s="110"/>
      <c r="K39" s="121"/>
      <c r="L39" s="110"/>
      <c r="M39" s="111"/>
      <c r="O39" s="80"/>
    </row>
    <row r="40" spans="1:13" ht="12.75" customHeight="1" thickBot="1">
      <c r="A40" s="122" t="s">
        <v>259</v>
      </c>
      <c r="B40" s="68">
        <v>7566.559</v>
      </c>
      <c r="C40" s="68">
        <v>7598.675</v>
      </c>
      <c r="D40" s="68">
        <v>15165.234</v>
      </c>
      <c r="E40" s="123" t="s">
        <v>261</v>
      </c>
      <c r="F40" s="123" t="s">
        <v>261</v>
      </c>
      <c r="G40" s="68">
        <v>33504.325</v>
      </c>
      <c r="H40" s="123" t="s">
        <v>261</v>
      </c>
      <c r="I40" s="123" t="s">
        <v>261</v>
      </c>
      <c r="J40" s="68">
        <v>16062.612</v>
      </c>
      <c r="K40" s="123" t="s">
        <v>261</v>
      </c>
      <c r="L40" s="123" t="s">
        <v>261</v>
      </c>
      <c r="M40" s="70">
        <v>32606.948</v>
      </c>
    </row>
    <row r="41" spans="1:2" ht="12.75">
      <c r="A41" s="80" t="s">
        <v>489</v>
      </c>
      <c r="B41" s="305"/>
    </row>
  </sheetData>
  <mergeCells count="9">
    <mergeCell ref="D8:D9"/>
    <mergeCell ref="G8:G9"/>
    <mergeCell ref="J8:J9"/>
    <mergeCell ref="M8:M9"/>
    <mergeCell ref="A1:M1"/>
    <mergeCell ref="A3:M3"/>
    <mergeCell ref="K7:M7"/>
    <mergeCell ref="A4:M4"/>
    <mergeCell ref="A5:M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4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12"/>
  <sheetViews>
    <sheetView zoomScale="75" zoomScaleNormal="75" workbookViewId="0" topLeftCell="A1">
      <selection activeCell="E21" sqref="E21"/>
    </sheetView>
  </sheetViews>
  <sheetFormatPr defaultColWidth="11.421875" defaultRowHeight="12.75"/>
  <cols>
    <col min="1" max="1" width="18.421875" style="1" customWidth="1"/>
    <col min="2" max="10" width="15.8515625" style="1" customWidth="1"/>
    <col min="11" max="16384" width="11.421875" style="1" customWidth="1"/>
  </cols>
  <sheetData>
    <row r="1" spans="1:15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17"/>
      <c r="L1" s="17"/>
      <c r="M1" s="17"/>
      <c r="N1" s="17"/>
      <c r="O1" s="17"/>
    </row>
    <row r="2" ht="12.75">
      <c r="A2" s="316" t="s">
        <v>646</v>
      </c>
    </row>
    <row r="3" spans="1:16" ht="17.25">
      <c r="A3" s="359" t="s">
        <v>510</v>
      </c>
      <c r="B3" s="359"/>
      <c r="C3" s="350"/>
      <c r="D3" s="350"/>
      <c r="E3" s="350"/>
      <c r="F3" s="350"/>
      <c r="G3" s="350"/>
      <c r="H3" s="350"/>
      <c r="I3" s="350"/>
      <c r="J3" s="350"/>
      <c r="K3" s="18"/>
      <c r="L3" s="18"/>
      <c r="M3" s="18"/>
      <c r="N3" s="18"/>
      <c r="O3" s="18"/>
      <c r="P3" s="18"/>
    </row>
    <row r="4" spans="1:10" ht="12.75">
      <c r="A4" s="342"/>
      <c r="B4" s="342"/>
      <c r="C4" s="342"/>
      <c r="D4" s="342"/>
      <c r="E4" s="342"/>
      <c r="F4" s="342"/>
      <c r="G4" s="342"/>
      <c r="H4" s="342"/>
      <c r="I4" s="342"/>
      <c r="J4" s="342"/>
    </row>
    <row r="5" ht="13.5" thickBot="1"/>
    <row r="6" spans="1:16" s="5" customFormat="1" ht="12.75" customHeight="1">
      <c r="A6" s="351" t="s">
        <v>412</v>
      </c>
      <c r="B6" s="346" t="s">
        <v>262</v>
      </c>
      <c r="C6" s="347"/>
      <c r="D6" s="347"/>
      <c r="E6" s="331"/>
      <c r="F6" s="339" t="s">
        <v>454</v>
      </c>
      <c r="G6" s="346" t="s">
        <v>290</v>
      </c>
      <c r="H6" s="347"/>
      <c r="I6" s="331"/>
      <c r="J6" s="66"/>
      <c r="K6" s="4"/>
      <c r="L6" s="4"/>
      <c r="M6" s="4"/>
      <c r="N6" s="4"/>
      <c r="O6" s="4"/>
      <c r="P6" s="4"/>
    </row>
    <row r="7" spans="1:16" s="5" customFormat="1" ht="60" customHeight="1" thickBot="1">
      <c r="A7" s="352"/>
      <c r="B7" s="30" t="s">
        <v>263</v>
      </c>
      <c r="C7" s="31" t="s">
        <v>264</v>
      </c>
      <c r="D7" s="30" t="s">
        <v>265</v>
      </c>
      <c r="E7" s="30" t="s">
        <v>266</v>
      </c>
      <c r="F7" s="358"/>
      <c r="G7" s="19" t="s">
        <v>267</v>
      </c>
      <c r="H7" s="20" t="s">
        <v>268</v>
      </c>
      <c r="I7" s="30" t="s">
        <v>269</v>
      </c>
      <c r="J7" s="265" t="s">
        <v>31</v>
      </c>
      <c r="K7" s="4"/>
      <c r="L7" s="4"/>
      <c r="M7" s="4"/>
      <c r="N7" s="4"/>
      <c r="O7" s="4"/>
      <c r="P7" s="4"/>
    </row>
    <row r="8" spans="1:20" s="5" customFormat="1" ht="12.75">
      <c r="A8" s="24" t="s">
        <v>42</v>
      </c>
      <c r="B8" s="7">
        <v>339133</v>
      </c>
      <c r="C8" s="7">
        <v>19500</v>
      </c>
      <c r="D8" s="7">
        <v>1198240</v>
      </c>
      <c r="E8" s="7">
        <v>48248</v>
      </c>
      <c r="F8" s="7">
        <v>492887</v>
      </c>
      <c r="G8" s="7">
        <v>4879156</v>
      </c>
      <c r="H8" s="7">
        <v>2690</v>
      </c>
      <c r="I8" s="7">
        <v>824290</v>
      </c>
      <c r="J8" s="51">
        <f>SUM(B8:I8)</f>
        <v>7804144</v>
      </c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5" customFormat="1" ht="12.75" customHeight="1">
      <c r="A9" s="24" t="s">
        <v>43</v>
      </c>
      <c r="B9" s="7">
        <v>54292</v>
      </c>
      <c r="C9" s="7">
        <v>1</v>
      </c>
      <c r="D9" s="7">
        <v>294470</v>
      </c>
      <c r="E9" s="7">
        <v>111521</v>
      </c>
      <c r="F9" s="7">
        <v>114827</v>
      </c>
      <c r="G9" s="7">
        <v>4894532</v>
      </c>
      <c r="H9" s="7">
        <v>76</v>
      </c>
      <c r="I9" s="7">
        <v>108266</v>
      </c>
      <c r="J9" s="51">
        <f>SUM(B9:I9)</f>
        <v>5577985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10" ht="12.75">
      <c r="A10" s="24"/>
      <c r="B10" s="7"/>
      <c r="C10" s="7"/>
      <c r="D10" s="7"/>
      <c r="E10" s="7"/>
      <c r="F10" s="7"/>
      <c r="G10" s="7"/>
      <c r="H10" s="7"/>
      <c r="I10" s="7"/>
      <c r="J10" s="7"/>
    </row>
    <row r="11" spans="1:10" ht="13.5" thickBot="1">
      <c r="A11" s="11" t="s">
        <v>321</v>
      </c>
      <c r="B11" s="69">
        <f aca="true" t="shared" si="0" ref="B11:J11">SUM(B8:B10)</f>
        <v>393425</v>
      </c>
      <c r="C11" s="69">
        <f t="shared" si="0"/>
        <v>19501</v>
      </c>
      <c r="D11" s="68">
        <f t="shared" si="0"/>
        <v>1492710</v>
      </c>
      <c r="E11" s="68">
        <f t="shared" si="0"/>
        <v>159769</v>
      </c>
      <c r="F11" s="68">
        <f t="shared" si="0"/>
        <v>607714</v>
      </c>
      <c r="G11" s="68">
        <f t="shared" si="0"/>
        <v>9773688</v>
      </c>
      <c r="H11" s="70">
        <f t="shared" si="0"/>
        <v>2766</v>
      </c>
      <c r="I11" s="70">
        <f t="shared" si="0"/>
        <v>932556</v>
      </c>
      <c r="J11" s="70">
        <f t="shared" si="0"/>
        <v>13382129</v>
      </c>
    </row>
    <row r="12" ht="16.5" customHeight="1">
      <c r="A12" s="1" t="s">
        <v>489</v>
      </c>
    </row>
  </sheetData>
  <mergeCells count="7">
    <mergeCell ref="A3:J3"/>
    <mergeCell ref="A1:J1"/>
    <mergeCell ref="A4:J4"/>
    <mergeCell ref="A6:A7"/>
    <mergeCell ref="B6:E6"/>
    <mergeCell ref="F6:F7"/>
    <mergeCell ref="G6:I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3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12"/>
  <sheetViews>
    <sheetView zoomScale="75" zoomScaleNormal="75" workbookViewId="0" topLeftCell="A1">
      <selection activeCell="C27" sqref="C27"/>
    </sheetView>
  </sheetViews>
  <sheetFormatPr defaultColWidth="11.421875" defaultRowHeight="12.75"/>
  <cols>
    <col min="1" max="1" width="18.421875" style="1" customWidth="1"/>
    <col min="2" max="10" width="15.8515625" style="1" customWidth="1"/>
    <col min="11" max="16384" width="11.421875" style="1" customWidth="1"/>
  </cols>
  <sheetData>
    <row r="1" spans="1:15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17"/>
      <c r="L1" s="17"/>
      <c r="M1" s="17"/>
      <c r="N1" s="17"/>
      <c r="O1" s="17"/>
    </row>
    <row r="2" ht="12.75">
      <c r="A2" s="316" t="s">
        <v>646</v>
      </c>
    </row>
    <row r="3" spans="1:16" ht="17.25">
      <c r="A3" s="359" t="s">
        <v>620</v>
      </c>
      <c r="B3" s="359"/>
      <c r="C3" s="350"/>
      <c r="D3" s="350"/>
      <c r="E3" s="350"/>
      <c r="F3" s="350"/>
      <c r="G3" s="350"/>
      <c r="H3" s="350"/>
      <c r="I3" s="350"/>
      <c r="J3" s="350"/>
      <c r="K3" s="18"/>
      <c r="L3" s="18"/>
      <c r="M3" s="18"/>
      <c r="N3" s="18"/>
      <c r="O3" s="18"/>
      <c r="P3" s="18"/>
    </row>
    <row r="4" spans="1:10" ht="12.75">
      <c r="A4" s="342"/>
      <c r="B4" s="342"/>
      <c r="C4" s="342"/>
      <c r="D4" s="342"/>
      <c r="E4" s="342"/>
      <c r="F4" s="342"/>
      <c r="G4" s="342"/>
      <c r="H4" s="342"/>
      <c r="I4" s="342"/>
      <c r="J4" s="342"/>
    </row>
    <row r="5" ht="13.5" thickBot="1"/>
    <row r="6" spans="1:16" s="5" customFormat="1" ht="12.75" customHeight="1">
      <c r="A6" s="351" t="s">
        <v>412</v>
      </c>
      <c r="B6" s="346" t="s">
        <v>262</v>
      </c>
      <c r="C6" s="347"/>
      <c r="D6" s="347"/>
      <c r="E6" s="331"/>
      <c r="F6" s="339" t="s">
        <v>454</v>
      </c>
      <c r="G6" s="346" t="s">
        <v>290</v>
      </c>
      <c r="H6" s="347"/>
      <c r="I6" s="331"/>
      <c r="J6" s="66"/>
      <c r="K6" s="4"/>
      <c r="L6" s="4"/>
      <c r="M6" s="4"/>
      <c r="N6" s="4"/>
      <c r="O6" s="4"/>
      <c r="P6" s="4"/>
    </row>
    <row r="7" spans="1:16" s="5" customFormat="1" ht="60" customHeight="1" thickBot="1">
      <c r="A7" s="352"/>
      <c r="B7" s="30" t="s">
        <v>263</v>
      </c>
      <c r="C7" s="31" t="s">
        <v>264</v>
      </c>
      <c r="D7" s="30" t="s">
        <v>265</v>
      </c>
      <c r="E7" s="30" t="s">
        <v>266</v>
      </c>
      <c r="F7" s="358"/>
      <c r="G7" s="19" t="s">
        <v>267</v>
      </c>
      <c r="H7" s="20" t="s">
        <v>268</v>
      </c>
      <c r="I7" s="30" t="s">
        <v>269</v>
      </c>
      <c r="J7" s="265" t="s">
        <v>31</v>
      </c>
      <c r="K7" s="4"/>
      <c r="L7" s="4"/>
      <c r="M7" s="4"/>
      <c r="N7" s="4"/>
      <c r="O7" s="4"/>
      <c r="P7" s="4"/>
    </row>
    <row r="8" spans="1:20" s="5" customFormat="1" ht="12.75">
      <c r="A8" s="24" t="s">
        <v>42</v>
      </c>
      <c r="B8" s="7">
        <v>250569</v>
      </c>
      <c r="C8" s="7">
        <v>106923</v>
      </c>
      <c r="D8" s="7">
        <v>2239736</v>
      </c>
      <c r="E8" s="7">
        <v>408125</v>
      </c>
      <c r="F8" s="7">
        <f>179021+260541</f>
        <v>439562</v>
      </c>
      <c r="G8" s="7">
        <v>3784236</v>
      </c>
      <c r="H8" s="7">
        <v>5524</v>
      </c>
      <c r="I8" s="7">
        <v>65769</v>
      </c>
      <c r="J8" s="51">
        <f>SUM(B8:I8)</f>
        <v>7300444</v>
      </c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5" customFormat="1" ht="12.75" customHeight="1">
      <c r="A9" s="24" t="s">
        <v>43</v>
      </c>
      <c r="B9" s="7">
        <v>57231</v>
      </c>
      <c r="C9" s="7">
        <v>4973</v>
      </c>
      <c r="D9" s="7">
        <v>257160</v>
      </c>
      <c r="E9" s="7">
        <v>62692</v>
      </c>
      <c r="F9" s="7">
        <f>82111+227333</f>
        <v>309444</v>
      </c>
      <c r="G9" s="7">
        <v>4306913</v>
      </c>
      <c r="H9" s="7">
        <v>215</v>
      </c>
      <c r="I9" s="7">
        <v>184500</v>
      </c>
      <c r="J9" s="51">
        <f>SUM(B9:I9)</f>
        <v>5183128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10" ht="12.75">
      <c r="A10" s="24"/>
      <c r="B10" s="7"/>
      <c r="C10" s="7"/>
      <c r="D10" s="7"/>
      <c r="E10" s="7"/>
      <c r="F10" s="7"/>
      <c r="G10" s="7"/>
      <c r="H10" s="7"/>
      <c r="I10" s="7"/>
      <c r="J10" s="7"/>
    </row>
    <row r="11" spans="1:10" ht="13.5" thickBot="1">
      <c r="A11" s="11" t="s">
        <v>321</v>
      </c>
      <c r="B11" s="69">
        <f aca="true" t="shared" si="0" ref="B11:J11">SUM(B8:B10)</f>
        <v>307800</v>
      </c>
      <c r="C11" s="69">
        <f t="shared" si="0"/>
        <v>111896</v>
      </c>
      <c r="D11" s="68">
        <f t="shared" si="0"/>
        <v>2496896</v>
      </c>
      <c r="E11" s="68">
        <f t="shared" si="0"/>
        <v>470817</v>
      </c>
      <c r="F11" s="68">
        <f t="shared" si="0"/>
        <v>749006</v>
      </c>
      <c r="G11" s="68">
        <f t="shared" si="0"/>
        <v>8091149</v>
      </c>
      <c r="H11" s="70">
        <f t="shared" si="0"/>
        <v>5739</v>
      </c>
      <c r="I11" s="70">
        <f t="shared" si="0"/>
        <v>250269</v>
      </c>
      <c r="J11" s="70">
        <f t="shared" si="0"/>
        <v>12483572</v>
      </c>
    </row>
    <row r="12" ht="16.5" customHeight="1">
      <c r="A12" s="1" t="s">
        <v>528</v>
      </c>
    </row>
  </sheetData>
  <mergeCells count="7">
    <mergeCell ref="A3:J3"/>
    <mergeCell ref="A1:J1"/>
    <mergeCell ref="A4:J4"/>
    <mergeCell ref="A6:A7"/>
    <mergeCell ref="B6:E6"/>
    <mergeCell ref="F6:F7"/>
    <mergeCell ref="G6:I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3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37.140625" style="1" customWidth="1"/>
    <col min="2" max="3" width="25.00390625" style="1" customWidth="1"/>
    <col min="4" max="16384" width="11.421875" style="1" customWidth="1"/>
  </cols>
  <sheetData>
    <row r="1" spans="1:7" ht="18">
      <c r="A1" s="349" t="s">
        <v>422</v>
      </c>
      <c r="B1" s="349"/>
      <c r="C1" s="239"/>
      <c r="D1" s="17"/>
      <c r="E1" s="17"/>
      <c r="F1" s="17"/>
      <c r="G1" s="17"/>
    </row>
    <row r="2" ht="12.75" customHeight="1">
      <c r="A2" s="316" t="s">
        <v>646</v>
      </c>
    </row>
    <row r="3" spans="1:8" ht="45.75" customHeight="1">
      <c r="A3" s="366" t="s">
        <v>641</v>
      </c>
      <c r="B3" s="366"/>
      <c r="C3" s="273"/>
      <c r="D3" s="18"/>
      <c r="E3" s="18"/>
      <c r="F3" s="18"/>
      <c r="G3" s="18"/>
      <c r="H3" s="18"/>
    </row>
    <row r="4" ht="13.5" thickBot="1"/>
    <row r="5" spans="1:8" s="5" customFormat="1" ht="12.75" customHeight="1">
      <c r="A5" s="351" t="s">
        <v>455</v>
      </c>
      <c r="B5" s="353" t="s">
        <v>456</v>
      </c>
      <c r="C5" s="240"/>
      <c r="D5" s="4"/>
      <c r="E5" s="4"/>
      <c r="F5" s="4"/>
      <c r="G5" s="4"/>
      <c r="H5" s="4"/>
    </row>
    <row r="6" spans="1:8" s="5" customFormat="1" ht="13.5" customHeight="1" thickBot="1">
      <c r="A6" s="352"/>
      <c r="B6" s="354"/>
      <c r="C6" s="240"/>
      <c r="D6" s="4"/>
      <c r="E6" s="4"/>
      <c r="F6" s="4"/>
      <c r="G6" s="4"/>
      <c r="H6" s="4"/>
    </row>
    <row r="7" spans="1:12" s="5" customFormat="1" ht="12.75" customHeight="1">
      <c r="A7" s="6" t="s">
        <v>270</v>
      </c>
      <c r="B7" s="127">
        <v>20237</v>
      </c>
      <c r="C7" s="127"/>
      <c r="D7" s="8"/>
      <c r="E7" s="8"/>
      <c r="F7" s="8"/>
      <c r="G7" s="8"/>
      <c r="H7" s="8"/>
      <c r="I7" s="8"/>
      <c r="J7" s="8"/>
      <c r="K7" s="8"/>
      <c r="L7" s="8"/>
    </row>
    <row r="8" spans="1:12" s="5" customFormat="1" ht="12.75" customHeight="1">
      <c r="A8" s="6" t="s">
        <v>271</v>
      </c>
      <c r="B8" s="127">
        <v>965724.6</v>
      </c>
      <c r="C8" s="127"/>
      <c r="D8" s="8"/>
      <c r="E8" s="8"/>
      <c r="F8" s="8"/>
      <c r="G8" s="8"/>
      <c r="H8" s="8"/>
      <c r="I8" s="8"/>
      <c r="J8" s="8"/>
      <c r="K8" s="8"/>
      <c r="L8" s="8"/>
    </row>
    <row r="9" spans="1:12" s="5" customFormat="1" ht="12.75" customHeight="1">
      <c r="A9" s="6" t="s">
        <v>272</v>
      </c>
      <c r="B9" s="127">
        <v>602605.82</v>
      </c>
      <c r="C9" s="127"/>
      <c r="D9" s="8"/>
      <c r="E9" s="8"/>
      <c r="F9" s="8"/>
      <c r="G9" s="8"/>
      <c r="H9" s="8"/>
      <c r="I9" s="8"/>
      <c r="J9" s="8"/>
      <c r="K9" s="8"/>
      <c r="L9" s="8"/>
    </row>
    <row r="10" spans="1:12" s="5" customFormat="1" ht="12.75" customHeight="1">
      <c r="A10" s="6" t="s">
        <v>273</v>
      </c>
      <c r="B10" s="127">
        <v>3556158.25</v>
      </c>
      <c r="C10" s="127"/>
      <c r="D10" s="8"/>
      <c r="E10" s="8"/>
      <c r="F10" s="8"/>
      <c r="G10" s="8"/>
      <c r="H10" s="8"/>
      <c r="I10" s="8"/>
      <c r="J10" s="8"/>
      <c r="K10" s="8"/>
      <c r="L10" s="8"/>
    </row>
    <row r="11" spans="1:12" s="5" customFormat="1" ht="12.75" customHeight="1">
      <c r="A11" s="6" t="s">
        <v>274</v>
      </c>
      <c r="B11" s="127">
        <v>154335.63</v>
      </c>
      <c r="C11" s="127"/>
      <c r="D11" s="8"/>
      <c r="E11" s="8"/>
      <c r="F11" s="8"/>
      <c r="G11" s="8"/>
      <c r="H11" s="8"/>
      <c r="I11" s="8"/>
      <c r="J11" s="8"/>
      <c r="K11" s="8"/>
      <c r="L11" s="8"/>
    </row>
    <row r="12" spans="1:12" s="5" customFormat="1" ht="12.75" customHeight="1">
      <c r="A12" s="6" t="s">
        <v>275</v>
      </c>
      <c r="B12" s="127">
        <v>246792.54</v>
      </c>
      <c r="C12" s="127"/>
      <c r="D12" s="8"/>
      <c r="E12" s="8"/>
      <c r="F12" s="8"/>
      <c r="G12" s="8"/>
      <c r="H12" s="8"/>
      <c r="I12" s="8"/>
      <c r="J12" s="8"/>
      <c r="K12" s="8"/>
      <c r="L12" s="8"/>
    </row>
    <row r="13" spans="1:12" s="5" customFormat="1" ht="12.75" customHeight="1">
      <c r="A13" s="6" t="s">
        <v>276</v>
      </c>
      <c r="B13" s="127">
        <v>1725357.32</v>
      </c>
      <c r="C13" s="127"/>
      <c r="D13" s="8"/>
      <c r="E13" s="8"/>
      <c r="F13" s="8"/>
      <c r="G13" s="8"/>
      <c r="H13" s="8"/>
      <c r="I13" s="8"/>
      <c r="J13" s="8"/>
      <c r="K13" s="8"/>
      <c r="L13" s="8"/>
    </row>
    <row r="14" spans="1:12" s="5" customFormat="1" ht="12.75" customHeight="1">
      <c r="A14" s="6" t="s">
        <v>277</v>
      </c>
      <c r="B14" s="127">
        <v>6492</v>
      </c>
      <c r="C14" s="127"/>
      <c r="D14" s="8"/>
      <c r="E14" s="8"/>
      <c r="F14" s="8"/>
      <c r="G14" s="8"/>
      <c r="H14" s="8"/>
      <c r="I14" s="8"/>
      <c r="J14" s="8"/>
      <c r="K14" s="8"/>
      <c r="L14" s="8"/>
    </row>
    <row r="15" spans="1:12" s="5" customFormat="1" ht="12.75" customHeight="1" thickBot="1">
      <c r="A15" s="248" t="s">
        <v>278</v>
      </c>
      <c r="B15" s="266">
        <v>526441.11</v>
      </c>
      <c r="C15" s="127"/>
      <c r="D15" s="8"/>
      <c r="E15" s="8"/>
      <c r="F15" s="8"/>
      <c r="G15" s="8"/>
      <c r="H15" s="8"/>
      <c r="I15" s="8"/>
      <c r="J15" s="8"/>
      <c r="K15" s="8"/>
      <c r="L15" s="8"/>
    </row>
    <row r="16" ht="12.75">
      <c r="A16" s="1" t="s">
        <v>489</v>
      </c>
    </row>
  </sheetData>
  <mergeCells count="4">
    <mergeCell ref="A3:B3"/>
    <mergeCell ref="A1:B1"/>
    <mergeCell ref="A5:A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37.140625" style="1" customWidth="1"/>
    <col min="2" max="3" width="25.00390625" style="1" customWidth="1"/>
    <col min="4" max="16384" width="11.421875" style="1" customWidth="1"/>
  </cols>
  <sheetData>
    <row r="1" spans="1:7" ht="18">
      <c r="A1" s="349" t="s">
        <v>422</v>
      </c>
      <c r="B1" s="349"/>
      <c r="C1" s="239"/>
      <c r="D1" s="17"/>
      <c r="E1" s="17"/>
      <c r="F1" s="17"/>
      <c r="G1" s="17"/>
    </row>
    <row r="2" ht="12.75" customHeight="1">
      <c r="A2" s="316" t="s">
        <v>646</v>
      </c>
    </row>
    <row r="3" spans="1:8" ht="45.75" customHeight="1">
      <c r="A3" s="366" t="s">
        <v>642</v>
      </c>
      <c r="B3" s="366"/>
      <c r="C3" s="273"/>
      <c r="D3" s="18"/>
      <c r="E3" s="18"/>
      <c r="F3" s="18"/>
      <c r="G3" s="18"/>
      <c r="H3" s="18"/>
    </row>
    <row r="4" ht="13.5" thickBot="1"/>
    <row r="5" spans="1:8" s="5" customFormat="1" ht="12.75" customHeight="1">
      <c r="A5" s="351" t="s">
        <v>455</v>
      </c>
      <c r="B5" s="353" t="s">
        <v>456</v>
      </c>
      <c r="C5" s="240"/>
      <c r="D5" s="4"/>
      <c r="E5" s="4"/>
      <c r="F5" s="4"/>
      <c r="G5" s="4"/>
      <c r="H5" s="4"/>
    </row>
    <row r="6" spans="1:8" s="5" customFormat="1" ht="13.5" customHeight="1" thickBot="1">
      <c r="A6" s="352"/>
      <c r="B6" s="354"/>
      <c r="C6" s="240"/>
      <c r="D6" s="4"/>
      <c r="E6" s="4"/>
      <c r="F6" s="4"/>
      <c r="G6" s="4"/>
      <c r="H6" s="4"/>
    </row>
    <row r="7" spans="1:12" s="5" customFormat="1" ht="12.75" customHeight="1">
      <c r="A7" s="6" t="s">
        <v>271</v>
      </c>
      <c r="B7" s="127">
        <v>903224</v>
      </c>
      <c r="C7" s="127"/>
      <c r="D7" s="8"/>
      <c r="E7" s="8"/>
      <c r="F7" s="8"/>
      <c r="G7" s="8"/>
      <c r="H7" s="8"/>
      <c r="I7" s="8"/>
      <c r="J7" s="8"/>
      <c r="K7" s="8"/>
      <c r="L7" s="8"/>
    </row>
    <row r="8" spans="1:12" s="5" customFormat="1" ht="12.75" customHeight="1">
      <c r="A8" s="6" t="s">
        <v>272</v>
      </c>
      <c r="B8" s="127">
        <v>338268</v>
      </c>
      <c r="C8" s="127"/>
      <c r="D8" s="8"/>
      <c r="E8" s="8"/>
      <c r="F8" s="8"/>
      <c r="G8" s="8"/>
      <c r="H8" s="8"/>
      <c r="I8" s="8"/>
      <c r="J8" s="8"/>
      <c r="K8" s="8"/>
      <c r="L8" s="8"/>
    </row>
    <row r="9" spans="1:12" s="5" customFormat="1" ht="12.75" customHeight="1">
      <c r="A9" s="6" t="s">
        <v>273</v>
      </c>
      <c r="B9" s="127">
        <v>4685840</v>
      </c>
      <c r="C9" s="127"/>
      <c r="D9" s="8"/>
      <c r="E9" s="8"/>
      <c r="F9" s="8"/>
      <c r="G9" s="8"/>
      <c r="H9" s="8"/>
      <c r="I9" s="8"/>
      <c r="J9" s="8"/>
      <c r="K9" s="8"/>
      <c r="L9" s="8"/>
    </row>
    <row r="10" spans="1:12" s="5" customFormat="1" ht="12.75" customHeight="1">
      <c r="A10" s="6" t="s">
        <v>274</v>
      </c>
      <c r="B10" s="127">
        <v>240225</v>
      </c>
      <c r="C10" s="127"/>
      <c r="D10" s="8"/>
      <c r="E10" s="8"/>
      <c r="F10" s="8"/>
      <c r="G10" s="8"/>
      <c r="H10" s="8"/>
      <c r="I10" s="8"/>
      <c r="J10" s="8"/>
      <c r="K10" s="8"/>
      <c r="L10" s="8"/>
    </row>
    <row r="11" spans="1:12" s="5" customFormat="1" ht="12.75" customHeight="1">
      <c r="A11" s="6" t="s">
        <v>275</v>
      </c>
      <c r="B11" s="127">
        <v>206850</v>
      </c>
      <c r="C11" s="127"/>
      <c r="D11" s="8"/>
      <c r="E11" s="8"/>
      <c r="F11" s="8"/>
      <c r="G11" s="8"/>
      <c r="H11" s="8"/>
      <c r="I11" s="8"/>
      <c r="J11" s="8"/>
      <c r="K11" s="8"/>
      <c r="L11" s="8"/>
    </row>
    <row r="12" spans="1:12" s="5" customFormat="1" ht="12.75" customHeight="1">
      <c r="A12" s="6" t="s">
        <v>276</v>
      </c>
      <c r="B12" s="127">
        <v>1755241</v>
      </c>
      <c r="C12" s="127"/>
      <c r="D12" s="8"/>
      <c r="E12" s="8"/>
      <c r="F12" s="8"/>
      <c r="G12" s="8"/>
      <c r="H12" s="8"/>
      <c r="I12" s="8"/>
      <c r="J12" s="8"/>
      <c r="K12" s="8"/>
      <c r="L12" s="8"/>
    </row>
    <row r="13" spans="1:12" s="5" customFormat="1" ht="12.75" customHeight="1">
      <c r="A13" s="6" t="s">
        <v>277</v>
      </c>
      <c r="B13" s="127">
        <v>17751</v>
      </c>
      <c r="C13" s="127"/>
      <c r="D13" s="8"/>
      <c r="E13" s="8"/>
      <c r="F13" s="8"/>
      <c r="G13" s="8"/>
      <c r="H13" s="8"/>
      <c r="I13" s="8"/>
      <c r="J13" s="8"/>
      <c r="K13" s="8"/>
      <c r="L13" s="8"/>
    </row>
    <row r="14" spans="1:12" s="5" customFormat="1" ht="12.75" customHeight="1" thickBot="1">
      <c r="A14" s="248" t="s">
        <v>278</v>
      </c>
      <c r="B14" s="266">
        <v>122487</v>
      </c>
      <c r="C14" s="127"/>
      <c r="D14" s="8"/>
      <c r="E14" s="8"/>
      <c r="F14" s="8"/>
      <c r="G14" s="8"/>
      <c r="H14" s="8"/>
      <c r="I14" s="8"/>
      <c r="J14" s="8"/>
      <c r="K14" s="8"/>
      <c r="L14" s="8"/>
    </row>
    <row r="15" ht="12.75">
      <c r="A15" s="1" t="s">
        <v>528</v>
      </c>
    </row>
    <row r="22" ht="12.75">
      <c r="B22" s="245"/>
    </row>
  </sheetData>
  <mergeCells count="4">
    <mergeCell ref="A3:B3"/>
    <mergeCell ref="A1:B1"/>
    <mergeCell ref="A5:A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B44" sqref="B44"/>
    </sheetView>
  </sheetViews>
  <sheetFormatPr defaultColWidth="11.421875" defaultRowHeight="12.75"/>
  <cols>
    <col min="1" max="1" width="37.140625" style="1" customWidth="1"/>
    <col min="2" max="2" width="28.7109375" style="1" customWidth="1"/>
    <col min="3" max="16384" width="11.421875" style="1" customWidth="1"/>
  </cols>
  <sheetData>
    <row r="1" spans="1:6" ht="18">
      <c r="A1" s="349" t="s">
        <v>422</v>
      </c>
      <c r="B1" s="349"/>
      <c r="C1" s="17"/>
      <c r="D1" s="17"/>
      <c r="E1" s="17"/>
      <c r="F1" s="17"/>
    </row>
    <row r="2" ht="12.75">
      <c r="A2" s="316" t="s">
        <v>646</v>
      </c>
    </row>
    <row r="3" spans="1:7" ht="33" customHeight="1">
      <c r="A3" s="366" t="s">
        <v>621</v>
      </c>
      <c r="B3" s="366"/>
      <c r="C3" s="18"/>
      <c r="D3" s="18"/>
      <c r="E3" s="18"/>
      <c r="F3" s="18"/>
      <c r="G3" s="18"/>
    </row>
    <row r="4" ht="13.5" thickBot="1"/>
    <row r="5" spans="1:7" s="5" customFormat="1" ht="12.75" customHeight="1">
      <c r="A5" s="351" t="s">
        <v>455</v>
      </c>
      <c r="B5" s="353" t="s">
        <v>456</v>
      </c>
      <c r="C5" s="4"/>
      <c r="D5" s="4"/>
      <c r="E5" s="4"/>
      <c r="F5" s="4"/>
      <c r="G5" s="4"/>
    </row>
    <row r="6" spans="1:7" s="5" customFormat="1" ht="13.5" customHeight="1" thickBot="1">
      <c r="A6" s="352"/>
      <c r="B6" s="354"/>
      <c r="C6" s="4"/>
      <c r="D6" s="4"/>
      <c r="E6" s="4"/>
      <c r="F6" s="4"/>
      <c r="G6" s="4"/>
    </row>
    <row r="7" spans="1:11" s="5" customFormat="1" ht="12.75" customHeight="1">
      <c r="A7" s="6" t="s">
        <v>279</v>
      </c>
      <c r="B7" s="127">
        <v>668655.7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6" t="s">
        <v>68</v>
      </c>
      <c r="B8" s="127">
        <v>94668.81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75</v>
      </c>
      <c r="B9" s="127">
        <v>130965.37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 t="s">
        <v>280</v>
      </c>
      <c r="B10" s="127">
        <v>136820.14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>
      <c r="A11" s="6" t="s">
        <v>281</v>
      </c>
      <c r="B11" s="127">
        <v>13785.92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2.75" customHeight="1">
      <c r="A12" s="6" t="s">
        <v>282</v>
      </c>
      <c r="B12" s="127">
        <v>53554.64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2.75" customHeight="1">
      <c r="A13" s="6" t="s">
        <v>283</v>
      </c>
      <c r="B13" s="127">
        <v>4338977.09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s="5" customFormat="1" ht="12.75" customHeight="1" thickBot="1">
      <c r="A14" s="248" t="s">
        <v>284</v>
      </c>
      <c r="B14" s="266">
        <v>140557.34</v>
      </c>
      <c r="C14" s="8"/>
      <c r="D14" s="8"/>
      <c r="E14" s="8"/>
      <c r="F14" s="8"/>
      <c r="G14" s="8"/>
      <c r="H14" s="8"/>
      <c r="I14" s="8"/>
      <c r="J14" s="8"/>
      <c r="K14" s="8"/>
    </row>
    <row r="15" ht="12.75">
      <c r="A15" s="1" t="s">
        <v>489</v>
      </c>
    </row>
  </sheetData>
  <mergeCells count="4">
    <mergeCell ref="A3:B3"/>
    <mergeCell ref="A1:B1"/>
    <mergeCell ref="A5:A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A3" sqref="A3:B3"/>
    </sheetView>
  </sheetViews>
  <sheetFormatPr defaultColWidth="11.421875" defaultRowHeight="12.75"/>
  <cols>
    <col min="1" max="1" width="37.140625" style="1" customWidth="1"/>
    <col min="2" max="2" width="28.7109375" style="1" customWidth="1"/>
    <col min="3" max="16384" width="11.421875" style="1" customWidth="1"/>
  </cols>
  <sheetData>
    <row r="1" spans="1:6" ht="18">
      <c r="A1" s="349" t="s">
        <v>422</v>
      </c>
      <c r="B1" s="349"/>
      <c r="C1" s="17"/>
      <c r="D1" s="17"/>
      <c r="E1" s="17"/>
      <c r="F1" s="17"/>
    </row>
    <row r="2" ht="12.75">
      <c r="A2" s="316" t="s">
        <v>646</v>
      </c>
    </row>
    <row r="3" spans="1:7" ht="33" customHeight="1">
      <c r="A3" s="366" t="s">
        <v>622</v>
      </c>
      <c r="B3" s="366"/>
      <c r="C3" s="18"/>
      <c r="D3" s="18"/>
      <c r="E3" s="18"/>
      <c r="F3" s="18"/>
      <c r="G3" s="18"/>
    </row>
    <row r="4" ht="13.5" thickBot="1"/>
    <row r="5" spans="1:7" s="5" customFormat="1" ht="12.75" customHeight="1">
      <c r="A5" s="351" t="s">
        <v>455</v>
      </c>
      <c r="B5" s="353" t="s">
        <v>456</v>
      </c>
      <c r="C5" s="4"/>
      <c r="D5" s="4"/>
      <c r="E5" s="4"/>
      <c r="F5" s="4"/>
      <c r="G5" s="4"/>
    </row>
    <row r="6" spans="1:7" s="5" customFormat="1" ht="13.5" customHeight="1" thickBot="1">
      <c r="A6" s="352"/>
      <c r="B6" s="354"/>
      <c r="C6" s="4"/>
      <c r="D6" s="4"/>
      <c r="E6" s="4"/>
      <c r="F6" s="4"/>
      <c r="G6" s="4"/>
    </row>
    <row r="7" spans="1:11" s="5" customFormat="1" ht="12.75" customHeight="1">
      <c r="A7" s="6" t="s">
        <v>279</v>
      </c>
      <c r="B7" s="127">
        <v>568681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6" t="s">
        <v>68</v>
      </c>
      <c r="B8" s="127">
        <v>103918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75</v>
      </c>
      <c r="B9" s="127">
        <v>113791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 t="s">
        <v>280</v>
      </c>
      <c r="B10" s="127">
        <v>149832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>
      <c r="A11" s="6" t="s">
        <v>282</v>
      </c>
      <c r="B11" s="127">
        <v>71159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2.75" customHeight="1">
      <c r="A12" s="6" t="s">
        <v>283</v>
      </c>
      <c r="B12" s="127">
        <v>4150819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2.75" customHeight="1" thickBot="1">
      <c r="A13" s="248" t="s">
        <v>284</v>
      </c>
      <c r="B13" s="266">
        <v>102190</v>
      </c>
      <c r="C13" s="8"/>
      <c r="D13" s="8"/>
      <c r="E13" s="8"/>
      <c r="F13" s="8"/>
      <c r="G13" s="8"/>
      <c r="H13" s="8"/>
      <c r="I13" s="8"/>
      <c r="J13" s="8"/>
      <c r="K13" s="8"/>
    </row>
    <row r="14" ht="12.75">
      <c r="A14" s="1" t="s">
        <v>528</v>
      </c>
    </row>
  </sheetData>
  <mergeCells count="4">
    <mergeCell ref="A3:B3"/>
    <mergeCell ref="A1:B1"/>
    <mergeCell ref="A5:A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A25" sqref="A25"/>
    </sheetView>
  </sheetViews>
  <sheetFormatPr defaultColWidth="11.421875" defaultRowHeight="12.75"/>
  <cols>
    <col min="1" max="1" width="16.57421875" style="1" customWidth="1"/>
    <col min="2" max="2" width="23.421875" style="1" customWidth="1"/>
    <col min="3" max="3" width="23.57421875" style="1" customWidth="1"/>
    <col min="4" max="16384" width="11.421875" style="1" customWidth="1"/>
  </cols>
  <sheetData>
    <row r="1" spans="1:8" ht="18">
      <c r="A1" s="349" t="s">
        <v>422</v>
      </c>
      <c r="B1" s="349"/>
      <c r="C1" s="349"/>
      <c r="D1" s="17"/>
      <c r="E1" s="17"/>
      <c r="F1" s="17"/>
      <c r="G1" s="17"/>
      <c r="H1" s="17"/>
    </row>
    <row r="2" ht="12.75">
      <c r="A2" s="316" t="s">
        <v>646</v>
      </c>
    </row>
    <row r="3" spans="1:9" ht="30.75" customHeight="1">
      <c r="A3" s="371" t="s">
        <v>640</v>
      </c>
      <c r="B3" s="371"/>
      <c r="C3" s="371"/>
      <c r="D3" s="18"/>
      <c r="E3" s="18"/>
      <c r="F3" s="18"/>
      <c r="G3" s="18"/>
      <c r="H3" s="18"/>
      <c r="I3" s="18"/>
    </row>
    <row r="4" ht="13.5" thickBot="1"/>
    <row r="5" spans="1:9" s="5" customFormat="1" ht="11.25" customHeight="1">
      <c r="A5" s="351" t="s">
        <v>202</v>
      </c>
      <c r="B5" s="351" t="s">
        <v>457</v>
      </c>
      <c r="C5" s="353" t="s">
        <v>458</v>
      </c>
      <c r="D5" s="4"/>
      <c r="E5" s="4"/>
      <c r="F5" s="4"/>
      <c r="G5" s="4"/>
      <c r="H5" s="4"/>
      <c r="I5" s="4"/>
    </row>
    <row r="6" spans="1:9" s="5" customFormat="1" ht="21.75" customHeight="1" thickBot="1">
      <c r="A6" s="352"/>
      <c r="B6" s="352"/>
      <c r="C6" s="354"/>
      <c r="D6" s="4"/>
      <c r="E6" s="4"/>
      <c r="F6" s="4"/>
      <c r="G6" s="4"/>
      <c r="H6" s="4"/>
      <c r="I6" s="4"/>
    </row>
    <row r="7" spans="1:9" s="5" customFormat="1" ht="12.75" customHeight="1">
      <c r="A7" s="52">
        <v>1990</v>
      </c>
      <c r="B7" s="76">
        <v>3381</v>
      </c>
      <c r="C7" s="77">
        <v>27358</v>
      </c>
      <c r="D7" s="4"/>
      <c r="E7" s="4"/>
      <c r="F7" s="4"/>
      <c r="G7" s="4"/>
      <c r="H7" s="4"/>
      <c r="I7" s="4"/>
    </row>
    <row r="8" spans="1:9" s="5" customFormat="1" ht="12.75" customHeight="1">
      <c r="A8" s="52">
        <v>1991</v>
      </c>
      <c r="B8" s="78">
        <v>3921</v>
      </c>
      <c r="C8" s="73">
        <v>31475</v>
      </c>
      <c r="D8" s="4"/>
      <c r="E8" s="4"/>
      <c r="F8" s="4"/>
      <c r="G8" s="4"/>
      <c r="H8" s="4"/>
      <c r="I8" s="4"/>
    </row>
    <row r="9" spans="1:9" s="5" customFormat="1" ht="12.75" customHeight="1">
      <c r="A9" s="52">
        <v>1992</v>
      </c>
      <c r="B9" s="78">
        <v>4116</v>
      </c>
      <c r="C9" s="73">
        <v>38284</v>
      </c>
      <c r="D9" s="4"/>
      <c r="E9" s="4"/>
      <c r="F9" s="4"/>
      <c r="G9" s="4"/>
      <c r="H9" s="4"/>
      <c r="I9" s="4"/>
    </row>
    <row r="10" spans="1:9" s="5" customFormat="1" ht="12.75" customHeight="1">
      <c r="A10" s="52">
        <v>1993</v>
      </c>
      <c r="B10" s="78">
        <v>3709</v>
      </c>
      <c r="C10" s="73">
        <v>29335</v>
      </c>
      <c r="D10" s="4"/>
      <c r="E10" s="4"/>
      <c r="F10" s="4"/>
      <c r="G10" s="4"/>
      <c r="H10" s="4"/>
      <c r="I10" s="4"/>
    </row>
    <row r="11" spans="1:9" s="5" customFormat="1" ht="12.75" customHeight="1">
      <c r="A11" s="52">
        <v>1994</v>
      </c>
      <c r="B11" s="78">
        <v>3415</v>
      </c>
      <c r="C11" s="73">
        <v>39108</v>
      </c>
      <c r="D11" s="4"/>
      <c r="E11" s="4"/>
      <c r="F11" s="4"/>
      <c r="G11" s="4"/>
      <c r="H11" s="4"/>
      <c r="I11" s="4"/>
    </row>
    <row r="12" spans="1:9" s="5" customFormat="1" ht="12.75" customHeight="1">
      <c r="A12" s="52">
        <v>1995</v>
      </c>
      <c r="B12" s="78">
        <v>4933</v>
      </c>
      <c r="C12" s="73">
        <v>56388</v>
      </c>
      <c r="D12" s="4"/>
      <c r="E12" s="4"/>
      <c r="F12" s="4"/>
      <c r="G12" s="4"/>
      <c r="H12" s="4"/>
      <c r="I12" s="4"/>
    </row>
    <row r="13" spans="1:9" s="5" customFormat="1" ht="12.75" customHeight="1">
      <c r="A13" s="52">
        <v>1996</v>
      </c>
      <c r="B13" s="78">
        <v>5044</v>
      </c>
      <c r="C13" s="73">
        <v>49891</v>
      </c>
      <c r="D13" s="4"/>
      <c r="E13" s="4"/>
      <c r="F13" s="4"/>
      <c r="G13" s="4"/>
      <c r="H13" s="4"/>
      <c r="I13" s="4"/>
    </row>
    <row r="14" spans="1:9" s="5" customFormat="1" ht="12.75" customHeight="1">
      <c r="A14" s="52">
        <v>1997</v>
      </c>
      <c r="B14" s="78">
        <v>3216</v>
      </c>
      <c r="C14" s="73">
        <v>31343</v>
      </c>
      <c r="D14" s="4"/>
      <c r="E14" s="4"/>
      <c r="F14" s="4"/>
      <c r="G14" s="4"/>
      <c r="H14" s="4"/>
      <c r="I14" s="4"/>
    </row>
    <row r="15" spans="1:9" s="5" customFormat="1" ht="12.75" customHeight="1">
      <c r="A15" s="52">
        <v>1998</v>
      </c>
      <c r="B15" s="78">
        <v>2949</v>
      </c>
      <c r="C15" s="73">
        <v>48255</v>
      </c>
      <c r="D15" s="4"/>
      <c r="E15" s="4"/>
      <c r="F15" s="4"/>
      <c r="G15" s="4"/>
      <c r="H15" s="4"/>
      <c r="I15" s="4"/>
    </row>
    <row r="16" spans="1:9" s="5" customFormat="1" ht="12.75" customHeight="1">
      <c r="A16" s="52">
        <v>1999</v>
      </c>
      <c r="B16" s="78">
        <v>2890</v>
      </c>
      <c r="C16" s="73">
        <v>34747</v>
      </c>
      <c r="D16" s="4"/>
      <c r="E16" s="4"/>
      <c r="F16" s="4"/>
      <c r="G16" s="4"/>
      <c r="H16" s="4"/>
      <c r="I16" s="4"/>
    </row>
    <row r="17" spans="1:9" s="5" customFormat="1" ht="12.75" customHeight="1">
      <c r="A17" s="52">
        <v>2000</v>
      </c>
      <c r="B17" s="78">
        <v>3169</v>
      </c>
      <c r="C17" s="73">
        <v>38660</v>
      </c>
      <c r="D17" s="4"/>
      <c r="E17" s="4"/>
      <c r="F17" s="4"/>
      <c r="G17" s="4"/>
      <c r="H17" s="4"/>
      <c r="I17" s="4"/>
    </row>
    <row r="18" spans="1:9" s="5" customFormat="1" ht="12.75" customHeight="1">
      <c r="A18" s="52">
        <v>2001</v>
      </c>
      <c r="B18" s="78">
        <v>2026</v>
      </c>
      <c r="C18" s="73">
        <v>21052</v>
      </c>
      <c r="D18" s="4"/>
      <c r="E18" s="4"/>
      <c r="F18" s="4"/>
      <c r="G18" s="4"/>
      <c r="H18" s="4"/>
      <c r="I18" s="4"/>
    </row>
    <row r="19" spans="1:9" s="5" customFormat="1" ht="12.75" customHeight="1">
      <c r="A19" s="52">
        <v>2002</v>
      </c>
      <c r="B19" s="78">
        <v>2173</v>
      </c>
      <c r="C19" s="73">
        <v>27969</v>
      </c>
      <c r="D19" s="4"/>
      <c r="E19" s="4"/>
      <c r="F19" s="4"/>
      <c r="G19" s="4"/>
      <c r="H19" s="4"/>
      <c r="I19" s="4"/>
    </row>
    <row r="20" spans="1:9" s="5" customFormat="1" ht="12.75" customHeight="1">
      <c r="A20" s="52">
        <v>2003</v>
      </c>
      <c r="B20" s="78">
        <v>2443</v>
      </c>
      <c r="C20" s="73">
        <v>32301</v>
      </c>
      <c r="D20" s="4"/>
      <c r="E20" s="4"/>
      <c r="F20" s="4"/>
      <c r="G20" s="4"/>
      <c r="H20" s="4"/>
      <c r="I20" s="4"/>
    </row>
    <row r="21" spans="1:9" s="5" customFormat="1" ht="12.75" customHeight="1">
      <c r="A21" s="52">
        <v>2004</v>
      </c>
      <c r="B21" s="78">
        <v>2346</v>
      </c>
      <c r="C21" s="73">
        <v>10515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322">
        <v>2005</v>
      </c>
      <c r="B22" s="327">
        <v>1800</v>
      </c>
      <c r="C22" s="329">
        <v>20868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ht="12.75" customHeight="1" thickBot="1">
      <c r="A23" s="53">
        <v>2006</v>
      </c>
      <c r="B23" s="74">
        <v>2504</v>
      </c>
      <c r="C23" s="75">
        <v>30289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3" s="5" customFormat="1" ht="15" customHeight="1">
      <c r="A24" s="1" t="s">
        <v>528</v>
      </c>
      <c r="B24" s="1"/>
      <c r="C24" s="1"/>
    </row>
  </sheetData>
  <mergeCells count="5">
    <mergeCell ref="A3:C3"/>
    <mergeCell ref="A1:C1"/>
    <mergeCell ref="A5:A6"/>
    <mergeCell ref="C5:C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E8" sqref="E8"/>
    </sheetView>
  </sheetViews>
  <sheetFormatPr defaultColWidth="11.421875" defaultRowHeight="12.75"/>
  <cols>
    <col min="1" max="1" width="28.00390625" style="1" customWidth="1"/>
    <col min="2" max="5" width="13.00390625" style="1" customWidth="1"/>
    <col min="6" max="16384" width="11.421875" style="1" customWidth="1"/>
  </cols>
  <sheetData>
    <row r="1" spans="1:6" ht="18">
      <c r="A1" s="349" t="s">
        <v>422</v>
      </c>
      <c r="B1" s="349"/>
      <c r="C1" s="349"/>
      <c r="D1" s="349"/>
      <c r="E1" s="349"/>
      <c r="F1" s="17"/>
    </row>
    <row r="2" ht="12.75">
      <c r="A2" s="316" t="s">
        <v>646</v>
      </c>
    </row>
    <row r="3" spans="1:7" ht="15">
      <c r="A3" s="350" t="s">
        <v>492</v>
      </c>
      <c r="B3" s="350"/>
      <c r="C3" s="350"/>
      <c r="D3" s="350"/>
      <c r="E3" s="350"/>
      <c r="F3" s="18"/>
      <c r="G3" s="18"/>
    </row>
    <row r="4" spans="1:5" ht="15">
      <c r="A4" s="350" t="s">
        <v>420</v>
      </c>
      <c r="B4" s="350"/>
      <c r="C4" s="350"/>
      <c r="D4" s="350"/>
      <c r="E4" s="350"/>
    </row>
    <row r="5" ht="13.5" thickBot="1"/>
    <row r="6" spans="1:7" s="5" customFormat="1" ht="12.75" customHeight="1">
      <c r="A6" s="351" t="s">
        <v>13</v>
      </c>
      <c r="B6" s="351" t="s">
        <v>42</v>
      </c>
      <c r="C6" s="351" t="s">
        <v>43</v>
      </c>
      <c r="D6" s="351" t="s">
        <v>44</v>
      </c>
      <c r="E6" s="355" t="s">
        <v>32</v>
      </c>
      <c r="F6" s="4"/>
      <c r="G6" s="4"/>
    </row>
    <row r="7" spans="1:7" s="5" customFormat="1" ht="11.25" customHeight="1" thickBot="1">
      <c r="A7" s="352"/>
      <c r="B7" s="352"/>
      <c r="C7" s="352"/>
      <c r="D7" s="352"/>
      <c r="E7" s="356"/>
      <c r="F7" s="4"/>
      <c r="G7" s="4"/>
    </row>
    <row r="8" spans="1:11" s="5" customFormat="1" ht="12.75">
      <c r="A8" s="6" t="s">
        <v>14</v>
      </c>
      <c r="B8" s="7">
        <v>506026</v>
      </c>
      <c r="C8" s="7">
        <v>562417</v>
      </c>
      <c r="D8" s="7">
        <v>337008</v>
      </c>
      <c r="E8" s="51">
        <v>1405451</v>
      </c>
      <c r="F8" s="8"/>
      <c r="G8" s="8"/>
      <c r="H8" s="8"/>
      <c r="I8" s="8"/>
      <c r="J8" s="8"/>
      <c r="K8" s="8"/>
    </row>
    <row r="9" spans="1:11" s="5" customFormat="1" ht="12.75">
      <c r="A9" s="6" t="s">
        <v>15</v>
      </c>
      <c r="B9" s="7">
        <v>35964</v>
      </c>
      <c r="C9" s="7">
        <v>386045</v>
      </c>
      <c r="D9" s="7">
        <v>29107</v>
      </c>
      <c r="E9" s="51">
        <v>451117</v>
      </c>
      <c r="F9" s="8"/>
      <c r="G9" s="8"/>
      <c r="H9" s="8"/>
      <c r="I9" s="8"/>
      <c r="J9" s="8"/>
      <c r="K9" s="8"/>
    </row>
    <row r="10" spans="1:11" s="5" customFormat="1" ht="12.75">
      <c r="A10" s="6" t="s">
        <v>16</v>
      </c>
      <c r="B10" s="7">
        <v>20248</v>
      </c>
      <c r="C10" s="7">
        <v>169279</v>
      </c>
      <c r="D10" s="7">
        <v>24730</v>
      </c>
      <c r="E10" s="51">
        <v>214257</v>
      </c>
      <c r="F10" s="8"/>
      <c r="G10" s="8"/>
      <c r="H10" s="8"/>
      <c r="I10" s="8"/>
      <c r="J10" s="8"/>
      <c r="K10" s="8"/>
    </row>
    <row r="11" spans="1:11" s="5" customFormat="1" ht="12.75">
      <c r="A11" s="6" t="s">
        <v>17</v>
      </c>
      <c r="B11" s="7">
        <v>178596</v>
      </c>
      <c r="C11" s="7">
        <v>159737</v>
      </c>
      <c r="D11" s="7">
        <v>52278</v>
      </c>
      <c r="E11" s="51">
        <v>390610</v>
      </c>
      <c r="F11" s="8"/>
      <c r="G11" s="8"/>
      <c r="H11" s="8"/>
      <c r="I11" s="8"/>
      <c r="J11" s="8"/>
      <c r="K11" s="8"/>
    </row>
    <row r="12" spans="1:11" s="5" customFormat="1" ht="12.75">
      <c r="A12" s="6" t="s">
        <v>18</v>
      </c>
      <c r="B12" s="7">
        <v>97299</v>
      </c>
      <c r="C12" s="7">
        <v>285246</v>
      </c>
      <c r="D12" s="7">
        <v>80120</v>
      </c>
      <c r="E12" s="51">
        <v>462664</v>
      </c>
      <c r="F12" s="8"/>
      <c r="G12" s="8"/>
      <c r="H12" s="8"/>
      <c r="I12" s="8"/>
      <c r="J12" s="8"/>
      <c r="K12" s="8"/>
    </row>
    <row r="13" spans="1:11" s="5" customFormat="1" ht="12.75">
      <c r="A13" s="6" t="s">
        <v>19</v>
      </c>
      <c r="B13" s="7">
        <v>47777</v>
      </c>
      <c r="C13" s="7">
        <v>100906</v>
      </c>
      <c r="D13" s="7">
        <v>20868</v>
      </c>
      <c r="E13" s="51">
        <v>169552</v>
      </c>
      <c r="F13" s="8"/>
      <c r="G13" s="8"/>
      <c r="H13" s="8"/>
      <c r="I13" s="8"/>
      <c r="J13" s="8"/>
      <c r="K13" s="8"/>
    </row>
    <row r="14" spans="1:11" s="5" customFormat="1" ht="12.75">
      <c r="A14" s="6" t="s">
        <v>20</v>
      </c>
      <c r="B14" s="7">
        <v>834575</v>
      </c>
      <c r="C14" s="7">
        <v>181621</v>
      </c>
      <c r="D14" s="7">
        <v>561794</v>
      </c>
      <c r="E14" s="51">
        <v>1577991</v>
      </c>
      <c r="F14" s="8"/>
      <c r="G14" s="8"/>
      <c r="H14" s="8"/>
      <c r="I14" s="8"/>
      <c r="J14" s="8"/>
      <c r="K14" s="8"/>
    </row>
    <row r="15" spans="1:11" s="5" customFormat="1" ht="12.75">
      <c r="A15" s="6" t="s">
        <v>21</v>
      </c>
      <c r="B15" s="7">
        <v>716058</v>
      </c>
      <c r="C15" s="7">
        <v>335117</v>
      </c>
      <c r="D15" s="7">
        <v>575037</v>
      </c>
      <c r="E15" s="51">
        <v>1626212</v>
      </c>
      <c r="F15" s="8"/>
      <c r="G15" s="8"/>
      <c r="H15" s="8"/>
      <c r="I15" s="8"/>
      <c r="J15" s="8"/>
      <c r="K15" s="8"/>
    </row>
    <row r="16" spans="1:11" s="5" customFormat="1" ht="12.75">
      <c r="A16" s="6" t="s">
        <v>22</v>
      </c>
      <c r="B16" s="7">
        <v>92236</v>
      </c>
      <c r="C16" s="7">
        <v>78731</v>
      </c>
      <c r="D16" s="7">
        <v>15410</v>
      </c>
      <c r="E16" s="51">
        <v>186377</v>
      </c>
      <c r="F16" s="8"/>
      <c r="G16" s="8"/>
      <c r="H16" s="8"/>
      <c r="I16" s="8"/>
      <c r="J16" s="8"/>
      <c r="K16" s="8"/>
    </row>
    <row r="17" spans="1:11" s="5" customFormat="1" ht="12.75">
      <c r="A17" s="6" t="s">
        <v>23</v>
      </c>
      <c r="B17" s="7">
        <v>906025</v>
      </c>
      <c r="C17" s="7">
        <v>1698476</v>
      </c>
      <c r="D17" s="7">
        <v>377817</v>
      </c>
      <c r="E17" s="51">
        <v>2982318</v>
      </c>
      <c r="F17" s="8"/>
      <c r="G17" s="8"/>
      <c r="H17" s="8"/>
      <c r="I17" s="8"/>
      <c r="J17" s="8"/>
      <c r="K17" s="8"/>
    </row>
    <row r="18" spans="1:11" s="5" customFormat="1" ht="12.75">
      <c r="A18" s="6" t="s">
        <v>24</v>
      </c>
      <c r="B18" s="7">
        <v>80009</v>
      </c>
      <c r="C18" s="7">
        <v>157249</v>
      </c>
      <c r="D18" s="7">
        <v>32828</v>
      </c>
      <c r="E18" s="51">
        <v>270086</v>
      </c>
      <c r="F18" s="8"/>
      <c r="G18" s="8"/>
      <c r="H18" s="8"/>
      <c r="I18" s="8"/>
      <c r="J18" s="8"/>
      <c r="K18" s="8"/>
    </row>
    <row r="19" spans="1:11" s="5" customFormat="1" ht="12.75">
      <c r="A19" s="6" t="s">
        <v>25</v>
      </c>
      <c r="B19" s="7">
        <v>1103669</v>
      </c>
      <c r="C19" s="7">
        <v>1100444</v>
      </c>
      <c r="D19" s="7">
        <v>535484</v>
      </c>
      <c r="E19" s="51">
        <v>2739598</v>
      </c>
      <c r="F19" s="8"/>
      <c r="G19" s="8"/>
      <c r="H19" s="8"/>
      <c r="I19" s="8"/>
      <c r="J19" s="8"/>
      <c r="K19" s="8"/>
    </row>
    <row r="20" spans="1:11" s="5" customFormat="1" ht="12.75">
      <c r="A20" s="6" t="s">
        <v>26</v>
      </c>
      <c r="B20" s="7">
        <v>360194</v>
      </c>
      <c r="C20" s="7">
        <v>142727</v>
      </c>
      <c r="D20" s="7">
        <v>125358</v>
      </c>
      <c r="E20" s="51">
        <v>628280</v>
      </c>
      <c r="F20" s="8"/>
      <c r="G20" s="8"/>
      <c r="H20" s="8"/>
      <c r="I20" s="8"/>
      <c r="J20" s="8"/>
      <c r="K20" s="8"/>
    </row>
    <row r="21" spans="1:11" s="5" customFormat="1" ht="12.75">
      <c r="A21" s="6" t="s">
        <v>27</v>
      </c>
      <c r="B21" s="7">
        <v>270621</v>
      </c>
      <c r="C21" s="7" t="s">
        <v>41</v>
      </c>
      <c r="D21" s="7">
        <v>45670</v>
      </c>
      <c r="E21" s="51">
        <v>316292</v>
      </c>
      <c r="F21" s="8"/>
      <c r="G21" s="8"/>
      <c r="H21" s="8"/>
      <c r="I21" s="8"/>
      <c r="J21" s="8"/>
      <c r="K21" s="8"/>
    </row>
    <row r="22" spans="1:11" s="5" customFormat="1" ht="12.75">
      <c r="A22" s="6" t="s">
        <v>28</v>
      </c>
      <c r="B22" s="7">
        <v>121648</v>
      </c>
      <c r="C22" s="7">
        <v>1643561</v>
      </c>
      <c r="D22" s="7">
        <v>156041</v>
      </c>
      <c r="E22" s="51">
        <v>1921250</v>
      </c>
      <c r="F22" s="8"/>
      <c r="G22" s="8"/>
      <c r="H22" s="8"/>
      <c r="I22" s="8"/>
      <c r="J22" s="8"/>
      <c r="K22" s="8"/>
    </row>
    <row r="23" spans="1:11" s="5" customFormat="1" ht="12.75">
      <c r="A23" s="6" t="s">
        <v>29</v>
      </c>
      <c r="B23" s="7">
        <v>618331</v>
      </c>
      <c r="C23" s="7">
        <v>1420329</v>
      </c>
      <c r="D23" s="7">
        <v>67591</v>
      </c>
      <c r="E23" s="51">
        <v>2106251</v>
      </c>
      <c r="F23" s="8"/>
      <c r="G23" s="8"/>
      <c r="H23" s="8"/>
      <c r="I23" s="8"/>
      <c r="J23" s="8"/>
      <c r="K23" s="8"/>
    </row>
    <row r="24" spans="1:11" s="5" customFormat="1" ht="12.75">
      <c r="A24" s="6" t="s">
        <v>30</v>
      </c>
      <c r="B24" s="7">
        <v>81759</v>
      </c>
      <c r="C24" s="7">
        <v>36474</v>
      </c>
      <c r="D24" s="7">
        <v>15858</v>
      </c>
      <c r="E24" s="51">
        <v>134091</v>
      </c>
      <c r="F24" s="8"/>
      <c r="G24" s="8"/>
      <c r="H24" s="8"/>
      <c r="I24" s="8"/>
      <c r="J24" s="8"/>
      <c r="K24" s="8"/>
    </row>
    <row r="25" spans="1:11" s="5" customFormat="1" ht="12.75">
      <c r="A25" s="6"/>
      <c r="B25" s="9"/>
      <c r="C25" s="9"/>
      <c r="D25" s="10"/>
      <c r="E25" s="10"/>
      <c r="F25" s="4"/>
      <c r="G25" s="8"/>
      <c r="H25" s="4"/>
      <c r="I25" s="8"/>
      <c r="J25" s="4"/>
      <c r="K25" s="8"/>
    </row>
    <row r="26" spans="1:11" s="5" customFormat="1" ht="13.5" thickBot="1">
      <c r="A26" s="11" t="s">
        <v>321</v>
      </c>
      <c r="B26" s="12">
        <f>SUM(B8:B25)</f>
        <v>6071035</v>
      </c>
      <c r="C26" s="12">
        <f>SUM(C8:C25)</f>
        <v>8458359</v>
      </c>
      <c r="D26" s="13">
        <f>SUM(D8:D25)</f>
        <v>3052999</v>
      </c>
      <c r="E26" s="13">
        <f>SUM(E8:E25)</f>
        <v>17582397</v>
      </c>
      <c r="F26" s="8"/>
      <c r="G26" s="8"/>
      <c r="H26" s="8"/>
      <c r="I26" s="8"/>
      <c r="J26" s="8"/>
      <c r="K26" s="8"/>
    </row>
    <row r="27" spans="1:5" s="5" customFormat="1" ht="17.25" customHeight="1">
      <c r="A27" s="14" t="s">
        <v>489</v>
      </c>
      <c r="B27" s="2"/>
      <c r="C27" s="2"/>
      <c r="D27" s="2"/>
      <c r="E27" s="2"/>
    </row>
    <row r="28" ht="12.75">
      <c r="C28" s="245"/>
    </row>
  </sheetData>
  <mergeCells count="8">
    <mergeCell ref="A1:E1"/>
    <mergeCell ref="A4:E4"/>
    <mergeCell ref="A3:E3"/>
    <mergeCell ref="A6:A7"/>
    <mergeCell ref="B6:B7"/>
    <mergeCell ref="C6:C7"/>
    <mergeCell ref="E6:E7"/>
    <mergeCell ref="D6:D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A34" sqref="A34"/>
    </sheetView>
  </sheetViews>
  <sheetFormatPr defaultColWidth="11.421875" defaultRowHeight="12.75"/>
  <cols>
    <col min="1" max="1" width="37.140625" style="1" customWidth="1"/>
    <col min="2" max="2" width="28.7109375" style="1" customWidth="1"/>
    <col min="3" max="16384" width="11.421875" style="1" customWidth="1"/>
  </cols>
  <sheetData>
    <row r="1" spans="1:6" ht="18">
      <c r="A1" s="349" t="s">
        <v>422</v>
      </c>
      <c r="B1" s="349"/>
      <c r="C1" s="17"/>
      <c r="D1" s="17"/>
      <c r="E1" s="17"/>
      <c r="F1" s="17"/>
    </row>
    <row r="2" ht="12.75">
      <c r="A2" s="316" t="s">
        <v>646</v>
      </c>
    </row>
    <row r="3" spans="1:7" ht="27" customHeight="1">
      <c r="A3" s="366" t="s">
        <v>623</v>
      </c>
      <c r="B3" s="366"/>
      <c r="C3" s="18"/>
      <c r="D3" s="18"/>
      <c r="E3" s="18"/>
      <c r="F3" s="18"/>
      <c r="G3" s="18"/>
    </row>
    <row r="4" ht="13.5" thickBot="1"/>
    <row r="5" spans="1:7" s="5" customFormat="1" ht="12.75" customHeight="1">
      <c r="A5" s="351" t="s">
        <v>414</v>
      </c>
      <c r="B5" s="353" t="s">
        <v>289</v>
      </c>
      <c r="C5" s="4"/>
      <c r="D5" s="4"/>
      <c r="E5" s="4"/>
      <c r="F5" s="4"/>
      <c r="G5" s="4"/>
    </row>
    <row r="6" spans="1:7" s="5" customFormat="1" ht="13.5" customHeight="1" thickBot="1">
      <c r="A6" s="352"/>
      <c r="B6" s="354"/>
      <c r="C6" s="4"/>
      <c r="D6" s="4"/>
      <c r="E6" s="4"/>
      <c r="F6" s="4"/>
      <c r="G6" s="4"/>
    </row>
    <row r="7" spans="1:11" s="5" customFormat="1" ht="12.75" customHeight="1">
      <c r="A7" s="6" t="s">
        <v>285</v>
      </c>
      <c r="B7" s="127">
        <v>351000.06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6" t="s">
        <v>286</v>
      </c>
      <c r="B8" s="127">
        <v>1200521.49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284</v>
      </c>
      <c r="B9" s="127">
        <v>197620.6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 t="s">
        <v>287</v>
      </c>
      <c r="B10" s="127">
        <v>39500.33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>
      <c r="A11" s="6" t="s">
        <v>288</v>
      </c>
      <c r="B11" s="127">
        <v>11701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2.75" customHeight="1">
      <c r="A12" s="6"/>
      <c r="B12" s="127"/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2.75" customHeight="1" thickBot="1">
      <c r="A13" s="11" t="s">
        <v>413</v>
      </c>
      <c r="B13" s="267">
        <v>1800343.48</v>
      </c>
      <c r="C13" s="8"/>
      <c r="D13" s="8"/>
      <c r="E13" s="8"/>
      <c r="F13" s="8"/>
      <c r="G13" s="8"/>
      <c r="H13" s="8"/>
      <c r="I13" s="8"/>
      <c r="J13" s="8"/>
      <c r="K13" s="8"/>
    </row>
    <row r="14" ht="12.75">
      <c r="A14" s="1" t="s">
        <v>489</v>
      </c>
    </row>
  </sheetData>
  <mergeCells count="4">
    <mergeCell ref="A3:B3"/>
    <mergeCell ref="A1:B1"/>
    <mergeCell ref="A5:A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D30" sqref="D30"/>
    </sheetView>
  </sheetViews>
  <sheetFormatPr defaultColWidth="11.421875" defaultRowHeight="12.75"/>
  <cols>
    <col min="1" max="1" width="37.140625" style="1" customWidth="1"/>
    <col min="2" max="2" width="28.7109375" style="1" customWidth="1"/>
    <col min="3" max="16384" width="11.421875" style="1" customWidth="1"/>
  </cols>
  <sheetData>
    <row r="1" spans="1:6" ht="18">
      <c r="A1" s="349" t="s">
        <v>422</v>
      </c>
      <c r="B1" s="349"/>
      <c r="C1" s="17"/>
      <c r="D1" s="17"/>
      <c r="E1" s="17"/>
      <c r="F1" s="17"/>
    </row>
    <row r="2" ht="12.75">
      <c r="A2" s="316" t="s">
        <v>646</v>
      </c>
    </row>
    <row r="3" spans="1:7" ht="27" customHeight="1">
      <c r="A3" s="366" t="s">
        <v>637</v>
      </c>
      <c r="B3" s="366"/>
      <c r="C3" s="18"/>
      <c r="D3" s="18"/>
      <c r="E3" s="18"/>
      <c r="F3" s="18"/>
      <c r="G3" s="18"/>
    </row>
    <row r="4" ht="13.5" thickBot="1"/>
    <row r="5" spans="1:7" s="5" customFormat="1" ht="12.75" customHeight="1">
      <c r="A5" s="351" t="s">
        <v>414</v>
      </c>
      <c r="B5" s="353" t="s">
        <v>289</v>
      </c>
      <c r="C5" s="4"/>
      <c r="D5" s="4"/>
      <c r="E5" s="4"/>
      <c r="F5" s="4"/>
      <c r="G5" s="4"/>
    </row>
    <row r="6" spans="1:7" s="5" customFormat="1" ht="13.5" customHeight="1" thickBot="1">
      <c r="A6" s="352"/>
      <c r="B6" s="354"/>
      <c r="C6" s="4"/>
      <c r="D6" s="4"/>
      <c r="E6" s="4"/>
      <c r="F6" s="4"/>
      <c r="G6" s="4"/>
    </row>
    <row r="7" spans="1:11" s="5" customFormat="1" ht="12.75" customHeight="1">
      <c r="A7" s="6" t="s">
        <v>285</v>
      </c>
      <c r="B7" s="127">
        <v>155528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2.75" customHeight="1">
      <c r="A8" s="6" t="s">
        <v>286</v>
      </c>
      <c r="B8" s="127">
        <v>917510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12.75" customHeight="1">
      <c r="A9" s="6" t="s">
        <v>284</v>
      </c>
      <c r="B9" s="127">
        <v>116417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2.75" customHeight="1">
      <c r="A10" s="6"/>
      <c r="B10" s="127"/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2.75" customHeight="1" thickBot="1">
      <c r="A11" s="11" t="s">
        <v>413</v>
      </c>
      <c r="B11" s="267">
        <f>SUM(B7:B9)</f>
        <v>1189455</v>
      </c>
      <c r="C11" s="8"/>
      <c r="D11" s="8"/>
      <c r="E11" s="8"/>
      <c r="F11" s="8"/>
      <c r="G11" s="8"/>
      <c r="H11" s="8"/>
      <c r="I11" s="8"/>
      <c r="J11" s="8"/>
      <c r="K11" s="8"/>
    </row>
    <row r="12" ht="12.75">
      <c r="A12" s="1" t="s">
        <v>528</v>
      </c>
    </row>
  </sheetData>
  <mergeCells count="4">
    <mergeCell ref="A3:B3"/>
    <mergeCell ref="A1:B1"/>
    <mergeCell ref="A5:A6"/>
    <mergeCell ref="B5:B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1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9"/>
  <sheetViews>
    <sheetView zoomScale="75" zoomScaleNormal="75" workbookViewId="0" topLeftCell="A1">
      <selection activeCell="J27" sqref="J27"/>
    </sheetView>
  </sheetViews>
  <sheetFormatPr defaultColWidth="11.421875" defaultRowHeight="12.75"/>
  <cols>
    <col min="1" max="5" width="10.7109375" style="1" customWidth="1"/>
    <col min="6" max="6" width="12.421875" style="1" customWidth="1"/>
    <col min="7" max="10" width="10.7109375" style="1" customWidth="1"/>
    <col min="11" max="16384" width="11.421875" style="1" customWidth="1"/>
  </cols>
  <sheetData>
    <row r="1" spans="1:15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17"/>
      <c r="L1" s="17"/>
      <c r="M1" s="17"/>
      <c r="N1" s="17"/>
      <c r="O1" s="17"/>
    </row>
    <row r="2" ht="12.75">
      <c r="A2" s="316" t="s">
        <v>646</v>
      </c>
    </row>
    <row r="3" spans="1:16" ht="15">
      <c r="A3" s="359" t="s">
        <v>624</v>
      </c>
      <c r="B3" s="359"/>
      <c r="C3" s="350"/>
      <c r="D3" s="350"/>
      <c r="E3" s="350"/>
      <c r="F3" s="350"/>
      <c r="G3" s="350"/>
      <c r="H3" s="350"/>
      <c r="I3" s="350"/>
      <c r="J3" s="350"/>
      <c r="K3" s="18"/>
      <c r="L3" s="18"/>
      <c r="M3" s="18"/>
      <c r="N3" s="18"/>
      <c r="O3" s="18"/>
      <c r="P3" s="18"/>
    </row>
    <row r="4" ht="13.5" thickBot="1"/>
    <row r="5" spans="1:16" s="5" customFormat="1" ht="12.75" customHeight="1">
      <c r="A5" s="351" t="s">
        <v>415</v>
      </c>
      <c r="B5" s="346" t="s">
        <v>262</v>
      </c>
      <c r="C5" s="347"/>
      <c r="D5" s="347"/>
      <c r="E5" s="331"/>
      <c r="F5" s="339" t="s">
        <v>459</v>
      </c>
      <c r="G5" s="346" t="s">
        <v>290</v>
      </c>
      <c r="H5" s="347"/>
      <c r="I5" s="331"/>
      <c r="J5" s="66"/>
      <c r="K5" s="4"/>
      <c r="L5" s="4"/>
      <c r="M5" s="4"/>
      <c r="N5" s="4"/>
      <c r="O5" s="4"/>
      <c r="P5" s="4"/>
    </row>
    <row r="6" spans="1:16" s="5" customFormat="1" ht="79.5" customHeight="1" thickBot="1">
      <c r="A6" s="352"/>
      <c r="B6" s="30" t="s">
        <v>263</v>
      </c>
      <c r="C6" s="31" t="s">
        <v>264</v>
      </c>
      <c r="D6" s="30" t="s">
        <v>265</v>
      </c>
      <c r="E6" s="30" t="s">
        <v>266</v>
      </c>
      <c r="F6" s="358"/>
      <c r="G6" s="19" t="s">
        <v>267</v>
      </c>
      <c r="H6" s="20" t="s">
        <v>268</v>
      </c>
      <c r="I6" s="30" t="s">
        <v>269</v>
      </c>
      <c r="J6" s="265" t="s">
        <v>416</v>
      </c>
      <c r="K6" s="4"/>
      <c r="L6" s="4"/>
      <c r="M6" s="4"/>
      <c r="N6" s="4"/>
      <c r="O6" s="4"/>
      <c r="P6" s="4"/>
    </row>
    <row r="7" spans="1:10" ht="12.75">
      <c r="A7" s="24"/>
      <c r="B7" s="7"/>
      <c r="C7" s="7"/>
      <c r="D7" s="7"/>
      <c r="E7" s="7"/>
      <c r="F7" s="7"/>
      <c r="G7" s="7"/>
      <c r="H7" s="7"/>
      <c r="I7" s="7"/>
      <c r="J7" s="7"/>
    </row>
    <row r="8" spans="1:10" ht="13.5" thickBot="1">
      <c r="A8" s="11" t="s">
        <v>321</v>
      </c>
      <c r="B8" s="69">
        <v>28779</v>
      </c>
      <c r="C8" s="69">
        <v>1</v>
      </c>
      <c r="D8" s="68">
        <v>416018</v>
      </c>
      <c r="E8" s="68">
        <v>18838</v>
      </c>
      <c r="F8" s="68">
        <v>60483</v>
      </c>
      <c r="G8" s="68">
        <v>1270333</v>
      </c>
      <c r="H8" s="70">
        <v>5480</v>
      </c>
      <c r="I8" s="70">
        <v>411</v>
      </c>
      <c r="J8" s="70">
        <v>1800343</v>
      </c>
    </row>
    <row r="9" spans="1:2" ht="16.5" customHeight="1">
      <c r="A9" t="s">
        <v>489</v>
      </c>
      <c r="B9"/>
    </row>
  </sheetData>
  <mergeCells count="6">
    <mergeCell ref="A3:J3"/>
    <mergeCell ref="A1:J1"/>
    <mergeCell ref="A5:A6"/>
    <mergeCell ref="B5:E5"/>
    <mergeCell ref="F5:F6"/>
    <mergeCell ref="G5:I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3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9"/>
  <sheetViews>
    <sheetView zoomScale="75" zoomScaleNormal="75" workbookViewId="0" topLeftCell="A1">
      <selection activeCell="J9" sqref="J9"/>
    </sheetView>
  </sheetViews>
  <sheetFormatPr defaultColWidth="11.421875" defaultRowHeight="12.75"/>
  <cols>
    <col min="1" max="5" width="10.7109375" style="1" customWidth="1"/>
    <col min="6" max="6" width="12.421875" style="1" customWidth="1"/>
    <col min="7" max="10" width="10.7109375" style="1" customWidth="1"/>
    <col min="11" max="16384" width="11.421875" style="1" customWidth="1"/>
  </cols>
  <sheetData>
    <row r="1" spans="1:15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17"/>
      <c r="L1" s="17"/>
      <c r="M1" s="17"/>
      <c r="N1" s="17"/>
      <c r="O1" s="17"/>
    </row>
    <row r="2" ht="12.75">
      <c r="A2" s="316" t="s">
        <v>646</v>
      </c>
    </row>
    <row r="3" spans="1:16" ht="15">
      <c r="A3" s="359" t="s">
        <v>638</v>
      </c>
      <c r="B3" s="359"/>
      <c r="C3" s="350"/>
      <c r="D3" s="350"/>
      <c r="E3" s="350"/>
      <c r="F3" s="350"/>
      <c r="G3" s="350"/>
      <c r="H3" s="350"/>
      <c r="I3" s="350"/>
      <c r="J3" s="350"/>
      <c r="K3" s="18"/>
      <c r="L3" s="18"/>
      <c r="M3" s="18"/>
      <c r="N3" s="18"/>
      <c r="O3" s="18"/>
      <c r="P3" s="18"/>
    </row>
    <row r="4" ht="13.5" thickBot="1"/>
    <row r="5" spans="1:16" s="5" customFormat="1" ht="12.75" customHeight="1">
      <c r="A5" s="351" t="s">
        <v>415</v>
      </c>
      <c r="B5" s="346" t="s">
        <v>262</v>
      </c>
      <c r="C5" s="347"/>
      <c r="D5" s="347"/>
      <c r="E5" s="331"/>
      <c r="F5" s="339" t="s">
        <v>459</v>
      </c>
      <c r="G5" s="346" t="s">
        <v>290</v>
      </c>
      <c r="H5" s="347"/>
      <c r="I5" s="331"/>
      <c r="J5" s="66"/>
      <c r="K5" s="4"/>
      <c r="L5" s="4"/>
      <c r="M5" s="4"/>
      <c r="N5" s="4"/>
      <c r="O5" s="4"/>
      <c r="P5" s="4"/>
    </row>
    <row r="6" spans="1:16" s="5" customFormat="1" ht="79.5" customHeight="1" thickBot="1">
      <c r="A6" s="352"/>
      <c r="B6" s="30" t="s">
        <v>263</v>
      </c>
      <c r="C6" s="31" t="s">
        <v>264</v>
      </c>
      <c r="D6" s="30" t="s">
        <v>265</v>
      </c>
      <c r="E6" s="30" t="s">
        <v>266</v>
      </c>
      <c r="F6" s="358"/>
      <c r="G6" s="19" t="s">
        <v>267</v>
      </c>
      <c r="H6" s="20" t="s">
        <v>268</v>
      </c>
      <c r="I6" s="30" t="s">
        <v>269</v>
      </c>
      <c r="J6" s="265" t="s">
        <v>416</v>
      </c>
      <c r="K6" s="4"/>
      <c r="L6" s="4"/>
      <c r="M6" s="4"/>
      <c r="N6" s="4"/>
      <c r="O6" s="4"/>
      <c r="P6" s="4"/>
    </row>
    <row r="7" spans="1:10" ht="12.75">
      <c r="A7" s="24"/>
      <c r="B7" s="7"/>
      <c r="C7" s="7"/>
      <c r="D7" s="7"/>
      <c r="E7" s="7"/>
      <c r="F7" s="7"/>
      <c r="G7" s="7"/>
      <c r="H7" s="7"/>
      <c r="I7" s="7"/>
      <c r="J7" s="7"/>
    </row>
    <row r="8" spans="1:10" ht="13.5" thickBot="1">
      <c r="A8" s="11" t="s">
        <v>321</v>
      </c>
      <c r="B8" s="69">
        <v>12794</v>
      </c>
      <c r="C8" s="69">
        <v>272</v>
      </c>
      <c r="D8" s="68">
        <v>197284</v>
      </c>
      <c r="E8" s="68">
        <v>1383</v>
      </c>
      <c r="F8" s="68">
        <f>2112+74909</f>
        <v>77021</v>
      </c>
      <c r="G8" s="68">
        <v>899413</v>
      </c>
      <c r="H8" s="70">
        <v>1289</v>
      </c>
      <c r="I8" s="330" t="s">
        <v>41</v>
      </c>
      <c r="J8" s="70">
        <v>1189455</v>
      </c>
    </row>
    <row r="9" spans="1:2" ht="16.5" customHeight="1">
      <c r="A9" t="s">
        <v>528</v>
      </c>
      <c r="B9"/>
    </row>
  </sheetData>
  <mergeCells count="6">
    <mergeCell ref="A3:J3"/>
    <mergeCell ref="A1:J1"/>
    <mergeCell ref="A5:A6"/>
    <mergeCell ref="B5:E5"/>
    <mergeCell ref="F5:F6"/>
    <mergeCell ref="G5:I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3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14"/>
  <dimension ref="A1:K56"/>
  <sheetViews>
    <sheetView showGridLines="0" zoomScale="75" zoomScaleNormal="75" workbookViewId="0" topLeftCell="A1">
      <selection activeCell="B50" sqref="B50"/>
    </sheetView>
  </sheetViews>
  <sheetFormatPr defaultColWidth="11.421875" defaultRowHeight="12.75"/>
  <cols>
    <col min="1" max="1" width="40.57421875" style="200" customWidth="1"/>
    <col min="2" max="2" width="15.57421875" style="200" customWidth="1"/>
    <col min="3" max="3" width="14.8515625" style="200" customWidth="1"/>
    <col min="4" max="4" width="13.8515625" style="200" customWidth="1"/>
    <col min="5" max="5" width="14.8515625" style="200" customWidth="1"/>
    <col min="6" max="6" width="13.7109375" style="199" customWidth="1"/>
    <col min="7" max="7" width="11.7109375" style="199" customWidth="1"/>
    <col min="8" max="8" width="11.421875" style="199" customWidth="1"/>
    <col min="9" max="9" width="10.421875" style="199" customWidth="1"/>
    <col min="10" max="10" width="13.140625" style="199" customWidth="1"/>
    <col min="11" max="11" width="10.140625" style="199" customWidth="1"/>
    <col min="12" max="12" width="10.57421875" style="200" customWidth="1"/>
    <col min="13" max="13" width="12.140625" style="200" customWidth="1"/>
    <col min="14" max="16384" width="14.8515625" style="200" customWidth="1"/>
  </cols>
  <sheetData>
    <row r="1" spans="1:11" s="197" customFormat="1" ht="18">
      <c r="A1" s="400" t="s">
        <v>422</v>
      </c>
      <c r="B1" s="400"/>
      <c r="C1" s="400"/>
      <c r="D1" s="400"/>
      <c r="E1" s="400"/>
      <c r="F1" s="195"/>
      <c r="G1" s="195"/>
      <c r="H1" s="196"/>
      <c r="I1" s="196"/>
      <c r="J1" s="196"/>
      <c r="K1" s="196"/>
    </row>
    <row r="2" ht="12.75">
      <c r="A2" s="444" t="s">
        <v>646</v>
      </c>
    </row>
    <row r="3" spans="1:7" ht="15">
      <c r="A3" s="401" t="s">
        <v>625</v>
      </c>
      <c r="B3" s="402"/>
      <c r="C3" s="402"/>
      <c r="D3" s="402"/>
      <c r="E3" s="402"/>
      <c r="F3" s="198"/>
      <c r="G3" s="198"/>
    </row>
    <row r="4" spans="1:5" ht="15" thickBot="1">
      <c r="A4" s="201"/>
      <c r="B4" s="201"/>
      <c r="C4" s="201"/>
      <c r="D4" s="201"/>
      <c r="E4" s="201"/>
    </row>
    <row r="5" spans="1:7" ht="12.75">
      <c r="A5" s="395" t="s">
        <v>348</v>
      </c>
      <c r="B5" s="398" t="s">
        <v>349</v>
      </c>
      <c r="C5" s="398"/>
      <c r="D5" s="398" t="s">
        <v>350</v>
      </c>
      <c r="E5" s="399"/>
      <c r="F5" s="202"/>
      <c r="G5" s="202"/>
    </row>
    <row r="6" spans="1:7" ht="12.75" customHeight="1">
      <c r="A6" s="396"/>
      <c r="B6" s="203" t="s">
        <v>351</v>
      </c>
      <c r="C6" s="204" t="s">
        <v>352</v>
      </c>
      <c r="D6" s="203" t="s">
        <v>351</v>
      </c>
      <c r="E6" s="205" t="s">
        <v>352</v>
      </c>
      <c r="F6" s="206"/>
      <c r="G6" s="206"/>
    </row>
    <row r="7" spans="1:7" ht="21" customHeight="1" thickBot="1">
      <c r="A7" s="397"/>
      <c r="B7" s="207" t="s">
        <v>470</v>
      </c>
      <c r="C7" s="208" t="s">
        <v>471</v>
      </c>
      <c r="D7" s="207" t="s">
        <v>470</v>
      </c>
      <c r="E7" s="209" t="s">
        <v>471</v>
      </c>
      <c r="F7" s="206"/>
      <c r="G7" s="206"/>
    </row>
    <row r="8" spans="1:11" s="215" customFormat="1" ht="12.75">
      <c r="A8" s="210" t="s">
        <v>353</v>
      </c>
      <c r="B8" s="211">
        <f>SUM(B9:B10)</f>
        <v>83266</v>
      </c>
      <c r="C8" s="211">
        <f>SUM(C9:C10)</f>
        <v>11140</v>
      </c>
      <c r="D8" s="211">
        <f>SUM(D9:D10)</f>
        <v>169577</v>
      </c>
      <c r="E8" s="212">
        <f>SUM(E9:E10)</f>
        <v>21082</v>
      </c>
      <c r="F8" s="213"/>
      <c r="G8" s="213"/>
      <c r="H8" s="214"/>
      <c r="I8" s="214"/>
      <c r="J8" s="214"/>
      <c r="K8" s="214"/>
    </row>
    <row r="9" spans="1:7" ht="12.75">
      <c r="A9" s="216" t="s">
        <v>354</v>
      </c>
      <c r="B9" s="217">
        <v>46435</v>
      </c>
      <c r="C9" s="217">
        <v>2277</v>
      </c>
      <c r="D9" s="217">
        <v>135319</v>
      </c>
      <c r="E9" s="218">
        <v>7495</v>
      </c>
      <c r="F9" s="219"/>
      <c r="G9" s="219"/>
    </row>
    <row r="10" spans="1:7" ht="12.75">
      <c r="A10" s="216" t="s">
        <v>355</v>
      </c>
      <c r="B10" s="217">
        <v>36831</v>
      </c>
      <c r="C10" s="217">
        <v>8863</v>
      </c>
      <c r="D10" s="217">
        <v>34258</v>
      </c>
      <c r="E10" s="218">
        <v>13587</v>
      </c>
      <c r="F10" s="219"/>
      <c r="G10" s="219"/>
    </row>
    <row r="11" spans="1:7" ht="12.75">
      <c r="A11" s="216"/>
      <c r="B11" s="220"/>
      <c r="C11" s="217"/>
      <c r="D11" s="217"/>
      <c r="E11" s="218"/>
      <c r="F11" s="219"/>
      <c r="G11" s="219"/>
    </row>
    <row r="12" spans="1:11" s="215" customFormat="1" ht="12.75">
      <c r="A12" s="221" t="s">
        <v>356</v>
      </c>
      <c r="B12" s="222">
        <f>SUM(B13:B16)</f>
        <v>661727</v>
      </c>
      <c r="C12" s="222">
        <f>SUM(C13:C16)</f>
        <v>221636</v>
      </c>
      <c r="D12" s="222">
        <f>SUM(D13:D16)</f>
        <v>113287</v>
      </c>
      <c r="E12" s="223">
        <f>SUM(E13:E16)</f>
        <v>22838</v>
      </c>
      <c r="F12" s="213"/>
      <c r="G12" s="213"/>
      <c r="H12" s="214"/>
      <c r="I12" s="214"/>
      <c r="J12" s="214"/>
      <c r="K12" s="214"/>
    </row>
    <row r="13" spans="1:7" ht="12.75">
      <c r="A13" s="216" t="s">
        <v>357</v>
      </c>
      <c r="B13" s="220">
        <v>4624</v>
      </c>
      <c r="C13" s="220">
        <v>64725</v>
      </c>
      <c r="D13" s="220">
        <v>122</v>
      </c>
      <c r="E13" s="224">
        <v>2225</v>
      </c>
      <c r="F13" s="225"/>
      <c r="G13" s="225"/>
    </row>
    <row r="14" spans="1:7" ht="12.75">
      <c r="A14" s="216" t="s">
        <v>358</v>
      </c>
      <c r="B14" s="220">
        <v>98372</v>
      </c>
      <c r="C14" s="220">
        <v>108477</v>
      </c>
      <c r="D14" s="220">
        <v>496</v>
      </c>
      <c r="E14" s="218">
        <v>10229</v>
      </c>
      <c r="F14" s="225"/>
      <c r="G14" s="225"/>
    </row>
    <row r="15" spans="1:7" ht="12.75">
      <c r="A15" s="216" t="s">
        <v>359</v>
      </c>
      <c r="B15" s="217">
        <v>460467</v>
      </c>
      <c r="C15" s="217">
        <v>40157</v>
      </c>
      <c r="D15" s="217">
        <v>660</v>
      </c>
      <c r="E15" s="224">
        <v>1668</v>
      </c>
      <c r="F15" s="219"/>
      <c r="G15" s="219"/>
    </row>
    <row r="16" spans="1:7" ht="12.75">
      <c r="A16" s="216" t="s">
        <v>360</v>
      </c>
      <c r="B16" s="217">
        <v>98264</v>
      </c>
      <c r="C16" s="217">
        <v>8277</v>
      </c>
      <c r="D16" s="217">
        <v>112009</v>
      </c>
      <c r="E16" s="218">
        <v>8716</v>
      </c>
      <c r="F16" s="219"/>
      <c r="G16" s="219"/>
    </row>
    <row r="17" spans="1:7" ht="12.75">
      <c r="A17" s="216"/>
      <c r="B17" s="217"/>
      <c r="C17" s="217"/>
      <c r="D17" s="217"/>
      <c r="E17" s="218"/>
      <c r="F17" s="219"/>
      <c r="G17" s="219"/>
    </row>
    <row r="18" spans="1:11" s="215" customFormat="1" ht="12.75">
      <c r="A18" s="221" t="s">
        <v>361</v>
      </c>
      <c r="B18" s="222">
        <f>SUM(B19:B23)</f>
        <v>48116</v>
      </c>
      <c r="C18" s="222">
        <f>SUM(C19:C23)</f>
        <v>94472</v>
      </c>
      <c r="D18" s="222">
        <f>SUM(D19:D23)</f>
        <v>6212</v>
      </c>
      <c r="E18" s="223">
        <f>SUM(E19:E23)</f>
        <v>12622</v>
      </c>
      <c r="F18" s="213"/>
      <c r="G18" s="213"/>
      <c r="H18" s="214"/>
      <c r="I18" s="214"/>
      <c r="J18" s="214"/>
      <c r="K18" s="214"/>
    </row>
    <row r="19" spans="1:7" ht="12.75">
      <c r="A19" s="216" t="s">
        <v>357</v>
      </c>
      <c r="B19" s="220">
        <v>4524</v>
      </c>
      <c r="C19" s="220">
        <v>39699</v>
      </c>
      <c r="D19" s="220">
        <v>122</v>
      </c>
      <c r="E19" s="224">
        <v>1351</v>
      </c>
      <c r="F19" s="225"/>
      <c r="G19" s="225"/>
    </row>
    <row r="20" spans="1:7" ht="12.75">
      <c r="A20" s="216" t="s">
        <v>358</v>
      </c>
      <c r="B20" s="220">
        <v>23062</v>
      </c>
      <c r="C20" s="220">
        <v>39876</v>
      </c>
      <c r="D20" s="220">
        <v>471</v>
      </c>
      <c r="E20" s="224">
        <v>6788</v>
      </c>
      <c r="F20" s="225"/>
      <c r="G20" s="225"/>
    </row>
    <row r="21" spans="1:7" ht="12.75">
      <c r="A21" s="216" t="s">
        <v>362</v>
      </c>
      <c r="B21" s="220">
        <v>89</v>
      </c>
      <c r="C21" s="220">
        <v>3845</v>
      </c>
      <c r="D21" s="220">
        <v>2689</v>
      </c>
      <c r="E21" s="224">
        <v>1944</v>
      </c>
      <c r="F21" s="225"/>
      <c r="G21" s="225"/>
    </row>
    <row r="22" spans="1:7" ht="12.75">
      <c r="A22" s="216" t="s">
        <v>363</v>
      </c>
      <c r="B22" s="220">
        <v>20249</v>
      </c>
      <c r="C22" s="220">
        <v>4979</v>
      </c>
      <c r="D22" s="220">
        <v>442</v>
      </c>
      <c r="E22" s="224">
        <v>944</v>
      </c>
      <c r="F22" s="225"/>
      <c r="G22" s="225"/>
    </row>
    <row r="23" spans="1:7" ht="12.75">
      <c r="A23" s="216" t="s">
        <v>240</v>
      </c>
      <c r="B23" s="220">
        <v>192</v>
      </c>
      <c r="C23" s="220">
        <v>6073</v>
      </c>
      <c r="D23" s="220">
        <v>2488</v>
      </c>
      <c r="E23" s="224">
        <v>1595</v>
      </c>
      <c r="F23" s="225"/>
      <c r="G23" s="225"/>
    </row>
    <row r="24" spans="1:7" ht="12.75">
      <c r="A24" s="216"/>
      <c r="B24" s="217"/>
      <c r="C24" s="217"/>
      <c r="D24" s="217"/>
      <c r="E24" s="218"/>
      <c r="F24" s="219"/>
      <c r="G24" s="219"/>
    </row>
    <row r="25" spans="1:11" s="215" customFormat="1" ht="12.75">
      <c r="A25" s="221" t="s">
        <v>364</v>
      </c>
      <c r="B25" s="222">
        <f>SUM(B26:B29)</f>
        <v>795960</v>
      </c>
      <c r="C25" s="222">
        <f>SUM(C26:C29)</f>
        <v>1023493</v>
      </c>
      <c r="D25" s="222">
        <f>SUM(D26:D29)</f>
        <v>34386</v>
      </c>
      <c r="E25" s="223">
        <f>SUM(E26:E29)</f>
        <v>144807</v>
      </c>
      <c r="F25" s="213"/>
      <c r="G25" s="213"/>
      <c r="H25" s="214"/>
      <c r="I25" s="214"/>
      <c r="J25" s="214"/>
      <c r="K25" s="214"/>
    </row>
    <row r="26" spans="1:7" ht="12.75">
      <c r="A26" s="216" t="s">
        <v>365</v>
      </c>
      <c r="B26" s="220">
        <v>252891</v>
      </c>
      <c r="C26" s="220">
        <v>440176</v>
      </c>
      <c r="D26" s="220">
        <v>6598</v>
      </c>
      <c r="E26" s="224">
        <v>19131</v>
      </c>
      <c r="F26" s="225"/>
      <c r="G26" s="225"/>
    </row>
    <row r="27" spans="1:7" ht="12.75">
      <c r="A27" s="216" t="s">
        <v>366</v>
      </c>
      <c r="B27" s="220">
        <v>455680</v>
      </c>
      <c r="C27" s="220">
        <v>359546</v>
      </c>
      <c r="D27" s="220">
        <v>12642</v>
      </c>
      <c r="E27" s="224">
        <v>33547</v>
      </c>
      <c r="F27" s="225"/>
      <c r="G27" s="225"/>
    </row>
    <row r="28" spans="1:7" ht="12.75">
      <c r="A28" s="216"/>
      <c r="B28" s="217"/>
      <c r="C28" s="217"/>
      <c r="D28" s="217"/>
      <c r="E28" s="218"/>
      <c r="F28" s="219"/>
      <c r="G28" s="219" t="s">
        <v>330</v>
      </c>
    </row>
    <row r="29" spans="1:7" ht="12.75">
      <c r="A29" s="216" t="s">
        <v>367</v>
      </c>
      <c r="B29" s="220">
        <v>87389</v>
      </c>
      <c r="C29" s="220">
        <v>223771</v>
      </c>
      <c r="D29" s="220">
        <v>15146</v>
      </c>
      <c r="E29" s="224">
        <v>92129</v>
      </c>
      <c r="F29" s="225"/>
      <c r="G29" s="225"/>
    </row>
    <row r="30" spans="1:7" ht="12.75">
      <c r="A30" s="216"/>
      <c r="B30" s="217"/>
      <c r="C30" s="217"/>
      <c r="D30" s="217"/>
      <c r="E30" s="218"/>
      <c r="F30" s="219"/>
      <c r="G30" s="219"/>
    </row>
    <row r="31" spans="1:7" ht="12.75">
      <c r="A31" s="221" t="s">
        <v>368</v>
      </c>
      <c r="B31" s="220"/>
      <c r="C31" s="217"/>
      <c r="D31" s="217"/>
      <c r="E31" s="218"/>
      <c r="F31" s="219"/>
      <c r="G31" s="219"/>
    </row>
    <row r="32" spans="1:11" s="215" customFormat="1" ht="12.75">
      <c r="A32" s="221" t="s">
        <v>369</v>
      </c>
      <c r="B32" s="222">
        <f>SUM(B33:B36)</f>
        <v>73938</v>
      </c>
      <c r="C32" s="222">
        <f>SUM(C33:C36)</f>
        <v>435601</v>
      </c>
      <c r="D32" s="222">
        <f>SUM(D33:D36)</f>
        <v>360844</v>
      </c>
      <c r="E32" s="223">
        <f>SUM(E33:E36)</f>
        <v>526891</v>
      </c>
      <c r="F32" s="213"/>
      <c r="G32" s="213"/>
      <c r="H32" s="214"/>
      <c r="I32" s="214"/>
      <c r="J32" s="214"/>
      <c r="K32" s="214"/>
    </row>
    <row r="33" spans="1:7" ht="12.75">
      <c r="A33" s="216" t="s">
        <v>370</v>
      </c>
      <c r="B33" s="217">
        <v>26102</v>
      </c>
      <c r="C33" s="217">
        <v>75165</v>
      </c>
      <c r="D33" s="217">
        <v>6632</v>
      </c>
      <c r="E33" s="218">
        <v>92706</v>
      </c>
      <c r="F33" s="219"/>
      <c r="G33" s="219"/>
    </row>
    <row r="34" spans="1:7" ht="12.75">
      <c r="A34" s="216" t="s">
        <v>371</v>
      </c>
      <c r="B34" s="217">
        <v>11939</v>
      </c>
      <c r="C34" s="217">
        <v>20200</v>
      </c>
      <c r="D34" s="217">
        <v>1708</v>
      </c>
      <c r="E34" s="218">
        <v>10469</v>
      </c>
      <c r="F34" s="219"/>
      <c r="G34" s="219"/>
    </row>
    <row r="35" spans="1:7" ht="12.75">
      <c r="A35" s="216" t="s">
        <v>372</v>
      </c>
      <c r="B35" s="220">
        <v>3593</v>
      </c>
      <c r="C35" s="220">
        <v>127575</v>
      </c>
      <c r="D35" s="220">
        <v>139833</v>
      </c>
      <c r="E35" s="224">
        <v>88196</v>
      </c>
      <c r="F35" s="225"/>
      <c r="G35" s="225"/>
    </row>
    <row r="36" spans="1:7" ht="12.75">
      <c r="A36" s="216" t="s">
        <v>373</v>
      </c>
      <c r="B36" s="220">
        <v>32304</v>
      </c>
      <c r="C36" s="220">
        <v>212661</v>
      </c>
      <c r="D36" s="220">
        <v>212671</v>
      </c>
      <c r="E36" s="224">
        <v>335520</v>
      </c>
      <c r="F36" s="225"/>
      <c r="G36" s="225"/>
    </row>
    <row r="37" spans="1:7" ht="12.75">
      <c r="A37" s="216"/>
      <c r="B37" s="217"/>
      <c r="C37" s="217"/>
      <c r="D37" s="217"/>
      <c r="E37" s="218"/>
      <c r="F37" s="219"/>
      <c r="G37" s="219"/>
    </row>
    <row r="38" spans="1:11" s="215" customFormat="1" ht="12.75">
      <c r="A38" s="221" t="s">
        <v>374</v>
      </c>
      <c r="B38" s="222">
        <f>SUM(B39:B48)</f>
        <v>1513077</v>
      </c>
      <c r="C38" s="222">
        <f>SUM(C39:C48)</f>
        <v>534479</v>
      </c>
      <c r="D38" s="222">
        <f>SUM(D39:D48)</f>
        <v>491631</v>
      </c>
      <c r="E38" s="223">
        <f>SUM(E39:E48)</f>
        <v>534802</v>
      </c>
      <c r="F38" s="213"/>
      <c r="G38" s="213"/>
      <c r="H38" s="214"/>
      <c r="I38" s="214"/>
      <c r="J38" s="214"/>
      <c r="K38" s="214"/>
    </row>
    <row r="39" spans="1:7" ht="12.75">
      <c r="A39" s="216" t="s">
        <v>375</v>
      </c>
      <c r="B39" s="220">
        <v>20589</v>
      </c>
      <c r="C39" s="220">
        <v>10802</v>
      </c>
      <c r="D39" s="220">
        <v>1</v>
      </c>
      <c r="E39" s="224">
        <v>58</v>
      </c>
      <c r="F39" s="225"/>
      <c r="G39" s="225"/>
    </row>
    <row r="40" spans="1:7" ht="12.75">
      <c r="A40" s="216" t="s">
        <v>376</v>
      </c>
      <c r="B40" s="217">
        <v>40305</v>
      </c>
      <c r="C40" s="217">
        <v>18535</v>
      </c>
      <c r="D40" s="217" t="s">
        <v>261</v>
      </c>
      <c r="E40" s="218" t="s">
        <v>261</v>
      </c>
      <c r="F40" s="219"/>
      <c r="G40" s="219"/>
    </row>
    <row r="41" spans="1:7" ht="12.75">
      <c r="A41" s="216" t="s">
        <v>377</v>
      </c>
      <c r="B41" s="217"/>
      <c r="C41" s="217"/>
      <c r="D41" s="217"/>
      <c r="E41" s="218"/>
      <c r="F41" s="219"/>
      <c r="G41" s="219"/>
    </row>
    <row r="42" spans="1:7" ht="12.75">
      <c r="A42" s="216" t="s">
        <v>378</v>
      </c>
      <c r="B42" s="217">
        <v>3300</v>
      </c>
      <c r="C42" s="217">
        <v>3194</v>
      </c>
      <c r="D42" s="217" t="s">
        <v>261</v>
      </c>
      <c r="E42" s="218" t="s">
        <v>261</v>
      </c>
      <c r="F42" s="219"/>
      <c r="G42" s="219"/>
    </row>
    <row r="43" spans="1:7" ht="12.75">
      <c r="A43" s="216" t="s">
        <v>379</v>
      </c>
      <c r="B43" s="217">
        <v>312650</v>
      </c>
      <c r="C43" s="217">
        <v>350911</v>
      </c>
      <c r="D43" s="217">
        <v>69958</v>
      </c>
      <c r="E43" s="218">
        <v>442003</v>
      </c>
      <c r="F43" s="219"/>
      <c r="G43" s="219"/>
    </row>
    <row r="44" spans="1:7" ht="12.75">
      <c r="A44" s="216" t="s">
        <v>380</v>
      </c>
      <c r="B44" s="217">
        <v>81</v>
      </c>
      <c r="C44" s="217">
        <v>62</v>
      </c>
      <c r="D44" s="217" t="s">
        <v>261</v>
      </c>
      <c r="E44" s="218" t="s">
        <v>261</v>
      </c>
      <c r="F44" s="219"/>
      <c r="G44" s="219"/>
    </row>
    <row r="45" spans="1:7" ht="12.75">
      <c r="A45" s="216" t="s">
        <v>381</v>
      </c>
      <c r="B45" s="217">
        <v>2717</v>
      </c>
      <c r="C45" s="217">
        <v>32053</v>
      </c>
      <c r="D45" s="217">
        <v>6</v>
      </c>
      <c r="E45" s="218">
        <v>284</v>
      </c>
      <c r="F45" s="219"/>
      <c r="G45" s="219"/>
    </row>
    <row r="46" spans="1:7" ht="12.75">
      <c r="A46" s="216" t="s">
        <v>382</v>
      </c>
      <c r="B46" s="217">
        <v>6899</v>
      </c>
      <c r="C46" s="217">
        <v>7155</v>
      </c>
      <c r="D46" s="217">
        <v>20413</v>
      </c>
      <c r="E46" s="218">
        <v>12429</v>
      </c>
      <c r="F46" s="219"/>
      <c r="G46" s="219"/>
    </row>
    <row r="47" spans="1:7" ht="12.75">
      <c r="A47" s="216" t="s">
        <v>383</v>
      </c>
      <c r="B47" s="217">
        <v>1254</v>
      </c>
      <c r="C47" s="217">
        <v>4846</v>
      </c>
      <c r="D47" s="217">
        <v>12100</v>
      </c>
      <c r="E47" s="218">
        <v>38294</v>
      </c>
      <c r="F47" s="219"/>
      <c r="G47" s="219"/>
    </row>
    <row r="48" spans="1:7" ht="12.75">
      <c r="A48" s="216" t="s">
        <v>384</v>
      </c>
      <c r="B48" s="217">
        <v>1125282</v>
      </c>
      <c r="C48" s="217">
        <v>106921</v>
      </c>
      <c r="D48" s="217">
        <v>389153</v>
      </c>
      <c r="E48" s="218">
        <v>41734</v>
      </c>
      <c r="F48" s="219"/>
      <c r="G48" s="219"/>
    </row>
    <row r="49" spans="1:7" ht="12.75">
      <c r="A49" s="216"/>
      <c r="B49" s="217"/>
      <c r="C49" s="217"/>
      <c r="D49" s="217"/>
      <c r="E49" s="218"/>
      <c r="F49" s="219"/>
      <c r="G49" s="219"/>
    </row>
    <row r="50" spans="1:11" s="215" customFormat="1" ht="12.75">
      <c r="A50" s="221" t="s">
        <v>385</v>
      </c>
      <c r="B50" s="226">
        <f>SUM(B51:B52)</f>
        <v>4778257</v>
      </c>
      <c r="C50" s="226">
        <f>SUM(C51:C52)</f>
        <v>3781830</v>
      </c>
      <c r="D50" s="226">
        <f>SUM(D51:D52)</f>
        <v>3288529</v>
      </c>
      <c r="E50" s="227">
        <f>SUM(E51:E52)</f>
        <v>2841226</v>
      </c>
      <c r="F50" s="228"/>
      <c r="G50" s="228"/>
      <c r="H50" s="214"/>
      <c r="I50" s="214"/>
      <c r="J50" s="214"/>
      <c r="K50" s="214"/>
    </row>
    <row r="51" spans="1:7" ht="12.75">
      <c r="A51" s="216" t="s">
        <v>386</v>
      </c>
      <c r="B51" s="220">
        <v>442019</v>
      </c>
      <c r="C51" s="220">
        <v>231330</v>
      </c>
      <c r="D51" s="220">
        <v>315190</v>
      </c>
      <c r="E51" s="224">
        <v>160455</v>
      </c>
      <c r="F51" s="225"/>
      <c r="G51" s="225"/>
    </row>
    <row r="52" spans="1:7" ht="12.75">
      <c r="A52" s="216" t="s">
        <v>387</v>
      </c>
      <c r="B52" s="217">
        <v>4336238</v>
      </c>
      <c r="C52" s="217">
        <v>3550500</v>
      </c>
      <c r="D52" s="217">
        <v>2973339</v>
      </c>
      <c r="E52" s="218">
        <v>2680771</v>
      </c>
      <c r="F52" s="219"/>
      <c r="G52" s="219"/>
    </row>
    <row r="53" spans="1:7" ht="12.75">
      <c r="A53" s="216"/>
      <c r="B53" s="217"/>
      <c r="C53" s="217"/>
      <c r="D53" s="217"/>
      <c r="E53" s="218"/>
      <c r="F53" s="219"/>
      <c r="G53" s="219"/>
    </row>
    <row r="54" spans="1:7" ht="13.5" thickBot="1">
      <c r="A54" s="229" t="s">
        <v>388</v>
      </c>
      <c r="B54" s="230" t="s">
        <v>261</v>
      </c>
      <c r="C54" s="230">
        <f>C8+C12+C18+C25+C32+C38+C50</f>
        <v>6102651</v>
      </c>
      <c r="D54" s="230" t="s">
        <v>261</v>
      </c>
      <c r="E54" s="231">
        <f>E8+E12+E18+E25+E32+E38+E50</f>
        <v>4104268</v>
      </c>
      <c r="F54" s="213"/>
      <c r="G54" s="213"/>
    </row>
    <row r="55" spans="1:10" s="233" customFormat="1" ht="12.75">
      <c r="A55" s="232" t="s">
        <v>389</v>
      </c>
      <c r="C55" s="234"/>
      <c r="E55" s="234"/>
      <c r="G55" s="235"/>
      <c r="H55" s="236"/>
      <c r="I55" s="237"/>
      <c r="J55" s="237"/>
    </row>
    <row r="56" ht="12.75">
      <c r="B56" s="238"/>
    </row>
  </sheetData>
  <mergeCells count="5">
    <mergeCell ref="A5:A7"/>
    <mergeCell ref="D5:E5"/>
    <mergeCell ref="A1:E1"/>
    <mergeCell ref="A3:E3"/>
    <mergeCell ref="B5:C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zoomScale="75" zoomScaleNormal="75" workbookViewId="0" topLeftCell="A1">
      <selection activeCell="G53" sqref="G53"/>
    </sheetView>
  </sheetViews>
  <sheetFormatPr defaultColWidth="11.421875" defaultRowHeight="12.75"/>
  <cols>
    <col min="1" max="1" width="40.57421875" style="200" customWidth="1"/>
    <col min="2" max="2" width="15.57421875" style="200" customWidth="1"/>
    <col min="3" max="3" width="15.00390625" style="200" customWidth="1"/>
    <col min="4" max="4" width="14.28125" style="200" customWidth="1"/>
    <col min="5" max="5" width="15.140625" style="200" customWidth="1"/>
    <col min="6" max="6" width="13.7109375" style="199" customWidth="1"/>
    <col min="7" max="7" width="11.7109375" style="199" customWidth="1"/>
    <col min="8" max="8" width="11.421875" style="199" customWidth="1"/>
    <col min="9" max="9" width="10.421875" style="199" customWidth="1"/>
    <col min="10" max="10" width="13.140625" style="199" customWidth="1"/>
    <col min="11" max="11" width="10.140625" style="199" customWidth="1"/>
    <col min="12" max="12" width="10.57421875" style="200" customWidth="1"/>
    <col min="13" max="13" width="12.140625" style="200" customWidth="1"/>
    <col min="14" max="16384" width="14.8515625" style="200" customWidth="1"/>
  </cols>
  <sheetData>
    <row r="1" spans="1:11" s="197" customFormat="1" ht="18">
      <c r="A1" s="400" t="s">
        <v>422</v>
      </c>
      <c r="B1" s="400"/>
      <c r="C1" s="400"/>
      <c r="D1" s="400"/>
      <c r="E1" s="400"/>
      <c r="F1" s="195"/>
      <c r="G1" s="195"/>
      <c r="H1" s="196"/>
      <c r="I1" s="196"/>
      <c r="J1" s="196"/>
      <c r="K1" s="196"/>
    </row>
    <row r="2" ht="12.75">
      <c r="A2" s="444" t="s">
        <v>646</v>
      </c>
    </row>
    <row r="3" spans="1:7" ht="15">
      <c r="A3" s="401" t="s">
        <v>639</v>
      </c>
      <c r="B3" s="402"/>
      <c r="C3" s="402"/>
      <c r="D3" s="402"/>
      <c r="E3" s="402"/>
      <c r="F3" s="198"/>
      <c r="G3" s="198"/>
    </row>
    <row r="4" spans="1:5" ht="15" thickBot="1">
      <c r="A4" s="201"/>
      <c r="B4" s="201"/>
      <c r="C4" s="201"/>
      <c r="D4" s="201"/>
      <c r="E4" s="201"/>
    </row>
    <row r="5" spans="1:7" ht="12.75">
      <c r="A5" s="395" t="s">
        <v>348</v>
      </c>
      <c r="B5" s="398" t="s">
        <v>349</v>
      </c>
      <c r="C5" s="398"/>
      <c r="D5" s="398" t="s">
        <v>350</v>
      </c>
      <c r="E5" s="399"/>
      <c r="F5" s="202"/>
      <c r="G5" s="202"/>
    </row>
    <row r="6" spans="1:7" ht="12.75" customHeight="1">
      <c r="A6" s="396"/>
      <c r="B6" s="203" t="s">
        <v>351</v>
      </c>
      <c r="C6" s="204" t="s">
        <v>352</v>
      </c>
      <c r="D6" s="203" t="s">
        <v>351</v>
      </c>
      <c r="E6" s="205" t="s">
        <v>352</v>
      </c>
      <c r="F6" s="206"/>
      <c r="G6" s="206"/>
    </row>
    <row r="7" spans="1:7" ht="24.75" customHeight="1" thickBot="1">
      <c r="A7" s="397"/>
      <c r="B7" s="207" t="s">
        <v>470</v>
      </c>
      <c r="C7" s="208" t="s">
        <v>471</v>
      </c>
      <c r="D7" s="207" t="s">
        <v>470</v>
      </c>
      <c r="E7" s="209" t="s">
        <v>471</v>
      </c>
      <c r="F7" s="206"/>
      <c r="G7" s="206"/>
    </row>
    <row r="8" spans="1:11" s="215" customFormat="1" ht="12.75">
      <c r="A8" s="210" t="s">
        <v>353</v>
      </c>
      <c r="B8" s="211">
        <f>SUM(B9:B10)</f>
        <v>85150</v>
      </c>
      <c r="C8" s="211">
        <f>SUM(C9:C10)</f>
        <v>13248</v>
      </c>
      <c r="D8" s="211">
        <f>SUM(D9:D10)</f>
        <v>153305</v>
      </c>
      <c r="E8" s="212">
        <f>SUM(E9:E10)</f>
        <v>16850</v>
      </c>
      <c r="F8" s="213"/>
      <c r="G8" s="213"/>
      <c r="H8" s="214"/>
      <c r="I8" s="214"/>
      <c r="J8" s="214"/>
      <c r="K8" s="214"/>
    </row>
    <row r="9" spans="1:7" ht="12.75">
      <c r="A9" s="216" t="s">
        <v>354</v>
      </c>
      <c r="B9" s="217">
        <v>26678</v>
      </c>
      <c r="C9" s="217">
        <v>1497</v>
      </c>
      <c r="D9" s="217">
        <v>123931</v>
      </c>
      <c r="E9" s="218">
        <v>6666</v>
      </c>
      <c r="F9" s="219"/>
      <c r="G9" s="219"/>
    </row>
    <row r="10" spans="1:7" ht="12.75">
      <c r="A10" s="216" t="s">
        <v>355</v>
      </c>
      <c r="B10" s="217">
        <v>58472</v>
      </c>
      <c r="C10" s="217">
        <v>11751</v>
      </c>
      <c r="D10" s="217">
        <v>29374</v>
      </c>
      <c r="E10" s="218">
        <v>10184</v>
      </c>
      <c r="F10" s="219"/>
      <c r="G10" s="219"/>
    </row>
    <row r="11" spans="1:7" ht="12.75">
      <c r="A11" s="216"/>
      <c r="B11" s="220"/>
      <c r="C11" s="217"/>
      <c r="D11" s="217"/>
      <c r="E11" s="218"/>
      <c r="F11" s="219"/>
      <c r="G11" s="219"/>
    </row>
    <row r="12" spans="1:11" s="215" customFormat="1" ht="12.75">
      <c r="A12" s="221" t="s">
        <v>356</v>
      </c>
      <c r="B12" s="222">
        <f>SUM(B13:B16)</f>
        <v>558072</v>
      </c>
      <c r="C12" s="222">
        <f>SUM(C13:C16)</f>
        <v>145624</v>
      </c>
      <c r="D12" s="222">
        <f>SUM(D13:D16)</f>
        <v>168331</v>
      </c>
      <c r="E12" s="223">
        <f>SUM(E13:E16)</f>
        <v>27130</v>
      </c>
      <c r="F12" s="213"/>
      <c r="G12" s="213"/>
      <c r="H12" s="214"/>
      <c r="I12" s="214"/>
      <c r="J12" s="214"/>
      <c r="K12" s="214"/>
    </row>
    <row r="13" spans="1:7" ht="12.75">
      <c r="A13" s="216" t="s">
        <v>357</v>
      </c>
      <c r="B13" s="220">
        <v>46</v>
      </c>
      <c r="C13" s="220">
        <v>27451</v>
      </c>
      <c r="D13" s="220">
        <v>24</v>
      </c>
      <c r="E13" s="224">
        <v>965</v>
      </c>
      <c r="F13" s="225"/>
      <c r="G13" s="225"/>
    </row>
    <row r="14" spans="1:7" ht="12.75">
      <c r="A14" s="216" t="s">
        <v>358</v>
      </c>
      <c r="B14" s="220">
        <v>61263</v>
      </c>
      <c r="C14" s="220">
        <v>80018</v>
      </c>
      <c r="D14" s="220">
        <v>36605</v>
      </c>
      <c r="E14" s="218">
        <v>11454</v>
      </c>
      <c r="F14" s="225"/>
      <c r="G14" s="225"/>
    </row>
    <row r="15" spans="1:7" ht="12.75">
      <c r="A15" s="216" t="s">
        <v>359</v>
      </c>
      <c r="B15" s="217">
        <v>9400</v>
      </c>
      <c r="C15" s="217">
        <v>316</v>
      </c>
      <c r="D15" s="217">
        <v>3729</v>
      </c>
      <c r="E15" s="224">
        <v>1614</v>
      </c>
      <c r="F15" s="219"/>
      <c r="G15" s="219"/>
    </row>
    <row r="16" spans="1:7" ht="12.75">
      <c r="A16" s="216" t="s">
        <v>360</v>
      </c>
      <c r="B16" s="217">
        <v>487363</v>
      </c>
      <c r="C16" s="217">
        <v>37839</v>
      </c>
      <c r="D16" s="217">
        <v>127973</v>
      </c>
      <c r="E16" s="218">
        <v>13097</v>
      </c>
      <c r="F16" s="219"/>
      <c r="G16" s="219"/>
    </row>
    <row r="17" spans="1:7" ht="12.75">
      <c r="A17" s="216"/>
      <c r="B17" s="217"/>
      <c r="C17" s="217"/>
      <c r="D17" s="217"/>
      <c r="E17" s="218"/>
      <c r="F17" s="219"/>
      <c r="G17" s="219"/>
    </row>
    <row r="18" spans="1:11" s="215" customFormat="1" ht="12.75">
      <c r="A18" s="221" t="s">
        <v>361</v>
      </c>
      <c r="B18" s="222">
        <f>SUM(B19:B23)</f>
        <v>103164</v>
      </c>
      <c r="C18" s="222">
        <f>SUM(C19:C23)</f>
        <v>132837</v>
      </c>
      <c r="D18" s="222">
        <f>SUM(D19:D23)</f>
        <v>9730</v>
      </c>
      <c r="E18" s="223">
        <f>SUM(E19:E23)</f>
        <v>18810</v>
      </c>
      <c r="F18" s="213"/>
      <c r="G18" s="213"/>
      <c r="H18" s="214"/>
      <c r="I18" s="214"/>
      <c r="J18" s="214"/>
      <c r="K18" s="214"/>
    </row>
    <row r="19" spans="1:7" ht="12.75">
      <c r="A19" s="216" t="s">
        <v>357</v>
      </c>
      <c r="B19" s="220">
        <v>5740</v>
      </c>
      <c r="C19" s="220">
        <v>42429</v>
      </c>
      <c r="D19" s="220">
        <v>15</v>
      </c>
      <c r="E19" s="224">
        <v>5690</v>
      </c>
      <c r="F19" s="225"/>
      <c r="G19" s="225"/>
    </row>
    <row r="20" spans="1:7" ht="12.75">
      <c r="A20" s="216" t="s">
        <v>358</v>
      </c>
      <c r="B20" s="220">
        <v>71641</v>
      </c>
      <c r="C20" s="220">
        <v>71742</v>
      </c>
      <c r="D20" s="220">
        <v>827</v>
      </c>
      <c r="E20" s="224">
        <v>7274</v>
      </c>
      <c r="F20" s="225"/>
      <c r="G20" s="225"/>
    </row>
    <row r="21" spans="1:7" ht="12.75">
      <c r="A21" s="216" t="s">
        <v>362</v>
      </c>
      <c r="B21" s="220">
        <v>593</v>
      </c>
      <c r="C21" s="220">
        <v>4513</v>
      </c>
      <c r="D21" s="220">
        <v>2816</v>
      </c>
      <c r="E21" s="224">
        <v>2065</v>
      </c>
      <c r="F21" s="225"/>
      <c r="G21" s="225"/>
    </row>
    <row r="22" spans="1:7" ht="12.75">
      <c r="A22" s="216" t="s">
        <v>363</v>
      </c>
      <c r="B22" s="220">
        <v>25164</v>
      </c>
      <c r="C22" s="220">
        <v>6770</v>
      </c>
      <c r="D22" s="220">
        <v>227</v>
      </c>
      <c r="E22" s="224">
        <v>520</v>
      </c>
      <c r="F22" s="225"/>
      <c r="G22" s="225"/>
    </row>
    <row r="23" spans="1:7" ht="12.75">
      <c r="A23" s="216" t="s">
        <v>240</v>
      </c>
      <c r="B23" s="220">
        <v>26</v>
      </c>
      <c r="C23" s="220">
        <v>7383</v>
      </c>
      <c r="D23" s="220">
        <v>5845</v>
      </c>
      <c r="E23" s="224">
        <v>3261</v>
      </c>
      <c r="F23" s="225"/>
      <c r="G23" s="225"/>
    </row>
    <row r="24" spans="1:7" ht="12.75">
      <c r="A24" s="216"/>
      <c r="B24" s="217"/>
      <c r="C24" s="217"/>
      <c r="D24" s="217"/>
      <c r="E24" s="218"/>
      <c r="F24" s="219"/>
      <c r="G24" s="219"/>
    </row>
    <row r="25" spans="1:11" s="215" customFormat="1" ht="12.75">
      <c r="A25" s="221" t="s">
        <v>364</v>
      </c>
      <c r="B25" s="222">
        <f>SUM(B26:B29)</f>
        <v>742930</v>
      </c>
      <c r="C25" s="222">
        <f>SUM(C26:C29)</f>
        <v>1047162</v>
      </c>
      <c r="D25" s="222">
        <f>SUM(D26:D29)</f>
        <v>39347</v>
      </c>
      <c r="E25" s="223">
        <f>SUM(E26:E29)</f>
        <v>153033</v>
      </c>
      <c r="F25" s="213"/>
      <c r="G25" s="213"/>
      <c r="H25" s="214"/>
      <c r="I25" s="214"/>
      <c r="J25" s="214"/>
      <c r="K25" s="214"/>
    </row>
    <row r="26" spans="1:7" ht="12.75">
      <c r="A26" s="216" t="s">
        <v>365</v>
      </c>
      <c r="B26" s="220">
        <v>283937</v>
      </c>
      <c r="C26" s="220">
        <v>504483</v>
      </c>
      <c r="D26" s="220">
        <v>9345</v>
      </c>
      <c r="E26" s="224">
        <v>22883</v>
      </c>
      <c r="F26" s="225"/>
      <c r="G26" s="225"/>
    </row>
    <row r="27" spans="1:7" ht="12.75">
      <c r="A27" s="216" t="s">
        <v>366</v>
      </c>
      <c r="B27" s="220">
        <v>379296</v>
      </c>
      <c r="C27" s="220">
        <v>319706</v>
      </c>
      <c r="D27" s="220">
        <v>14451</v>
      </c>
      <c r="E27" s="224">
        <v>33309</v>
      </c>
      <c r="F27" s="225"/>
      <c r="G27" s="225"/>
    </row>
    <row r="28" spans="1:7" ht="12.75">
      <c r="A28" s="216"/>
      <c r="B28" s="217"/>
      <c r="C28" s="217"/>
      <c r="D28" s="217"/>
      <c r="E28" s="218"/>
      <c r="F28" s="219"/>
      <c r="G28" s="219" t="s">
        <v>330</v>
      </c>
    </row>
    <row r="29" spans="1:7" ht="12.75">
      <c r="A29" s="216" t="s">
        <v>367</v>
      </c>
      <c r="B29" s="220">
        <v>79697</v>
      </c>
      <c r="C29" s="220">
        <v>222973</v>
      </c>
      <c r="D29" s="220">
        <v>15551</v>
      </c>
      <c r="E29" s="224">
        <v>96841</v>
      </c>
      <c r="F29" s="225"/>
      <c r="G29" s="225"/>
    </row>
    <row r="30" spans="1:7" ht="12.75">
      <c r="A30" s="216"/>
      <c r="B30" s="217"/>
      <c r="C30" s="217"/>
      <c r="D30" s="217"/>
      <c r="E30" s="218"/>
      <c r="F30" s="219"/>
      <c r="G30" s="219"/>
    </row>
    <row r="31" spans="1:7" ht="12.75">
      <c r="A31" s="221" t="s">
        <v>368</v>
      </c>
      <c r="B31" s="220"/>
      <c r="C31" s="217"/>
      <c r="D31" s="217"/>
      <c r="E31" s="218"/>
      <c r="F31" s="219"/>
      <c r="G31" s="219"/>
    </row>
    <row r="32" spans="1:11" s="215" customFormat="1" ht="12.75">
      <c r="A32" s="221" t="s">
        <v>369</v>
      </c>
      <c r="B32" s="222">
        <f>SUM(B33:B36)</f>
        <v>106096</v>
      </c>
      <c r="C32" s="222">
        <f>SUM(C33:C36)</f>
        <v>469373</v>
      </c>
      <c r="D32" s="222">
        <f>SUM(D33:D36)</f>
        <v>254381</v>
      </c>
      <c r="E32" s="223">
        <f>SUM(E33:E36)</f>
        <v>528464</v>
      </c>
      <c r="F32" s="213"/>
      <c r="G32" s="213"/>
      <c r="H32" s="214"/>
      <c r="I32" s="214"/>
      <c r="J32" s="214"/>
      <c r="K32" s="214"/>
    </row>
    <row r="33" spans="1:7" ht="12.75">
      <c r="A33" s="216" t="s">
        <v>370</v>
      </c>
      <c r="B33" s="217">
        <v>74246</v>
      </c>
      <c r="C33" s="217">
        <v>122539</v>
      </c>
      <c r="D33" s="217">
        <v>8517</v>
      </c>
      <c r="E33" s="218">
        <v>128507</v>
      </c>
      <c r="F33" s="219"/>
      <c r="G33" s="219"/>
    </row>
    <row r="34" spans="1:7" ht="12.75">
      <c r="A34" s="216" t="s">
        <v>371</v>
      </c>
      <c r="B34" s="217">
        <v>11206</v>
      </c>
      <c r="C34" s="217">
        <v>13800</v>
      </c>
      <c r="D34" s="217">
        <v>2926</v>
      </c>
      <c r="E34" s="218">
        <v>7260</v>
      </c>
      <c r="F34" s="219"/>
      <c r="G34" s="219"/>
    </row>
    <row r="35" spans="1:7" ht="12.75">
      <c r="A35" s="216" t="s">
        <v>372</v>
      </c>
      <c r="B35" s="220">
        <v>2653</v>
      </c>
      <c r="C35" s="220">
        <v>121913</v>
      </c>
      <c r="D35" s="220">
        <v>97776</v>
      </c>
      <c r="E35" s="224">
        <v>91725</v>
      </c>
      <c r="F35" s="225"/>
      <c r="G35" s="225"/>
    </row>
    <row r="36" spans="1:7" ht="12.75">
      <c r="A36" s="216" t="s">
        <v>373</v>
      </c>
      <c r="B36" s="220">
        <v>17991</v>
      </c>
      <c r="C36" s="220">
        <v>211121</v>
      </c>
      <c r="D36" s="220">
        <v>145162</v>
      </c>
      <c r="E36" s="224">
        <v>300972</v>
      </c>
      <c r="F36" s="225"/>
      <c r="G36" s="225"/>
    </row>
    <row r="37" spans="1:7" ht="12.75">
      <c r="A37" s="216"/>
      <c r="B37" s="217"/>
      <c r="C37" s="217"/>
      <c r="D37" s="217"/>
      <c r="E37" s="218"/>
      <c r="F37" s="219"/>
      <c r="G37" s="219"/>
    </row>
    <row r="38" spans="1:11" s="215" customFormat="1" ht="12.75">
      <c r="A38" s="221" t="s">
        <v>374</v>
      </c>
      <c r="B38" s="222">
        <f>SUM(B39:B48)</f>
        <v>754789</v>
      </c>
      <c r="C38" s="222">
        <f>SUM(C39:C48)</f>
        <v>925085</v>
      </c>
      <c r="D38" s="222">
        <f>SUM(D39:D48)</f>
        <v>111107</v>
      </c>
      <c r="E38" s="223">
        <f>SUM(E39:E48)</f>
        <v>561863.7</v>
      </c>
      <c r="F38" s="213"/>
      <c r="G38" s="213"/>
      <c r="H38" s="214"/>
      <c r="I38" s="214"/>
      <c r="J38" s="214"/>
      <c r="K38" s="214"/>
    </row>
    <row r="39" spans="1:7" ht="12.75">
      <c r="A39" s="216" t="s">
        <v>375</v>
      </c>
      <c r="B39" s="220">
        <v>22516</v>
      </c>
      <c r="C39" s="220">
        <v>12972</v>
      </c>
      <c r="D39" s="217" t="s">
        <v>261</v>
      </c>
      <c r="E39" s="224">
        <v>8193</v>
      </c>
      <c r="F39" s="225"/>
      <c r="G39" s="225"/>
    </row>
    <row r="40" spans="1:7" ht="12.75">
      <c r="A40" s="216" t="s">
        <v>376</v>
      </c>
      <c r="B40" s="217">
        <v>48328</v>
      </c>
      <c r="C40" s="217">
        <v>22357</v>
      </c>
      <c r="D40" s="217">
        <v>2</v>
      </c>
      <c r="E40" s="218">
        <v>0.7</v>
      </c>
      <c r="F40" s="219"/>
      <c r="G40" s="219"/>
    </row>
    <row r="41" spans="1:7" ht="12.75">
      <c r="A41" s="216" t="s">
        <v>377</v>
      </c>
      <c r="B41" s="217">
        <f>SUM(B42:B45)</f>
        <v>339668</v>
      </c>
      <c r="C41" s="217">
        <f>SUM(C42:C45)</f>
        <v>440021</v>
      </c>
      <c r="D41" s="217" t="s">
        <v>261</v>
      </c>
      <c r="E41" s="218" t="s">
        <v>261</v>
      </c>
      <c r="F41" s="219"/>
      <c r="G41" s="219"/>
    </row>
    <row r="42" spans="1:7" ht="12.75">
      <c r="A42" s="216" t="s">
        <v>378</v>
      </c>
      <c r="B42" s="217" t="s">
        <v>261</v>
      </c>
      <c r="C42" s="217" t="s">
        <v>261</v>
      </c>
      <c r="D42" s="217" t="s">
        <v>261</v>
      </c>
      <c r="E42" s="218" t="s">
        <v>261</v>
      </c>
      <c r="F42" s="219"/>
      <c r="G42" s="219"/>
    </row>
    <row r="43" spans="1:7" ht="12.75">
      <c r="A43" s="216" t="s">
        <v>379</v>
      </c>
      <c r="B43" s="217">
        <v>308211</v>
      </c>
      <c r="C43" s="217">
        <v>383374</v>
      </c>
      <c r="D43" s="217">
        <v>73074</v>
      </c>
      <c r="E43" s="218">
        <v>490499</v>
      </c>
      <c r="F43" s="219"/>
      <c r="G43" s="219"/>
    </row>
    <row r="44" spans="1:7" ht="12.75">
      <c r="A44" s="216" t="s">
        <v>380</v>
      </c>
      <c r="B44" s="217">
        <v>29206</v>
      </c>
      <c r="C44" s="217">
        <v>16129</v>
      </c>
      <c r="D44" s="217" t="s">
        <v>261</v>
      </c>
      <c r="E44" s="218" t="s">
        <v>261</v>
      </c>
      <c r="F44" s="219"/>
      <c r="G44" s="219"/>
    </row>
    <row r="45" spans="1:7" ht="12.75">
      <c r="A45" s="216" t="s">
        <v>381</v>
      </c>
      <c r="B45" s="217">
        <v>2251</v>
      </c>
      <c r="C45" s="217">
        <v>40518</v>
      </c>
      <c r="D45" s="217" t="s">
        <v>261</v>
      </c>
      <c r="E45" s="218" t="s">
        <v>261</v>
      </c>
      <c r="F45" s="219"/>
      <c r="G45" s="219"/>
    </row>
    <row r="46" spans="1:7" ht="12.75">
      <c r="A46" s="216" t="s">
        <v>382</v>
      </c>
      <c r="B46" s="217">
        <v>3405</v>
      </c>
      <c r="C46" s="217">
        <v>3221</v>
      </c>
      <c r="D46" s="217">
        <v>14334</v>
      </c>
      <c r="E46" s="218">
        <v>12339</v>
      </c>
      <c r="F46" s="219"/>
      <c r="G46" s="219"/>
    </row>
    <row r="47" spans="1:7" ht="12.75">
      <c r="A47" s="216" t="s">
        <v>383</v>
      </c>
      <c r="B47" s="217">
        <v>223</v>
      </c>
      <c r="C47" s="217">
        <v>286</v>
      </c>
      <c r="D47" s="217">
        <v>10107</v>
      </c>
      <c r="E47" s="218">
        <v>12407</v>
      </c>
      <c r="F47" s="219"/>
      <c r="G47" s="219"/>
    </row>
    <row r="48" spans="1:7" ht="12.75">
      <c r="A48" s="216" t="s">
        <v>384</v>
      </c>
      <c r="B48" s="217">
        <v>981</v>
      </c>
      <c r="C48" s="217">
        <v>6207</v>
      </c>
      <c r="D48" s="217">
        <v>13590</v>
      </c>
      <c r="E48" s="218">
        <v>38425</v>
      </c>
      <c r="F48" s="219"/>
      <c r="G48" s="219"/>
    </row>
    <row r="49" spans="1:7" ht="12.75">
      <c r="A49" s="216"/>
      <c r="B49" s="217"/>
      <c r="C49" s="217"/>
      <c r="D49" s="217"/>
      <c r="E49" s="218"/>
      <c r="F49" s="219"/>
      <c r="G49" s="219"/>
    </row>
    <row r="50" spans="1:11" s="215" customFormat="1" ht="12.75">
      <c r="A50" s="221" t="s">
        <v>385</v>
      </c>
      <c r="B50" s="226">
        <f>SUM(B51:B52)</f>
        <v>4740391</v>
      </c>
      <c r="C50" s="226">
        <f>SUM(C51:C52)</f>
        <v>4058286</v>
      </c>
      <c r="D50" s="226">
        <f>SUM(D51:D52)</f>
        <v>3413043</v>
      </c>
      <c r="E50" s="227">
        <f>SUM(E51:E52)</f>
        <v>3111496</v>
      </c>
      <c r="F50" s="228"/>
      <c r="G50" s="228"/>
      <c r="H50" s="214"/>
      <c r="I50" s="214"/>
      <c r="J50" s="214"/>
      <c r="K50" s="214"/>
    </row>
    <row r="51" spans="1:7" ht="12.75">
      <c r="A51" s="216" t="s">
        <v>386</v>
      </c>
      <c r="B51" s="220">
        <v>470904</v>
      </c>
      <c r="C51" s="220">
        <v>253890</v>
      </c>
      <c r="D51" s="220">
        <v>323844</v>
      </c>
      <c r="E51" s="224">
        <v>168428</v>
      </c>
      <c r="F51" s="225"/>
      <c r="G51" s="225"/>
    </row>
    <row r="52" spans="1:7" ht="12.75">
      <c r="A52" s="216" t="s">
        <v>387</v>
      </c>
      <c r="B52" s="217">
        <v>4269487</v>
      </c>
      <c r="C52" s="217">
        <v>3804396</v>
      </c>
      <c r="D52" s="217">
        <v>3089199</v>
      </c>
      <c r="E52" s="218">
        <v>2943068</v>
      </c>
      <c r="F52" s="219"/>
      <c r="G52" s="219"/>
    </row>
    <row r="53" spans="1:7" ht="12.75">
      <c r="A53" s="216"/>
      <c r="B53" s="217"/>
      <c r="C53" s="217"/>
      <c r="D53" s="217"/>
      <c r="E53" s="218"/>
      <c r="F53" s="219"/>
      <c r="G53" s="219"/>
    </row>
    <row r="54" spans="1:7" ht="13.5" thickBot="1">
      <c r="A54" s="229" t="s">
        <v>388</v>
      </c>
      <c r="B54" s="230" t="s">
        <v>261</v>
      </c>
      <c r="C54" s="230">
        <f>C8+C12+C18+C25+C32+C38+C50</f>
        <v>6791615</v>
      </c>
      <c r="D54" s="230" t="s">
        <v>261</v>
      </c>
      <c r="E54" s="231">
        <f>E8+E12+E18+E25+E32+E38+E50</f>
        <v>4417646.7</v>
      </c>
      <c r="F54" s="213"/>
      <c r="G54" s="213"/>
    </row>
    <row r="55" spans="1:10" s="233" customFormat="1" ht="12.75">
      <c r="A55" s="232" t="s">
        <v>389</v>
      </c>
      <c r="C55" s="234"/>
      <c r="E55" s="234"/>
      <c r="G55" s="235"/>
      <c r="H55" s="236"/>
      <c r="I55" s="237"/>
      <c r="J55" s="237"/>
    </row>
    <row r="56" ht="12.75">
      <c r="B56" s="238"/>
    </row>
  </sheetData>
  <mergeCells count="5">
    <mergeCell ref="A5:A7"/>
    <mergeCell ref="D5:E5"/>
    <mergeCell ref="A1:E1"/>
    <mergeCell ref="A3:E3"/>
    <mergeCell ref="B5:C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5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workbookViewId="0" topLeftCell="A1">
      <selection activeCell="H8" sqref="H8"/>
    </sheetView>
  </sheetViews>
  <sheetFormatPr defaultColWidth="11.421875" defaultRowHeight="12.75"/>
  <cols>
    <col min="1" max="1" width="26.7109375" style="1" customWidth="1"/>
    <col min="2" max="5" width="17.57421875" style="1" customWidth="1"/>
    <col min="6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  <c r="J1" s="17"/>
    </row>
    <row r="2" ht="12.75">
      <c r="A2" s="316" t="s">
        <v>646</v>
      </c>
    </row>
    <row r="3" spans="1:11" ht="32.25" customHeight="1">
      <c r="A3" s="371" t="s">
        <v>626</v>
      </c>
      <c r="B3" s="371"/>
      <c r="C3" s="371"/>
      <c r="D3" s="371"/>
      <c r="E3" s="371"/>
      <c r="F3" s="18"/>
      <c r="G3" s="18"/>
      <c r="H3" s="18"/>
      <c r="I3" s="18"/>
      <c r="J3" s="18"/>
      <c r="K3" s="18"/>
    </row>
    <row r="4" spans="1:5" ht="12.75">
      <c r="A4" s="342"/>
      <c r="B4" s="342"/>
      <c r="C4" s="342"/>
      <c r="D4" s="342"/>
      <c r="E4" s="342"/>
    </row>
    <row r="5" ht="13.5" thickBot="1"/>
    <row r="6" spans="1:11" s="5" customFormat="1" ht="12.75" customHeight="1">
      <c r="A6" s="351" t="s">
        <v>13</v>
      </c>
      <c r="B6" s="351" t="s">
        <v>460</v>
      </c>
      <c r="C6" s="351" t="s">
        <v>461</v>
      </c>
      <c r="D6" s="351" t="s">
        <v>462</v>
      </c>
      <c r="E6" s="355" t="s">
        <v>417</v>
      </c>
      <c r="F6" s="4"/>
      <c r="G6" s="4"/>
      <c r="H6" s="4"/>
      <c r="I6" s="4"/>
      <c r="J6" s="4"/>
      <c r="K6" s="4"/>
    </row>
    <row r="7" spans="1:11" s="5" customFormat="1" ht="28.5" customHeight="1" thickBot="1">
      <c r="A7" s="352"/>
      <c r="B7" s="352"/>
      <c r="C7" s="352"/>
      <c r="D7" s="352"/>
      <c r="E7" s="356"/>
      <c r="F7" s="4"/>
      <c r="G7" s="4"/>
      <c r="H7" s="4"/>
      <c r="I7" s="4"/>
      <c r="J7" s="4"/>
      <c r="K7" s="4"/>
    </row>
    <row r="8" spans="1:15" s="5" customFormat="1" ht="12.75">
      <c r="A8" s="6" t="s">
        <v>14</v>
      </c>
      <c r="B8" s="7">
        <v>200000</v>
      </c>
      <c r="C8" s="71">
        <v>9.8</v>
      </c>
      <c r="D8" s="7">
        <v>1839574</v>
      </c>
      <c r="E8" s="51">
        <v>2039574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5" customFormat="1" ht="12.75">
      <c r="A9" s="6" t="s">
        <v>15</v>
      </c>
      <c r="B9" s="7">
        <v>8921</v>
      </c>
      <c r="C9" s="71">
        <v>1.2</v>
      </c>
      <c r="D9" s="7">
        <v>755677</v>
      </c>
      <c r="E9" s="51">
        <v>764598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5" customFormat="1" ht="12.75">
      <c r="A10" s="6" t="s">
        <v>16</v>
      </c>
      <c r="B10" s="7">
        <v>39749</v>
      </c>
      <c r="C10" s="71">
        <v>11.1</v>
      </c>
      <c r="D10" s="7">
        <v>319709</v>
      </c>
      <c r="E10" s="51">
        <v>359458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5" customFormat="1" ht="12.75">
      <c r="A11" s="6" t="s">
        <v>17</v>
      </c>
      <c r="B11" s="7">
        <v>54998</v>
      </c>
      <c r="C11" s="71">
        <v>11.1</v>
      </c>
      <c r="D11" s="7">
        <v>440057</v>
      </c>
      <c r="E11" s="51">
        <v>495055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2.75">
      <c r="A12" s="6" t="s">
        <v>18</v>
      </c>
      <c r="B12" s="7">
        <v>221426</v>
      </c>
      <c r="C12" s="71">
        <v>37.8</v>
      </c>
      <c r="D12" s="7">
        <v>365087</v>
      </c>
      <c r="E12" s="51">
        <v>586513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12.75">
      <c r="A13" s="6" t="s">
        <v>19</v>
      </c>
      <c r="B13" s="7">
        <v>126832</v>
      </c>
      <c r="C13" s="71">
        <v>42.1</v>
      </c>
      <c r="D13" s="7">
        <v>174643</v>
      </c>
      <c r="E13" s="51">
        <v>301475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12.75">
      <c r="A14" s="6" t="s">
        <v>20</v>
      </c>
      <c r="B14" s="7">
        <v>293460</v>
      </c>
      <c r="C14" s="71">
        <v>11.3</v>
      </c>
      <c r="D14" s="7">
        <v>2314853</v>
      </c>
      <c r="E14" s="51">
        <v>2608313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5" customFormat="1" ht="12.75">
      <c r="A15" s="6" t="s">
        <v>21</v>
      </c>
      <c r="B15" s="7">
        <v>610455</v>
      </c>
      <c r="C15" s="71">
        <v>31.6</v>
      </c>
      <c r="D15" s="7">
        <v>1320027</v>
      </c>
      <c r="E15" s="51">
        <v>1930482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5" customFormat="1" ht="12.75">
      <c r="A16" s="6" t="s">
        <v>22</v>
      </c>
      <c r="B16" s="7">
        <v>16705</v>
      </c>
      <c r="C16" s="71">
        <v>7.5</v>
      </c>
      <c r="D16" s="7">
        <v>206896</v>
      </c>
      <c r="E16" s="51">
        <v>223601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5" customFormat="1" ht="12.75">
      <c r="A17" s="6" t="s">
        <v>23</v>
      </c>
      <c r="B17" s="7">
        <v>427030</v>
      </c>
      <c r="C17" s="71">
        <v>8.9</v>
      </c>
      <c r="D17" s="7">
        <v>4380702</v>
      </c>
      <c r="E17" s="51">
        <v>4807732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5" customFormat="1" ht="12.75">
      <c r="A18" s="6" t="s">
        <v>24</v>
      </c>
      <c r="B18" s="7">
        <v>52498</v>
      </c>
      <c r="C18" s="71">
        <v>12.5</v>
      </c>
      <c r="D18" s="7">
        <v>367595</v>
      </c>
      <c r="E18" s="51">
        <v>420093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5" customFormat="1" ht="12.75">
      <c r="A19" s="6" t="s">
        <v>25</v>
      </c>
      <c r="B19" s="7">
        <v>837741</v>
      </c>
      <c r="C19" s="71">
        <v>23.5</v>
      </c>
      <c r="D19" s="7">
        <v>2727038</v>
      </c>
      <c r="E19" s="51">
        <v>3564779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2.75">
      <c r="A20" s="6" t="s">
        <v>26</v>
      </c>
      <c r="B20" s="7">
        <v>19600</v>
      </c>
      <c r="C20" s="71">
        <v>1.6</v>
      </c>
      <c r="D20" s="7">
        <v>1230452</v>
      </c>
      <c r="E20" s="51">
        <v>1250052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5" customFormat="1" ht="12.75">
      <c r="A21" s="6" t="s">
        <v>27</v>
      </c>
      <c r="B21" s="7">
        <v>111710</v>
      </c>
      <c r="C21" s="71">
        <v>23</v>
      </c>
      <c r="D21" s="7">
        <v>374309</v>
      </c>
      <c r="E21" s="51">
        <v>486019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5" customFormat="1" ht="12.75">
      <c r="A22" s="6" t="s">
        <v>28</v>
      </c>
      <c r="B22" s="7">
        <v>11125</v>
      </c>
      <c r="C22" s="128">
        <v>0.4</v>
      </c>
      <c r="D22" s="7">
        <v>2716107</v>
      </c>
      <c r="E22" s="51">
        <v>2727232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2.75">
      <c r="A23" s="6" t="s">
        <v>29</v>
      </c>
      <c r="B23" s="7">
        <v>747205</v>
      </c>
      <c r="C23" s="71">
        <v>17.3</v>
      </c>
      <c r="D23" s="7">
        <v>3578173</v>
      </c>
      <c r="E23" s="51">
        <v>4325378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2.75">
      <c r="A24" s="6" t="s">
        <v>30</v>
      </c>
      <c r="B24" s="7">
        <v>2643.9</v>
      </c>
      <c r="C24" s="71">
        <v>0.5</v>
      </c>
      <c r="D24" s="7">
        <v>561001</v>
      </c>
      <c r="E24" s="51">
        <v>563645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2.75">
      <c r="A25" s="6"/>
      <c r="B25" s="9"/>
      <c r="C25" s="130"/>
      <c r="D25" s="10"/>
      <c r="E25" s="10"/>
      <c r="F25" s="4"/>
      <c r="G25" s="8"/>
      <c r="H25" s="4"/>
      <c r="I25" s="8"/>
      <c r="J25" s="4"/>
      <c r="K25" s="8"/>
      <c r="L25" s="4"/>
      <c r="M25" s="8"/>
      <c r="N25" s="4"/>
      <c r="O25" s="8"/>
    </row>
    <row r="26" spans="1:15" s="5" customFormat="1" ht="13.5" thickBot="1">
      <c r="A26" s="11" t="s">
        <v>321</v>
      </c>
      <c r="B26" s="12">
        <f>SUM(B8:B25)</f>
        <v>3782098.9</v>
      </c>
      <c r="C26" s="129">
        <v>13.78</v>
      </c>
      <c r="D26" s="13">
        <f>SUM(D8:D25)</f>
        <v>23671900</v>
      </c>
      <c r="E26" s="13">
        <f>SUM(E8:E25)</f>
        <v>27453999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5" s="5" customFormat="1" ht="17.25" customHeight="1">
      <c r="A27" s="14" t="s">
        <v>489</v>
      </c>
      <c r="B27" s="2"/>
      <c r="C27" s="2"/>
      <c r="D27" s="2"/>
      <c r="E27" s="2"/>
    </row>
  </sheetData>
  <mergeCells count="8">
    <mergeCell ref="A3:E3"/>
    <mergeCell ref="A1:E1"/>
    <mergeCell ref="A4:E4"/>
    <mergeCell ref="A6:A7"/>
    <mergeCell ref="B6:B7"/>
    <mergeCell ref="C6:C7"/>
    <mergeCell ref="E6:E7"/>
    <mergeCell ref="D6:D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3.00390625" style="1" customWidth="1"/>
    <col min="2" max="7" width="17.57421875" style="1" customWidth="1"/>
    <col min="8" max="16384" width="11.421875" style="1" customWidth="1"/>
  </cols>
  <sheetData>
    <row r="1" spans="1:12" ht="18">
      <c r="A1" s="349" t="s">
        <v>422</v>
      </c>
      <c r="B1" s="349"/>
      <c r="C1" s="349"/>
      <c r="D1" s="349"/>
      <c r="E1" s="349"/>
      <c r="F1" s="349"/>
      <c r="G1" s="349"/>
      <c r="H1" s="17"/>
      <c r="I1" s="17"/>
      <c r="J1" s="17"/>
      <c r="K1" s="17"/>
      <c r="L1" s="17"/>
    </row>
    <row r="2" ht="12.75">
      <c r="A2" s="316" t="s">
        <v>646</v>
      </c>
    </row>
    <row r="3" spans="1:13" ht="32.25" customHeight="1">
      <c r="A3" s="371" t="s">
        <v>627</v>
      </c>
      <c r="B3" s="371"/>
      <c r="C3" s="371"/>
      <c r="D3" s="371"/>
      <c r="E3" s="371"/>
      <c r="F3" s="371"/>
      <c r="G3" s="371"/>
      <c r="H3" s="18"/>
      <c r="I3" s="18"/>
      <c r="J3" s="18"/>
      <c r="K3" s="18"/>
      <c r="L3" s="18"/>
      <c r="M3" s="18"/>
    </row>
    <row r="4" ht="13.5" thickBot="1"/>
    <row r="5" spans="1:13" s="5" customFormat="1" ht="12.75" customHeight="1">
      <c r="A5" s="351" t="s">
        <v>13</v>
      </c>
      <c r="B5" s="351" t="s">
        <v>291</v>
      </c>
      <c r="C5" s="351" t="s">
        <v>292</v>
      </c>
      <c r="D5" s="351" t="s">
        <v>293</v>
      </c>
      <c r="E5" s="351" t="s">
        <v>294</v>
      </c>
      <c r="F5" s="351" t="s">
        <v>295</v>
      </c>
      <c r="G5" s="353" t="s">
        <v>296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352"/>
      <c r="B6" s="352"/>
      <c r="C6" s="352"/>
      <c r="D6" s="352"/>
      <c r="E6" s="352"/>
      <c r="F6" s="352"/>
      <c r="G6" s="354"/>
      <c r="H6" s="4"/>
      <c r="I6" s="4"/>
      <c r="J6" s="4"/>
      <c r="K6" s="4"/>
      <c r="L6" s="4"/>
      <c r="M6" s="4"/>
    </row>
    <row r="7" spans="1:17" s="5" customFormat="1" ht="12.75">
      <c r="A7" s="6" t="s">
        <v>14</v>
      </c>
      <c r="B7" s="7">
        <v>198000</v>
      </c>
      <c r="C7" s="71">
        <v>9.93</v>
      </c>
      <c r="D7" s="7">
        <v>1994418</v>
      </c>
      <c r="E7" s="7">
        <v>2000</v>
      </c>
      <c r="F7" s="71">
        <v>4.43</v>
      </c>
      <c r="G7" s="7">
        <v>45156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5" customFormat="1" ht="12.75">
      <c r="A8" s="6" t="s">
        <v>15</v>
      </c>
      <c r="B8" s="7">
        <v>3800</v>
      </c>
      <c r="C8" s="71">
        <v>0.9</v>
      </c>
      <c r="D8" s="7">
        <v>421539.29</v>
      </c>
      <c r="E8" s="7">
        <v>5121</v>
      </c>
      <c r="F8" s="71">
        <v>1.49</v>
      </c>
      <c r="G8" s="7">
        <v>343058.63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5" customFormat="1" ht="12.75">
      <c r="A9" s="6" t="s">
        <v>16</v>
      </c>
      <c r="B9" s="7">
        <v>4253</v>
      </c>
      <c r="C9" s="71">
        <v>4.18</v>
      </c>
      <c r="D9" s="7">
        <v>101859</v>
      </c>
      <c r="E9" s="7">
        <v>35496</v>
      </c>
      <c r="F9" s="71">
        <v>13.78</v>
      </c>
      <c r="G9" s="7">
        <v>257599.47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5" customFormat="1" ht="12.75">
      <c r="A10" s="6" t="s">
        <v>17</v>
      </c>
      <c r="B10" s="7">
        <v>11442</v>
      </c>
      <c r="C10" s="71">
        <v>4.04</v>
      </c>
      <c r="D10" s="7">
        <v>283216.3</v>
      </c>
      <c r="E10" s="7">
        <v>43556</v>
      </c>
      <c r="F10" s="71">
        <v>20.56</v>
      </c>
      <c r="G10" s="7">
        <v>211838.7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5" customFormat="1" ht="12.75">
      <c r="A11" s="6" t="s">
        <v>18</v>
      </c>
      <c r="B11" s="7">
        <v>2041.11</v>
      </c>
      <c r="C11" s="71">
        <v>1.28</v>
      </c>
      <c r="D11" s="7">
        <v>159471</v>
      </c>
      <c r="E11" s="7">
        <v>219384.61</v>
      </c>
      <c r="F11" s="71">
        <v>51.37</v>
      </c>
      <c r="G11" s="7">
        <v>427042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5" customFormat="1" ht="12.75">
      <c r="A12" s="6" t="s">
        <v>19</v>
      </c>
      <c r="B12" s="7">
        <v>377.8</v>
      </c>
      <c r="C12" s="71">
        <v>0.37</v>
      </c>
      <c r="D12" s="7">
        <v>101680.2</v>
      </c>
      <c r="E12" s="7">
        <v>126454.6</v>
      </c>
      <c r="F12" s="71">
        <v>63.29</v>
      </c>
      <c r="G12" s="7">
        <v>199795.3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5" customFormat="1" ht="12.75">
      <c r="A13" s="6" t="s">
        <v>20</v>
      </c>
      <c r="B13" s="95" t="s">
        <v>261</v>
      </c>
      <c r="C13" s="95" t="s">
        <v>261</v>
      </c>
      <c r="D13" s="7">
        <v>1562356.5</v>
      </c>
      <c r="E13" s="7">
        <v>293460</v>
      </c>
      <c r="F13" s="71">
        <v>28.06</v>
      </c>
      <c r="G13" s="7">
        <v>1045956.6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5" customFormat="1" ht="12.75">
      <c r="A14" s="6" t="s">
        <v>21</v>
      </c>
      <c r="B14" s="7">
        <v>366046</v>
      </c>
      <c r="C14" s="71">
        <v>24.2</v>
      </c>
      <c r="D14" s="7">
        <v>1512755</v>
      </c>
      <c r="E14" s="7">
        <v>244409</v>
      </c>
      <c r="F14" s="71">
        <v>58.51</v>
      </c>
      <c r="G14" s="7">
        <v>417727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5" customFormat="1" ht="12.75">
      <c r="A15" s="6" t="s">
        <v>22</v>
      </c>
      <c r="B15" s="7">
        <v>7458.18</v>
      </c>
      <c r="C15" s="95" t="s">
        <v>261</v>
      </c>
      <c r="D15" s="7">
        <v>212197.25</v>
      </c>
      <c r="E15" s="7">
        <v>9247.03</v>
      </c>
      <c r="F15" s="71">
        <v>81.09</v>
      </c>
      <c r="G15" s="7">
        <v>11403.75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5" customFormat="1" ht="12.75">
      <c r="A16" s="6" t="s">
        <v>23</v>
      </c>
      <c r="B16" s="7">
        <v>13456</v>
      </c>
      <c r="C16" s="71">
        <v>0.5</v>
      </c>
      <c r="D16" s="7">
        <v>2700000</v>
      </c>
      <c r="E16" s="7">
        <v>413574</v>
      </c>
      <c r="F16" s="71">
        <v>19.62</v>
      </c>
      <c r="G16" s="7">
        <v>2107732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5" customFormat="1" ht="12.75">
      <c r="A17" s="6" t="s">
        <v>24</v>
      </c>
      <c r="B17" s="7">
        <v>20812</v>
      </c>
      <c r="C17" s="71">
        <v>6.84</v>
      </c>
      <c r="D17" s="7">
        <v>304277.49</v>
      </c>
      <c r="E17" s="7">
        <v>31686</v>
      </c>
      <c r="F17" s="71">
        <v>27.36</v>
      </c>
      <c r="G17" s="7">
        <v>115815.51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5" customFormat="1" ht="12.75">
      <c r="A18" s="6" t="s">
        <v>25</v>
      </c>
      <c r="B18" s="95" t="s">
        <v>261</v>
      </c>
      <c r="C18" s="95" t="s">
        <v>261</v>
      </c>
      <c r="D18" s="7">
        <v>2744203.9</v>
      </c>
      <c r="E18" s="95" t="s">
        <v>261</v>
      </c>
      <c r="F18" s="95" t="s">
        <v>261</v>
      </c>
      <c r="G18" s="7">
        <v>820575.11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5" customFormat="1" ht="12.75">
      <c r="A19" s="6" t="s">
        <v>26</v>
      </c>
      <c r="B19" s="95" t="s">
        <v>261</v>
      </c>
      <c r="C19" s="95" t="s">
        <v>261</v>
      </c>
      <c r="D19" s="7">
        <v>817302</v>
      </c>
      <c r="E19" s="7">
        <v>19600</v>
      </c>
      <c r="F19" s="71">
        <v>4.53</v>
      </c>
      <c r="G19" s="7">
        <v>432750.23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5" customFormat="1" ht="12.75">
      <c r="A20" s="6" t="s">
        <v>27</v>
      </c>
      <c r="B20" s="7">
        <v>7350</v>
      </c>
      <c r="C20" s="71">
        <v>2.14</v>
      </c>
      <c r="D20" s="7">
        <v>342717.25</v>
      </c>
      <c r="E20" s="7">
        <v>104360</v>
      </c>
      <c r="F20" s="71">
        <v>72.83</v>
      </c>
      <c r="G20" s="7">
        <v>143301.75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5" customFormat="1" ht="12.75">
      <c r="A21" s="6" t="s">
        <v>28</v>
      </c>
      <c r="B21" s="95" t="s">
        <v>261</v>
      </c>
      <c r="C21" s="95" t="s">
        <v>261</v>
      </c>
      <c r="D21" s="7">
        <v>2476755.3</v>
      </c>
      <c r="E21" s="7">
        <v>11124.8</v>
      </c>
      <c r="F21" s="128">
        <v>4.44</v>
      </c>
      <c r="G21" s="7">
        <v>250477.04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5" customFormat="1" ht="12.75">
      <c r="A22" s="6" t="s">
        <v>29</v>
      </c>
      <c r="B22" s="7">
        <v>355663</v>
      </c>
      <c r="C22" s="71">
        <v>11.07</v>
      </c>
      <c r="D22" s="7">
        <v>3213774</v>
      </c>
      <c r="E22" s="7">
        <v>391542</v>
      </c>
      <c r="F22" s="71">
        <v>35.22</v>
      </c>
      <c r="G22" s="7">
        <v>1111604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5" customFormat="1" ht="12.75">
      <c r="A23" s="6" t="s">
        <v>30</v>
      </c>
      <c r="B23" s="7"/>
      <c r="C23" s="95" t="s">
        <v>261</v>
      </c>
      <c r="D23" s="7">
        <v>193553.1</v>
      </c>
      <c r="E23" s="95" t="s">
        <v>261</v>
      </c>
      <c r="F23" s="95" t="s">
        <v>261</v>
      </c>
      <c r="G23" s="7">
        <v>370091.52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5" customFormat="1" ht="12.75">
      <c r="A24" s="6"/>
      <c r="B24" s="9"/>
      <c r="C24" s="130"/>
      <c r="D24" s="10"/>
      <c r="E24" s="10"/>
      <c r="F24" s="130"/>
      <c r="G24" s="10"/>
      <c r="H24" s="4"/>
      <c r="I24" s="8"/>
      <c r="J24" s="4"/>
      <c r="K24" s="8"/>
      <c r="L24" s="4"/>
      <c r="M24" s="8"/>
      <c r="N24" s="4"/>
      <c r="O24" s="8"/>
      <c r="P24" s="4"/>
      <c r="Q24" s="8"/>
    </row>
    <row r="25" spans="1:17" s="5" customFormat="1" ht="13.5" thickBot="1">
      <c r="A25" s="11" t="s">
        <v>321</v>
      </c>
      <c r="B25" s="12">
        <f>SUM(B7:B24)</f>
        <v>990699.09</v>
      </c>
      <c r="C25" s="129">
        <v>5.18</v>
      </c>
      <c r="D25" s="13">
        <f>SUM(D7:D24)</f>
        <v>19142075.580000002</v>
      </c>
      <c r="E25" s="13">
        <f>SUM(E7:E24)</f>
        <v>1951015.04</v>
      </c>
      <c r="F25" s="129">
        <v>23.47</v>
      </c>
      <c r="G25" s="13">
        <f>SUM(G7:G24)</f>
        <v>8311924.610000001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7" s="5" customFormat="1" ht="17.25" customHeight="1">
      <c r="A26" s="14" t="s">
        <v>489</v>
      </c>
      <c r="B26" s="2"/>
      <c r="C26" s="2"/>
      <c r="D26" s="2"/>
      <c r="E26" s="2"/>
      <c r="F26" s="2"/>
      <c r="G26" s="2"/>
    </row>
  </sheetData>
  <mergeCells count="9"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I14" sqref="I14"/>
    </sheetView>
  </sheetViews>
  <sheetFormatPr defaultColWidth="11.421875" defaultRowHeight="12.75"/>
  <cols>
    <col min="1" max="1" width="23.00390625" style="1" customWidth="1"/>
    <col min="2" max="3" width="30.7109375" style="1" customWidth="1"/>
    <col min="4" max="16384" width="11.421875" style="1" customWidth="1"/>
  </cols>
  <sheetData>
    <row r="1" spans="1:8" ht="18">
      <c r="A1" s="349" t="s">
        <v>422</v>
      </c>
      <c r="B1" s="349"/>
      <c r="C1" s="349"/>
      <c r="D1" s="17"/>
      <c r="E1" s="17"/>
      <c r="F1" s="17"/>
      <c r="G1" s="17"/>
      <c r="H1" s="17"/>
    </row>
    <row r="2" ht="12.75">
      <c r="A2" s="316" t="s">
        <v>646</v>
      </c>
    </row>
    <row r="3" spans="1:9" ht="30.75" customHeight="1">
      <c r="A3" s="371" t="s">
        <v>628</v>
      </c>
      <c r="B3" s="371"/>
      <c r="C3" s="371"/>
      <c r="D3" s="18"/>
      <c r="E3" s="18"/>
      <c r="F3" s="18"/>
      <c r="G3" s="18"/>
      <c r="H3" s="18"/>
      <c r="I3" s="18"/>
    </row>
    <row r="4" spans="1:3" ht="12.75">
      <c r="A4" s="342"/>
      <c r="B4" s="342"/>
      <c r="C4" s="342"/>
    </row>
    <row r="5" ht="13.5" thickBot="1"/>
    <row r="6" spans="1:9" s="5" customFormat="1" ht="12.75" customHeight="1">
      <c r="A6" s="351" t="s">
        <v>13</v>
      </c>
      <c r="B6" s="351" t="s">
        <v>297</v>
      </c>
      <c r="C6" s="353" t="s">
        <v>298</v>
      </c>
      <c r="D6" s="4"/>
      <c r="E6" s="4"/>
      <c r="F6" s="4"/>
      <c r="G6" s="4"/>
      <c r="H6" s="4"/>
      <c r="I6" s="4"/>
    </row>
    <row r="7" spans="1:9" s="5" customFormat="1" ht="28.5" customHeight="1" thickBot="1">
      <c r="A7" s="352"/>
      <c r="B7" s="352"/>
      <c r="C7" s="354"/>
      <c r="D7" s="4"/>
      <c r="E7" s="4"/>
      <c r="F7" s="4"/>
      <c r="G7" s="4"/>
      <c r="H7" s="4"/>
      <c r="I7" s="4"/>
    </row>
    <row r="8" spans="1:13" s="5" customFormat="1" ht="12.75">
      <c r="A8" s="6" t="s">
        <v>14</v>
      </c>
      <c r="B8" s="7">
        <v>12201</v>
      </c>
      <c r="C8" s="7">
        <v>119679.4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2.75">
      <c r="A9" s="6" t="s">
        <v>15</v>
      </c>
      <c r="B9" s="95" t="s">
        <v>261</v>
      </c>
      <c r="C9" s="7">
        <v>2326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5" customFormat="1" ht="12.75">
      <c r="A10" s="6" t="s">
        <v>16</v>
      </c>
      <c r="B10" s="95" t="s">
        <v>261</v>
      </c>
      <c r="C10" s="7">
        <v>4313.1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5" customFormat="1" ht="12.75">
      <c r="A11" s="6" t="s">
        <v>17</v>
      </c>
      <c r="B11" s="95" t="s">
        <v>261</v>
      </c>
      <c r="C11" s="7">
        <v>27992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5" customFormat="1" ht="12.75">
      <c r="A12" s="6" t="s">
        <v>18</v>
      </c>
      <c r="B12" s="7">
        <v>13576</v>
      </c>
      <c r="C12" s="7">
        <v>13608.9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5" customFormat="1" ht="12.75">
      <c r="A13" s="6" t="s">
        <v>19</v>
      </c>
      <c r="B13" s="95" t="s">
        <v>261</v>
      </c>
      <c r="C13" s="7">
        <v>377.2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5" customFormat="1" ht="12.75">
      <c r="A14" s="6" t="s">
        <v>20</v>
      </c>
      <c r="B14" s="95" t="s">
        <v>261</v>
      </c>
      <c r="C14" s="7">
        <v>77.7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5" customFormat="1" ht="12.75">
      <c r="A15" s="6" t="s">
        <v>21</v>
      </c>
      <c r="B15" s="7">
        <v>152.6</v>
      </c>
      <c r="C15" s="7">
        <v>17996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5" customFormat="1" ht="12.75">
      <c r="A16" s="6" t="s">
        <v>22</v>
      </c>
      <c r="B16" s="95" t="s">
        <v>261</v>
      </c>
      <c r="C16" s="96" t="s">
        <v>261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ht="12.75">
      <c r="A17" s="6" t="s">
        <v>23</v>
      </c>
      <c r="B17" s="7">
        <v>10654</v>
      </c>
      <c r="C17" s="7">
        <v>111217.2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5" customFormat="1" ht="12.75">
      <c r="A18" s="6" t="s">
        <v>24</v>
      </c>
      <c r="B18" s="95" t="s">
        <v>261</v>
      </c>
      <c r="C18" s="96" t="s">
        <v>261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5" customFormat="1" ht="12.75">
      <c r="A19" s="6" t="s">
        <v>25</v>
      </c>
      <c r="B19" s="95" t="s">
        <v>261</v>
      </c>
      <c r="C19" s="96" t="s">
        <v>261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5" customFormat="1" ht="12.75">
      <c r="A20" s="6" t="s">
        <v>26</v>
      </c>
      <c r="B20" s="95" t="s">
        <v>261</v>
      </c>
      <c r="C20" s="7">
        <v>1218.8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6" t="s">
        <v>27</v>
      </c>
      <c r="B21" s="95" t="s">
        <v>261</v>
      </c>
      <c r="C21" s="96" t="s">
        <v>261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5" customFormat="1" ht="12.75">
      <c r="A22" s="6" t="s">
        <v>28</v>
      </c>
      <c r="B22" s="95" t="s">
        <v>261</v>
      </c>
      <c r="C22" s="96" t="s">
        <v>261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5" customFormat="1" ht="12.75">
      <c r="A23" s="6" t="s">
        <v>29</v>
      </c>
      <c r="B23" s="7">
        <v>80941</v>
      </c>
      <c r="C23" s="7">
        <v>85555.6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5" customFormat="1" ht="12.75">
      <c r="A24" s="6" t="s">
        <v>30</v>
      </c>
      <c r="B24" s="95" t="s">
        <v>261</v>
      </c>
      <c r="C24" s="96" t="s">
        <v>261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5" customFormat="1" ht="12.75">
      <c r="A25" s="6"/>
      <c r="B25" s="9"/>
      <c r="C25" s="10"/>
      <c r="D25" s="4"/>
      <c r="E25" s="8"/>
      <c r="F25" s="4"/>
      <c r="G25" s="8"/>
      <c r="H25" s="4"/>
      <c r="I25" s="8"/>
      <c r="J25" s="4"/>
      <c r="K25" s="8"/>
      <c r="L25" s="4"/>
      <c r="M25" s="8"/>
    </row>
    <row r="26" spans="1:13" s="5" customFormat="1" ht="13.5" thickBot="1">
      <c r="A26" s="11" t="s">
        <v>321</v>
      </c>
      <c r="B26" s="12">
        <f>SUM(B8:B25)</f>
        <v>117524.6</v>
      </c>
      <c r="C26" s="13">
        <f>SUM(C8:C25)</f>
        <v>384361.9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3" s="5" customFormat="1" ht="17.25" customHeight="1">
      <c r="A27" s="14" t="s">
        <v>489</v>
      </c>
      <c r="B27" s="2"/>
      <c r="C27" s="2"/>
    </row>
  </sheetData>
  <mergeCells count="6">
    <mergeCell ref="A3:C3"/>
    <mergeCell ref="A1:C1"/>
    <mergeCell ref="A4:C4"/>
    <mergeCell ref="A6:A7"/>
    <mergeCell ref="B6:B7"/>
    <mergeCell ref="C6:C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G19" sqref="G19"/>
    </sheetView>
  </sheetViews>
  <sheetFormatPr defaultColWidth="11.421875" defaultRowHeight="12.75"/>
  <cols>
    <col min="1" max="1" width="23.00390625" style="1" customWidth="1"/>
    <col min="2" max="3" width="30.7109375" style="1" customWidth="1"/>
    <col min="4" max="16384" width="11.421875" style="1" customWidth="1"/>
  </cols>
  <sheetData>
    <row r="1" spans="1:8" ht="18">
      <c r="A1" s="349" t="s">
        <v>422</v>
      </c>
      <c r="B1" s="349"/>
      <c r="C1" s="349"/>
      <c r="D1" s="17"/>
      <c r="E1" s="17"/>
      <c r="F1" s="17"/>
      <c r="G1" s="17"/>
      <c r="H1" s="17"/>
    </row>
    <row r="2" ht="12.75">
      <c r="A2" s="316" t="s">
        <v>646</v>
      </c>
    </row>
    <row r="3" spans="1:9" ht="42" customHeight="1">
      <c r="A3" s="371" t="s">
        <v>629</v>
      </c>
      <c r="B3" s="371"/>
      <c r="C3" s="371"/>
      <c r="D3" s="18"/>
      <c r="E3" s="18"/>
      <c r="F3" s="18"/>
      <c r="G3" s="18"/>
      <c r="H3" s="18"/>
      <c r="I3" s="18"/>
    </row>
    <row r="4" ht="13.5" thickBot="1"/>
    <row r="5" spans="1:11" s="5" customFormat="1" ht="12.75" customHeight="1">
      <c r="A5" s="351" t="s">
        <v>13</v>
      </c>
      <c r="B5" s="351" t="s">
        <v>463</v>
      </c>
      <c r="C5" s="353" t="s">
        <v>464</v>
      </c>
      <c r="D5" s="4"/>
      <c r="E5" s="4"/>
      <c r="F5" s="4"/>
      <c r="H5" s="1"/>
      <c r="I5" s="1"/>
      <c r="J5" s="1"/>
      <c r="K5" s="1"/>
    </row>
    <row r="6" spans="1:10" s="5" customFormat="1" ht="28.5" customHeight="1" thickBot="1">
      <c r="A6" s="352"/>
      <c r="B6" s="352"/>
      <c r="C6" s="354"/>
      <c r="D6" s="4"/>
      <c r="E6" s="4"/>
      <c r="F6" s="4"/>
      <c r="H6" s="4"/>
      <c r="I6" s="4"/>
      <c r="J6" s="4"/>
    </row>
    <row r="7" spans="1:13" s="5" customFormat="1" ht="12.75">
      <c r="A7" s="6" t="s">
        <v>14</v>
      </c>
      <c r="B7" s="34">
        <v>5</v>
      </c>
      <c r="C7" s="34">
        <v>26</v>
      </c>
      <c r="D7" s="8"/>
      <c r="E7" s="8"/>
      <c r="F7" s="8"/>
      <c r="H7" s="4"/>
      <c r="I7" s="4"/>
      <c r="J7" s="4"/>
      <c r="L7" s="8"/>
      <c r="M7" s="8"/>
    </row>
    <row r="8" spans="1:13" s="5" customFormat="1" ht="12.75">
      <c r="A8" s="6" t="s">
        <v>15</v>
      </c>
      <c r="B8" s="34">
        <v>2</v>
      </c>
      <c r="C8" s="34">
        <v>2</v>
      </c>
      <c r="D8" s="8"/>
      <c r="E8" s="8"/>
      <c r="F8" s="8"/>
      <c r="H8" s="8"/>
      <c r="I8" s="8"/>
      <c r="J8" s="8"/>
      <c r="K8" s="8"/>
      <c r="L8" s="8"/>
      <c r="M8" s="8"/>
    </row>
    <row r="9" spans="1:13" s="5" customFormat="1" ht="12.75">
      <c r="A9" s="6" t="s">
        <v>16</v>
      </c>
      <c r="B9" s="131" t="s">
        <v>261</v>
      </c>
      <c r="C9" s="34">
        <v>1</v>
      </c>
      <c r="D9" s="8"/>
      <c r="E9" s="8"/>
      <c r="F9" s="8"/>
      <c r="H9" s="8"/>
      <c r="I9" s="8"/>
      <c r="J9" s="8"/>
      <c r="K9" s="8"/>
      <c r="L9" s="8"/>
      <c r="M9" s="8"/>
    </row>
    <row r="10" spans="1:13" s="5" customFormat="1" ht="12.75">
      <c r="A10" s="6" t="s">
        <v>17</v>
      </c>
      <c r="B10" s="34">
        <v>2</v>
      </c>
      <c r="C10" s="34">
        <v>4</v>
      </c>
      <c r="D10" s="8"/>
      <c r="E10" s="8"/>
      <c r="F10" s="8"/>
      <c r="H10" s="8"/>
      <c r="I10" s="8"/>
      <c r="J10" s="8"/>
      <c r="K10" s="8"/>
      <c r="L10" s="8"/>
      <c r="M10" s="8"/>
    </row>
    <row r="11" spans="1:13" s="5" customFormat="1" ht="12.75">
      <c r="A11" s="6" t="s">
        <v>18</v>
      </c>
      <c r="B11" s="34">
        <v>1</v>
      </c>
      <c r="C11" s="34">
        <v>1</v>
      </c>
      <c r="D11" s="8"/>
      <c r="E11" s="8"/>
      <c r="F11" s="8"/>
      <c r="H11" s="8"/>
      <c r="I11" s="8"/>
      <c r="J11" s="8"/>
      <c r="K11" s="8"/>
      <c r="L11" s="8"/>
      <c r="M11" s="8"/>
    </row>
    <row r="12" spans="1:13" s="5" customFormat="1" ht="12.75">
      <c r="A12" s="6" t="s">
        <v>19</v>
      </c>
      <c r="B12" s="131" t="s">
        <v>261</v>
      </c>
      <c r="C12" s="34">
        <v>3</v>
      </c>
      <c r="D12" s="8"/>
      <c r="E12" s="8"/>
      <c r="F12" s="8"/>
      <c r="H12" s="8"/>
      <c r="I12" s="8"/>
      <c r="J12" s="8"/>
      <c r="K12" s="8"/>
      <c r="L12" s="8"/>
      <c r="M12" s="8"/>
    </row>
    <row r="13" spans="1:13" s="5" customFormat="1" ht="12.75">
      <c r="A13" s="6" t="s">
        <v>20</v>
      </c>
      <c r="B13" s="131" t="s">
        <v>261</v>
      </c>
      <c r="C13" s="34">
        <v>1</v>
      </c>
      <c r="D13" s="8"/>
      <c r="E13" s="8"/>
      <c r="F13" s="8"/>
      <c r="H13" s="8"/>
      <c r="I13" s="8"/>
      <c r="J13" s="8"/>
      <c r="K13" s="8"/>
      <c r="L13" s="8"/>
      <c r="M13" s="8"/>
    </row>
    <row r="14" spans="1:13" s="5" customFormat="1" ht="12.75">
      <c r="A14" s="6" t="s">
        <v>21</v>
      </c>
      <c r="B14" s="34">
        <v>11</v>
      </c>
      <c r="C14" s="34">
        <v>2</v>
      </c>
      <c r="D14" s="8"/>
      <c r="E14" s="8"/>
      <c r="F14" s="8"/>
      <c r="H14" s="8"/>
      <c r="I14" s="8"/>
      <c r="J14" s="8"/>
      <c r="K14" s="8"/>
      <c r="L14" s="8"/>
      <c r="M14" s="8"/>
    </row>
    <row r="15" spans="1:13" s="5" customFormat="1" ht="12.75">
      <c r="A15" s="6" t="s">
        <v>22</v>
      </c>
      <c r="B15" s="34">
        <v>8</v>
      </c>
      <c r="C15" s="132" t="s">
        <v>261</v>
      </c>
      <c r="D15" s="8"/>
      <c r="E15" s="8"/>
      <c r="F15" s="8"/>
      <c r="H15" s="8"/>
      <c r="I15" s="8"/>
      <c r="J15" s="8"/>
      <c r="K15" s="8"/>
      <c r="L15" s="8"/>
      <c r="M15" s="8"/>
    </row>
    <row r="16" spans="1:13" s="5" customFormat="1" ht="12.75">
      <c r="A16" s="6" t="s">
        <v>23</v>
      </c>
      <c r="B16" s="131" t="s">
        <v>261</v>
      </c>
      <c r="C16" s="34">
        <v>6</v>
      </c>
      <c r="D16" s="8"/>
      <c r="E16" s="8"/>
      <c r="F16" s="8"/>
      <c r="H16" s="8"/>
      <c r="I16" s="8"/>
      <c r="J16" s="8"/>
      <c r="K16" s="8"/>
      <c r="L16" s="8"/>
      <c r="M16" s="8"/>
    </row>
    <row r="17" spans="1:13" s="5" customFormat="1" ht="12.75">
      <c r="A17" s="6" t="s">
        <v>24</v>
      </c>
      <c r="B17" s="34">
        <v>3</v>
      </c>
      <c r="C17" s="34">
        <v>1</v>
      </c>
      <c r="D17" s="8"/>
      <c r="E17" s="8"/>
      <c r="F17" s="8"/>
      <c r="H17" s="8"/>
      <c r="I17" s="8"/>
      <c r="J17" s="8"/>
      <c r="K17" s="8"/>
      <c r="L17" s="8"/>
      <c r="M17" s="8"/>
    </row>
    <row r="18" spans="1:13" s="5" customFormat="1" ht="12.75">
      <c r="A18" s="6" t="s">
        <v>25</v>
      </c>
      <c r="B18" s="34">
        <v>2</v>
      </c>
      <c r="C18" s="34">
        <v>2</v>
      </c>
      <c r="D18" s="8"/>
      <c r="E18" s="8"/>
      <c r="F18" s="8"/>
      <c r="H18" s="8"/>
      <c r="I18" s="8"/>
      <c r="J18" s="8"/>
      <c r="K18" s="8"/>
      <c r="L18" s="8"/>
      <c r="M18" s="8"/>
    </row>
    <row r="19" spans="1:13" s="5" customFormat="1" ht="12.75">
      <c r="A19" s="6" t="s">
        <v>26</v>
      </c>
      <c r="B19" s="34">
        <v>7</v>
      </c>
      <c r="C19" s="132" t="s">
        <v>261</v>
      </c>
      <c r="D19" s="8"/>
      <c r="E19" s="8"/>
      <c r="F19" s="8"/>
      <c r="H19" s="8"/>
      <c r="I19" s="8"/>
      <c r="J19" s="8"/>
      <c r="K19" s="8"/>
      <c r="L19" s="8"/>
      <c r="M19" s="8"/>
    </row>
    <row r="20" spans="1:13" s="5" customFormat="1" ht="12.75">
      <c r="A20" s="6" t="s">
        <v>27</v>
      </c>
      <c r="B20" s="131" t="s">
        <v>261</v>
      </c>
      <c r="C20" s="132" t="s">
        <v>261</v>
      </c>
      <c r="D20" s="8"/>
      <c r="E20" s="8"/>
      <c r="F20" s="8"/>
      <c r="H20" s="8"/>
      <c r="I20" s="8"/>
      <c r="J20" s="8"/>
      <c r="K20" s="8"/>
      <c r="L20" s="8"/>
      <c r="M20" s="8"/>
    </row>
    <row r="21" spans="1:13" s="5" customFormat="1" ht="12.75">
      <c r="A21" s="6" t="s">
        <v>28</v>
      </c>
      <c r="B21" s="131" t="s">
        <v>261</v>
      </c>
      <c r="C21" s="132" t="s">
        <v>261</v>
      </c>
      <c r="D21" s="8"/>
      <c r="E21" s="8"/>
      <c r="F21" s="8"/>
      <c r="H21" s="8"/>
      <c r="I21" s="8"/>
      <c r="J21" s="8"/>
      <c r="K21" s="8"/>
      <c r="L21" s="8"/>
      <c r="M21" s="8"/>
    </row>
    <row r="22" spans="1:13" s="5" customFormat="1" ht="12.75">
      <c r="A22" s="6" t="s">
        <v>29</v>
      </c>
      <c r="B22" s="34">
        <v>3</v>
      </c>
      <c r="C22" s="34">
        <v>3</v>
      </c>
      <c r="D22" s="8"/>
      <c r="E22" s="8"/>
      <c r="F22" s="8"/>
      <c r="H22" s="8"/>
      <c r="I22" s="8"/>
      <c r="J22" s="8"/>
      <c r="K22" s="8"/>
      <c r="L22" s="8"/>
      <c r="M22" s="8"/>
    </row>
    <row r="23" spans="1:13" s="5" customFormat="1" ht="12.75">
      <c r="A23" s="6" t="s">
        <v>30</v>
      </c>
      <c r="B23" s="131" t="s">
        <v>261</v>
      </c>
      <c r="C23" s="132" t="s">
        <v>261</v>
      </c>
      <c r="D23" s="8"/>
      <c r="E23" s="8"/>
      <c r="F23" s="8"/>
      <c r="H23" s="8"/>
      <c r="I23" s="8"/>
      <c r="J23" s="8"/>
      <c r="K23" s="8"/>
      <c r="L23" s="8"/>
      <c r="M23" s="8"/>
    </row>
    <row r="24" spans="1:13" s="5" customFormat="1" ht="12.75">
      <c r="A24" s="6"/>
      <c r="B24" s="46"/>
      <c r="C24" s="47"/>
      <c r="D24" s="4"/>
      <c r="E24" s="8"/>
      <c r="F24" s="4"/>
      <c r="H24" s="8"/>
      <c r="I24" s="8"/>
      <c r="J24" s="8"/>
      <c r="K24" s="8"/>
      <c r="L24" s="4"/>
      <c r="M24" s="8"/>
    </row>
    <row r="25" spans="1:13" s="5" customFormat="1" ht="13.5" thickBot="1">
      <c r="A25" s="11" t="s">
        <v>321</v>
      </c>
      <c r="B25" s="48">
        <f>SUM(B7:B24)</f>
        <v>44</v>
      </c>
      <c r="C25" s="49">
        <f>SUM(C7:C24)</f>
        <v>52</v>
      </c>
      <c r="D25" s="8"/>
      <c r="E25" s="8"/>
      <c r="F25" s="8"/>
      <c r="H25" s="8"/>
      <c r="I25" s="4"/>
      <c r="J25" s="8"/>
      <c r="K25" s="4"/>
      <c r="L25" s="8"/>
      <c r="M25" s="8"/>
    </row>
    <row r="26" spans="1:11" s="5" customFormat="1" ht="17.25" customHeight="1">
      <c r="A26" s="14" t="s">
        <v>489</v>
      </c>
      <c r="B26" s="2"/>
      <c r="C26" s="2"/>
      <c r="H26" s="8"/>
      <c r="I26" s="8"/>
      <c r="J26" s="8"/>
      <c r="K26" s="8"/>
    </row>
    <row r="27" spans="8:11" ht="12.75">
      <c r="H27" s="5"/>
      <c r="I27" s="5"/>
      <c r="J27" s="5"/>
      <c r="K27" s="5"/>
    </row>
  </sheetData>
  <mergeCells count="5">
    <mergeCell ref="A3:C3"/>
    <mergeCell ref="A1:C1"/>
    <mergeCell ref="A5:A6"/>
    <mergeCell ref="B5:B6"/>
    <mergeCell ref="C5:C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D33" sqref="D33"/>
    </sheetView>
  </sheetViews>
  <sheetFormatPr defaultColWidth="11.421875" defaultRowHeight="12.75"/>
  <cols>
    <col min="1" max="1" width="28.00390625" style="1" customWidth="1"/>
    <col min="2" max="4" width="13.00390625" style="1" customWidth="1"/>
    <col min="5" max="5" width="14.140625" style="1" customWidth="1"/>
    <col min="6" max="16384" width="11.421875" style="1" customWidth="1"/>
  </cols>
  <sheetData>
    <row r="1" spans="1:6" ht="18">
      <c r="A1" s="349" t="s">
        <v>422</v>
      </c>
      <c r="B1" s="349"/>
      <c r="C1" s="349"/>
      <c r="D1" s="349"/>
      <c r="E1" s="349"/>
      <c r="F1" s="17"/>
    </row>
    <row r="2" ht="12.75">
      <c r="A2" s="316" t="s">
        <v>646</v>
      </c>
    </row>
    <row r="3" spans="1:7" ht="15">
      <c r="A3" s="350" t="s">
        <v>492</v>
      </c>
      <c r="B3" s="350"/>
      <c r="C3" s="350"/>
      <c r="D3" s="350"/>
      <c r="E3" s="350"/>
      <c r="F3" s="18"/>
      <c r="G3" s="18"/>
    </row>
    <row r="4" spans="1:5" ht="15">
      <c r="A4" s="350" t="s">
        <v>534</v>
      </c>
      <c r="B4" s="350"/>
      <c r="C4" s="350"/>
      <c r="D4" s="350"/>
      <c r="E4" s="350"/>
    </row>
    <row r="5" ht="13.5" thickBot="1"/>
    <row r="6" spans="1:7" s="5" customFormat="1" ht="12.75" customHeight="1">
      <c r="A6" s="351" t="s">
        <v>13</v>
      </c>
      <c r="B6" s="351" t="s">
        <v>42</v>
      </c>
      <c r="C6" s="351" t="s">
        <v>43</v>
      </c>
      <c r="D6" s="351" t="s">
        <v>44</v>
      </c>
      <c r="E6" s="355" t="s">
        <v>32</v>
      </c>
      <c r="F6" s="4"/>
      <c r="G6" s="4"/>
    </row>
    <row r="7" spans="1:7" s="5" customFormat="1" ht="11.25" customHeight="1" thickBot="1">
      <c r="A7" s="352"/>
      <c r="B7" s="352"/>
      <c r="C7" s="352"/>
      <c r="D7" s="352"/>
      <c r="E7" s="356"/>
      <c r="F7" s="4"/>
      <c r="G7" s="4"/>
    </row>
    <row r="8" spans="1:11" s="5" customFormat="1" ht="12.75">
      <c r="A8" s="6" t="s">
        <v>14</v>
      </c>
      <c r="B8" s="7">
        <v>506026</v>
      </c>
      <c r="C8" s="7">
        <v>562417</v>
      </c>
      <c r="D8" s="7">
        <v>337008</v>
      </c>
      <c r="E8" s="51">
        <v>1405451</v>
      </c>
      <c r="F8" s="8"/>
      <c r="G8" s="8"/>
      <c r="H8" s="8"/>
      <c r="I8" s="8"/>
      <c r="J8" s="8"/>
      <c r="K8" s="8"/>
    </row>
    <row r="9" spans="1:11" s="5" customFormat="1" ht="12.75">
      <c r="A9" s="6" t="s">
        <v>15</v>
      </c>
      <c r="B9" s="7">
        <v>35964</v>
      </c>
      <c r="C9" s="7">
        <v>386045</v>
      </c>
      <c r="D9" s="7">
        <v>29107</v>
      </c>
      <c r="E9" s="51">
        <v>451117</v>
      </c>
      <c r="F9" s="8"/>
      <c r="G9" s="8"/>
      <c r="H9" s="8"/>
      <c r="I9" s="8"/>
      <c r="J9" s="8"/>
      <c r="K9" s="8"/>
    </row>
    <row r="10" spans="1:11" s="5" customFormat="1" ht="12.75">
      <c r="A10" s="6" t="s">
        <v>16</v>
      </c>
      <c r="B10" s="7">
        <v>20248</v>
      </c>
      <c r="C10" s="7">
        <v>169279</v>
      </c>
      <c r="D10" s="7">
        <v>24730</v>
      </c>
      <c r="E10" s="51">
        <v>214257</v>
      </c>
      <c r="F10" s="8"/>
      <c r="G10" s="8"/>
      <c r="H10" s="8"/>
      <c r="I10" s="8"/>
      <c r="J10" s="8"/>
      <c r="K10" s="8"/>
    </row>
    <row r="11" spans="1:11" s="5" customFormat="1" ht="12.75">
      <c r="A11" s="6" t="s">
        <v>17</v>
      </c>
      <c r="B11" s="7">
        <v>178596</v>
      </c>
      <c r="C11" s="7">
        <v>159737</v>
      </c>
      <c r="D11" s="7">
        <v>52278</v>
      </c>
      <c r="E11" s="51">
        <v>390610</v>
      </c>
      <c r="F11" s="8"/>
      <c r="G11" s="8"/>
      <c r="H11" s="8"/>
      <c r="I11" s="8"/>
      <c r="J11" s="8"/>
      <c r="K11" s="8"/>
    </row>
    <row r="12" spans="1:11" s="5" customFormat="1" ht="12.75">
      <c r="A12" s="6" t="s">
        <v>18</v>
      </c>
      <c r="B12" s="7">
        <v>97299</v>
      </c>
      <c r="C12" s="7">
        <v>285246</v>
      </c>
      <c r="D12" s="7">
        <v>80120</v>
      </c>
      <c r="E12" s="51">
        <v>462664</v>
      </c>
      <c r="F12" s="8"/>
      <c r="G12" s="8"/>
      <c r="H12" s="8"/>
      <c r="I12" s="8"/>
      <c r="J12" s="8"/>
      <c r="K12" s="8"/>
    </row>
    <row r="13" spans="1:11" s="5" customFormat="1" ht="12.75">
      <c r="A13" s="6" t="s">
        <v>19</v>
      </c>
      <c r="B13" s="7">
        <v>47777</v>
      </c>
      <c r="C13" s="7">
        <v>100906</v>
      </c>
      <c r="D13" s="7">
        <v>20868</v>
      </c>
      <c r="E13" s="51">
        <v>169552</v>
      </c>
      <c r="F13" s="8"/>
      <c r="G13" s="8"/>
      <c r="H13" s="8"/>
      <c r="I13" s="8"/>
      <c r="J13" s="8"/>
      <c r="K13" s="8"/>
    </row>
    <row r="14" spans="1:11" s="5" customFormat="1" ht="12.75">
      <c r="A14" s="6" t="s">
        <v>20</v>
      </c>
      <c r="B14" s="7">
        <v>834575</v>
      </c>
      <c r="C14" s="7">
        <v>181621</v>
      </c>
      <c r="D14" s="7">
        <v>561794</v>
      </c>
      <c r="E14" s="51">
        <v>1577991</v>
      </c>
      <c r="F14" s="8"/>
      <c r="G14" s="8"/>
      <c r="H14" s="8"/>
      <c r="I14" s="8"/>
      <c r="J14" s="8"/>
      <c r="K14" s="8"/>
    </row>
    <row r="15" spans="1:11" s="5" customFormat="1" ht="12.75">
      <c r="A15" s="6" t="s">
        <v>21</v>
      </c>
      <c r="B15" s="7">
        <v>716058</v>
      </c>
      <c r="C15" s="7">
        <v>335117</v>
      </c>
      <c r="D15" s="7">
        <v>575037</v>
      </c>
      <c r="E15" s="51">
        <v>1626212</v>
      </c>
      <c r="F15" s="8"/>
      <c r="G15" s="8"/>
      <c r="H15" s="8"/>
      <c r="I15" s="8"/>
      <c r="J15" s="8"/>
      <c r="K15" s="8"/>
    </row>
    <row r="16" spans="1:11" s="5" customFormat="1" ht="12.75">
      <c r="A16" s="6" t="s">
        <v>22</v>
      </c>
      <c r="B16" s="7">
        <v>92236</v>
      </c>
      <c r="C16" s="7">
        <v>78731</v>
      </c>
      <c r="D16" s="7">
        <v>15410</v>
      </c>
      <c r="E16" s="51">
        <v>186377</v>
      </c>
      <c r="F16" s="8"/>
      <c r="G16" s="8"/>
      <c r="H16" s="8"/>
      <c r="I16" s="8"/>
      <c r="J16" s="8"/>
      <c r="K16" s="8"/>
    </row>
    <row r="17" spans="1:11" s="5" customFormat="1" ht="12.75">
      <c r="A17" s="6" t="s">
        <v>23</v>
      </c>
      <c r="B17" s="7">
        <v>906025</v>
      </c>
      <c r="C17" s="7">
        <v>1698476</v>
      </c>
      <c r="D17" s="7">
        <v>377817</v>
      </c>
      <c r="E17" s="51">
        <v>2982318</v>
      </c>
      <c r="F17" s="8"/>
      <c r="G17" s="8"/>
      <c r="H17" s="8"/>
      <c r="I17" s="8"/>
      <c r="J17" s="8"/>
      <c r="K17" s="8"/>
    </row>
    <row r="18" spans="1:11" s="5" customFormat="1" ht="12.75">
      <c r="A18" s="6" t="s">
        <v>24</v>
      </c>
      <c r="B18" s="7">
        <v>80009</v>
      </c>
      <c r="C18" s="7">
        <v>157249</v>
      </c>
      <c r="D18" s="7">
        <v>32828</v>
      </c>
      <c r="E18" s="51">
        <v>270086</v>
      </c>
      <c r="F18" s="8"/>
      <c r="G18" s="8"/>
      <c r="H18" s="8"/>
      <c r="I18" s="8"/>
      <c r="J18" s="8"/>
      <c r="K18" s="8"/>
    </row>
    <row r="19" spans="1:11" s="5" customFormat="1" ht="12.75">
      <c r="A19" s="6" t="s">
        <v>25</v>
      </c>
      <c r="B19" s="7">
        <v>1103669</v>
      </c>
      <c r="C19" s="7">
        <v>1100444</v>
      </c>
      <c r="D19" s="7">
        <v>535484</v>
      </c>
      <c r="E19" s="51">
        <v>2739598</v>
      </c>
      <c r="F19" s="8"/>
      <c r="G19" s="8"/>
      <c r="H19" s="8"/>
      <c r="I19" s="8"/>
      <c r="J19" s="8"/>
      <c r="K19" s="8"/>
    </row>
    <row r="20" spans="1:11" s="5" customFormat="1" ht="12.75">
      <c r="A20" s="6" t="s">
        <v>26</v>
      </c>
      <c r="B20" s="7">
        <v>530429</v>
      </c>
      <c r="C20" s="7">
        <v>71598</v>
      </c>
      <c r="D20" s="7">
        <v>152433</v>
      </c>
      <c r="E20" s="51">
        <v>754459</v>
      </c>
      <c r="F20" s="8"/>
      <c r="G20" s="8"/>
      <c r="H20" s="8"/>
      <c r="I20" s="8"/>
      <c r="J20" s="8"/>
      <c r="K20" s="8"/>
    </row>
    <row r="21" spans="1:11" s="5" customFormat="1" ht="12.75">
      <c r="A21" s="6" t="s">
        <v>27</v>
      </c>
      <c r="B21" s="7">
        <v>270621</v>
      </c>
      <c r="C21" s="7" t="s">
        <v>330</v>
      </c>
      <c r="D21" s="7">
        <v>45670</v>
      </c>
      <c r="E21" s="51">
        <v>316292</v>
      </c>
      <c r="F21" s="8"/>
      <c r="G21" s="8"/>
      <c r="H21" s="8"/>
      <c r="I21" s="8"/>
      <c r="J21" s="8"/>
      <c r="K21" s="8"/>
    </row>
    <row r="22" spans="1:11" s="5" customFormat="1" ht="12.75">
      <c r="A22" s="6" t="s">
        <v>28</v>
      </c>
      <c r="B22" s="7">
        <v>121648</v>
      </c>
      <c r="C22" s="7">
        <v>1643561</v>
      </c>
      <c r="D22" s="7">
        <v>156041</v>
      </c>
      <c r="E22" s="51">
        <v>1921250</v>
      </c>
      <c r="F22" s="8"/>
      <c r="G22" s="8"/>
      <c r="H22" s="8"/>
      <c r="I22" s="8"/>
      <c r="J22" s="8"/>
      <c r="K22" s="8"/>
    </row>
    <row r="23" spans="1:11" s="5" customFormat="1" ht="12.75">
      <c r="A23" s="6" t="s">
        <v>29</v>
      </c>
      <c r="B23" s="7">
        <v>618263.22</v>
      </c>
      <c r="C23" s="7">
        <v>1511742.98</v>
      </c>
      <c r="D23" s="7">
        <v>356588.59</v>
      </c>
      <c r="E23" s="51">
        <v>2486594.79</v>
      </c>
      <c r="F23" s="8"/>
      <c r="G23" s="8"/>
      <c r="H23" s="8"/>
      <c r="I23" s="8"/>
      <c r="J23" s="8"/>
      <c r="K23" s="8"/>
    </row>
    <row r="24" spans="1:11" s="5" customFormat="1" ht="12.75">
      <c r="A24" s="6" t="s">
        <v>30</v>
      </c>
      <c r="B24" s="7">
        <v>81759</v>
      </c>
      <c r="C24" s="7">
        <v>36474</v>
      </c>
      <c r="D24" s="7">
        <v>15858</v>
      </c>
      <c r="E24" s="51">
        <v>134091</v>
      </c>
      <c r="F24" s="8"/>
      <c r="G24" s="8"/>
      <c r="H24" s="8"/>
      <c r="I24" s="8"/>
      <c r="J24" s="8"/>
      <c r="K24" s="8"/>
    </row>
    <row r="25" spans="1:11" s="5" customFormat="1" ht="12.75">
      <c r="A25" s="6"/>
      <c r="B25" s="9"/>
      <c r="C25" s="9"/>
      <c r="D25" s="10"/>
      <c r="E25" s="10"/>
      <c r="F25" s="4"/>
      <c r="G25" s="8"/>
      <c r="H25" s="4"/>
      <c r="I25" s="8"/>
      <c r="J25" s="4"/>
      <c r="K25" s="8"/>
    </row>
    <row r="26" spans="1:11" s="5" customFormat="1" ht="13.5" thickBot="1">
      <c r="A26" s="11" t="s">
        <v>321</v>
      </c>
      <c r="B26" s="12">
        <f>SUM(B8:B25)</f>
        <v>6241202.22</v>
      </c>
      <c r="C26" s="12">
        <f>SUM(C8:C25)</f>
        <v>8478643.98</v>
      </c>
      <c r="D26" s="13">
        <f>SUM(D8:D25)</f>
        <v>3369071.59</v>
      </c>
      <c r="E26" s="13">
        <f>SUM(E8:E25)</f>
        <v>18088919.79</v>
      </c>
      <c r="F26" s="8"/>
      <c r="G26" s="8"/>
      <c r="H26" s="8"/>
      <c r="I26" s="8"/>
      <c r="J26" s="8"/>
      <c r="K26" s="8"/>
    </row>
    <row r="27" spans="1:5" s="5" customFormat="1" ht="17.25" customHeight="1">
      <c r="A27" s="14" t="s">
        <v>528</v>
      </c>
      <c r="B27" s="2"/>
      <c r="C27" s="2"/>
      <c r="D27" s="2"/>
      <c r="E27" s="2"/>
    </row>
    <row r="28" ht="12.75">
      <c r="C28" s="245"/>
    </row>
  </sheetData>
  <mergeCells count="8">
    <mergeCell ref="A1:E1"/>
    <mergeCell ref="A4:E4"/>
    <mergeCell ref="A3:E3"/>
    <mergeCell ref="A6:A7"/>
    <mergeCell ref="B6:B7"/>
    <mergeCell ref="C6:C7"/>
    <mergeCell ref="E6:E7"/>
    <mergeCell ref="D6:D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C35" sqref="C35"/>
    </sheetView>
  </sheetViews>
  <sheetFormatPr defaultColWidth="11.421875" defaultRowHeight="12.75"/>
  <cols>
    <col min="1" max="1" width="40.28125" style="1" customWidth="1"/>
    <col min="2" max="3" width="30.7109375" style="1" customWidth="1"/>
    <col min="4" max="16384" width="11.421875" style="1" customWidth="1"/>
  </cols>
  <sheetData>
    <row r="1" spans="1:8" ht="18">
      <c r="A1" s="349" t="s">
        <v>422</v>
      </c>
      <c r="B1" s="349"/>
      <c r="C1" s="349"/>
      <c r="D1" s="17"/>
      <c r="E1" s="17"/>
      <c r="F1" s="17"/>
      <c r="G1" s="17"/>
      <c r="H1" s="17"/>
    </row>
    <row r="2" ht="12.75">
      <c r="A2" s="316" t="s">
        <v>646</v>
      </c>
    </row>
    <row r="3" spans="1:9" ht="30.75" customHeight="1">
      <c r="A3" s="371" t="s">
        <v>630</v>
      </c>
      <c r="B3" s="371"/>
      <c r="C3" s="371"/>
      <c r="D3" s="18"/>
      <c r="E3" s="18"/>
      <c r="F3" s="18"/>
      <c r="G3" s="18"/>
      <c r="H3" s="18"/>
      <c r="I3" s="18"/>
    </row>
    <row r="4" ht="13.5" thickBot="1"/>
    <row r="5" spans="1:11" s="5" customFormat="1" ht="12.75" customHeight="1">
      <c r="A5" s="351" t="s">
        <v>0</v>
      </c>
      <c r="B5" s="351" t="s">
        <v>463</v>
      </c>
      <c r="C5" s="353" t="s">
        <v>464</v>
      </c>
      <c r="D5" s="4"/>
      <c r="E5" s="4"/>
      <c r="F5" s="4"/>
      <c r="H5" s="1"/>
      <c r="I5" s="1"/>
      <c r="J5" s="1"/>
      <c r="K5" s="1"/>
    </row>
    <row r="6" spans="1:10" s="5" customFormat="1" ht="28.5" customHeight="1" thickBot="1">
      <c r="A6" s="352"/>
      <c r="B6" s="352"/>
      <c r="C6" s="354"/>
      <c r="D6" s="4"/>
      <c r="E6" s="4"/>
      <c r="F6" s="4"/>
      <c r="H6" s="4"/>
      <c r="I6" s="4"/>
      <c r="J6" s="4"/>
    </row>
    <row r="7" spans="1:13" s="5" customFormat="1" ht="12.75">
      <c r="A7" s="6" t="s">
        <v>1</v>
      </c>
      <c r="B7" s="34">
        <v>3</v>
      </c>
      <c r="C7" s="34">
        <v>5</v>
      </c>
      <c r="D7" s="8"/>
      <c r="E7" s="8"/>
      <c r="F7" s="8"/>
      <c r="H7" s="4"/>
      <c r="I7" s="4"/>
      <c r="J7" s="4"/>
      <c r="L7" s="8"/>
      <c r="M7" s="8"/>
    </row>
    <row r="8" spans="1:13" s="5" customFormat="1" ht="12.75">
      <c r="A8" s="6" t="s">
        <v>2</v>
      </c>
      <c r="B8" s="34">
        <v>17</v>
      </c>
      <c r="C8" s="34">
        <v>2</v>
      </c>
      <c r="D8" s="8"/>
      <c r="E8" s="8"/>
      <c r="F8" s="8"/>
      <c r="H8" s="8"/>
      <c r="I8" s="8"/>
      <c r="J8" s="8"/>
      <c r="K8" s="8"/>
      <c r="L8" s="8"/>
      <c r="M8" s="8"/>
    </row>
    <row r="9" spans="1:13" s="5" customFormat="1" ht="12.75">
      <c r="A9" s="6" t="s">
        <v>3</v>
      </c>
      <c r="B9" s="131">
        <v>3</v>
      </c>
      <c r="C9" s="34">
        <v>1</v>
      </c>
      <c r="D9" s="8"/>
      <c r="E9" s="8"/>
      <c r="F9" s="8"/>
      <c r="H9" s="8"/>
      <c r="I9" s="8"/>
      <c r="J9" s="8"/>
      <c r="K9" s="8"/>
      <c r="L9" s="8"/>
      <c r="M9" s="8"/>
    </row>
    <row r="10" spans="1:13" s="5" customFormat="1" ht="12.75">
      <c r="A10" s="6" t="s">
        <v>4</v>
      </c>
      <c r="B10" s="34">
        <v>9</v>
      </c>
      <c r="C10" s="34">
        <v>5</v>
      </c>
      <c r="D10" s="8"/>
      <c r="E10" s="8"/>
      <c r="F10" s="8"/>
      <c r="H10" s="8"/>
      <c r="I10" s="8"/>
      <c r="J10" s="8"/>
      <c r="K10" s="8"/>
      <c r="L10" s="8"/>
      <c r="M10" s="8"/>
    </row>
    <row r="11" spans="1:13" s="5" customFormat="1" ht="12.75">
      <c r="A11" s="6" t="s">
        <v>216</v>
      </c>
      <c r="B11" s="34">
        <v>3</v>
      </c>
      <c r="C11" s="34">
        <v>14</v>
      </c>
      <c r="D11" s="8"/>
      <c r="E11" s="8"/>
      <c r="F11" s="8"/>
      <c r="H11" s="8"/>
      <c r="I11" s="8"/>
      <c r="J11" s="8"/>
      <c r="K11" s="8"/>
      <c r="L11" s="8"/>
      <c r="M11" s="8"/>
    </row>
    <row r="12" spans="1:13" s="5" customFormat="1" ht="12.75">
      <c r="A12" s="6" t="s">
        <v>5</v>
      </c>
      <c r="B12" s="131">
        <v>1</v>
      </c>
      <c r="C12" s="34">
        <v>2</v>
      </c>
      <c r="D12" s="8"/>
      <c r="E12" s="8"/>
      <c r="F12" s="8"/>
      <c r="H12" s="8"/>
      <c r="I12" s="8"/>
      <c r="J12" s="8"/>
      <c r="K12" s="8"/>
      <c r="L12" s="8"/>
      <c r="M12" s="8"/>
    </row>
    <row r="13" spans="1:13" s="5" customFormat="1" ht="12.75">
      <c r="A13" s="6" t="s">
        <v>6</v>
      </c>
      <c r="B13" s="131" t="s">
        <v>261</v>
      </c>
      <c r="C13" s="34">
        <v>1</v>
      </c>
      <c r="D13" s="8"/>
      <c r="E13" s="8"/>
      <c r="F13" s="8"/>
      <c r="H13" s="8"/>
      <c r="I13" s="8"/>
      <c r="J13" s="8"/>
      <c r="K13" s="8"/>
      <c r="L13" s="8"/>
      <c r="M13" s="8"/>
    </row>
    <row r="14" spans="1:13" s="5" customFormat="1" ht="12.75">
      <c r="A14" s="6" t="s">
        <v>7</v>
      </c>
      <c r="B14" s="34">
        <v>1</v>
      </c>
      <c r="C14" s="132" t="s">
        <v>261</v>
      </c>
      <c r="D14" s="8"/>
      <c r="E14" s="8"/>
      <c r="F14" s="8"/>
      <c r="H14" s="8"/>
      <c r="I14" s="8"/>
      <c r="J14" s="8"/>
      <c r="K14" s="8"/>
      <c r="L14" s="8"/>
      <c r="M14" s="8"/>
    </row>
    <row r="15" spans="1:13" s="5" customFormat="1" ht="12.75">
      <c r="A15" s="6" t="s">
        <v>8</v>
      </c>
      <c r="B15" s="34">
        <v>2</v>
      </c>
      <c r="C15" s="132" t="s">
        <v>261</v>
      </c>
      <c r="D15" s="8"/>
      <c r="E15" s="8"/>
      <c r="F15" s="8"/>
      <c r="H15" s="8"/>
      <c r="I15" s="8"/>
      <c r="J15" s="8"/>
      <c r="K15" s="8"/>
      <c r="L15" s="8"/>
      <c r="M15" s="8"/>
    </row>
    <row r="16" spans="1:13" s="5" customFormat="1" ht="12.75">
      <c r="A16" s="6" t="s">
        <v>9</v>
      </c>
      <c r="B16" s="131">
        <v>3</v>
      </c>
      <c r="C16" s="132" t="s">
        <v>261</v>
      </c>
      <c r="D16" s="8"/>
      <c r="E16" s="8"/>
      <c r="F16" s="8"/>
      <c r="H16" s="8"/>
      <c r="I16" s="8"/>
      <c r="J16" s="8"/>
      <c r="K16" s="8"/>
      <c r="L16" s="8"/>
      <c r="M16" s="8"/>
    </row>
    <row r="17" spans="1:13" s="5" customFormat="1" ht="12.75">
      <c r="A17" s="6" t="s">
        <v>10</v>
      </c>
      <c r="B17" s="131" t="s">
        <v>261</v>
      </c>
      <c r="C17" s="34">
        <v>1</v>
      </c>
      <c r="D17" s="8"/>
      <c r="E17" s="8"/>
      <c r="F17" s="8"/>
      <c r="H17" s="8"/>
      <c r="I17" s="8"/>
      <c r="J17" s="8"/>
      <c r="K17" s="8"/>
      <c r="L17" s="8"/>
      <c r="M17" s="8"/>
    </row>
    <row r="18" spans="1:13" s="5" customFormat="1" ht="12.75">
      <c r="A18" s="6" t="s">
        <v>11</v>
      </c>
      <c r="B18" s="131" t="s">
        <v>261</v>
      </c>
      <c r="C18" s="34">
        <v>1</v>
      </c>
      <c r="D18" s="8"/>
      <c r="E18" s="8"/>
      <c r="F18" s="8"/>
      <c r="H18" s="8"/>
      <c r="I18" s="8"/>
      <c r="J18" s="8"/>
      <c r="K18" s="8"/>
      <c r="L18" s="8"/>
      <c r="M18" s="8"/>
    </row>
    <row r="19" spans="1:13" s="5" customFormat="1" ht="12.75">
      <c r="A19" s="6" t="s">
        <v>12</v>
      </c>
      <c r="B19" s="131" t="s">
        <v>261</v>
      </c>
      <c r="C19" s="132">
        <v>2</v>
      </c>
      <c r="D19" s="8"/>
      <c r="E19" s="8"/>
      <c r="F19" s="8"/>
      <c r="H19" s="8"/>
      <c r="I19" s="8"/>
      <c r="J19" s="8"/>
      <c r="K19" s="8"/>
      <c r="L19" s="8"/>
      <c r="M19" s="8"/>
    </row>
    <row r="20" spans="1:13" s="5" customFormat="1" ht="12.75">
      <c r="A20" s="6" t="s">
        <v>3</v>
      </c>
      <c r="B20" s="131" t="s">
        <v>261</v>
      </c>
      <c r="C20" s="132" t="s">
        <v>261</v>
      </c>
      <c r="D20" s="8"/>
      <c r="E20" s="8"/>
      <c r="F20" s="8"/>
      <c r="H20" s="8"/>
      <c r="I20" s="8"/>
      <c r="J20" s="8"/>
      <c r="K20" s="8"/>
      <c r="L20" s="8"/>
      <c r="M20" s="8"/>
    </row>
    <row r="21" spans="1:13" s="5" customFormat="1" ht="12.75">
      <c r="A21" s="6" t="s">
        <v>184</v>
      </c>
      <c r="B21" s="131">
        <v>2</v>
      </c>
      <c r="C21" s="132">
        <v>18</v>
      </c>
      <c r="D21" s="8"/>
      <c r="E21" s="8"/>
      <c r="F21" s="8"/>
      <c r="H21" s="8"/>
      <c r="I21" s="8"/>
      <c r="J21" s="8"/>
      <c r="K21" s="8"/>
      <c r="L21" s="8"/>
      <c r="M21" s="8"/>
    </row>
    <row r="22" spans="1:13" s="5" customFormat="1" ht="12.75">
      <c r="A22" s="6"/>
      <c r="B22" s="46"/>
      <c r="C22" s="47"/>
      <c r="D22" s="4"/>
      <c r="E22" s="8"/>
      <c r="F22" s="4"/>
      <c r="H22" s="8"/>
      <c r="I22" s="8"/>
      <c r="J22" s="8"/>
      <c r="K22" s="8"/>
      <c r="L22" s="4"/>
      <c r="M22" s="8"/>
    </row>
    <row r="23" spans="1:13" s="5" customFormat="1" ht="13.5" thickBot="1">
      <c r="A23" s="11" t="s">
        <v>321</v>
      </c>
      <c r="B23" s="48">
        <f>SUM(B7:B22)</f>
        <v>44</v>
      </c>
      <c r="C23" s="49">
        <f>SUM(C7:C22)</f>
        <v>52</v>
      </c>
      <c r="D23" s="8"/>
      <c r="E23" s="8"/>
      <c r="F23" s="8"/>
      <c r="H23" s="8"/>
      <c r="I23" s="4"/>
      <c r="J23" s="8"/>
      <c r="K23" s="4"/>
      <c r="L23" s="8"/>
      <c r="M23" s="8"/>
    </row>
    <row r="24" spans="1:11" s="5" customFormat="1" ht="17.25" customHeight="1">
      <c r="A24" s="14" t="s">
        <v>489</v>
      </c>
      <c r="B24" s="2"/>
      <c r="C24" s="2"/>
      <c r="H24" s="8"/>
      <c r="I24" s="8"/>
      <c r="J24" s="8"/>
      <c r="K24" s="8"/>
    </row>
    <row r="25" spans="8:11" ht="12.75">
      <c r="H25" s="5"/>
      <c r="I25" s="5"/>
      <c r="J25" s="5"/>
      <c r="K25" s="5"/>
    </row>
  </sheetData>
  <mergeCells count="5">
    <mergeCell ref="A3:C3"/>
    <mergeCell ref="A1:C1"/>
    <mergeCell ref="A5:A6"/>
    <mergeCell ref="B5:B6"/>
    <mergeCell ref="C5:C6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24"/>
  <dimension ref="A1:I35"/>
  <sheetViews>
    <sheetView zoomScale="75" zoomScaleNormal="75" workbookViewId="0" topLeftCell="A1">
      <selection activeCell="F27" sqref="F27"/>
    </sheetView>
  </sheetViews>
  <sheetFormatPr defaultColWidth="11.421875" defaultRowHeight="12.75"/>
  <cols>
    <col min="1" max="1" width="15.421875" style="134" customWidth="1"/>
    <col min="2" max="8" width="15.8515625" style="134" customWidth="1"/>
    <col min="9" max="10" width="11.421875" style="134" customWidth="1"/>
    <col min="11" max="11" width="16.140625" style="134" customWidth="1"/>
    <col min="12" max="22" width="10.28125" style="134" customWidth="1"/>
    <col min="23" max="16384" width="11.421875" style="134" customWidth="1"/>
  </cols>
  <sheetData>
    <row r="1" spans="1:8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</row>
    <row r="2" ht="12.75">
      <c r="A2" s="316" t="s">
        <v>646</v>
      </c>
    </row>
    <row r="3" spans="1:8" ht="15">
      <c r="A3" s="350" t="s">
        <v>631</v>
      </c>
      <c r="B3" s="359"/>
      <c r="C3" s="359"/>
      <c r="D3" s="359"/>
      <c r="E3" s="359"/>
      <c r="F3" s="359"/>
      <c r="G3" s="406"/>
      <c r="H3" s="406"/>
    </row>
    <row r="4" spans="1:8" ht="15.75" thickBot="1">
      <c r="A4" s="407"/>
      <c r="B4" s="407"/>
      <c r="C4" s="407"/>
      <c r="D4" s="407"/>
      <c r="E4" s="407"/>
      <c r="F4" s="407"/>
      <c r="G4" s="408"/>
      <c r="H4" s="408"/>
    </row>
    <row r="5" spans="1:8" ht="15.75" customHeight="1">
      <c r="A5" s="135"/>
      <c r="B5" s="136" t="s">
        <v>299</v>
      </c>
      <c r="C5" s="409" t="s">
        <v>467</v>
      </c>
      <c r="D5" s="410"/>
      <c r="E5" s="411"/>
      <c r="F5" s="412" t="s">
        <v>466</v>
      </c>
      <c r="G5" s="413"/>
      <c r="H5" s="413"/>
    </row>
    <row r="6" spans="1:8" ht="12" customHeight="1">
      <c r="A6" s="138" t="s">
        <v>202</v>
      </c>
      <c r="B6" s="139" t="s">
        <v>300</v>
      </c>
      <c r="C6" s="403"/>
      <c r="D6" s="404"/>
      <c r="E6" s="405"/>
      <c r="F6" s="139" t="s">
        <v>230</v>
      </c>
      <c r="G6" s="139" t="s">
        <v>302</v>
      </c>
      <c r="H6" s="139"/>
    </row>
    <row r="7" spans="1:8" ht="12.75">
      <c r="A7" s="141"/>
      <c r="B7" s="142" t="s">
        <v>303</v>
      </c>
      <c r="C7" s="140" t="s">
        <v>304</v>
      </c>
      <c r="D7" s="140" t="s">
        <v>305</v>
      </c>
      <c r="E7" s="274" t="s">
        <v>31</v>
      </c>
      <c r="F7" s="140" t="s">
        <v>306</v>
      </c>
      <c r="G7" s="140" t="s">
        <v>307</v>
      </c>
      <c r="H7" s="274" t="s">
        <v>31</v>
      </c>
    </row>
    <row r="8" spans="1:8" ht="12.75">
      <c r="A8" s="143">
        <v>1995</v>
      </c>
      <c r="B8" s="144">
        <v>25827</v>
      </c>
      <c r="C8" s="144">
        <v>42389</v>
      </c>
      <c r="D8" s="144">
        <v>101095</v>
      </c>
      <c r="E8" s="277">
        <v>143484</v>
      </c>
      <c r="F8" s="145">
        <v>108.65</v>
      </c>
      <c r="G8" s="145">
        <v>150.06</v>
      </c>
      <c r="H8" s="275">
        <v>258.71</v>
      </c>
    </row>
    <row r="9" spans="1:9" ht="12.75">
      <c r="A9" s="143">
        <v>1996</v>
      </c>
      <c r="B9" s="144">
        <v>16772</v>
      </c>
      <c r="C9" s="144">
        <v>10538</v>
      </c>
      <c r="D9" s="144">
        <v>49287</v>
      </c>
      <c r="E9" s="277">
        <v>59825</v>
      </c>
      <c r="F9" s="145">
        <v>29.78</v>
      </c>
      <c r="G9" s="145">
        <v>24.42</v>
      </c>
      <c r="H9" s="275">
        <v>54.2</v>
      </c>
      <c r="I9" s="146"/>
    </row>
    <row r="10" spans="1:9" ht="12.75">
      <c r="A10" s="147">
        <v>1997</v>
      </c>
      <c r="B10" s="148">
        <v>22319</v>
      </c>
      <c r="C10" s="148">
        <v>21326</v>
      </c>
      <c r="D10" s="148">
        <v>77177</v>
      </c>
      <c r="E10" s="278">
        <v>98503</v>
      </c>
      <c r="F10" s="149">
        <v>72.23</v>
      </c>
      <c r="G10" s="149">
        <v>44.48</v>
      </c>
      <c r="H10" s="275">
        <v>116.71</v>
      </c>
      <c r="I10" s="146"/>
    </row>
    <row r="11" spans="1:9" ht="12.75">
      <c r="A11" s="147">
        <v>1998</v>
      </c>
      <c r="B11" s="150">
        <v>22338</v>
      </c>
      <c r="C11" s="150">
        <v>42659</v>
      </c>
      <c r="D11" s="150">
        <v>90244</v>
      </c>
      <c r="E11" s="279">
        <v>132903</v>
      </c>
      <c r="F11" s="151">
        <v>52.46</v>
      </c>
      <c r="G11" s="151">
        <v>65.17</v>
      </c>
      <c r="H11" s="275">
        <v>117.63</v>
      </c>
      <c r="I11" s="146"/>
    </row>
    <row r="12" spans="1:9" ht="12.75">
      <c r="A12" s="147">
        <v>1999</v>
      </c>
      <c r="B12" s="150">
        <v>18237</v>
      </c>
      <c r="C12" s="150">
        <v>24034</v>
      </c>
      <c r="D12" s="150">
        <v>58183</v>
      </c>
      <c r="E12" s="279">
        <v>82216</v>
      </c>
      <c r="F12" s="151">
        <v>58.98</v>
      </c>
      <c r="G12" s="151">
        <v>43.25</v>
      </c>
      <c r="H12" s="275">
        <v>102.23</v>
      </c>
      <c r="I12" s="146"/>
    </row>
    <row r="13" spans="1:9" ht="12.75">
      <c r="A13" s="147">
        <v>2000</v>
      </c>
      <c r="B13" s="150">
        <v>24117</v>
      </c>
      <c r="C13" s="150">
        <v>45358</v>
      </c>
      <c r="D13" s="150">
        <v>141668</v>
      </c>
      <c r="E13" s="279">
        <v>187026</v>
      </c>
      <c r="F13" s="151">
        <v>148.36</v>
      </c>
      <c r="G13" s="151">
        <v>232.59</v>
      </c>
      <c r="H13" s="275">
        <v>380.95</v>
      </c>
      <c r="I13" s="146"/>
    </row>
    <row r="14" spans="1:9" ht="12.75">
      <c r="A14" s="147">
        <v>2001</v>
      </c>
      <c r="B14" s="150">
        <v>19547</v>
      </c>
      <c r="C14" s="150">
        <v>19363.35</v>
      </c>
      <c r="D14" s="150">
        <v>73934.56</v>
      </c>
      <c r="E14" s="279">
        <v>93297.91</v>
      </c>
      <c r="F14" s="151">
        <v>73.39</v>
      </c>
      <c r="G14" s="151">
        <v>92.92</v>
      </c>
      <c r="H14" s="275">
        <v>166.31</v>
      </c>
      <c r="I14" s="146"/>
    </row>
    <row r="15" spans="1:9" ht="12.75">
      <c r="A15" s="147">
        <v>2002</v>
      </c>
      <c r="B15" s="150">
        <v>19929</v>
      </c>
      <c r="C15" s="150">
        <v>25197</v>
      </c>
      <c r="D15" s="150">
        <v>82274</v>
      </c>
      <c r="E15" s="279">
        <v>107471</v>
      </c>
      <c r="F15" s="151">
        <v>99.31</v>
      </c>
      <c r="G15" s="151">
        <v>121.18</v>
      </c>
      <c r="H15" s="275">
        <v>220.49</v>
      </c>
      <c r="I15" s="146"/>
    </row>
    <row r="16" spans="1:9" ht="12.75">
      <c r="A16" s="147">
        <v>2003</v>
      </c>
      <c r="B16" s="150">
        <v>18617</v>
      </c>
      <c r="C16" s="150">
        <v>53674</v>
      </c>
      <c r="D16" s="150">
        <v>94499</v>
      </c>
      <c r="E16" s="279">
        <v>148173</v>
      </c>
      <c r="F16" s="151">
        <v>117.36</v>
      </c>
      <c r="G16" s="151">
        <v>288.21</v>
      </c>
      <c r="H16" s="275">
        <v>405.57</v>
      </c>
      <c r="I16" s="146"/>
    </row>
    <row r="17" spans="1:9" ht="12.75">
      <c r="A17" s="147">
        <v>2004</v>
      </c>
      <c r="B17" s="150">
        <v>20989</v>
      </c>
      <c r="C17" s="150">
        <v>51711</v>
      </c>
      <c r="D17" s="150">
        <v>81460</v>
      </c>
      <c r="E17" s="279">
        <f>C17+D17</f>
        <v>133171</v>
      </c>
      <c r="F17" s="151">
        <v>66.68</v>
      </c>
      <c r="G17" s="151">
        <v>292.96</v>
      </c>
      <c r="H17" s="275">
        <v>359.64</v>
      </c>
      <c r="I17" s="146"/>
    </row>
    <row r="18" spans="1:9" ht="12.75">
      <c r="A18" s="147">
        <v>2005</v>
      </c>
      <c r="B18" s="150">
        <v>25492</v>
      </c>
      <c r="C18" s="150">
        <v>69350</v>
      </c>
      <c r="D18" s="150">
        <v>119323</v>
      </c>
      <c r="E18" s="279">
        <f>C18+D18</f>
        <v>188673</v>
      </c>
      <c r="F18" s="151">
        <v>126.65</v>
      </c>
      <c r="G18" s="151">
        <v>379.05</v>
      </c>
      <c r="H18" s="275">
        <v>505.7</v>
      </c>
      <c r="I18" s="146"/>
    </row>
    <row r="19" spans="1:9" ht="13.5" thickBot="1">
      <c r="A19" s="152">
        <v>2006</v>
      </c>
      <c r="B19" s="153">
        <v>16334</v>
      </c>
      <c r="C19" s="153">
        <v>71083</v>
      </c>
      <c r="D19" s="153">
        <v>84280</v>
      </c>
      <c r="E19" s="280">
        <v>155363</v>
      </c>
      <c r="F19" s="154">
        <v>318.89</v>
      </c>
      <c r="G19" s="154">
        <v>433.78</v>
      </c>
      <c r="H19" s="276">
        <v>752.67</v>
      </c>
      <c r="I19" s="146"/>
    </row>
    <row r="20" spans="1:9" ht="12.75">
      <c r="A20" s="155" t="s">
        <v>489</v>
      </c>
      <c r="B20" s="146"/>
      <c r="C20" s="146"/>
      <c r="D20" s="146"/>
      <c r="E20" s="146"/>
      <c r="F20" s="146"/>
      <c r="G20" s="146"/>
      <c r="H20" s="146"/>
      <c r="I20" s="146"/>
    </row>
    <row r="22" ht="12.75">
      <c r="E22" s="156"/>
    </row>
    <row r="23" ht="12.75">
      <c r="I23" s="157"/>
    </row>
    <row r="24" spans="4:9" ht="12.75">
      <c r="D24" s="158"/>
      <c r="E24" s="158"/>
      <c r="I24" s="159"/>
    </row>
    <row r="25" spans="4:9" ht="12.75">
      <c r="D25" s="159"/>
      <c r="E25" s="159"/>
      <c r="I25" s="159"/>
    </row>
    <row r="26" spans="4:9" ht="12.75">
      <c r="D26" s="159"/>
      <c r="E26" s="159"/>
      <c r="I26" s="159"/>
    </row>
    <row r="27" spans="4:9" ht="12.75">
      <c r="D27" s="159"/>
      <c r="E27" s="159"/>
      <c r="I27" s="159"/>
    </row>
    <row r="28" spans="4:9" ht="12.75">
      <c r="D28" s="159"/>
      <c r="E28" s="159"/>
      <c r="I28" s="159"/>
    </row>
    <row r="29" spans="4:9" ht="12.75">
      <c r="D29" s="159"/>
      <c r="E29" s="159"/>
      <c r="I29" s="160"/>
    </row>
    <row r="30" spans="4:9" ht="12.75">
      <c r="D30" s="160"/>
      <c r="E30" s="160"/>
      <c r="I30" s="160"/>
    </row>
    <row r="31" spans="4:5" ht="12.75">
      <c r="D31" s="160"/>
      <c r="E31" s="160"/>
    </row>
    <row r="35" spans="3:5" ht="12.75">
      <c r="C35" s="159"/>
      <c r="E35" s="159"/>
    </row>
  </sheetData>
  <mergeCells count="6">
    <mergeCell ref="C6:E6"/>
    <mergeCell ref="A1:H1"/>
    <mergeCell ref="A3:H3"/>
    <mergeCell ref="A4:H4"/>
    <mergeCell ref="C5:E5"/>
    <mergeCell ref="F5:H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63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25"/>
  <dimension ref="A1:L22"/>
  <sheetViews>
    <sheetView zoomScale="75" zoomScaleNormal="75" workbookViewId="0" topLeftCell="A1">
      <selection activeCell="D7" sqref="D7:E7"/>
    </sheetView>
  </sheetViews>
  <sheetFormatPr defaultColWidth="11.421875" defaultRowHeight="12.75"/>
  <cols>
    <col min="1" max="1" width="22.7109375" style="134" customWidth="1"/>
    <col min="2" max="3" width="10.140625" style="134" customWidth="1"/>
    <col min="4" max="4" width="11.7109375" style="134" customWidth="1"/>
    <col min="5" max="5" width="10.140625" style="134" customWidth="1"/>
    <col min="6" max="7" width="11.7109375" style="134" customWidth="1"/>
    <col min="8" max="8" width="13.00390625" style="134" customWidth="1"/>
    <col min="9" max="9" width="11.7109375" style="134" customWidth="1"/>
    <col min="10" max="10" width="10.140625" style="134" customWidth="1"/>
    <col min="11" max="11" width="13.28125" style="134" customWidth="1"/>
    <col min="12" max="22" width="10.140625" style="134" customWidth="1"/>
    <col min="23" max="16384" width="11.421875" style="134" customWidth="1"/>
  </cols>
  <sheetData>
    <row r="1" spans="1:12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ht="12.75">
      <c r="A2" s="316" t="s">
        <v>646</v>
      </c>
    </row>
    <row r="3" spans="1:12" ht="15">
      <c r="A3" s="418" t="s">
        <v>632</v>
      </c>
      <c r="B3" s="407"/>
      <c r="C3" s="407"/>
      <c r="D3" s="407"/>
      <c r="E3" s="407"/>
      <c r="F3" s="407"/>
      <c r="G3" s="408"/>
      <c r="H3" s="408"/>
      <c r="I3" s="408"/>
      <c r="J3" s="408"/>
      <c r="K3" s="408"/>
      <c r="L3" s="408"/>
    </row>
    <row r="4" spans="1:12" ht="15" thickBot="1">
      <c r="A4" s="161"/>
      <c r="B4" s="161"/>
      <c r="C4" s="161"/>
      <c r="D4" s="161"/>
      <c r="E4" s="161"/>
      <c r="F4" s="161"/>
      <c r="G4" s="146"/>
      <c r="H4" s="146"/>
      <c r="I4" s="146"/>
      <c r="J4" s="146"/>
      <c r="K4" s="146"/>
      <c r="L4" s="146"/>
    </row>
    <row r="5" spans="1:12" ht="12.75">
      <c r="A5" s="162"/>
      <c r="B5" s="419" t="s">
        <v>308</v>
      </c>
      <c r="C5" s="420"/>
      <c r="D5" s="419" t="s">
        <v>309</v>
      </c>
      <c r="E5" s="420"/>
      <c r="F5" s="412" t="s">
        <v>310</v>
      </c>
      <c r="G5" s="413"/>
      <c r="H5" s="413"/>
      <c r="I5" s="413"/>
      <c r="J5" s="425"/>
      <c r="K5" s="426" t="s">
        <v>311</v>
      </c>
      <c r="L5" s="427"/>
    </row>
    <row r="6" spans="1:12" ht="12.75">
      <c r="A6" s="138" t="s">
        <v>468</v>
      </c>
      <c r="B6" s="421"/>
      <c r="C6" s="422"/>
      <c r="D6" s="423"/>
      <c r="E6" s="424"/>
      <c r="F6" s="139" t="s">
        <v>312</v>
      </c>
      <c r="G6" s="139" t="s">
        <v>313</v>
      </c>
      <c r="H6" s="139" t="s">
        <v>314</v>
      </c>
      <c r="I6" s="430" t="s">
        <v>31</v>
      </c>
      <c r="J6" s="431"/>
      <c r="K6" s="428"/>
      <c r="L6" s="429"/>
    </row>
    <row r="7" spans="1:12" ht="12.75">
      <c r="A7" s="146"/>
      <c r="B7" s="432" t="s">
        <v>469</v>
      </c>
      <c r="C7" s="432" t="s">
        <v>315</v>
      </c>
      <c r="D7" s="434" t="s">
        <v>316</v>
      </c>
      <c r="E7" s="435"/>
      <c r="F7" s="140" t="s">
        <v>317</v>
      </c>
      <c r="G7" s="140" t="s">
        <v>318</v>
      </c>
      <c r="H7" s="140" t="s">
        <v>319</v>
      </c>
      <c r="I7" s="421"/>
      <c r="J7" s="422"/>
      <c r="K7" s="414" t="s">
        <v>465</v>
      </c>
      <c r="L7" s="416" t="s">
        <v>315</v>
      </c>
    </row>
    <row r="8" spans="1:12" ht="13.5" thickBot="1">
      <c r="A8" s="146"/>
      <c r="B8" s="433"/>
      <c r="C8" s="433"/>
      <c r="D8" s="139" t="s">
        <v>465</v>
      </c>
      <c r="E8" s="139" t="s">
        <v>315</v>
      </c>
      <c r="F8" s="139" t="s">
        <v>465</v>
      </c>
      <c r="G8" s="139" t="s">
        <v>301</v>
      </c>
      <c r="H8" s="139" t="s">
        <v>465</v>
      </c>
      <c r="I8" s="163" t="s">
        <v>465</v>
      </c>
      <c r="J8" s="139" t="s">
        <v>315</v>
      </c>
      <c r="K8" s="415"/>
      <c r="L8" s="417"/>
    </row>
    <row r="9" spans="1:12" ht="12.75">
      <c r="A9" s="290" t="s">
        <v>476</v>
      </c>
      <c r="B9" s="164">
        <v>10741</v>
      </c>
      <c r="C9" s="165">
        <v>65.76</v>
      </c>
      <c r="D9" s="166">
        <v>703.27</v>
      </c>
      <c r="E9" s="165">
        <v>0.9893663550726076</v>
      </c>
      <c r="F9" s="166">
        <v>75.91</v>
      </c>
      <c r="G9" s="166">
        <v>1094</v>
      </c>
      <c r="H9" s="166">
        <v>352.92</v>
      </c>
      <c r="I9" s="167">
        <v>1522.83</v>
      </c>
      <c r="J9" s="168">
        <v>1.8068708148413932</v>
      </c>
      <c r="K9" s="268">
        <v>2226.1</v>
      </c>
      <c r="L9" s="268">
        <v>1.43</v>
      </c>
    </row>
    <row r="10" spans="1:12" ht="12.75">
      <c r="A10" s="291" t="s">
        <v>477</v>
      </c>
      <c r="B10" s="169">
        <v>2649</v>
      </c>
      <c r="C10" s="170">
        <v>16.22</v>
      </c>
      <c r="D10" s="171">
        <v>1169</v>
      </c>
      <c r="E10" s="170">
        <v>1.6445593713365823</v>
      </c>
      <c r="F10" s="171">
        <v>206.32</v>
      </c>
      <c r="G10" s="171">
        <v>2206.4</v>
      </c>
      <c r="H10" s="171">
        <v>675.62</v>
      </c>
      <c r="I10" s="167">
        <v>3088.34</v>
      </c>
      <c r="J10" s="172">
        <v>3.6643823751221527</v>
      </c>
      <c r="K10" s="175">
        <v>4257.34</v>
      </c>
      <c r="L10" s="269">
        <v>2.74</v>
      </c>
    </row>
    <row r="11" spans="1:12" ht="12.75">
      <c r="A11" s="291" t="s">
        <v>478</v>
      </c>
      <c r="B11" s="169">
        <v>906</v>
      </c>
      <c r="C11" s="170">
        <v>5.55</v>
      </c>
      <c r="D11" s="171">
        <v>794.47</v>
      </c>
      <c r="E11" s="170">
        <v>1.117667308593477</v>
      </c>
      <c r="F11" s="171">
        <v>164.88</v>
      </c>
      <c r="G11" s="171">
        <v>1814.3</v>
      </c>
      <c r="H11" s="171">
        <v>458.91</v>
      </c>
      <c r="I11" s="167">
        <v>2438.09</v>
      </c>
      <c r="J11" s="172">
        <v>2.892846650615401</v>
      </c>
      <c r="K11" s="175">
        <v>3232.56</v>
      </c>
      <c r="L11" s="269">
        <v>2.08</v>
      </c>
    </row>
    <row r="12" spans="1:12" ht="12.75">
      <c r="A12" s="289" t="s">
        <v>479</v>
      </c>
      <c r="B12" s="169">
        <v>1385</v>
      </c>
      <c r="C12" s="170">
        <v>8.47</v>
      </c>
      <c r="D12" s="171">
        <v>4110.89</v>
      </c>
      <c r="E12" s="170">
        <v>5.783235820388232</v>
      </c>
      <c r="F12" s="171">
        <v>543.26</v>
      </c>
      <c r="G12" s="171">
        <v>7592.22</v>
      </c>
      <c r="H12" s="171">
        <v>1715.04</v>
      </c>
      <c r="I12" s="167">
        <v>9850.52</v>
      </c>
      <c r="J12" s="172">
        <v>11.687855570885418</v>
      </c>
      <c r="K12" s="175">
        <v>13961.41</v>
      </c>
      <c r="L12" s="269">
        <v>8.99</v>
      </c>
    </row>
    <row r="13" spans="1:12" ht="12.75">
      <c r="A13" s="289" t="s">
        <v>480</v>
      </c>
      <c r="B13" s="169">
        <v>407</v>
      </c>
      <c r="C13" s="170">
        <v>2.49</v>
      </c>
      <c r="D13" s="171">
        <v>7055.3</v>
      </c>
      <c r="E13" s="170">
        <v>9.925457427366116</v>
      </c>
      <c r="F13" s="171">
        <v>849.45</v>
      </c>
      <c r="G13" s="171">
        <v>10112.91</v>
      </c>
      <c r="H13" s="171">
        <v>1879.46</v>
      </c>
      <c r="I13" s="167">
        <v>12841.82</v>
      </c>
      <c r="J13" s="172">
        <v>15.237097881868952</v>
      </c>
      <c r="K13" s="175">
        <v>19897.12</v>
      </c>
      <c r="L13" s="269">
        <v>12.81</v>
      </c>
    </row>
    <row r="14" spans="1:12" ht="12.75">
      <c r="A14" s="289" t="s">
        <v>481</v>
      </c>
      <c r="B14" s="169">
        <v>187</v>
      </c>
      <c r="C14" s="170">
        <v>1.15</v>
      </c>
      <c r="D14" s="171">
        <v>16258.84</v>
      </c>
      <c r="E14" s="170">
        <v>22.873077578325134</v>
      </c>
      <c r="F14" s="171">
        <v>1271.9</v>
      </c>
      <c r="G14" s="171">
        <v>19193.42</v>
      </c>
      <c r="H14" s="171">
        <v>2945.06</v>
      </c>
      <c r="I14" s="167">
        <v>23410.38</v>
      </c>
      <c r="J14" s="172">
        <v>27.77692348216587</v>
      </c>
      <c r="K14" s="175">
        <v>39669.22</v>
      </c>
      <c r="L14" s="269">
        <v>25.53</v>
      </c>
    </row>
    <row r="15" spans="1:12" ht="12.75">
      <c r="A15" s="289" t="s">
        <v>482</v>
      </c>
      <c r="B15" s="169">
        <v>29</v>
      </c>
      <c r="C15" s="170">
        <v>0.18</v>
      </c>
      <c r="D15" s="171">
        <v>12870.33</v>
      </c>
      <c r="E15" s="170">
        <v>18.10609222728345</v>
      </c>
      <c r="F15" s="173">
        <v>284.25</v>
      </c>
      <c r="G15" s="171">
        <v>6435.03</v>
      </c>
      <c r="H15" s="171">
        <v>206.29</v>
      </c>
      <c r="I15" s="167">
        <v>6925.57</v>
      </c>
      <c r="J15" s="172">
        <v>8.217338973582807</v>
      </c>
      <c r="K15" s="175">
        <v>19795.9</v>
      </c>
      <c r="L15" s="269">
        <v>12.74</v>
      </c>
    </row>
    <row r="16" spans="1:12" ht="12.75">
      <c r="A16" s="289" t="s">
        <v>320</v>
      </c>
      <c r="B16" s="174">
        <v>30</v>
      </c>
      <c r="C16" s="170">
        <v>0.19</v>
      </c>
      <c r="D16" s="173">
        <v>28120.77</v>
      </c>
      <c r="E16" s="170">
        <v>39.56054391163441</v>
      </c>
      <c r="F16" s="173">
        <v>3441.07</v>
      </c>
      <c r="G16" s="173">
        <v>18310.46</v>
      </c>
      <c r="H16" s="173">
        <v>2450.88</v>
      </c>
      <c r="I16" s="167">
        <v>24202.41</v>
      </c>
      <c r="J16" s="172">
        <v>28.71668425091801</v>
      </c>
      <c r="K16" s="175">
        <v>52323.18</v>
      </c>
      <c r="L16" s="269">
        <v>33.68</v>
      </c>
    </row>
    <row r="17" spans="1:12" ht="12.75">
      <c r="A17" s="146"/>
      <c r="B17" s="169"/>
      <c r="C17" s="170"/>
      <c r="D17" s="171"/>
      <c r="E17" s="170"/>
      <c r="F17" s="171"/>
      <c r="G17" s="167"/>
      <c r="H17" s="175"/>
      <c r="I17" s="172"/>
      <c r="J17" s="171"/>
      <c r="K17" s="171"/>
      <c r="L17" s="171"/>
    </row>
    <row r="18" spans="1:12" ht="13.5" thickBot="1">
      <c r="A18" s="176" t="s">
        <v>321</v>
      </c>
      <c r="B18" s="177">
        <v>16334</v>
      </c>
      <c r="C18" s="178">
        <v>100</v>
      </c>
      <c r="D18" s="179">
        <v>71082.87</v>
      </c>
      <c r="E18" s="178">
        <v>100</v>
      </c>
      <c r="F18" s="179">
        <v>6837.04</v>
      </c>
      <c r="G18" s="179">
        <v>66758.74</v>
      </c>
      <c r="H18" s="179">
        <v>10684.18</v>
      </c>
      <c r="I18" s="179">
        <v>84279.96</v>
      </c>
      <c r="J18" s="179">
        <v>100</v>
      </c>
      <c r="K18" s="179">
        <v>155362.83</v>
      </c>
      <c r="L18" s="179">
        <v>100</v>
      </c>
    </row>
    <row r="19" spans="1:12" ht="12.75">
      <c r="A19" s="155" t="s">
        <v>489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 ht="12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</sheetData>
  <mergeCells count="12">
    <mergeCell ref="C7:C8"/>
    <mergeCell ref="D7:E7"/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58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16"/>
  <sheetViews>
    <sheetView zoomScale="75" zoomScaleNormal="75" workbookViewId="0" topLeftCell="A1">
      <selection activeCell="D27" sqref="D27"/>
    </sheetView>
  </sheetViews>
  <sheetFormatPr defaultColWidth="11.421875" defaultRowHeight="12.75"/>
  <cols>
    <col min="1" max="1" width="25.57421875" style="134" customWidth="1"/>
    <col min="2" max="3" width="10.140625" style="134" customWidth="1"/>
    <col min="4" max="4" width="11.7109375" style="134" customWidth="1"/>
    <col min="5" max="5" width="10.140625" style="134" customWidth="1"/>
    <col min="6" max="7" width="11.7109375" style="134" customWidth="1"/>
    <col min="8" max="8" width="12.57421875" style="134" customWidth="1"/>
    <col min="9" max="9" width="11.7109375" style="134" customWidth="1"/>
    <col min="10" max="10" width="10.140625" style="134" customWidth="1"/>
    <col min="11" max="11" width="12.7109375" style="134" customWidth="1"/>
    <col min="12" max="22" width="10.140625" style="134" customWidth="1"/>
    <col min="23" max="16384" width="11.421875" style="134" customWidth="1"/>
  </cols>
  <sheetData>
    <row r="1" spans="1:12" ht="17.25" customHeight="1">
      <c r="A1" s="349" t="s">
        <v>422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12.75">
      <c r="A2" s="316" t="s">
        <v>646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418" t="s">
        <v>633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180" customFormat="1" ht="12.75">
      <c r="A5" s="420" t="s">
        <v>323</v>
      </c>
      <c r="B5" s="419" t="s">
        <v>322</v>
      </c>
      <c r="C5" s="420"/>
      <c r="D5" s="419" t="s">
        <v>309</v>
      </c>
      <c r="E5" s="420"/>
      <c r="F5" s="412" t="s">
        <v>310</v>
      </c>
      <c r="G5" s="413"/>
      <c r="H5" s="413"/>
      <c r="I5" s="413"/>
      <c r="J5" s="425"/>
      <c r="K5" s="426" t="s">
        <v>484</v>
      </c>
      <c r="L5" s="427"/>
    </row>
    <row r="6" spans="1:12" ht="12.75">
      <c r="A6" s="424"/>
      <c r="B6" s="421"/>
      <c r="C6" s="422"/>
      <c r="D6" s="423"/>
      <c r="E6" s="424"/>
      <c r="F6" s="139" t="s">
        <v>312</v>
      </c>
      <c r="G6" s="139" t="s">
        <v>313</v>
      </c>
      <c r="H6" s="139" t="s">
        <v>314</v>
      </c>
      <c r="I6" s="430" t="s">
        <v>31</v>
      </c>
      <c r="J6" s="431"/>
      <c r="K6" s="428"/>
      <c r="L6" s="429"/>
    </row>
    <row r="7" spans="1:12" ht="12.75">
      <c r="A7" s="424"/>
      <c r="B7" s="432" t="s">
        <v>469</v>
      </c>
      <c r="C7" s="432" t="s">
        <v>315</v>
      </c>
      <c r="D7" s="434" t="s">
        <v>316</v>
      </c>
      <c r="E7" s="435"/>
      <c r="F7" s="140" t="s">
        <v>317</v>
      </c>
      <c r="G7" s="140" t="s">
        <v>318</v>
      </c>
      <c r="H7" s="140" t="s">
        <v>319</v>
      </c>
      <c r="I7" s="421"/>
      <c r="J7" s="422"/>
      <c r="K7" s="414" t="s">
        <v>465</v>
      </c>
      <c r="L7" s="416" t="s">
        <v>315</v>
      </c>
    </row>
    <row r="8" spans="1:12" ht="13.5" thickBot="1">
      <c r="A8" s="439"/>
      <c r="B8" s="436"/>
      <c r="C8" s="436"/>
      <c r="D8" s="184" t="s">
        <v>465</v>
      </c>
      <c r="E8" s="184" t="s">
        <v>315</v>
      </c>
      <c r="F8" s="184" t="s">
        <v>465</v>
      </c>
      <c r="G8" s="184" t="s">
        <v>465</v>
      </c>
      <c r="H8" s="184" t="s">
        <v>465</v>
      </c>
      <c r="I8" s="184" t="s">
        <v>465</v>
      </c>
      <c r="J8" s="184" t="s">
        <v>315</v>
      </c>
      <c r="K8" s="437"/>
      <c r="L8" s="438"/>
    </row>
    <row r="9" spans="1:12" ht="12.75">
      <c r="A9" s="135" t="s">
        <v>324</v>
      </c>
      <c r="B9" s="181">
        <v>642</v>
      </c>
      <c r="C9" s="170">
        <v>3.76</v>
      </c>
      <c r="D9" s="171">
        <v>267.39</v>
      </c>
      <c r="E9" s="171">
        <v>0.38</v>
      </c>
      <c r="F9" s="171">
        <v>40.2</v>
      </c>
      <c r="G9" s="171">
        <v>466.47</v>
      </c>
      <c r="H9" s="171">
        <v>496.11</v>
      </c>
      <c r="I9" s="171">
        <v>1002.78</v>
      </c>
      <c r="J9" s="171">
        <v>1.1898202134884734</v>
      </c>
      <c r="K9" s="175">
        <v>1270.17</v>
      </c>
      <c r="L9" s="270">
        <v>0.82</v>
      </c>
    </row>
    <row r="10" spans="1:12" ht="12.75">
      <c r="A10" s="146" t="s">
        <v>325</v>
      </c>
      <c r="B10" s="169">
        <v>1714</v>
      </c>
      <c r="C10" s="170">
        <v>10.03</v>
      </c>
      <c r="D10" s="171">
        <v>3718.84</v>
      </c>
      <c r="E10" s="171">
        <v>5.23</v>
      </c>
      <c r="F10" s="171">
        <v>500.42</v>
      </c>
      <c r="G10" s="171">
        <v>11140.84</v>
      </c>
      <c r="H10" s="171">
        <v>1278.06</v>
      </c>
      <c r="I10" s="171">
        <v>12919.32</v>
      </c>
      <c r="J10" s="171">
        <v>15.329053312317658</v>
      </c>
      <c r="K10" s="270">
        <v>16638.16</v>
      </c>
      <c r="L10" s="270">
        <v>10.71</v>
      </c>
    </row>
    <row r="11" spans="1:12" ht="12.75">
      <c r="A11" s="146" t="s">
        <v>326</v>
      </c>
      <c r="B11" s="169">
        <v>505</v>
      </c>
      <c r="C11" s="170">
        <v>2.96</v>
      </c>
      <c r="D11" s="171">
        <v>11237.48</v>
      </c>
      <c r="E11" s="171">
        <v>15.81</v>
      </c>
      <c r="F11" s="171">
        <v>330.61</v>
      </c>
      <c r="G11" s="171">
        <v>5643.93</v>
      </c>
      <c r="H11" s="171">
        <v>79.87</v>
      </c>
      <c r="I11" s="171">
        <v>6054.41</v>
      </c>
      <c r="J11" s="171">
        <v>7.183688744038321</v>
      </c>
      <c r="K11" s="270">
        <v>17291.89</v>
      </c>
      <c r="L11" s="270">
        <v>11.13</v>
      </c>
    </row>
    <row r="12" spans="1:12" ht="12.75">
      <c r="A12" s="182" t="s">
        <v>483</v>
      </c>
      <c r="B12" s="181">
        <v>751</v>
      </c>
      <c r="C12" s="170">
        <v>4.39</v>
      </c>
      <c r="D12" s="167">
        <v>4673.35</v>
      </c>
      <c r="E12" s="171">
        <v>6.57</v>
      </c>
      <c r="F12" s="167">
        <v>71.09</v>
      </c>
      <c r="G12" s="167">
        <v>3973.59</v>
      </c>
      <c r="H12" s="167">
        <v>384.52</v>
      </c>
      <c r="I12" s="171">
        <v>4429.2</v>
      </c>
      <c r="J12" s="171">
        <v>5.255341839269977</v>
      </c>
      <c r="K12" s="270">
        <v>9102.55</v>
      </c>
      <c r="L12" s="270">
        <v>5.86</v>
      </c>
    </row>
    <row r="13" spans="1:12" ht="12.75">
      <c r="A13" s="146" t="s">
        <v>327</v>
      </c>
      <c r="B13" s="169">
        <v>13476</v>
      </c>
      <c r="C13" s="170">
        <v>78.86</v>
      </c>
      <c r="D13" s="171">
        <v>51185.81</v>
      </c>
      <c r="E13" s="171">
        <v>72.01</v>
      </c>
      <c r="F13" s="171">
        <v>5894.72</v>
      </c>
      <c r="G13" s="171">
        <v>45533.91</v>
      </c>
      <c r="H13" s="171">
        <v>8445.62</v>
      </c>
      <c r="I13" s="171">
        <v>59874.25</v>
      </c>
      <c r="J13" s="171">
        <v>71.04209589088558</v>
      </c>
      <c r="K13" s="270">
        <v>111060.06</v>
      </c>
      <c r="L13" s="270">
        <v>71.49</v>
      </c>
    </row>
    <row r="14" spans="1:12" ht="12.75">
      <c r="A14" s="146"/>
      <c r="B14" s="169"/>
      <c r="C14" s="170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3.5" thickBot="1">
      <c r="A15" s="183" t="s">
        <v>321</v>
      </c>
      <c r="B15" s="177">
        <v>17088</v>
      </c>
      <c r="C15" s="178">
        <v>100</v>
      </c>
      <c r="D15" s="179">
        <v>71082.87</v>
      </c>
      <c r="E15" s="179">
        <v>100</v>
      </c>
      <c r="F15" s="179">
        <v>6837.04</v>
      </c>
      <c r="G15" s="179">
        <v>66758.74</v>
      </c>
      <c r="H15" s="179">
        <v>10684.18</v>
      </c>
      <c r="I15" s="179">
        <v>84279.96</v>
      </c>
      <c r="J15" s="179">
        <v>100</v>
      </c>
      <c r="K15" s="179">
        <v>155362.83</v>
      </c>
      <c r="L15" s="179">
        <v>100</v>
      </c>
    </row>
    <row r="16" spans="1:12" ht="12.75">
      <c r="A16" s="155" t="s">
        <v>489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</sheetData>
  <mergeCells count="13">
    <mergeCell ref="A1:L1"/>
    <mergeCell ref="B5:C6"/>
    <mergeCell ref="D5:E6"/>
    <mergeCell ref="F5:J5"/>
    <mergeCell ref="K5:L6"/>
    <mergeCell ref="I6:J7"/>
    <mergeCell ref="B7:B8"/>
    <mergeCell ref="C7:C8"/>
    <mergeCell ref="A3:L3"/>
    <mergeCell ref="D7:E7"/>
    <mergeCell ref="K7:K8"/>
    <mergeCell ref="L7:L8"/>
    <mergeCell ref="A5:A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57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29"/>
  <dimension ref="A1:I19"/>
  <sheetViews>
    <sheetView zoomScale="75" zoomScaleNormal="75" workbookViewId="0" topLeftCell="A1">
      <selection activeCell="E26" sqref="E26"/>
    </sheetView>
  </sheetViews>
  <sheetFormatPr defaultColWidth="11.421875" defaultRowHeight="12.75"/>
  <cols>
    <col min="1" max="1" width="15.28125" style="134" customWidth="1"/>
    <col min="2" max="3" width="11.7109375" style="134" bestFit="1" customWidth="1"/>
    <col min="4" max="4" width="13.421875" style="134" bestFit="1" customWidth="1"/>
    <col min="5" max="5" width="11.7109375" style="134" bestFit="1" customWidth="1"/>
    <col min="6" max="6" width="13.57421875" style="134" bestFit="1" customWidth="1"/>
    <col min="7" max="7" width="11.7109375" style="134" bestFit="1" customWidth="1"/>
    <col min="8" max="8" width="14.00390625" style="134" bestFit="1" customWidth="1"/>
    <col min="9" max="9" width="11.7109375" style="134" bestFit="1" customWidth="1"/>
    <col min="10" max="16384" width="11.421875" style="134" customWidth="1"/>
  </cols>
  <sheetData>
    <row r="1" spans="1:9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</row>
    <row r="2" ht="12.75">
      <c r="A2" s="316" t="s">
        <v>646</v>
      </c>
    </row>
    <row r="3" spans="1:9" ht="15">
      <c r="A3" s="418" t="s">
        <v>634</v>
      </c>
      <c r="B3" s="407"/>
      <c r="C3" s="407"/>
      <c r="D3" s="407"/>
      <c r="E3" s="407"/>
      <c r="F3" s="407"/>
      <c r="G3" s="408"/>
      <c r="H3" s="408"/>
      <c r="I3" s="408"/>
    </row>
    <row r="4" spans="1:9" ht="15">
      <c r="A4" s="407" t="s">
        <v>328</v>
      </c>
      <c r="B4" s="407"/>
      <c r="C4" s="407"/>
      <c r="D4" s="407"/>
      <c r="E4" s="407"/>
      <c r="F4" s="407"/>
      <c r="G4" s="407"/>
      <c r="H4" s="407"/>
      <c r="I4" s="407"/>
    </row>
    <row r="5" spans="1:9" ht="13.5" thickBot="1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37"/>
      <c r="B6" s="412" t="s">
        <v>308</v>
      </c>
      <c r="C6" s="425"/>
      <c r="D6" s="412" t="s">
        <v>309</v>
      </c>
      <c r="E6" s="425"/>
      <c r="F6" s="412" t="s">
        <v>329</v>
      </c>
      <c r="G6" s="425"/>
      <c r="H6" s="440" t="s">
        <v>311</v>
      </c>
      <c r="I6" s="441"/>
    </row>
    <row r="7" spans="1:9" ht="13.5" thickBot="1">
      <c r="A7" s="138" t="s">
        <v>485</v>
      </c>
      <c r="B7" s="139" t="s">
        <v>469</v>
      </c>
      <c r="C7" s="185" t="s">
        <v>315</v>
      </c>
      <c r="D7" s="139" t="s">
        <v>465</v>
      </c>
      <c r="E7" s="185" t="s">
        <v>315</v>
      </c>
      <c r="F7" s="139" t="s">
        <v>465</v>
      </c>
      <c r="G7" s="185" t="s">
        <v>315</v>
      </c>
      <c r="H7" s="282" t="s">
        <v>465</v>
      </c>
      <c r="I7" s="283" t="s">
        <v>315</v>
      </c>
    </row>
    <row r="8" spans="1:9" ht="12.75">
      <c r="A8" s="290" t="s">
        <v>486</v>
      </c>
      <c r="B8" s="186">
        <v>14939</v>
      </c>
      <c r="C8" s="187">
        <v>91.45953226398923</v>
      </c>
      <c r="D8" s="188">
        <v>18225.58</v>
      </c>
      <c r="E8" s="188">
        <v>25.63990452270709</v>
      </c>
      <c r="F8" s="188">
        <v>49195.26</v>
      </c>
      <c r="G8" s="188">
        <v>58.37124270111186</v>
      </c>
      <c r="H8" s="284">
        <v>67420.84</v>
      </c>
      <c r="I8" s="284">
        <v>43.39573371571565</v>
      </c>
    </row>
    <row r="9" spans="1:9" ht="12.75">
      <c r="A9" s="291" t="s">
        <v>487</v>
      </c>
      <c r="B9" s="189">
        <v>1032</v>
      </c>
      <c r="C9" s="190">
        <v>6.318109464919799</v>
      </c>
      <c r="D9" s="191">
        <v>24322.18</v>
      </c>
      <c r="E9" s="191">
        <v>34.2166544485331</v>
      </c>
      <c r="F9" s="191">
        <v>19896.01</v>
      </c>
      <c r="G9" s="191">
        <v>23.607047274346115</v>
      </c>
      <c r="H9" s="285">
        <v>44218.19</v>
      </c>
      <c r="I9" s="286">
        <v>28.46124134067331</v>
      </c>
    </row>
    <row r="10" spans="1:9" ht="12.75">
      <c r="A10" s="289" t="s">
        <v>488</v>
      </c>
      <c r="B10" s="189">
        <v>363</v>
      </c>
      <c r="C10" s="190">
        <v>2.222358271090976</v>
      </c>
      <c r="D10" s="191">
        <v>28535.11</v>
      </c>
      <c r="E10" s="191">
        <v>40.14344102875981</v>
      </c>
      <c r="F10" s="191">
        <v>15188.69</v>
      </c>
      <c r="G10" s="191">
        <v>18.021710024542013</v>
      </c>
      <c r="H10" s="285">
        <v>43723.8</v>
      </c>
      <c r="I10" s="287">
        <v>28.143024943611028</v>
      </c>
    </row>
    <row r="11" spans="1:9" ht="12.75">
      <c r="A11" s="146"/>
      <c r="B11" s="189"/>
      <c r="C11" s="190"/>
      <c r="D11" s="191"/>
      <c r="E11" s="191"/>
      <c r="F11" s="191"/>
      <c r="G11" s="191"/>
      <c r="H11" s="191"/>
      <c r="I11" s="191"/>
    </row>
    <row r="12" spans="1:9" ht="13.5" thickBot="1">
      <c r="A12" s="183" t="s">
        <v>321</v>
      </c>
      <c r="B12" s="65">
        <v>16334</v>
      </c>
      <c r="C12" s="192">
        <v>100</v>
      </c>
      <c r="D12" s="193">
        <v>71082.87</v>
      </c>
      <c r="E12" s="193">
        <v>100</v>
      </c>
      <c r="F12" s="193">
        <v>84279.96</v>
      </c>
      <c r="G12" s="193">
        <v>100</v>
      </c>
      <c r="H12" s="193">
        <v>155362.83</v>
      </c>
      <c r="I12" s="193">
        <v>100</v>
      </c>
    </row>
    <row r="13" spans="1:9" ht="12.75">
      <c r="A13" s="155" t="s">
        <v>489</v>
      </c>
      <c r="B13" s="146"/>
      <c r="C13" s="146"/>
      <c r="D13" s="146"/>
      <c r="E13" s="146"/>
      <c r="F13" s="146"/>
      <c r="G13" s="146"/>
      <c r="H13" s="146"/>
      <c r="I13" s="146"/>
    </row>
    <row r="14" spans="1:9" ht="12.75">
      <c r="A14" s="146"/>
      <c r="B14" s="146"/>
      <c r="C14" s="146"/>
      <c r="D14" s="146"/>
      <c r="E14" s="146"/>
      <c r="F14" s="146"/>
      <c r="G14" s="146"/>
      <c r="H14" s="146"/>
      <c r="I14" s="146"/>
    </row>
    <row r="19" ht="12.75">
      <c r="G19" s="134" t="s">
        <v>330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30"/>
  <dimension ref="A1:I13"/>
  <sheetViews>
    <sheetView zoomScale="75" zoomScaleNormal="75" workbookViewId="0" topLeftCell="A1">
      <selection activeCell="F24" sqref="F24"/>
    </sheetView>
  </sheetViews>
  <sheetFormatPr defaultColWidth="11.421875" defaultRowHeight="12.75"/>
  <cols>
    <col min="1" max="1" width="14.00390625" style="134" customWidth="1"/>
    <col min="2" max="3" width="11.57421875" style="134" bestFit="1" customWidth="1"/>
    <col min="4" max="4" width="12.57421875" style="134" bestFit="1" customWidth="1"/>
    <col min="5" max="5" width="11.57421875" style="134" bestFit="1" customWidth="1"/>
    <col min="6" max="6" width="13.28125" style="134" bestFit="1" customWidth="1"/>
    <col min="7" max="7" width="11.57421875" style="134" bestFit="1" customWidth="1"/>
    <col min="8" max="8" width="14.00390625" style="134" bestFit="1" customWidth="1"/>
    <col min="9" max="9" width="11.57421875" style="134" bestFit="1" customWidth="1"/>
    <col min="10" max="16384" width="11.421875" style="134" customWidth="1"/>
  </cols>
  <sheetData>
    <row r="1" spans="1:9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</row>
    <row r="2" ht="12.75">
      <c r="A2" s="316" t="s">
        <v>646</v>
      </c>
    </row>
    <row r="3" spans="1:9" ht="15">
      <c r="A3" s="418" t="s">
        <v>511</v>
      </c>
      <c r="B3" s="407"/>
      <c r="C3" s="407"/>
      <c r="D3" s="407"/>
      <c r="E3" s="407"/>
      <c r="F3" s="407"/>
      <c r="G3" s="408"/>
      <c r="H3" s="408"/>
      <c r="I3" s="408"/>
    </row>
    <row r="4" spans="1:9" ht="15">
      <c r="A4" s="407" t="s">
        <v>331</v>
      </c>
      <c r="B4" s="407"/>
      <c r="C4" s="407"/>
      <c r="D4" s="407"/>
      <c r="E4" s="407"/>
      <c r="F4" s="407"/>
      <c r="G4" s="407"/>
      <c r="H4" s="407"/>
      <c r="I4" s="407"/>
    </row>
    <row r="5" spans="1:9" ht="13.5" thickBot="1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37" t="s">
        <v>332</v>
      </c>
      <c r="B6" s="412" t="s">
        <v>308</v>
      </c>
      <c r="C6" s="425"/>
      <c r="D6" s="412" t="s">
        <v>309</v>
      </c>
      <c r="E6" s="425"/>
      <c r="F6" s="412" t="s">
        <v>329</v>
      </c>
      <c r="G6" s="425"/>
      <c r="H6" s="412" t="s">
        <v>311</v>
      </c>
      <c r="I6" s="413"/>
    </row>
    <row r="7" spans="1:9" ht="13.5" thickBot="1">
      <c r="A7" s="138"/>
      <c r="B7" s="139" t="s">
        <v>469</v>
      </c>
      <c r="C7" s="185" t="s">
        <v>315</v>
      </c>
      <c r="D7" s="139" t="s">
        <v>465</v>
      </c>
      <c r="E7" s="185" t="s">
        <v>315</v>
      </c>
      <c r="F7" s="139" t="s">
        <v>465</v>
      </c>
      <c r="G7" s="185" t="s">
        <v>315</v>
      </c>
      <c r="H7" s="139" t="s">
        <v>465</v>
      </c>
      <c r="I7" s="185" t="s">
        <v>315</v>
      </c>
    </row>
    <row r="8" spans="1:9" ht="12.75">
      <c r="A8" s="288" t="s">
        <v>333</v>
      </c>
      <c r="B8" s="186">
        <v>12513</v>
      </c>
      <c r="C8" s="187">
        <v>76.60707726215257</v>
      </c>
      <c r="D8" s="188">
        <v>4378.74</v>
      </c>
      <c r="E8" s="188">
        <v>6.160049530920741</v>
      </c>
      <c r="F8" s="188">
        <v>10766.25</v>
      </c>
      <c r="G8" s="188">
        <v>12.77438907185053</v>
      </c>
      <c r="H8" s="188">
        <v>15144.99</v>
      </c>
      <c r="I8" s="188">
        <v>9.748142461102182</v>
      </c>
    </row>
    <row r="9" spans="1:9" ht="12.75">
      <c r="A9" s="289" t="s">
        <v>334</v>
      </c>
      <c r="B9" s="189">
        <v>3673</v>
      </c>
      <c r="C9" s="190">
        <v>22.486837271948083</v>
      </c>
      <c r="D9" s="191">
        <v>40988.58</v>
      </c>
      <c r="E9" s="191">
        <v>57.663090980991626</v>
      </c>
      <c r="F9" s="191">
        <v>49026.58</v>
      </c>
      <c r="G9" s="191">
        <v>58.17110022358815</v>
      </c>
      <c r="H9" s="191">
        <v>90015.16</v>
      </c>
      <c r="I9" s="191">
        <v>57.9386716887173</v>
      </c>
    </row>
    <row r="10" spans="1:9" ht="12.75">
      <c r="A10" s="289" t="s">
        <v>335</v>
      </c>
      <c r="B10" s="189">
        <v>148</v>
      </c>
      <c r="C10" s="190">
        <v>0.9060854658993511</v>
      </c>
      <c r="D10" s="191">
        <v>25715.55</v>
      </c>
      <c r="E10" s="191">
        <v>36.176859488087636</v>
      </c>
      <c r="F10" s="191">
        <v>24487.13</v>
      </c>
      <c r="G10" s="191">
        <v>29.05451070456132</v>
      </c>
      <c r="H10" s="191">
        <v>50202.68</v>
      </c>
      <c r="I10" s="191">
        <v>32.31318585018051</v>
      </c>
    </row>
    <row r="11" spans="1:9" ht="12.75">
      <c r="A11" s="146"/>
      <c r="B11" s="189"/>
      <c r="C11" s="190"/>
      <c r="D11" s="191"/>
      <c r="E11" s="191"/>
      <c r="F11" s="191"/>
      <c r="G11" s="191"/>
      <c r="H11" s="191"/>
      <c r="I11" s="191"/>
    </row>
    <row r="12" spans="1:9" ht="13.5" thickBot="1">
      <c r="A12" s="183" t="s">
        <v>321</v>
      </c>
      <c r="B12" s="65">
        <v>16334</v>
      </c>
      <c r="C12" s="192">
        <v>100</v>
      </c>
      <c r="D12" s="193">
        <v>71082.87</v>
      </c>
      <c r="E12" s="193">
        <v>100</v>
      </c>
      <c r="F12" s="193">
        <v>84279.96</v>
      </c>
      <c r="G12" s="193">
        <v>100</v>
      </c>
      <c r="H12" s="193">
        <v>155362.83</v>
      </c>
      <c r="I12" s="193">
        <v>100</v>
      </c>
    </row>
    <row r="13" spans="1:9" ht="12.75">
      <c r="A13" s="155" t="s">
        <v>489</v>
      </c>
      <c r="B13" s="146"/>
      <c r="C13" s="146"/>
      <c r="D13" s="146"/>
      <c r="E13" s="146"/>
      <c r="F13" s="146"/>
      <c r="G13" s="146"/>
      <c r="H13" s="146"/>
      <c r="I13" s="146"/>
    </row>
  </sheetData>
  <mergeCells count="7">
    <mergeCell ref="A1:I1"/>
    <mergeCell ref="A3:I3"/>
    <mergeCell ref="A4:I4"/>
    <mergeCell ref="B6:C6"/>
    <mergeCell ref="D6:E6"/>
    <mergeCell ref="F6:G6"/>
    <mergeCell ref="H6:I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710"/>
  <dimension ref="A1:I14"/>
  <sheetViews>
    <sheetView zoomScale="75" zoomScaleNormal="75" workbookViewId="0" topLeftCell="A1">
      <selection activeCell="F17" sqref="F17"/>
    </sheetView>
  </sheetViews>
  <sheetFormatPr defaultColWidth="11.421875" defaultRowHeight="12.75"/>
  <cols>
    <col min="1" max="1" width="14.00390625" style="134" customWidth="1"/>
    <col min="2" max="3" width="11.7109375" style="134" bestFit="1" customWidth="1"/>
    <col min="4" max="4" width="13.421875" style="134" bestFit="1" customWidth="1"/>
    <col min="5" max="5" width="11.7109375" style="134" bestFit="1" customWidth="1"/>
    <col min="6" max="6" width="13.57421875" style="134" bestFit="1" customWidth="1"/>
    <col min="7" max="7" width="11.7109375" style="134" bestFit="1" customWidth="1"/>
    <col min="8" max="8" width="14.00390625" style="134" bestFit="1" customWidth="1"/>
    <col min="9" max="9" width="11.7109375" style="134" bestFit="1" customWidth="1"/>
    <col min="10" max="16384" width="11.421875" style="134" customWidth="1"/>
  </cols>
  <sheetData>
    <row r="1" spans="1:9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</row>
    <row r="2" ht="12.75">
      <c r="A2" s="316" t="s">
        <v>646</v>
      </c>
    </row>
    <row r="3" spans="1:9" ht="15">
      <c r="A3" s="418" t="s">
        <v>512</v>
      </c>
      <c r="B3" s="407"/>
      <c r="C3" s="407"/>
      <c r="D3" s="407"/>
      <c r="E3" s="407"/>
      <c r="F3" s="407"/>
      <c r="G3" s="408"/>
      <c r="H3" s="408"/>
      <c r="I3" s="408"/>
    </row>
    <row r="4" spans="1:9" ht="15">
      <c r="A4" s="407" t="s">
        <v>336</v>
      </c>
      <c r="B4" s="407"/>
      <c r="C4" s="407"/>
      <c r="D4" s="407"/>
      <c r="E4" s="407"/>
      <c r="F4" s="407"/>
      <c r="G4" s="407"/>
      <c r="H4" s="407"/>
      <c r="I4" s="407"/>
    </row>
    <row r="5" spans="1:9" ht="13.5" thickBot="1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37" t="s">
        <v>337</v>
      </c>
      <c r="B6" s="412" t="s">
        <v>308</v>
      </c>
      <c r="C6" s="425"/>
      <c r="D6" s="412" t="s">
        <v>309</v>
      </c>
      <c r="E6" s="425"/>
      <c r="F6" s="412" t="s">
        <v>329</v>
      </c>
      <c r="G6" s="425"/>
      <c r="H6" s="412" t="s">
        <v>311</v>
      </c>
      <c r="I6" s="413"/>
    </row>
    <row r="7" spans="1:9" ht="13.5" thickBot="1">
      <c r="A7" s="138"/>
      <c r="B7" s="139" t="s">
        <v>469</v>
      </c>
      <c r="C7" s="185" t="s">
        <v>315</v>
      </c>
      <c r="D7" s="139" t="s">
        <v>465</v>
      </c>
      <c r="E7" s="185" t="s">
        <v>315</v>
      </c>
      <c r="F7" s="139" t="s">
        <v>465</v>
      </c>
      <c r="G7" s="185" t="s">
        <v>315</v>
      </c>
      <c r="H7" s="139" t="s">
        <v>465</v>
      </c>
      <c r="I7" s="185" t="s">
        <v>315</v>
      </c>
    </row>
    <row r="8" spans="1:9" ht="12.75">
      <c r="A8" s="288" t="s">
        <v>338</v>
      </c>
      <c r="B8" s="186">
        <v>13165</v>
      </c>
      <c r="C8" s="187">
        <v>80.59875107138484</v>
      </c>
      <c r="D8" s="188">
        <v>5770.88</v>
      </c>
      <c r="E8" s="188">
        <v>8.118524195773187</v>
      </c>
      <c r="F8" s="188">
        <v>15533.74</v>
      </c>
      <c r="G8" s="188">
        <v>18.431119331333335</v>
      </c>
      <c r="H8" s="188">
        <v>21304.62</v>
      </c>
      <c r="I8" s="188">
        <v>13.71281663702959</v>
      </c>
    </row>
    <row r="9" spans="1:9" ht="12.75">
      <c r="A9" s="289" t="s">
        <v>339</v>
      </c>
      <c r="B9" s="189">
        <v>2739</v>
      </c>
      <c r="C9" s="190">
        <v>16.76870331823191</v>
      </c>
      <c r="D9" s="191">
        <v>26103.49</v>
      </c>
      <c r="E9" s="191">
        <v>36.722616855509635</v>
      </c>
      <c r="F9" s="191">
        <v>29884.73</v>
      </c>
      <c r="G9" s="191">
        <v>35.45888014185105</v>
      </c>
      <c r="H9" s="191">
        <v>55988.22</v>
      </c>
      <c r="I9" s="191">
        <v>36.037075277271924</v>
      </c>
    </row>
    <row r="10" spans="1:9" ht="12.75">
      <c r="A10" s="289" t="s">
        <v>340</v>
      </c>
      <c r="B10" s="189">
        <v>430</v>
      </c>
      <c r="C10" s="190">
        <v>2.6325456103832496</v>
      </c>
      <c r="D10" s="191">
        <v>39208.5</v>
      </c>
      <c r="E10" s="191">
        <v>55.15885894871718</v>
      </c>
      <c r="F10" s="191">
        <v>38861.49</v>
      </c>
      <c r="G10" s="191">
        <v>46.11000052681563</v>
      </c>
      <c r="H10" s="191">
        <v>78069.99</v>
      </c>
      <c r="I10" s="191">
        <v>50.250108085698486</v>
      </c>
    </row>
    <row r="11" spans="1:9" ht="12.75">
      <c r="A11" s="146"/>
      <c r="B11" s="189"/>
      <c r="C11" s="190"/>
      <c r="D11" s="191"/>
      <c r="E11" s="191"/>
      <c r="F11" s="191"/>
      <c r="G11" s="191"/>
      <c r="H11" s="191"/>
      <c r="I11" s="191"/>
    </row>
    <row r="12" spans="1:9" ht="13.5" thickBot="1">
      <c r="A12" s="183" t="s">
        <v>321</v>
      </c>
      <c r="B12" s="65">
        <v>16334</v>
      </c>
      <c r="C12" s="193">
        <v>100</v>
      </c>
      <c r="D12" s="193">
        <v>71082.87</v>
      </c>
      <c r="E12" s="193">
        <v>100</v>
      </c>
      <c r="F12" s="193">
        <v>84279.96</v>
      </c>
      <c r="G12" s="193">
        <v>100</v>
      </c>
      <c r="H12" s="193">
        <v>155362.83</v>
      </c>
      <c r="I12" s="193">
        <v>100</v>
      </c>
    </row>
    <row r="13" spans="1:9" ht="12.75">
      <c r="A13" s="155" t="s">
        <v>489</v>
      </c>
      <c r="B13" s="146"/>
      <c r="C13" s="146"/>
      <c r="D13" s="146"/>
      <c r="E13" s="146"/>
      <c r="F13" s="146"/>
      <c r="G13" s="146"/>
      <c r="H13" s="146"/>
      <c r="I13" s="146"/>
    </row>
    <row r="14" spans="1:9" ht="12.75">
      <c r="A14" s="146"/>
      <c r="B14" s="146"/>
      <c r="C14" s="146"/>
      <c r="D14" s="146"/>
      <c r="E14" s="146"/>
      <c r="F14" s="146"/>
      <c r="G14" s="146"/>
      <c r="H14" s="146"/>
      <c r="I14" s="146"/>
    </row>
  </sheetData>
  <mergeCells count="7">
    <mergeCell ref="A1:I1"/>
    <mergeCell ref="A3:I3"/>
    <mergeCell ref="A4:I4"/>
    <mergeCell ref="B6:C6"/>
    <mergeCell ref="D6:E6"/>
    <mergeCell ref="F6:G6"/>
    <mergeCell ref="H6:I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813"/>
  <dimension ref="A1:I14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4.00390625" style="134" customWidth="1"/>
    <col min="2" max="3" width="11.7109375" style="134" bestFit="1" customWidth="1"/>
    <col min="4" max="4" width="13.421875" style="134" bestFit="1" customWidth="1"/>
    <col min="5" max="5" width="11.7109375" style="134" bestFit="1" customWidth="1"/>
    <col min="6" max="6" width="13.57421875" style="134" bestFit="1" customWidth="1"/>
    <col min="7" max="7" width="11.7109375" style="134" bestFit="1" customWidth="1"/>
    <col min="8" max="8" width="14.00390625" style="134" bestFit="1" customWidth="1"/>
    <col min="9" max="9" width="11.7109375" style="134" bestFit="1" customWidth="1"/>
    <col min="10" max="16384" width="11.421875" style="134" customWidth="1"/>
  </cols>
  <sheetData>
    <row r="1" spans="1:9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</row>
    <row r="2" ht="12.75">
      <c r="A2" s="316" t="s">
        <v>646</v>
      </c>
    </row>
    <row r="3" spans="1:9" ht="15">
      <c r="A3" s="418" t="s">
        <v>635</v>
      </c>
      <c r="B3" s="407"/>
      <c r="C3" s="407"/>
      <c r="D3" s="407"/>
      <c r="E3" s="407"/>
      <c r="F3" s="407"/>
      <c r="G3" s="408"/>
      <c r="H3" s="408"/>
      <c r="I3" s="408"/>
    </row>
    <row r="4" spans="1:9" ht="15">
      <c r="A4" s="407" t="s">
        <v>341</v>
      </c>
      <c r="B4" s="407"/>
      <c r="C4" s="407"/>
      <c r="D4" s="407"/>
      <c r="E4" s="407"/>
      <c r="F4" s="407"/>
      <c r="G4" s="407"/>
      <c r="H4" s="407"/>
      <c r="I4" s="407"/>
    </row>
    <row r="5" spans="1:9" ht="13.5" thickBot="1">
      <c r="A5" s="194"/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38" t="s">
        <v>343</v>
      </c>
      <c r="B6" s="412" t="s">
        <v>308</v>
      </c>
      <c r="C6" s="425"/>
      <c r="D6" s="412" t="s">
        <v>309</v>
      </c>
      <c r="E6" s="425"/>
      <c r="F6" s="412" t="s">
        <v>329</v>
      </c>
      <c r="G6" s="425"/>
      <c r="H6" s="412" t="s">
        <v>311</v>
      </c>
      <c r="I6" s="413"/>
    </row>
    <row r="7" spans="2:9" ht="13.5" thickBot="1">
      <c r="B7" s="139" t="s">
        <v>469</v>
      </c>
      <c r="C7" s="185" t="s">
        <v>315</v>
      </c>
      <c r="D7" s="139" t="s">
        <v>465</v>
      </c>
      <c r="E7" s="185" t="s">
        <v>315</v>
      </c>
      <c r="F7" s="139" t="s">
        <v>465</v>
      </c>
      <c r="G7" s="185" t="s">
        <v>315</v>
      </c>
      <c r="H7" s="139" t="s">
        <v>465</v>
      </c>
      <c r="I7" s="185" t="s">
        <v>315</v>
      </c>
    </row>
    <row r="8" spans="1:9" ht="12.75">
      <c r="A8" s="135" t="s">
        <v>333</v>
      </c>
      <c r="B8" s="186">
        <v>12908</v>
      </c>
      <c r="C8" s="187">
        <v>79.02534590424881</v>
      </c>
      <c r="D8" s="188">
        <v>7547.32</v>
      </c>
      <c r="E8" s="188">
        <v>10.617635444376402</v>
      </c>
      <c r="F8" s="188">
        <v>16498.27</v>
      </c>
      <c r="G8" s="188">
        <v>19.57555509043906</v>
      </c>
      <c r="H8" s="188">
        <v>24045.59</v>
      </c>
      <c r="I8" s="188">
        <v>15.477054582489258</v>
      </c>
    </row>
    <row r="9" spans="1:9" ht="12.75">
      <c r="A9" s="146" t="s">
        <v>342</v>
      </c>
      <c r="B9" s="189">
        <v>3344</v>
      </c>
      <c r="C9" s="190">
        <v>20.4726337700502</v>
      </c>
      <c r="D9" s="191">
        <v>40690.01</v>
      </c>
      <c r="E9" s="191">
        <v>57.24306010716788</v>
      </c>
      <c r="F9" s="191">
        <v>46017.68</v>
      </c>
      <c r="G9" s="191">
        <v>54.60097513098013</v>
      </c>
      <c r="H9" s="191">
        <v>86707.69</v>
      </c>
      <c r="I9" s="191">
        <v>55.8098034130815</v>
      </c>
    </row>
    <row r="10" spans="1:9" ht="12.75">
      <c r="A10" s="146" t="s">
        <v>335</v>
      </c>
      <c r="B10" s="189">
        <v>82</v>
      </c>
      <c r="C10" s="190">
        <v>0.5020203257009918</v>
      </c>
      <c r="D10" s="191">
        <v>22845.54</v>
      </c>
      <c r="E10" s="191">
        <v>32.13930444845573</v>
      </c>
      <c r="F10" s="191">
        <v>21764.01</v>
      </c>
      <c r="G10" s="191">
        <v>25.823469778580815</v>
      </c>
      <c r="H10" s="191">
        <v>44609.55</v>
      </c>
      <c r="I10" s="191">
        <v>28.713142004429244</v>
      </c>
    </row>
    <row r="11" spans="1:9" ht="12.75">
      <c r="A11" s="146"/>
      <c r="B11" s="189"/>
      <c r="C11" s="190"/>
      <c r="D11" s="191"/>
      <c r="E11" s="191"/>
      <c r="F11" s="191"/>
      <c r="G11" s="191"/>
      <c r="H11" s="191"/>
      <c r="I11" s="191"/>
    </row>
    <row r="12" spans="1:9" ht="13.5" thickBot="1">
      <c r="A12" s="183" t="s">
        <v>321</v>
      </c>
      <c r="B12" s="65">
        <v>16334</v>
      </c>
      <c r="C12" s="193">
        <v>100</v>
      </c>
      <c r="D12" s="193">
        <v>71082.87</v>
      </c>
      <c r="E12" s="193">
        <v>100</v>
      </c>
      <c r="F12" s="193">
        <v>84279.96</v>
      </c>
      <c r="G12" s="193">
        <v>100</v>
      </c>
      <c r="H12" s="193">
        <v>155362.83</v>
      </c>
      <c r="I12" s="193">
        <v>100</v>
      </c>
    </row>
    <row r="13" spans="1:9" ht="12.75">
      <c r="A13" s="155" t="s">
        <v>489</v>
      </c>
      <c r="B13" s="146"/>
      <c r="C13" s="146"/>
      <c r="D13" s="146"/>
      <c r="E13" s="146"/>
      <c r="F13" s="146"/>
      <c r="G13" s="146"/>
      <c r="H13" s="146"/>
      <c r="I13" s="146"/>
    </row>
    <row r="14" spans="1:9" ht="12.75">
      <c r="A14" s="146"/>
      <c r="B14" s="146"/>
      <c r="C14" s="146"/>
      <c r="D14" s="146"/>
      <c r="E14" s="146"/>
      <c r="F14" s="146"/>
      <c r="G14" s="146"/>
      <c r="H14" s="146"/>
      <c r="I14" s="146"/>
    </row>
  </sheetData>
  <mergeCells count="7">
    <mergeCell ref="A1:I1"/>
    <mergeCell ref="A3:I3"/>
    <mergeCell ref="A4:I4"/>
    <mergeCell ref="B6:C6"/>
    <mergeCell ref="D6:E6"/>
    <mergeCell ref="F6:G6"/>
    <mergeCell ref="H6:I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99"/>
  <dimension ref="A1:I13"/>
  <sheetViews>
    <sheetView zoomScale="75" zoomScaleNormal="75" workbookViewId="0" topLeftCell="A1">
      <selection activeCell="K39" sqref="K39"/>
    </sheetView>
  </sheetViews>
  <sheetFormatPr defaultColWidth="11.421875" defaultRowHeight="12.75"/>
  <cols>
    <col min="1" max="1" width="14.00390625" style="134" customWidth="1"/>
    <col min="2" max="3" width="11.7109375" style="134" bestFit="1" customWidth="1"/>
    <col min="4" max="4" width="13.421875" style="134" bestFit="1" customWidth="1"/>
    <col min="5" max="5" width="11.7109375" style="134" bestFit="1" customWidth="1"/>
    <col min="6" max="6" width="13.57421875" style="134" bestFit="1" customWidth="1"/>
    <col min="7" max="7" width="11.7109375" style="134" bestFit="1" customWidth="1"/>
    <col min="8" max="8" width="14.00390625" style="134" bestFit="1" customWidth="1"/>
    <col min="9" max="9" width="11.7109375" style="134" bestFit="1" customWidth="1"/>
    <col min="10" max="16384" width="11.421875" style="134" customWidth="1"/>
  </cols>
  <sheetData>
    <row r="1" spans="1:9" s="133" customFormat="1" ht="18">
      <c r="A1" s="349" t="s">
        <v>422</v>
      </c>
      <c r="B1" s="349"/>
      <c r="C1" s="349"/>
      <c r="D1" s="349"/>
      <c r="E1" s="349"/>
      <c r="F1" s="349"/>
      <c r="G1" s="349"/>
      <c r="H1" s="349"/>
      <c r="I1" s="349"/>
    </row>
    <row r="2" ht="12.75">
      <c r="A2" s="316" t="s">
        <v>646</v>
      </c>
    </row>
    <row r="3" spans="1:9" ht="15">
      <c r="A3" s="418" t="s">
        <v>636</v>
      </c>
      <c r="B3" s="407"/>
      <c r="C3" s="407"/>
      <c r="D3" s="407"/>
      <c r="E3" s="407"/>
      <c r="F3" s="407"/>
      <c r="G3" s="408"/>
      <c r="H3" s="408"/>
      <c r="I3" s="408"/>
    </row>
    <row r="4" spans="1:9" ht="15">
      <c r="A4" s="407" t="s">
        <v>344</v>
      </c>
      <c r="B4" s="407"/>
      <c r="C4" s="407"/>
      <c r="D4" s="407"/>
      <c r="E4" s="407"/>
      <c r="F4" s="407"/>
      <c r="G4" s="407"/>
      <c r="H4" s="407"/>
      <c r="I4" s="407"/>
    </row>
    <row r="5" spans="1:9" ht="13.5" thickBot="1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37" t="s">
        <v>332</v>
      </c>
      <c r="B6" s="412" t="s">
        <v>308</v>
      </c>
      <c r="C6" s="425"/>
      <c r="D6" s="412" t="s">
        <v>309</v>
      </c>
      <c r="E6" s="425"/>
      <c r="F6" s="412" t="s">
        <v>329</v>
      </c>
      <c r="G6" s="425"/>
      <c r="H6" s="412" t="s">
        <v>311</v>
      </c>
      <c r="I6" s="413"/>
    </row>
    <row r="7" spans="2:9" ht="13.5" thickBot="1">
      <c r="B7" s="139" t="s">
        <v>469</v>
      </c>
      <c r="C7" s="185" t="s">
        <v>315</v>
      </c>
      <c r="D7" s="139" t="s">
        <v>465</v>
      </c>
      <c r="E7" s="185" t="s">
        <v>315</v>
      </c>
      <c r="F7" s="139" t="s">
        <v>465</v>
      </c>
      <c r="G7" s="185" t="s">
        <v>315</v>
      </c>
      <c r="H7" s="139" t="s">
        <v>465</v>
      </c>
      <c r="I7" s="185" t="s">
        <v>315</v>
      </c>
    </row>
    <row r="8" spans="1:9" ht="12.75">
      <c r="A8" s="135" t="s">
        <v>345</v>
      </c>
      <c r="B8" s="186">
        <v>15285</v>
      </c>
      <c r="C8" s="187">
        <v>93.57781315048366</v>
      </c>
      <c r="D8" s="188">
        <v>16900.13</v>
      </c>
      <c r="E8" s="188">
        <v>23.775249930116782</v>
      </c>
      <c r="F8" s="188">
        <v>34261.22</v>
      </c>
      <c r="G8" s="188">
        <v>40.65168042319907</v>
      </c>
      <c r="H8" s="188">
        <v>51161.35</v>
      </c>
      <c r="I8" s="188">
        <v>32.93023820433755</v>
      </c>
    </row>
    <row r="9" spans="1:9" ht="12.75">
      <c r="A9" s="146" t="s">
        <v>346</v>
      </c>
      <c r="B9" s="189">
        <v>1007</v>
      </c>
      <c r="C9" s="190">
        <v>6.165054487571936</v>
      </c>
      <c r="D9" s="191">
        <v>37421.9</v>
      </c>
      <c r="E9" s="191">
        <v>52.645454523712964</v>
      </c>
      <c r="F9" s="191">
        <v>38471.77</v>
      </c>
      <c r="G9" s="191">
        <v>45.647589296435356</v>
      </c>
      <c r="H9" s="191">
        <v>75893.67</v>
      </c>
      <c r="I9" s="191">
        <v>48.84930970940732</v>
      </c>
    </row>
    <row r="10" spans="1:9" ht="12.75">
      <c r="A10" s="146" t="s">
        <v>347</v>
      </c>
      <c r="B10" s="189">
        <v>42</v>
      </c>
      <c r="C10" s="190">
        <v>0.25713236194441047</v>
      </c>
      <c r="D10" s="191">
        <v>16760.84</v>
      </c>
      <c r="E10" s="191">
        <v>23.57929554617027</v>
      </c>
      <c r="F10" s="191">
        <v>11546.97</v>
      </c>
      <c r="G10" s="191">
        <v>13.700730280365583</v>
      </c>
      <c r="H10" s="191">
        <v>28307.81</v>
      </c>
      <c r="I10" s="191">
        <v>18.220452086255122</v>
      </c>
    </row>
    <row r="11" spans="1:9" ht="12.75">
      <c r="A11" s="146"/>
      <c r="B11" s="189"/>
      <c r="C11" s="190"/>
      <c r="D11" s="191"/>
      <c r="E11" s="191"/>
      <c r="F11" s="191"/>
      <c r="G11" s="191"/>
      <c r="H11" s="191"/>
      <c r="I11" s="191"/>
    </row>
    <row r="12" spans="1:9" ht="13.5" thickBot="1">
      <c r="A12" s="183" t="s">
        <v>321</v>
      </c>
      <c r="B12" s="65">
        <v>16334</v>
      </c>
      <c r="C12" s="193">
        <v>100</v>
      </c>
      <c r="D12" s="193">
        <v>71082.87</v>
      </c>
      <c r="E12" s="193">
        <v>100</v>
      </c>
      <c r="F12" s="193">
        <v>84279.96</v>
      </c>
      <c r="G12" s="193">
        <v>100</v>
      </c>
      <c r="H12" s="193">
        <v>155362.83</v>
      </c>
      <c r="I12" s="193">
        <v>100</v>
      </c>
    </row>
    <row r="13" spans="1:9" ht="12.75">
      <c r="A13" s="155" t="s">
        <v>489</v>
      </c>
      <c r="B13" s="146"/>
      <c r="C13" s="146"/>
      <c r="D13" s="146"/>
      <c r="E13" s="146"/>
      <c r="F13" s="146"/>
      <c r="G13" s="146"/>
      <c r="H13" s="146"/>
      <c r="I13" s="146"/>
    </row>
  </sheetData>
  <mergeCells count="7">
    <mergeCell ref="A1:I1"/>
    <mergeCell ref="A3:I3"/>
    <mergeCell ref="A4:I4"/>
    <mergeCell ref="B6:C6"/>
    <mergeCell ref="D6:E6"/>
    <mergeCell ref="F6:G6"/>
    <mergeCell ref="H6:I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E8" sqref="E8"/>
    </sheetView>
  </sheetViews>
  <sheetFormatPr defaultColWidth="11.421875" defaultRowHeight="12.75"/>
  <cols>
    <col min="1" max="1" width="28.00390625" style="1" customWidth="1"/>
    <col min="2" max="5" width="15.7109375" style="1" customWidth="1"/>
    <col min="6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  <c r="J1" s="17"/>
    </row>
    <row r="2" ht="12.75">
      <c r="A2" s="316" t="s">
        <v>646</v>
      </c>
    </row>
    <row r="3" spans="1:11" ht="15">
      <c r="A3" s="350" t="s">
        <v>493</v>
      </c>
      <c r="B3" s="350"/>
      <c r="C3" s="350"/>
      <c r="D3" s="350"/>
      <c r="E3" s="350"/>
      <c r="F3" s="18"/>
      <c r="G3" s="18"/>
      <c r="H3" s="18"/>
      <c r="I3" s="18"/>
      <c r="J3" s="18"/>
      <c r="K3" s="18"/>
    </row>
    <row r="4" spans="1:5" ht="15">
      <c r="A4" s="350" t="s">
        <v>418</v>
      </c>
      <c r="B4" s="350"/>
      <c r="C4" s="350"/>
      <c r="D4" s="350"/>
      <c r="E4" s="350"/>
    </row>
    <row r="5" ht="13.5" thickBot="1"/>
    <row r="6" spans="1:11" s="5" customFormat="1" ht="12.75" customHeight="1">
      <c r="A6" s="351" t="s">
        <v>13</v>
      </c>
      <c r="B6" s="351" t="s">
        <v>45</v>
      </c>
      <c r="C6" s="351" t="s">
        <v>46</v>
      </c>
      <c r="D6" s="351" t="s">
        <v>47</v>
      </c>
      <c r="E6" s="355" t="s">
        <v>32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352"/>
      <c r="B7" s="352"/>
      <c r="C7" s="352"/>
      <c r="D7" s="352"/>
      <c r="E7" s="356"/>
      <c r="F7" s="4"/>
      <c r="G7" s="4"/>
      <c r="H7" s="4"/>
      <c r="I7" s="4"/>
      <c r="J7" s="4"/>
      <c r="K7" s="4"/>
    </row>
    <row r="8" spans="1:15" s="5" customFormat="1" ht="12.75">
      <c r="A8" s="6" t="s">
        <v>14</v>
      </c>
      <c r="B8" s="7">
        <v>794221</v>
      </c>
      <c r="C8" s="7">
        <v>568786</v>
      </c>
      <c r="D8" s="7">
        <v>42444</v>
      </c>
      <c r="E8" s="51">
        <v>1405451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5" customFormat="1" ht="12.75">
      <c r="A9" s="6" t="s">
        <v>15</v>
      </c>
      <c r="B9" s="7">
        <v>98524</v>
      </c>
      <c r="C9" s="7">
        <v>313165</v>
      </c>
      <c r="D9" s="7">
        <v>39428</v>
      </c>
      <c r="E9" s="51">
        <v>451117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5" customFormat="1" ht="12.75">
      <c r="A10" s="6" t="s">
        <v>16</v>
      </c>
      <c r="B10" s="7">
        <v>41909</v>
      </c>
      <c r="C10" s="7">
        <v>153858</v>
      </c>
      <c r="D10" s="7">
        <v>18490</v>
      </c>
      <c r="E10" s="51">
        <v>214257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5" customFormat="1" ht="12.75">
      <c r="A11" s="6" t="s">
        <v>17</v>
      </c>
      <c r="B11" s="7">
        <v>217903</v>
      </c>
      <c r="C11" s="7">
        <v>167513</v>
      </c>
      <c r="D11" s="7">
        <v>5194</v>
      </c>
      <c r="E11" s="51">
        <v>390610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2.75">
      <c r="A12" s="6" t="s">
        <v>18</v>
      </c>
      <c r="B12" s="7">
        <v>183446</v>
      </c>
      <c r="C12" s="7">
        <v>271584</v>
      </c>
      <c r="D12" s="7">
        <v>7634</v>
      </c>
      <c r="E12" s="51">
        <v>462664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12.75">
      <c r="A13" s="6" t="s">
        <v>19</v>
      </c>
      <c r="B13" s="7">
        <v>62988</v>
      </c>
      <c r="C13" s="7">
        <v>103409</v>
      </c>
      <c r="D13" s="7">
        <v>3154</v>
      </c>
      <c r="E13" s="51">
        <v>169552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12.75">
      <c r="A14" s="6" t="s">
        <v>20</v>
      </c>
      <c r="B14" s="7">
        <v>1044096</v>
      </c>
      <c r="C14" s="7">
        <v>528829</v>
      </c>
      <c r="D14" s="7">
        <v>5065</v>
      </c>
      <c r="E14" s="51">
        <v>1577991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5" customFormat="1" ht="12.75">
      <c r="A15" s="6" t="s">
        <v>21</v>
      </c>
      <c r="B15" s="7">
        <v>1010443</v>
      </c>
      <c r="C15" s="7">
        <v>568361</v>
      </c>
      <c r="D15" s="7">
        <v>47408</v>
      </c>
      <c r="E15" s="51">
        <v>1626212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5" customFormat="1" ht="12.75">
      <c r="A16" s="6" t="s">
        <v>22</v>
      </c>
      <c r="B16" s="7">
        <v>126550</v>
      </c>
      <c r="C16" s="7">
        <v>58019</v>
      </c>
      <c r="D16" s="7">
        <v>1808</v>
      </c>
      <c r="E16" s="51">
        <v>186377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5" customFormat="1" ht="12.75">
      <c r="A17" s="6" t="s">
        <v>23</v>
      </c>
      <c r="B17" s="7">
        <v>1402376</v>
      </c>
      <c r="C17" s="7">
        <v>1539065</v>
      </c>
      <c r="D17" s="7">
        <v>40878</v>
      </c>
      <c r="E17" s="51">
        <v>2982318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5" customFormat="1" ht="12.75">
      <c r="A18" s="6" t="s">
        <v>24</v>
      </c>
      <c r="B18" s="7">
        <v>100526</v>
      </c>
      <c r="C18" s="7">
        <v>164672</v>
      </c>
      <c r="D18" s="7">
        <v>4889</v>
      </c>
      <c r="E18" s="51">
        <v>270086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5" customFormat="1" ht="12.75">
      <c r="A19" s="6" t="s">
        <v>25</v>
      </c>
      <c r="B19" s="7">
        <v>1421780</v>
      </c>
      <c r="C19" s="7">
        <v>1300674</v>
      </c>
      <c r="D19" s="7">
        <v>17143</v>
      </c>
      <c r="E19" s="51">
        <v>2739598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2.75">
      <c r="A20" s="6" t="s">
        <v>26</v>
      </c>
      <c r="B20" s="7" t="s">
        <v>41</v>
      </c>
      <c r="C20" s="7" t="s">
        <v>41</v>
      </c>
      <c r="D20" s="7" t="s">
        <v>41</v>
      </c>
      <c r="E20" s="51" t="s">
        <v>41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5" customFormat="1" ht="12.75">
      <c r="A21" s="6" t="s">
        <v>27</v>
      </c>
      <c r="B21" s="7">
        <v>301047</v>
      </c>
      <c r="C21" s="7">
        <v>14328</v>
      </c>
      <c r="D21" s="7">
        <v>917</v>
      </c>
      <c r="E21" s="51">
        <v>316292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5" customFormat="1" ht="12.75">
      <c r="A22" s="6" t="s">
        <v>28</v>
      </c>
      <c r="B22" s="7">
        <v>606946</v>
      </c>
      <c r="C22" s="7">
        <v>1200225</v>
      </c>
      <c r="D22" s="7">
        <v>114079</v>
      </c>
      <c r="E22" s="51">
        <v>1921250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2.75">
      <c r="A23" s="6" t="s">
        <v>29</v>
      </c>
      <c r="B23" s="7" t="s">
        <v>41</v>
      </c>
      <c r="C23" s="7" t="s">
        <v>41</v>
      </c>
      <c r="D23" s="7" t="s">
        <v>41</v>
      </c>
      <c r="E23" s="51" t="s">
        <v>41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2.75">
      <c r="A24" s="6" t="s">
        <v>30</v>
      </c>
      <c r="B24" s="7">
        <v>68372</v>
      </c>
      <c r="C24" s="7">
        <v>64483</v>
      </c>
      <c r="D24" s="7">
        <v>1236</v>
      </c>
      <c r="E24" s="51">
        <v>134091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2.75">
      <c r="A25" s="6"/>
      <c r="B25" s="9"/>
      <c r="C25" s="9"/>
      <c r="D25" s="10"/>
      <c r="E25" s="10"/>
      <c r="F25" s="4"/>
      <c r="G25" s="8"/>
      <c r="H25" s="4"/>
      <c r="I25" s="8"/>
      <c r="J25" s="4"/>
      <c r="K25" s="8"/>
      <c r="L25" s="4"/>
      <c r="M25" s="8"/>
      <c r="N25" s="4"/>
      <c r="O25" s="8"/>
    </row>
    <row r="26" spans="1:15" s="5" customFormat="1" ht="13.5" thickBot="1">
      <c r="A26" s="11" t="s">
        <v>321</v>
      </c>
      <c r="B26" s="12">
        <f>SUM(B8:B25)</f>
        <v>7481127</v>
      </c>
      <c r="C26" s="12">
        <f>SUM(C8:C25)</f>
        <v>7016971</v>
      </c>
      <c r="D26" s="13">
        <f>SUM(D8:D25)</f>
        <v>349767</v>
      </c>
      <c r="E26" s="13">
        <f>SUM(E8:E25)</f>
        <v>14847866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5" s="5" customFormat="1" ht="13.5" customHeight="1">
      <c r="A27" s="14" t="s">
        <v>489</v>
      </c>
      <c r="B27" s="2"/>
      <c r="C27" s="2"/>
      <c r="D27" s="2"/>
      <c r="E27" s="2"/>
    </row>
    <row r="28" ht="12.75">
      <c r="C28" s="245"/>
    </row>
  </sheetData>
  <mergeCells count="8">
    <mergeCell ref="A4:E4"/>
    <mergeCell ref="A3:E3"/>
    <mergeCell ref="A1:E1"/>
    <mergeCell ref="A6:A7"/>
    <mergeCell ref="B6:B7"/>
    <mergeCell ref="C6:C7"/>
    <mergeCell ref="E6:E7"/>
    <mergeCell ref="D6:D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8.00390625" style="1" customWidth="1"/>
    <col min="2" max="5" width="15.7109375" style="1" customWidth="1"/>
    <col min="6" max="16384" width="11.421875" style="1" customWidth="1"/>
  </cols>
  <sheetData>
    <row r="1" spans="1:10" ht="18">
      <c r="A1" s="349" t="s">
        <v>422</v>
      </c>
      <c r="B1" s="349"/>
      <c r="C1" s="349"/>
      <c r="D1" s="349"/>
      <c r="E1" s="349"/>
      <c r="F1" s="17"/>
      <c r="G1" s="17"/>
      <c r="H1" s="17"/>
      <c r="I1" s="17"/>
      <c r="J1" s="17"/>
    </row>
    <row r="2" ht="12.75">
      <c r="A2" s="316" t="s">
        <v>646</v>
      </c>
    </row>
    <row r="3" spans="1:11" ht="15">
      <c r="A3" s="350" t="s">
        <v>493</v>
      </c>
      <c r="B3" s="350"/>
      <c r="C3" s="350"/>
      <c r="D3" s="350"/>
      <c r="E3" s="350"/>
      <c r="F3" s="18"/>
      <c r="G3" s="18"/>
      <c r="H3" s="18"/>
      <c r="I3" s="18"/>
      <c r="J3" s="18"/>
      <c r="K3" s="18"/>
    </row>
    <row r="4" spans="1:5" ht="15">
      <c r="A4" s="350" t="s">
        <v>535</v>
      </c>
      <c r="B4" s="350"/>
      <c r="C4" s="350"/>
      <c r="D4" s="350"/>
      <c r="E4" s="350"/>
    </row>
    <row r="5" ht="13.5" thickBot="1"/>
    <row r="6" spans="1:11" s="5" customFormat="1" ht="12.75" customHeight="1">
      <c r="A6" s="351" t="s">
        <v>13</v>
      </c>
      <c r="B6" s="351" t="s">
        <v>45</v>
      </c>
      <c r="C6" s="351" t="s">
        <v>46</v>
      </c>
      <c r="D6" s="351" t="s">
        <v>47</v>
      </c>
      <c r="E6" s="355" t="s">
        <v>32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352"/>
      <c r="B7" s="352"/>
      <c r="C7" s="352"/>
      <c r="D7" s="352"/>
      <c r="E7" s="356"/>
      <c r="F7" s="4"/>
      <c r="G7" s="4"/>
      <c r="H7" s="4"/>
      <c r="I7" s="4"/>
      <c r="J7" s="4"/>
      <c r="K7" s="4"/>
    </row>
    <row r="8" spans="1:15" s="5" customFormat="1" ht="12.75">
      <c r="A8" s="6" t="s">
        <v>14</v>
      </c>
      <c r="B8" s="7">
        <v>794221</v>
      </c>
      <c r="C8" s="7">
        <v>568786</v>
      </c>
      <c r="D8" s="7">
        <v>42444</v>
      </c>
      <c r="E8" s="51">
        <v>1405451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5" customFormat="1" ht="12.75">
      <c r="A9" s="6" t="s">
        <v>15</v>
      </c>
      <c r="B9" s="7">
        <v>98524</v>
      </c>
      <c r="C9" s="7">
        <v>313165</v>
      </c>
      <c r="D9" s="7">
        <v>39428</v>
      </c>
      <c r="E9" s="51">
        <v>451117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5" customFormat="1" ht="12.75">
      <c r="A10" s="6" t="s">
        <v>16</v>
      </c>
      <c r="B10" s="7">
        <v>41909</v>
      </c>
      <c r="C10" s="7">
        <v>153858</v>
      </c>
      <c r="D10" s="7">
        <v>18490</v>
      </c>
      <c r="E10" s="51">
        <v>214257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5" customFormat="1" ht="12.75">
      <c r="A11" s="6" t="s">
        <v>17</v>
      </c>
      <c r="B11" s="7">
        <v>217903</v>
      </c>
      <c r="C11" s="7">
        <v>167513</v>
      </c>
      <c r="D11" s="7">
        <v>5194</v>
      </c>
      <c r="E11" s="51">
        <v>390610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2.75">
      <c r="A12" s="6" t="s">
        <v>18</v>
      </c>
      <c r="B12" s="7">
        <v>183446</v>
      </c>
      <c r="C12" s="7">
        <v>271584</v>
      </c>
      <c r="D12" s="7">
        <v>7634</v>
      </c>
      <c r="E12" s="51">
        <v>462664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12.75">
      <c r="A13" s="6" t="s">
        <v>19</v>
      </c>
      <c r="B13" s="7">
        <v>62988</v>
      </c>
      <c r="C13" s="7">
        <v>103409</v>
      </c>
      <c r="D13" s="7">
        <v>3154</v>
      </c>
      <c r="E13" s="51">
        <v>169552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12.75">
      <c r="A14" s="6" t="s">
        <v>20</v>
      </c>
      <c r="B14" s="7">
        <v>1044096</v>
      </c>
      <c r="C14" s="7">
        <v>528829</v>
      </c>
      <c r="D14" s="7">
        <v>5065</v>
      </c>
      <c r="E14" s="51">
        <v>1577991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5" customFormat="1" ht="12.75">
      <c r="A15" s="6" t="s">
        <v>21</v>
      </c>
      <c r="B15" s="7">
        <v>1010443</v>
      </c>
      <c r="C15" s="7">
        <v>568361</v>
      </c>
      <c r="D15" s="7">
        <v>47408</v>
      </c>
      <c r="E15" s="51">
        <v>1626212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5" customFormat="1" ht="12.75">
      <c r="A16" s="6" t="s">
        <v>22</v>
      </c>
      <c r="B16" s="7">
        <v>126550</v>
      </c>
      <c r="C16" s="7">
        <v>58019</v>
      </c>
      <c r="D16" s="7">
        <v>1808</v>
      </c>
      <c r="E16" s="51">
        <v>186377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5" customFormat="1" ht="12.75">
      <c r="A17" s="6" t="s">
        <v>23</v>
      </c>
      <c r="B17" s="7">
        <v>1402376</v>
      </c>
      <c r="C17" s="7">
        <v>1539065</v>
      </c>
      <c r="D17" s="7">
        <v>40878</v>
      </c>
      <c r="E17" s="51">
        <v>2982318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5" customFormat="1" ht="12.75">
      <c r="A18" s="6" t="s">
        <v>24</v>
      </c>
      <c r="B18" s="7">
        <v>100526</v>
      </c>
      <c r="C18" s="7">
        <v>164672</v>
      </c>
      <c r="D18" s="7">
        <v>4889</v>
      </c>
      <c r="E18" s="51">
        <v>270086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5" customFormat="1" ht="12.75">
      <c r="A19" s="6" t="s">
        <v>25</v>
      </c>
      <c r="B19" s="7">
        <v>1421780</v>
      </c>
      <c r="C19" s="7">
        <v>1300674</v>
      </c>
      <c r="D19" s="7">
        <v>17143</v>
      </c>
      <c r="E19" s="51">
        <v>2739598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2.75">
      <c r="A20" s="6" t="s">
        <v>26</v>
      </c>
      <c r="B20" s="7">
        <v>568594.08</v>
      </c>
      <c r="C20" s="7">
        <v>181121.9</v>
      </c>
      <c r="D20" s="7">
        <v>4742.66</v>
      </c>
      <c r="E20" s="51">
        <v>754458.64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5" customFormat="1" ht="12.75">
      <c r="A21" s="6" t="s">
        <v>27</v>
      </c>
      <c r="B21" s="7">
        <v>301047</v>
      </c>
      <c r="C21" s="7">
        <v>14328</v>
      </c>
      <c r="D21" s="7">
        <v>917</v>
      </c>
      <c r="E21" s="51">
        <v>316292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5" customFormat="1" ht="12.75">
      <c r="A22" s="6" t="s">
        <v>28</v>
      </c>
      <c r="B22" s="7">
        <v>606946</v>
      </c>
      <c r="C22" s="7">
        <v>1200225</v>
      </c>
      <c r="D22" s="7">
        <v>114079</v>
      </c>
      <c r="E22" s="51">
        <v>1921250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2.75">
      <c r="A23" s="6" t="s">
        <v>29</v>
      </c>
      <c r="B23" s="7">
        <v>598517.56</v>
      </c>
      <c r="C23" s="7">
        <v>463534.22</v>
      </c>
      <c r="D23" s="7">
        <v>1053.36</v>
      </c>
      <c r="E23" s="51">
        <v>1063105.13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2.75">
      <c r="A24" s="6" t="s">
        <v>30</v>
      </c>
      <c r="B24" s="7">
        <v>68372</v>
      </c>
      <c r="C24" s="7">
        <v>64483</v>
      </c>
      <c r="D24" s="7">
        <v>1236</v>
      </c>
      <c r="E24" s="51">
        <v>134091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2.75">
      <c r="A25" s="6"/>
      <c r="B25" s="9"/>
      <c r="C25" s="9"/>
      <c r="D25" s="10"/>
      <c r="E25" s="10"/>
      <c r="F25" s="4"/>
      <c r="G25" s="8"/>
      <c r="H25" s="4"/>
      <c r="I25" s="8"/>
      <c r="J25" s="4"/>
      <c r="K25" s="8"/>
      <c r="L25" s="4"/>
      <c r="M25" s="8"/>
      <c r="N25" s="4"/>
      <c r="O25" s="8"/>
    </row>
    <row r="26" spans="1:15" s="5" customFormat="1" ht="13.5" thickBot="1">
      <c r="A26" s="11" t="s">
        <v>321</v>
      </c>
      <c r="B26" s="12">
        <f>SUM(B8:B25)</f>
        <v>8648238.64</v>
      </c>
      <c r="C26" s="12">
        <f>SUM(C8:C25)</f>
        <v>7661627.12</v>
      </c>
      <c r="D26" s="13">
        <f>SUM(D8:D25)</f>
        <v>355563.02</v>
      </c>
      <c r="E26" s="13">
        <f>SUM(E8:E25)</f>
        <v>16665429.77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5" s="5" customFormat="1" ht="13.5" customHeight="1">
      <c r="A27" s="14" t="s">
        <v>528</v>
      </c>
      <c r="B27" s="2"/>
      <c r="C27" s="2"/>
      <c r="D27" s="2"/>
      <c r="E27" s="2"/>
    </row>
    <row r="28" ht="12.75">
      <c r="C28" s="245"/>
    </row>
  </sheetData>
  <mergeCells count="8">
    <mergeCell ref="A4:E4"/>
    <mergeCell ref="A3:E3"/>
    <mergeCell ref="A1:E1"/>
    <mergeCell ref="A6:A7"/>
    <mergeCell ref="B6:B7"/>
    <mergeCell ref="C6:C7"/>
    <mergeCell ref="E6:E7"/>
    <mergeCell ref="D6:D7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2008-12-03T07:26:08Z</cp:lastPrinted>
  <dcterms:created xsi:type="dcterms:W3CDTF">2008-06-09T06:34:59Z</dcterms:created>
  <dcterms:modified xsi:type="dcterms:W3CDTF">2009-01-14T16:28:54Z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