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4.2 (06)" sheetId="1" r:id="rId1"/>
    <sheet name="24.2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'[2]p395fao'!$B$75</definedName>
    <definedName name="\A" localSheetId="1">'[2]p395fao'!$B$75</definedName>
    <definedName name="\A">#REF!</definedName>
    <definedName name="\B" localSheetId="0">'[3]p405'!#REF!</definedName>
    <definedName name="\B" localSheetId="1">'[3]p405'!#REF!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 localSheetId="0">'[2]p395fao'!$B$79</definedName>
    <definedName name="\D" localSheetId="1">'[2]p395fao'!$B$79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 localSheetId="0">'[2]p395fao'!$B$81</definedName>
    <definedName name="\L" localSheetId="1">'[2]p395fao'!$B$81</definedName>
    <definedName name="\L">'[2]p395fao'!$B$81</definedName>
    <definedName name="\N" localSheetId="0">#REF!</definedName>
    <definedName name="\N" localSheetId="1">#REF!</definedName>
    <definedName name="\N">#REF!</definedName>
    <definedName name="\T" localSheetId="0">'[2]19.18-19'!#REF!</definedName>
    <definedName name="\T" localSheetId="1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localSheetId="1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1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1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1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1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1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1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1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1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1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1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1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1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1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1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1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1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'24.2 (06)'!$A$1:$G$87</definedName>
    <definedName name="_xlnm.Print_Area" localSheetId="1">'24.2 (07)'!$A$1:$G$87</definedName>
    <definedName name="balan.xls" hidden="1">'[8]7.24'!$D$6:$D$27</definedName>
    <definedName name="DatosExternos_1" localSheetId="1">'24.2 (07)'!$B$8:$D$85</definedName>
    <definedName name="DatosExternos_2" localSheetId="1">'24.2 (07)'!$E$8:$G$85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'[2]19.11-12'!$B$51</definedName>
    <definedName name="PEP2">'[5]GANADE1'!$B$75</definedName>
    <definedName name="PEP3">'[2]19.11-12'!$B$53</definedName>
    <definedName name="PEP4" hidden="1">'[2]19.14-15'!$B$34:$B$37</definedName>
    <definedName name="PP1">'[5]GANADE1'!$B$77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'[5]GANADE1'!$B$79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<sst xmlns="http://schemas.openxmlformats.org/spreadsheetml/2006/main" count="191" uniqueCount="75">
  <si>
    <t>MIEL Y CERA</t>
  </si>
  <si>
    <t>24.2  MIEL Y CERA: Análisis provincial del número de colmenas, 2007</t>
  </si>
  <si>
    <t>Provincias y</t>
  </si>
  <si>
    <t>Miel</t>
  </si>
  <si>
    <t>Cera</t>
  </si>
  <si>
    <t>Colmenas movilistas</t>
  </si>
  <si>
    <t>Colmenas fijistas</t>
  </si>
  <si>
    <t>Total</t>
  </si>
  <si>
    <t>Comunidades Autónomas</t>
  </si>
  <si>
    <t>Entrefina</t>
  </si>
  <si>
    <t>Basta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</si>
  <si>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</si>
  <si>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</si>
  <si>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</si>
  <si>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</si>
  <si>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</si>
  <si>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</si>
  <si>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</si>
  <si>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</si>
  <si>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 xml:space="preserve">–  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</si>
  <si>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</si>
  <si>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</si>
  <si>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</si>
  <si>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</si>
  <si>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</si>
  <si>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</si>
  <si>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</si>
  <si>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</si>
  <si>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</si>
  <si>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</si>
  <si>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</si>
  <si>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</si>
  <si>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</si>
  <si>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</si>
  <si>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</si>
  <si>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</si>
  <si>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</si>
  <si>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</si>
  <si>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</si>
  <si>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</si>
  <si>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</si>
  <si>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</si>
  <si>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</si>
  <si>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</si>
  <si>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</si>
  <si>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</si>
  <si>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</si>
  <si>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</si>
  <si>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</si>
  <si>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</si>
  <si>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</si>
  <si>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</si>
  <si>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</si>
  <si>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</si>
  <si>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</si>
  <si>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</si>
  <si>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</si>
  <si>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</si>
  <si>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</si>
  <si>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</si>
  <si>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</si>
  <si>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</si>
  <si>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</si>
  <si>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</si>
  <si>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</si>
  <si>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</si>
  <si>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</si>
  <si>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</si>
  <si>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</si>
  <si>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</si>
  <si>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</si>
  <si>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</si>
  <si>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</si>
  <si>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24.2  MIEL Y CERA: Análisis provincial del número de colmenas, 2006</t>
  </si>
  <si>
    <t xml:space="preserve">–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</si>
</sst>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  <numFmt numFmtId="215" formatCode="#,##0.0__;\–#,##0.0__;0.0__;@__"/>
    <numFmt numFmtId="216" formatCode="#,##0.00__;\–#,##0.00__;0.00__;@__"/>
    <numFmt numFmtId="21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203" fontId="0" fillId="2" borderId="0" xfId="0" applyNumberFormat="1" applyFont="1" applyFill="1" applyBorder="1" applyAlignment="1">
      <alignment horizontal="right"/>
    </xf>
    <xf numFmtId="203" fontId="0" fillId="2" borderId="1" xfId="0" applyNumberFormat="1" applyFont="1" applyFill="1" applyBorder="1" applyAlignment="1">
      <alignment horizontal="right"/>
    </xf>
    <xf numFmtId="203" fontId="0" fillId="2" borderId="1" xfId="0" applyNumberFormat="1" applyFont="1" applyFill="1" applyBorder="1" applyAlignment="1" applyProtection="1">
      <alignment horizontal="right"/>
      <protection/>
    </xf>
    <xf numFmtId="203" fontId="0" fillId="2" borderId="3" xfId="0" applyNumberFormat="1" applyFont="1" applyFill="1" applyBorder="1" applyAlignment="1" applyProtection="1">
      <alignment horizontal="right"/>
      <protection/>
    </xf>
    <xf numFmtId="203" fontId="0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203" fontId="8" fillId="2" borderId="1" xfId="0" applyNumberFormat="1" applyFont="1" applyFill="1" applyBorder="1" applyAlignment="1" applyProtection="1">
      <alignment horizontal="right"/>
      <protection/>
    </xf>
    <xf numFmtId="203" fontId="8" fillId="2" borderId="5" xfId="0" applyNumberFormat="1" applyFont="1" applyFill="1" applyBorder="1" applyAlignment="1" applyProtection="1">
      <alignment horizontal="right"/>
      <protection/>
    </xf>
    <xf numFmtId="203" fontId="8" fillId="2" borderId="3" xfId="0" applyNumberFormat="1" applyFont="1" applyFill="1" applyBorder="1" applyAlignment="1" applyProtection="1">
      <alignment horizontal="right"/>
      <protection/>
    </xf>
    <xf numFmtId="203" fontId="8" fillId="2" borderId="0" xfId="0" applyNumberFormat="1" applyFont="1" applyFill="1" applyBorder="1" applyAlignment="1" applyProtection="1">
      <alignment horizontal="right"/>
      <protection/>
    </xf>
    <xf numFmtId="203" fontId="8" fillId="2" borderId="5" xfId="0" applyNumberFormat="1" applyFont="1" applyFill="1" applyBorder="1" applyAlignment="1">
      <alignment horizontal="right"/>
    </xf>
    <xf numFmtId="203" fontId="8" fillId="2" borderId="1" xfId="0" applyNumberFormat="1" applyFont="1" applyFill="1" applyBorder="1" applyAlignment="1">
      <alignment horizontal="right"/>
    </xf>
    <xf numFmtId="203" fontId="8" fillId="2" borderId="1" xfId="0" applyNumberFormat="1" applyFont="1" applyFill="1" applyBorder="1" applyAlignment="1" applyProtection="1" quotePrefix="1">
      <alignment horizontal="right"/>
      <protection/>
    </xf>
    <xf numFmtId="203" fontId="8" fillId="2" borderId="3" xfId="0" applyNumberFormat="1" applyFont="1" applyFill="1" applyBorder="1" applyAlignment="1" applyProtection="1" quotePrefix="1">
      <alignment horizontal="right"/>
      <protection/>
    </xf>
    <xf numFmtId="203" fontId="8" fillId="2" borderId="0" xfId="0" applyNumberFormat="1" applyFont="1" applyFill="1" applyBorder="1" applyAlignment="1" applyProtection="1" quotePrefix="1">
      <alignment horizontal="right"/>
      <protection/>
    </xf>
    <xf numFmtId="0" fontId="8" fillId="2" borderId="4" xfId="0" applyFont="1" applyFill="1" applyBorder="1" applyAlignment="1">
      <alignment/>
    </xf>
    <xf numFmtId="203" fontId="8" fillId="2" borderId="6" xfId="0" applyNumberFormat="1" applyFont="1" applyFill="1" applyBorder="1" applyAlignment="1">
      <alignment horizontal="right"/>
    </xf>
    <xf numFmtId="203" fontId="8" fillId="2" borderId="7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203" fontId="0" fillId="2" borderId="13" xfId="0" applyNumberFormat="1" applyFont="1" applyFill="1" applyBorder="1" applyAlignment="1" applyProtection="1">
      <alignment horizontal="right"/>
      <protection/>
    </xf>
    <xf numFmtId="203" fontId="0" fillId="2" borderId="2" xfId="0" applyNumberFormat="1" applyFont="1" applyFill="1" applyBorder="1" applyAlignment="1" applyProtection="1">
      <alignment horizontal="right"/>
      <protection/>
    </xf>
    <xf numFmtId="203" fontId="0" fillId="2" borderId="14" xfId="0" applyNumberFormat="1" applyFont="1" applyFill="1" applyBorder="1" applyAlignment="1" applyProtection="1">
      <alignment horizontal="right"/>
      <protection/>
    </xf>
    <xf numFmtId="203" fontId="0" fillId="2" borderId="15" xfId="0" applyNumberFormat="1" applyFont="1" applyFill="1" applyBorder="1" applyAlignment="1">
      <alignment horizontal="right"/>
    </xf>
    <xf numFmtId="203" fontId="0" fillId="2" borderId="1" xfId="0" applyNumberFormat="1" applyFont="1" applyFill="1" applyBorder="1" applyAlignment="1" applyProtection="1" quotePrefix="1">
      <alignment horizontal="right"/>
      <protection/>
    </xf>
    <xf numFmtId="203" fontId="0" fillId="2" borderId="3" xfId="0" applyNumberFormat="1" applyFont="1" applyFill="1" applyBorder="1" applyAlignment="1" applyProtection="1" quotePrefix="1">
      <alignment horizontal="right"/>
      <protection/>
    </xf>
    <xf numFmtId="203" fontId="0" fillId="2" borderId="0" xfId="0" applyNumberFormat="1" applyFont="1" applyFill="1" applyBorder="1" applyAlignment="1" applyProtection="1" quotePrefix="1">
      <alignment horizontal="right"/>
      <protection/>
    </xf>
    <xf numFmtId="203" fontId="0" fillId="2" borderId="0" xfId="0" applyNumberFormat="1" applyFont="1" applyFill="1" applyBorder="1" applyAlignment="1" applyProtection="1">
      <alignment horizontal="right"/>
      <protection/>
    </xf>
    <xf numFmtId="203" fontId="8" fillId="2" borderId="5" xfId="0" applyNumberFormat="1" applyFont="1" applyFill="1" applyBorder="1" applyAlignment="1" quotePrefix="1">
      <alignment horizontal="right"/>
    </xf>
    <xf numFmtId="203" fontId="8" fillId="0" borderId="3" xfId="0" applyNumberFormat="1" applyFont="1" applyFill="1" applyBorder="1" applyAlignment="1" applyProtection="1" quotePrefix="1">
      <alignment horizontal="right"/>
      <protection/>
    </xf>
    <xf numFmtId="203" fontId="8" fillId="2" borderId="4" xfId="0" applyNumberFormat="1" applyFont="1" applyFill="1" applyBorder="1" applyAlignment="1">
      <alignment horizontal="right"/>
    </xf>
    <xf numFmtId="203" fontId="8" fillId="2" borderId="16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5"/>
  <dimension ref="A1:K85"/>
  <sheetViews>
    <sheetView showGridLines="0" tabSelected="1" zoomScale="75" zoomScaleNormal="75" workbookViewId="0" topLeftCell="A1">
      <selection activeCell="K23" sqref="K23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36" t="s">
        <v>0</v>
      </c>
      <c r="B1" s="36"/>
      <c r="C1" s="36"/>
      <c r="D1" s="36"/>
      <c r="E1" s="36"/>
      <c r="F1" s="36"/>
      <c r="G1" s="36"/>
    </row>
    <row r="3" spans="1:11" ht="15">
      <c r="A3" s="37" t="s">
        <v>73</v>
      </c>
      <c r="B3" s="37"/>
      <c r="C3" s="37"/>
      <c r="D3" s="37"/>
      <c r="E3" s="37"/>
      <c r="F3" s="37"/>
      <c r="G3" s="37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33" t="s">
        <v>3</v>
      </c>
      <c r="C5" s="34"/>
      <c r="D5" s="35"/>
      <c r="E5" s="33" t="s">
        <v>4</v>
      </c>
      <c r="F5" s="34"/>
      <c r="G5" s="34"/>
      <c r="H5" s="6"/>
    </row>
    <row r="6" spans="1:8" ht="12.75">
      <c r="A6" s="7"/>
      <c r="B6" s="29" t="s">
        <v>5</v>
      </c>
      <c r="C6" s="29" t="s">
        <v>6</v>
      </c>
      <c r="D6" s="29" t="s">
        <v>7</v>
      </c>
      <c r="E6" s="29" t="s">
        <v>5</v>
      </c>
      <c r="F6" s="29" t="s">
        <v>6</v>
      </c>
      <c r="G6" s="31" t="s">
        <v>7</v>
      </c>
      <c r="H6" s="6"/>
    </row>
    <row r="7" spans="1:8" ht="13.5" thickBot="1">
      <c r="A7" s="7" t="s">
        <v>8</v>
      </c>
      <c r="B7" s="30"/>
      <c r="C7" s="30" t="s">
        <v>9</v>
      </c>
      <c r="D7" s="30" t="s">
        <v>10</v>
      </c>
      <c r="E7" s="30"/>
      <c r="F7" s="30"/>
      <c r="G7" s="32"/>
      <c r="H7" s="6"/>
    </row>
    <row r="8" spans="1:8" ht="12.75">
      <c r="A8" s="38" t="s">
        <v>11</v>
      </c>
      <c r="B8" s="10">
        <v>22350</v>
      </c>
      <c r="C8" s="39">
        <v>1650</v>
      </c>
      <c r="D8" s="39">
        <v>24000</v>
      </c>
      <c r="E8" s="40">
        <v>22350</v>
      </c>
      <c r="F8" s="41">
        <v>1650</v>
      </c>
      <c r="G8" s="42">
        <v>24000</v>
      </c>
      <c r="H8" s="6"/>
    </row>
    <row r="9" spans="1:8" ht="12.75">
      <c r="A9" s="9" t="s">
        <v>12</v>
      </c>
      <c r="B9" s="43">
        <v>34926</v>
      </c>
      <c r="C9" s="12">
        <v>3612</v>
      </c>
      <c r="D9" s="12">
        <v>38538</v>
      </c>
      <c r="E9" s="44">
        <v>34926</v>
      </c>
      <c r="F9" s="45">
        <v>3612</v>
      </c>
      <c r="G9" s="14">
        <v>38538</v>
      </c>
      <c r="H9" s="6"/>
    </row>
    <row r="10" spans="1:8" ht="12.75">
      <c r="A10" s="9" t="s">
        <v>13</v>
      </c>
      <c r="B10" s="43">
        <v>37486</v>
      </c>
      <c r="C10" s="44">
        <v>450</v>
      </c>
      <c r="D10" s="12">
        <v>37936</v>
      </c>
      <c r="E10" s="13">
        <v>37486</v>
      </c>
      <c r="F10" s="46">
        <v>450</v>
      </c>
      <c r="G10" s="14">
        <v>37936</v>
      </c>
      <c r="H10" s="6"/>
    </row>
    <row r="11" spans="1:8" ht="12.75">
      <c r="A11" s="9" t="s">
        <v>14</v>
      </c>
      <c r="B11" s="43">
        <v>12000</v>
      </c>
      <c r="C11" s="12">
        <v>653</v>
      </c>
      <c r="D11" s="12">
        <v>12653</v>
      </c>
      <c r="E11" s="13">
        <v>12000</v>
      </c>
      <c r="F11" s="46">
        <v>653</v>
      </c>
      <c r="G11" s="14">
        <v>12653</v>
      </c>
      <c r="H11" s="6"/>
    </row>
    <row r="12" spans="1:8" ht="12.75">
      <c r="A12" s="15" t="str">
        <f>UPPER(" Galicia")</f>
        <v> GALICIA</v>
      </c>
      <c r="B12" s="16">
        <v>106762</v>
      </c>
      <c r="C12" s="16">
        <v>6365</v>
      </c>
      <c r="D12" s="16">
        <v>113127</v>
      </c>
      <c r="E12" s="18">
        <v>106762</v>
      </c>
      <c r="F12" s="19">
        <v>6365</v>
      </c>
      <c r="G12" s="20">
        <v>113127</v>
      </c>
      <c r="H12" s="6"/>
    </row>
    <row r="13" spans="1:8" ht="12.75">
      <c r="A13" s="15"/>
      <c r="B13" s="16"/>
      <c r="C13" s="18"/>
      <c r="D13" s="16"/>
      <c r="E13" s="18"/>
      <c r="F13" s="19"/>
      <c r="G13" s="20"/>
      <c r="H13" s="6"/>
    </row>
    <row r="14" spans="1:8" ht="12.75">
      <c r="A14" s="15" t="str">
        <f>UPPER(" P. de Asturias")</f>
        <v> P. DE ASTURIAS</v>
      </c>
      <c r="B14" s="22">
        <v>33000</v>
      </c>
      <c r="C14" s="23">
        <v>1750</v>
      </c>
      <c r="D14" s="16">
        <v>34750</v>
      </c>
      <c r="E14" s="23">
        <v>33000</v>
      </c>
      <c r="F14" s="24">
        <v>1750</v>
      </c>
      <c r="G14" s="20">
        <v>34750</v>
      </c>
      <c r="H14" s="6"/>
    </row>
    <row r="15" spans="1:8" ht="12.75">
      <c r="A15" s="15"/>
      <c r="B15" s="22"/>
      <c r="C15" s="23"/>
      <c r="D15" s="16"/>
      <c r="E15" s="23"/>
      <c r="F15" s="24"/>
      <c r="G15" s="20"/>
      <c r="H15" s="6"/>
    </row>
    <row r="16" spans="1:8" ht="12.75">
      <c r="A16" s="15" t="str">
        <f>UPPER(" Cantabria")</f>
        <v> CANTABRIA</v>
      </c>
      <c r="B16" s="22">
        <v>12925</v>
      </c>
      <c r="C16" s="23">
        <v>12483</v>
      </c>
      <c r="D16" s="16">
        <v>25408</v>
      </c>
      <c r="E16" s="18">
        <v>12925</v>
      </c>
      <c r="F16" s="19">
        <v>12483</v>
      </c>
      <c r="G16" s="20">
        <v>25408</v>
      </c>
      <c r="H16" s="6"/>
    </row>
    <row r="17" spans="1:8" ht="12.75">
      <c r="A17" s="15"/>
      <c r="B17" s="22"/>
      <c r="C17" s="23"/>
      <c r="D17" s="16"/>
      <c r="E17" s="18"/>
      <c r="F17" s="19"/>
      <c r="G17" s="20"/>
      <c r="H17" s="6"/>
    </row>
    <row r="18" spans="1:8" ht="12.75">
      <c r="A18" s="9" t="s">
        <v>18</v>
      </c>
      <c r="B18" s="43">
        <v>9500</v>
      </c>
      <c r="C18" s="12" t="s">
        <v>74</v>
      </c>
      <c r="D18" s="12">
        <v>9500</v>
      </c>
      <c r="E18" s="44">
        <v>9500</v>
      </c>
      <c r="F18" s="46" t="s">
        <v>74</v>
      </c>
      <c r="G18" s="14">
        <v>9500</v>
      </c>
      <c r="H18" s="6"/>
    </row>
    <row r="19" spans="1:8" ht="12.75">
      <c r="A19" s="9" t="s">
        <v>20</v>
      </c>
      <c r="B19" s="43">
        <v>7700</v>
      </c>
      <c r="C19" s="13" t="s">
        <v>74</v>
      </c>
      <c r="D19" s="12">
        <v>7700</v>
      </c>
      <c r="E19" s="44">
        <v>7700</v>
      </c>
      <c r="F19" s="46" t="s">
        <v>74</v>
      </c>
      <c r="G19" s="14">
        <v>7700</v>
      </c>
      <c r="H19" s="6"/>
    </row>
    <row r="20" spans="1:8" ht="12.75">
      <c r="A20" s="9" t="s">
        <v>21</v>
      </c>
      <c r="B20" s="43">
        <v>10000</v>
      </c>
      <c r="C20" s="13" t="s">
        <v>74</v>
      </c>
      <c r="D20" s="12">
        <v>10000</v>
      </c>
      <c r="E20" s="44">
        <v>10000</v>
      </c>
      <c r="F20" s="46" t="s">
        <v>74</v>
      </c>
      <c r="G20" s="14">
        <v>10000</v>
      </c>
      <c r="H20" s="6"/>
    </row>
    <row r="21" spans="1:8" ht="12.75">
      <c r="A21" s="15" t="str">
        <f>UPPER(" País Vasco")</f>
        <v> PAÍS VASCO</v>
      </c>
      <c r="B21" s="22">
        <v>27200</v>
      </c>
      <c r="C21" s="16" t="s">
        <v>74</v>
      </c>
      <c r="D21" s="16">
        <v>27200</v>
      </c>
      <c r="E21" s="23">
        <v>27200</v>
      </c>
      <c r="F21" s="19" t="s">
        <v>74</v>
      </c>
      <c r="G21" s="20">
        <v>27200</v>
      </c>
      <c r="H21" s="6"/>
    </row>
    <row r="22" spans="1:8" ht="12.75">
      <c r="A22" s="15"/>
      <c r="B22" s="22"/>
      <c r="C22" s="16"/>
      <c r="D22" s="16"/>
      <c r="E22" s="23"/>
      <c r="F22" s="19"/>
      <c r="G22" s="20"/>
      <c r="H22" s="6"/>
    </row>
    <row r="23" spans="1:8" ht="12.75">
      <c r="A23" s="15" t="str">
        <f>UPPER(" Navarra")</f>
        <v> NAVARRA</v>
      </c>
      <c r="B23" s="22">
        <v>10579</v>
      </c>
      <c r="C23" s="16">
        <v>1539</v>
      </c>
      <c r="D23" s="16">
        <v>12118</v>
      </c>
      <c r="E23" s="23">
        <v>10579</v>
      </c>
      <c r="F23" s="24">
        <v>1539</v>
      </c>
      <c r="G23" s="20">
        <v>12118</v>
      </c>
      <c r="H23" s="6"/>
    </row>
    <row r="24" spans="1:8" ht="12.75">
      <c r="A24" s="15"/>
      <c r="B24" s="22"/>
      <c r="C24" s="16"/>
      <c r="D24" s="16"/>
      <c r="E24" s="23"/>
      <c r="F24" s="24"/>
      <c r="G24" s="20"/>
      <c r="H24" s="6"/>
    </row>
    <row r="25" spans="1:8" ht="12.75">
      <c r="A25" s="15" t="str">
        <f>UPPER(" La Rioja")</f>
        <v> LA RIOJA</v>
      </c>
      <c r="B25" s="16">
        <v>8505</v>
      </c>
      <c r="C25" s="16">
        <v>7195</v>
      </c>
      <c r="D25" s="16">
        <v>15700</v>
      </c>
      <c r="E25" s="18">
        <v>8505</v>
      </c>
      <c r="F25" s="19">
        <v>7195</v>
      </c>
      <c r="G25" s="20">
        <v>15700</v>
      </c>
      <c r="H25" s="6"/>
    </row>
    <row r="26" spans="1:8" ht="12.75">
      <c r="A26" s="15"/>
      <c r="B26" s="16"/>
      <c r="C26" s="16"/>
      <c r="D26" s="18"/>
      <c r="E26" s="18"/>
      <c r="F26" s="19"/>
      <c r="G26" s="20"/>
      <c r="H26" s="6"/>
    </row>
    <row r="27" spans="1:8" ht="12.75">
      <c r="A27" s="9" t="s">
        <v>25</v>
      </c>
      <c r="B27" s="22">
        <v>27352</v>
      </c>
      <c r="C27" s="12">
        <v>1288</v>
      </c>
      <c r="D27" s="44">
        <v>28640</v>
      </c>
      <c r="E27" s="13">
        <v>27352</v>
      </c>
      <c r="F27" s="46">
        <v>1288</v>
      </c>
      <c r="G27" s="14">
        <v>28640</v>
      </c>
      <c r="H27" s="6"/>
    </row>
    <row r="28" spans="1:8" ht="12.75">
      <c r="A28" s="9" t="s">
        <v>26</v>
      </c>
      <c r="B28" s="12">
        <v>26662</v>
      </c>
      <c r="C28" s="12">
        <v>2696</v>
      </c>
      <c r="D28" s="12">
        <v>29358</v>
      </c>
      <c r="E28" s="13">
        <v>26662</v>
      </c>
      <c r="F28" s="46">
        <v>2696</v>
      </c>
      <c r="G28" s="14">
        <v>29358</v>
      </c>
      <c r="H28" s="6"/>
    </row>
    <row r="29" spans="1:8" ht="12.75">
      <c r="A29" s="9" t="s">
        <v>27</v>
      </c>
      <c r="B29" s="43">
        <v>36391</v>
      </c>
      <c r="C29" s="12">
        <v>2171</v>
      </c>
      <c r="D29" s="44">
        <v>38562</v>
      </c>
      <c r="E29" s="13">
        <v>36391</v>
      </c>
      <c r="F29" s="46">
        <v>2171</v>
      </c>
      <c r="G29" s="14">
        <v>38562</v>
      </c>
      <c r="H29" s="6"/>
    </row>
    <row r="30" spans="1:8" ht="12.75">
      <c r="A30" s="15" t="str">
        <f>UPPER(" Aragón")</f>
        <v> ARAGÓN</v>
      </c>
      <c r="B30" s="16">
        <v>90405</v>
      </c>
      <c r="C30" s="16">
        <v>6155</v>
      </c>
      <c r="D30" s="16">
        <v>96560</v>
      </c>
      <c r="E30" s="18">
        <v>90405</v>
      </c>
      <c r="F30" s="19">
        <v>6155</v>
      </c>
      <c r="G30" s="20">
        <v>96560</v>
      </c>
      <c r="H30" s="6"/>
    </row>
    <row r="31" spans="1:8" ht="12.75">
      <c r="A31" s="15"/>
      <c r="B31" s="16"/>
      <c r="C31" s="16"/>
      <c r="D31" s="16"/>
      <c r="E31" s="18"/>
      <c r="F31" s="19"/>
      <c r="G31" s="20"/>
      <c r="H31" s="6"/>
    </row>
    <row r="32" spans="1:8" ht="12.75">
      <c r="A32" s="9" t="s">
        <v>29</v>
      </c>
      <c r="B32" s="43">
        <v>13217</v>
      </c>
      <c r="C32" s="12">
        <v>1508</v>
      </c>
      <c r="D32" s="12">
        <v>14725</v>
      </c>
      <c r="E32" s="13">
        <v>13217</v>
      </c>
      <c r="F32" s="46">
        <v>1508</v>
      </c>
      <c r="G32" s="14">
        <v>14725</v>
      </c>
      <c r="H32" s="6"/>
    </row>
    <row r="33" spans="1:8" ht="12.75">
      <c r="A33" s="9" t="s">
        <v>30</v>
      </c>
      <c r="B33" s="43">
        <v>13000</v>
      </c>
      <c r="C33" s="12">
        <v>1742</v>
      </c>
      <c r="D33" s="44">
        <v>14742</v>
      </c>
      <c r="E33" s="44">
        <v>13000</v>
      </c>
      <c r="F33" s="45">
        <v>1742</v>
      </c>
      <c r="G33" s="14">
        <v>14742</v>
      </c>
      <c r="H33" s="6"/>
    </row>
    <row r="34" spans="1:8" ht="12.75">
      <c r="A34" s="9" t="s">
        <v>31</v>
      </c>
      <c r="B34" s="43">
        <v>27986</v>
      </c>
      <c r="C34" s="12">
        <v>3816</v>
      </c>
      <c r="D34" s="44">
        <v>31802</v>
      </c>
      <c r="E34" s="13">
        <v>27986</v>
      </c>
      <c r="F34" s="46">
        <v>3816</v>
      </c>
      <c r="G34" s="14">
        <v>31802</v>
      </c>
      <c r="H34" s="6"/>
    </row>
    <row r="35" spans="1:8" ht="12.75">
      <c r="A35" s="9" t="s">
        <v>32</v>
      </c>
      <c r="B35" s="43">
        <v>23570</v>
      </c>
      <c r="C35" s="12">
        <v>10130</v>
      </c>
      <c r="D35" s="12">
        <v>33700</v>
      </c>
      <c r="E35" s="13">
        <v>23570</v>
      </c>
      <c r="F35" s="46">
        <v>10130</v>
      </c>
      <c r="G35" s="14">
        <v>33700</v>
      </c>
      <c r="H35" s="6"/>
    </row>
    <row r="36" spans="1:8" ht="12.75">
      <c r="A36" s="15" t="str">
        <f>UPPER(" Cataluña")</f>
        <v> CATALUÑA</v>
      </c>
      <c r="B36" s="22">
        <v>77773</v>
      </c>
      <c r="C36" s="16">
        <v>17196</v>
      </c>
      <c r="D36" s="16">
        <v>94969</v>
      </c>
      <c r="E36" s="18">
        <v>77773</v>
      </c>
      <c r="F36" s="19">
        <v>17196</v>
      </c>
      <c r="G36" s="20">
        <v>94969</v>
      </c>
      <c r="H36" s="6"/>
    </row>
    <row r="37" spans="1:8" ht="12.75">
      <c r="A37" s="15"/>
      <c r="B37" s="22"/>
      <c r="C37" s="16"/>
      <c r="D37" s="18"/>
      <c r="E37" s="18"/>
      <c r="F37" s="19"/>
      <c r="G37" s="20"/>
      <c r="H37" s="6"/>
    </row>
    <row r="38" spans="1:8" ht="12.75">
      <c r="A38" s="15" t="str">
        <f>UPPER(" Baleares")</f>
        <v> BALEARES</v>
      </c>
      <c r="B38" s="22">
        <v>1594</v>
      </c>
      <c r="C38" s="16">
        <v>10135</v>
      </c>
      <c r="D38" s="23">
        <v>11729</v>
      </c>
      <c r="E38" s="23">
        <v>1594</v>
      </c>
      <c r="F38" s="24">
        <v>10135</v>
      </c>
      <c r="G38" s="20">
        <v>11729</v>
      </c>
      <c r="H38" s="6"/>
    </row>
    <row r="39" spans="1:8" ht="12.75">
      <c r="A39" s="15"/>
      <c r="B39" s="22"/>
      <c r="C39" s="16"/>
      <c r="D39" s="23"/>
      <c r="E39" s="23"/>
      <c r="F39" s="24"/>
      <c r="G39" s="20"/>
      <c r="H39" s="6"/>
    </row>
    <row r="40" spans="1:8" ht="12.75">
      <c r="A40" s="9" t="s">
        <v>35</v>
      </c>
      <c r="B40" s="12">
        <v>5300</v>
      </c>
      <c r="C40" s="12" t="s">
        <v>74</v>
      </c>
      <c r="D40" s="12">
        <v>5300</v>
      </c>
      <c r="E40" s="13">
        <v>5300</v>
      </c>
      <c r="F40" s="46" t="s">
        <v>74</v>
      </c>
      <c r="G40" s="14">
        <v>5300</v>
      </c>
      <c r="H40" s="6"/>
    </row>
    <row r="41" spans="1:8" ht="12.75">
      <c r="A41" s="9" t="s">
        <v>36</v>
      </c>
      <c r="B41" s="43">
        <v>24589</v>
      </c>
      <c r="C41" s="12">
        <v>50</v>
      </c>
      <c r="D41" s="12">
        <v>24639</v>
      </c>
      <c r="E41" s="13">
        <v>24589</v>
      </c>
      <c r="F41" s="46">
        <v>50</v>
      </c>
      <c r="G41" s="14">
        <v>24639</v>
      </c>
      <c r="H41" s="6"/>
    </row>
    <row r="42" spans="1:8" ht="12.75">
      <c r="A42" s="9" t="s">
        <v>37</v>
      </c>
      <c r="B42" s="12">
        <v>35355</v>
      </c>
      <c r="C42" s="12">
        <v>350</v>
      </c>
      <c r="D42" s="12">
        <v>35705</v>
      </c>
      <c r="E42" s="13">
        <v>35355</v>
      </c>
      <c r="F42" s="46">
        <v>350</v>
      </c>
      <c r="G42" s="14">
        <v>35705</v>
      </c>
      <c r="H42" s="6"/>
    </row>
    <row r="43" spans="1:8" ht="12.75">
      <c r="A43" s="9" t="s">
        <v>38</v>
      </c>
      <c r="B43" s="43">
        <v>11490</v>
      </c>
      <c r="C43" s="43">
        <v>1000</v>
      </c>
      <c r="D43" s="12">
        <v>12490</v>
      </c>
      <c r="E43" s="13">
        <v>11490</v>
      </c>
      <c r="F43" s="46">
        <v>1000</v>
      </c>
      <c r="G43" s="14">
        <v>12490</v>
      </c>
      <c r="H43" s="6"/>
    </row>
    <row r="44" spans="1:8" ht="12.75">
      <c r="A44" s="9" t="s">
        <v>39</v>
      </c>
      <c r="B44" s="43">
        <v>195000</v>
      </c>
      <c r="C44" s="12">
        <v>32000</v>
      </c>
      <c r="D44" s="12">
        <v>227000</v>
      </c>
      <c r="E44" s="13">
        <v>195000</v>
      </c>
      <c r="F44" s="46">
        <v>32000</v>
      </c>
      <c r="G44" s="14">
        <v>227000</v>
      </c>
      <c r="H44" s="6"/>
    </row>
    <row r="45" spans="1:8" ht="12.75">
      <c r="A45" s="9" t="s">
        <v>40</v>
      </c>
      <c r="B45" s="12">
        <v>11791</v>
      </c>
      <c r="C45" s="12" t="s">
        <v>74</v>
      </c>
      <c r="D45" s="12">
        <v>11791</v>
      </c>
      <c r="E45" s="13">
        <v>11791</v>
      </c>
      <c r="F45" s="46" t="s">
        <v>74</v>
      </c>
      <c r="G45" s="14">
        <v>11791</v>
      </c>
      <c r="H45" s="6"/>
    </row>
    <row r="46" spans="1:8" ht="12.75">
      <c r="A46" s="9" t="s">
        <v>41</v>
      </c>
      <c r="B46" s="12">
        <v>9875</v>
      </c>
      <c r="C46" s="12">
        <v>2355</v>
      </c>
      <c r="D46" s="12">
        <v>12230</v>
      </c>
      <c r="E46" s="13">
        <v>9875</v>
      </c>
      <c r="F46" s="46">
        <v>2355</v>
      </c>
      <c r="G46" s="14">
        <v>12230</v>
      </c>
      <c r="H46" s="6"/>
    </row>
    <row r="47" spans="1:8" ht="12.75">
      <c r="A47" s="9" t="s">
        <v>42</v>
      </c>
      <c r="B47" s="43">
        <v>3800</v>
      </c>
      <c r="C47" s="12" t="s">
        <v>74</v>
      </c>
      <c r="D47" s="12">
        <v>3800</v>
      </c>
      <c r="E47" s="13">
        <v>3800</v>
      </c>
      <c r="F47" s="46" t="s">
        <v>74</v>
      </c>
      <c r="G47" s="14">
        <v>3800</v>
      </c>
      <c r="H47" s="6"/>
    </row>
    <row r="48" spans="1:8" ht="12.75">
      <c r="A48" s="9" t="s">
        <v>43</v>
      </c>
      <c r="B48" s="43">
        <v>23608</v>
      </c>
      <c r="C48" s="12" t="s">
        <v>74</v>
      </c>
      <c r="D48" s="12">
        <v>23608</v>
      </c>
      <c r="E48" s="13">
        <v>23608</v>
      </c>
      <c r="F48" s="46" t="s">
        <v>74</v>
      </c>
      <c r="G48" s="14">
        <v>23608</v>
      </c>
      <c r="H48" s="6"/>
    </row>
    <row r="49" spans="1:8" ht="12.75">
      <c r="A49" s="15" t="str">
        <f>UPPER(" Castilla y León")</f>
        <v> CASTILLA Y LEÓN</v>
      </c>
      <c r="B49" s="16">
        <v>320808</v>
      </c>
      <c r="C49" s="16">
        <v>35755</v>
      </c>
      <c r="D49" s="16">
        <v>356563</v>
      </c>
      <c r="E49" s="18">
        <v>320808</v>
      </c>
      <c r="F49" s="19">
        <v>35755</v>
      </c>
      <c r="G49" s="20">
        <v>356563</v>
      </c>
      <c r="H49" s="6"/>
    </row>
    <row r="50" spans="1:8" ht="12.75">
      <c r="A50" s="15"/>
      <c r="B50" s="16"/>
      <c r="C50" s="16"/>
      <c r="D50" s="16"/>
      <c r="E50" s="18"/>
      <c r="F50" s="19"/>
      <c r="G50" s="20"/>
      <c r="H50" s="6"/>
    </row>
    <row r="51" spans="1:8" ht="12.75">
      <c r="A51" s="15" t="str">
        <f>UPPER(" Madrid")</f>
        <v> MADRID</v>
      </c>
      <c r="B51" s="16">
        <v>6814</v>
      </c>
      <c r="C51" s="16">
        <v>4670</v>
      </c>
      <c r="D51" s="16">
        <v>11484</v>
      </c>
      <c r="E51" s="23">
        <v>6814</v>
      </c>
      <c r="F51" s="24">
        <v>4670</v>
      </c>
      <c r="G51" s="20">
        <v>11484</v>
      </c>
      <c r="H51" s="6"/>
    </row>
    <row r="52" spans="1:8" ht="12.75">
      <c r="A52" s="15"/>
      <c r="B52" s="16"/>
      <c r="C52" s="16"/>
      <c r="D52" s="16"/>
      <c r="E52" s="23"/>
      <c r="F52" s="24"/>
      <c r="G52" s="20"/>
      <c r="H52" s="6"/>
    </row>
    <row r="53" spans="1:8" ht="12.75">
      <c r="A53" s="9" t="s">
        <v>46</v>
      </c>
      <c r="B53" s="43">
        <v>37650</v>
      </c>
      <c r="C53" s="12">
        <v>1550</v>
      </c>
      <c r="D53" s="43">
        <v>39200</v>
      </c>
      <c r="E53" s="13">
        <v>37650</v>
      </c>
      <c r="F53" s="46">
        <v>1550</v>
      </c>
      <c r="G53" s="14">
        <v>39200</v>
      </c>
      <c r="H53" s="6"/>
    </row>
    <row r="54" spans="1:8" ht="12.75">
      <c r="A54" s="9" t="s">
        <v>47</v>
      </c>
      <c r="B54" s="12">
        <v>32705</v>
      </c>
      <c r="C54" s="12">
        <v>2444</v>
      </c>
      <c r="D54" s="43">
        <v>35149</v>
      </c>
      <c r="E54" s="13">
        <v>32705</v>
      </c>
      <c r="F54" s="46">
        <v>2444</v>
      </c>
      <c r="G54" s="14">
        <v>35149</v>
      </c>
      <c r="H54" s="6"/>
    </row>
    <row r="55" spans="1:8" ht="12.75">
      <c r="A55" s="9" t="s">
        <v>48</v>
      </c>
      <c r="B55" s="12">
        <v>32455</v>
      </c>
      <c r="C55" s="12">
        <v>12950</v>
      </c>
      <c r="D55" s="44">
        <v>45405</v>
      </c>
      <c r="E55" s="13">
        <v>32455</v>
      </c>
      <c r="F55" s="46">
        <v>12950</v>
      </c>
      <c r="G55" s="14">
        <v>45405</v>
      </c>
      <c r="H55" s="6"/>
    </row>
    <row r="56" spans="1:8" ht="12.75">
      <c r="A56" s="9" t="s">
        <v>49</v>
      </c>
      <c r="B56" s="43">
        <v>30076</v>
      </c>
      <c r="C56" s="12">
        <v>430</v>
      </c>
      <c r="D56" s="43">
        <v>30506</v>
      </c>
      <c r="E56" s="13">
        <v>30076</v>
      </c>
      <c r="F56" s="46">
        <v>430</v>
      </c>
      <c r="G56" s="14">
        <v>30506</v>
      </c>
      <c r="H56" s="6"/>
    </row>
    <row r="57" spans="1:8" ht="12.75">
      <c r="A57" s="9" t="s">
        <v>50</v>
      </c>
      <c r="B57" s="12">
        <v>20722</v>
      </c>
      <c r="C57" s="12">
        <v>3947</v>
      </c>
      <c r="D57" s="12">
        <v>24669</v>
      </c>
      <c r="E57" s="13">
        <v>20722</v>
      </c>
      <c r="F57" s="46">
        <v>3947</v>
      </c>
      <c r="G57" s="14">
        <v>24669</v>
      </c>
      <c r="H57" s="6"/>
    </row>
    <row r="58" spans="1:8" ht="12.75">
      <c r="A58" s="15" t="str">
        <f>UPPER(" Castilla-La Mancha")</f>
        <v> CASTILLA-LA MANCHA</v>
      </c>
      <c r="B58" s="16">
        <v>153608</v>
      </c>
      <c r="C58" s="16">
        <v>21321</v>
      </c>
      <c r="D58" s="16">
        <v>174929</v>
      </c>
      <c r="E58" s="18">
        <v>153608</v>
      </c>
      <c r="F58" s="19">
        <v>21321</v>
      </c>
      <c r="G58" s="20">
        <v>174929</v>
      </c>
      <c r="H58" s="6"/>
    </row>
    <row r="59" spans="1:8" ht="12.75">
      <c r="A59" s="15"/>
      <c r="B59" s="16"/>
      <c r="C59" s="16"/>
      <c r="D59" s="18"/>
      <c r="E59" s="18"/>
      <c r="F59" s="19"/>
      <c r="G59" s="20"/>
      <c r="H59" s="6"/>
    </row>
    <row r="60" spans="1:8" ht="12.75">
      <c r="A60" s="9" t="s">
        <v>52</v>
      </c>
      <c r="B60" s="43">
        <v>66681</v>
      </c>
      <c r="C60" s="12">
        <v>450</v>
      </c>
      <c r="D60" s="44">
        <v>67131</v>
      </c>
      <c r="E60" s="44">
        <v>66681</v>
      </c>
      <c r="F60" s="45">
        <v>450</v>
      </c>
      <c r="G60" s="14">
        <v>67131</v>
      </c>
      <c r="H60" s="6"/>
    </row>
    <row r="61" spans="1:8" ht="12.75">
      <c r="A61" s="9" t="s">
        <v>53</v>
      </c>
      <c r="B61" s="43">
        <v>99850</v>
      </c>
      <c r="C61" s="12" t="s">
        <v>74</v>
      </c>
      <c r="D61" s="44">
        <v>99850</v>
      </c>
      <c r="E61" s="13">
        <v>99850</v>
      </c>
      <c r="F61" s="46" t="s">
        <v>74</v>
      </c>
      <c r="G61" s="14">
        <v>99850</v>
      </c>
      <c r="H61" s="6"/>
    </row>
    <row r="62" spans="1:8" ht="12.75">
      <c r="A62" s="9" t="s">
        <v>54</v>
      </c>
      <c r="B62" s="12">
        <v>228400</v>
      </c>
      <c r="C62" s="12">
        <v>1500</v>
      </c>
      <c r="D62" s="12">
        <v>229900</v>
      </c>
      <c r="E62" s="13">
        <v>228400</v>
      </c>
      <c r="F62" s="46">
        <v>1500</v>
      </c>
      <c r="G62" s="14">
        <v>229900</v>
      </c>
      <c r="H62" s="6"/>
    </row>
    <row r="63" spans="1:8" ht="12.75">
      <c r="A63" s="15" t="str">
        <f>UPPER(" C. Valenciana")</f>
        <v> C. VALENCIANA</v>
      </c>
      <c r="B63" s="16">
        <v>394931</v>
      </c>
      <c r="C63" s="16">
        <v>1950</v>
      </c>
      <c r="D63" s="16">
        <v>396881</v>
      </c>
      <c r="E63" s="18">
        <v>394931</v>
      </c>
      <c r="F63" s="19">
        <v>1950</v>
      </c>
      <c r="G63" s="20">
        <v>396881</v>
      </c>
      <c r="H63" s="6"/>
    </row>
    <row r="64" spans="1:8" ht="12.75">
      <c r="A64" s="15"/>
      <c r="B64" s="16"/>
      <c r="C64" s="16"/>
      <c r="D64" s="16"/>
      <c r="E64" s="18"/>
      <c r="F64" s="19"/>
      <c r="G64" s="20"/>
      <c r="H64" s="6"/>
    </row>
    <row r="65" spans="1:8" ht="12.75">
      <c r="A65" s="15" t="str">
        <f>UPPER(" R. de Murcia")</f>
        <v> R. DE MURCIA</v>
      </c>
      <c r="B65" s="22">
        <v>78398</v>
      </c>
      <c r="C65" s="16" t="s">
        <v>74</v>
      </c>
      <c r="D65" s="16">
        <v>78398</v>
      </c>
      <c r="E65" s="18">
        <v>78398</v>
      </c>
      <c r="F65" s="19" t="s">
        <v>74</v>
      </c>
      <c r="G65" s="20">
        <v>78398</v>
      </c>
      <c r="H65" s="6"/>
    </row>
    <row r="66" spans="1:8" ht="12.75">
      <c r="A66" s="15"/>
      <c r="B66" s="22"/>
      <c r="C66" s="16"/>
      <c r="D66" s="16"/>
      <c r="E66" s="18"/>
      <c r="F66" s="19"/>
      <c r="G66" s="20"/>
      <c r="H66" s="6"/>
    </row>
    <row r="67" spans="1:8" ht="12.75">
      <c r="A67" s="9" t="s">
        <v>57</v>
      </c>
      <c r="B67" s="12">
        <v>192680</v>
      </c>
      <c r="C67" s="12">
        <v>2380</v>
      </c>
      <c r="D67" s="12">
        <v>195060</v>
      </c>
      <c r="E67" s="13">
        <v>192680</v>
      </c>
      <c r="F67" s="46">
        <v>2380</v>
      </c>
      <c r="G67" s="14">
        <v>195060</v>
      </c>
      <c r="H67" s="6"/>
    </row>
    <row r="68" spans="1:8" ht="12.75">
      <c r="A68" s="9" t="s">
        <v>58</v>
      </c>
      <c r="B68" s="12">
        <v>154061</v>
      </c>
      <c r="C68" s="12">
        <v>11595</v>
      </c>
      <c r="D68" s="12">
        <v>165656</v>
      </c>
      <c r="E68" s="13">
        <v>154061</v>
      </c>
      <c r="F68" s="46">
        <v>11595</v>
      </c>
      <c r="G68" s="14">
        <v>165656</v>
      </c>
      <c r="H68" s="6"/>
    </row>
    <row r="69" spans="1:8" ht="12.75">
      <c r="A69" s="15" t="str">
        <f>UPPER(" Extremadura")</f>
        <v> EXTREMADURA</v>
      </c>
      <c r="B69" s="16">
        <v>346741</v>
      </c>
      <c r="C69" s="16">
        <v>13975</v>
      </c>
      <c r="D69" s="16">
        <v>360716</v>
      </c>
      <c r="E69" s="18">
        <v>346741</v>
      </c>
      <c r="F69" s="19">
        <v>13975</v>
      </c>
      <c r="G69" s="47">
        <v>360716</v>
      </c>
      <c r="H69" s="6"/>
    </row>
    <row r="70" spans="1:8" ht="12.75">
      <c r="A70" s="15"/>
      <c r="B70" s="16"/>
      <c r="C70" s="16"/>
      <c r="D70" s="16"/>
      <c r="E70" s="18"/>
      <c r="F70" s="19"/>
      <c r="G70" s="47"/>
      <c r="H70" s="6"/>
    </row>
    <row r="71" spans="1:8" ht="12.75">
      <c r="A71" s="9" t="s">
        <v>60</v>
      </c>
      <c r="B71" s="12">
        <v>124820</v>
      </c>
      <c r="C71" s="12">
        <v>2037</v>
      </c>
      <c r="D71" s="12">
        <v>126857</v>
      </c>
      <c r="E71" s="13">
        <v>124820</v>
      </c>
      <c r="F71" s="46">
        <v>2037</v>
      </c>
      <c r="G71" s="14">
        <v>126857</v>
      </c>
      <c r="H71" s="6"/>
    </row>
    <row r="72" spans="1:8" ht="12.75">
      <c r="A72" s="9" t="s">
        <v>61</v>
      </c>
      <c r="B72" s="12">
        <v>12150</v>
      </c>
      <c r="C72" s="12">
        <v>14925</v>
      </c>
      <c r="D72" s="12">
        <v>27075</v>
      </c>
      <c r="E72" s="44">
        <v>12150</v>
      </c>
      <c r="F72" s="45">
        <v>14925</v>
      </c>
      <c r="G72" s="14">
        <v>27075</v>
      </c>
      <c r="H72" s="6"/>
    </row>
    <row r="73" spans="1:8" ht="12.75">
      <c r="A73" s="9" t="s">
        <v>62</v>
      </c>
      <c r="B73" s="12">
        <v>42987</v>
      </c>
      <c r="C73" s="12">
        <v>1693</v>
      </c>
      <c r="D73" s="12">
        <v>44680</v>
      </c>
      <c r="E73" s="44">
        <v>42987</v>
      </c>
      <c r="F73" s="45">
        <v>1693</v>
      </c>
      <c r="G73" s="14">
        <v>44680</v>
      </c>
      <c r="H73" s="6"/>
    </row>
    <row r="74" spans="1:8" ht="12.75">
      <c r="A74" s="9" t="s">
        <v>63</v>
      </c>
      <c r="B74" s="43">
        <v>45357</v>
      </c>
      <c r="C74" s="12">
        <v>1600</v>
      </c>
      <c r="D74" s="12">
        <v>46957</v>
      </c>
      <c r="E74" s="44">
        <v>45357</v>
      </c>
      <c r="F74" s="45">
        <v>1600</v>
      </c>
      <c r="G74" s="14">
        <v>46957</v>
      </c>
      <c r="H74" s="6"/>
    </row>
    <row r="75" spans="1:8" ht="12.75">
      <c r="A75" s="9" t="s">
        <v>64</v>
      </c>
      <c r="B75" s="12">
        <v>64954</v>
      </c>
      <c r="C75" s="12">
        <v>4010</v>
      </c>
      <c r="D75" s="12">
        <v>68964</v>
      </c>
      <c r="E75" s="13">
        <v>64954</v>
      </c>
      <c r="F75" s="46">
        <v>4010</v>
      </c>
      <c r="G75" s="14">
        <v>68964</v>
      </c>
      <c r="H75" s="6"/>
    </row>
    <row r="76" spans="1:8" ht="12.75">
      <c r="A76" s="9" t="s">
        <v>65</v>
      </c>
      <c r="B76" s="12">
        <v>31246</v>
      </c>
      <c r="C76" s="12">
        <v>6915</v>
      </c>
      <c r="D76" s="12">
        <v>38161</v>
      </c>
      <c r="E76" s="44">
        <v>31246</v>
      </c>
      <c r="F76" s="45">
        <v>6915</v>
      </c>
      <c r="G76" s="14">
        <v>38161</v>
      </c>
      <c r="H76" s="6"/>
    </row>
    <row r="77" spans="1:8" ht="12.75">
      <c r="A77" s="9" t="s">
        <v>66</v>
      </c>
      <c r="B77" s="12">
        <v>69669</v>
      </c>
      <c r="C77" s="12" t="s">
        <v>74</v>
      </c>
      <c r="D77" s="12">
        <v>69669</v>
      </c>
      <c r="E77" s="13">
        <v>69669</v>
      </c>
      <c r="F77" s="46" t="s">
        <v>74</v>
      </c>
      <c r="G77" s="14">
        <v>69669</v>
      </c>
      <c r="H77" s="6"/>
    </row>
    <row r="78" spans="1:8" ht="12.75">
      <c r="A78" s="9" t="s">
        <v>67</v>
      </c>
      <c r="B78" s="12">
        <v>82693.7</v>
      </c>
      <c r="C78" s="12">
        <v>3749.35</v>
      </c>
      <c r="D78" s="12">
        <v>86443.05</v>
      </c>
      <c r="E78" s="13">
        <v>82693.7</v>
      </c>
      <c r="F78" s="46">
        <v>3749.35</v>
      </c>
      <c r="G78" s="14">
        <v>86443.05</v>
      </c>
      <c r="H78" s="6"/>
    </row>
    <row r="79" spans="1:8" ht="12.75">
      <c r="A79" s="15" t="str">
        <f>UPPER(" Andalucía")</f>
        <v> ANDALUCÍA</v>
      </c>
      <c r="B79" s="16">
        <v>473876.7</v>
      </c>
      <c r="C79" s="16">
        <v>34929.35</v>
      </c>
      <c r="D79" s="16">
        <v>508806.05</v>
      </c>
      <c r="E79" s="18">
        <v>473876.7</v>
      </c>
      <c r="F79" s="19">
        <v>34929.35</v>
      </c>
      <c r="G79" s="20">
        <v>508806.05</v>
      </c>
      <c r="H79" s="6"/>
    </row>
    <row r="80" spans="1:8" ht="12.75">
      <c r="A80" s="15"/>
      <c r="B80" s="16"/>
      <c r="C80" s="18"/>
      <c r="D80" s="16"/>
      <c r="E80" s="18"/>
      <c r="F80" s="19"/>
      <c r="G80" s="20"/>
      <c r="H80" s="6"/>
    </row>
    <row r="81" spans="1:8" ht="12.75">
      <c r="A81" s="9" t="s">
        <v>69</v>
      </c>
      <c r="B81" s="43">
        <v>7880</v>
      </c>
      <c r="C81" s="13" t="s">
        <v>74</v>
      </c>
      <c r="D81" s="12">
        <v>7880</v>
      </c>
      <c r="E81" s="48">
        <v>7880</v>
      </c>
      <c r="F81" s="46" t="s">
        <v>74</v>
      </c>
      <c r="G81" s="14">
        <v>7880</v>
      </c>
      <c r="H81" s="6"/>
    </row>
    <row r="82" spans="1:8" ht="12.75" customHeight="1">
      <c r="A82" s="9" t="s">
        <v>70</v>
      </c>
      <c r="B82" s="43">
        <v>18150</v>
      </c>
      <c r="C82" s="13" t="s">
        <v>74</v>
      </c>
      <c r="D82" s="12">
        <v>18150</v>
      </c>
      <c r="E82" s="13">
        <v>18150</v>
      </c>
      <c r="F82" s="46" t="s">
        <v>74</v>
      </c>
      <c r="G82" s="14">
        <v>18150</v>
      </c>
      <c r="H82" s="6"/>
    </row>
    <row r="83" spans="1:8" ht="12.75">
      <c r="A83" s="15" t="str">
        <f>UPPER(" Canarias")</f>
        <v> CANARIAS</v>
      </c>
      <c r="B83" s="22">
        <v>26030</v>
      </c>
      <c r="C83" s="18" t="s">
        <v>74</v>
      </c>
      <c r="D83" s="16">
        <v>26030</v>
      </c>
      <c r="E83" s="18">
        <v>26030</v>
      </c>
      <c r="F83" s="19" t="s">
        <v>74</v>
      </c>
      <c r="G83" s="20">
        <v>26030</v>
      </c>
      <c r="H83" s="6"/>
    </row>
    <row r="84" spans="1:8" ht="12.75">
      <c r="A84" s="15"/>
      <c r="B84" s="22"/>
      <c r="C84" s="18"/>
      <c r="D84" s="16"/>
      <c r="E84" s="18"/>
      <c r="F84" s="19"/>
      <c r="G84" s="20"/>
      <c r="H84" s="6"/>
    </row>
    <row r="85" spans="1:8" ht="13.5" thickBot="1">
      <c r="A85" s="25" t="s">
        <v>72</v>
      </c>
      <c r="B85" s="26">
        <v>2169949.7</v>
      </c>
      <c r="C85" s="26">
        <v>175418.35</v>
      </c>
      <c r="D85" s="26">
        <v>2345368.05</v>
      </c>
      <c r="E85" s="49">
        <v>2169949.7</v>
      </c>
      <c r="F85" s="50">
        <v>175418.35</v>
      </c>
      <c r="G85" s="27">
        <v>2345368.05</v>
      </c>
      <c r="H85" s="6"/>
    </row>
    <row r="86" ht="12.75"/>
    <row r="87" ht="12.75"/>
  </sheetData>
  <mergeCells count="10">
    <mergeCell ref="F6:F7"/>
    <mergeCell ref="G6:G7"/>
    <mergeCell ref="B6:B7"/>
    <mergeCell ref="C6:C7"/>
    <mergeCell ref="D6:D7"/>
    <mergeCell ref="E6:E7"/>
    <mergeCell ref="B5:D5"/>
    <mergeCell ref="A1:G1"/>
    <mergeCell ref="A3:G3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6"/>
  <dimension ref="A1:K86"/>
  <sheetViews>
    <sheetView showGridLines="0" zoomScale="75" zoomScaleNormal="75" workbookViewId="0" topLeftCell="A1">
      <selection activeCell="B85" sqref="B85:D85"/>
    </sheetView>
  </sheetViews>
  <sheetFormatPr defaultColWidth="11.421875" defaultRowHeight="12.75"/>
  <cols>
    <col min="1" max="1" width="30.7109375" style="3" customWidth="1"/>
    <col min="2" max="7" width="15.8515625" style="3" customWidth="1"/>
    <col min="8" max="16384" width="11.421875" style="3" customWidth="1"/>
  </cols>
  <sheetData>
    <row r="1" spans="1:7" s="1" customFormat="1" ht="18">
      <c r="A1" s="36" t="s">
        <v>0</v>
      </c>
      <c r="B1" s="36"/>
      <c r="C1" s="36"/>
      <c r="D1" s="36"/>
      <c r="E1" s="36"/>
      <c r="F1" s="36"/>
      <c r="G1" s="36"/>
    </row>
    <row r="3" spans="1:11" ht="15">
      <c r="A3" s="37" t="s">
        <v>1</v>
      </c>
      <c r="B3" s="37"/>
      <c r="C3" s="37"/>
      <c r="D3" s="37"/>
      <c r="E3" s="37"/>
      <c r="F3" s="37"/>
      <c r="G3" s="37"/>
      <c r="H3" s="2"/>
      <c r="I3" s="2"/>
      <c r="J3" s="2"/>
      <c r="K3" s="2"/>
    </row>
    <row r="4" spans="1:11" ht="15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</row>
    <row r="5" spans="1:8" ht="12.75">
      <c r="A5" s="5" t="s">
        <v>2</v>
      </c>
      <c r="B5" s="33" t="s">
        <v>3</v>
      </c>
      <c r="C5" s="34"/>
      <c r="D5" s="35"/>
      <c r="E5" s="33" t="s">
        <v>4</v>
      </c>
      <c r="F5" s="34"/>
      <c r="G5" s="34"/>
      <c r="H5" s="6"/>
    </row>
    <row r="6" spans="1:8" ht="12.75">
      <c r="A6" s="7"/>
      <c r="B6" s="29" t="s">
        <v>5</v>
      </c>
      <c r="C6" s="29" t="s">
        <v>6</v>
      </c>
      <c r="D6" s="29" t="s">
        <v>7</v>
      </c>
      <c r="E6" s="29" t="s">
        <v>5</v>
      </c>
      <c r="F6" s="29" t="s">
        <v>6</v>
      </c>
      <c r="G6" s="31" t="s">
        <v>7</v>
      </c>
      <c r="H6" s="6"/>
    </row>
    <row r="7" spans="1:8" ht="13.5" thickBot="1">
      <c r="A7" s="8" t="s">
        <v>8</v>
      </c>
      <c r="B7" s="30"/>
      <c r="C7" s="30" t="s">
        <v>9</v>
      </c>
      <c r="D7" s="30" t="s">
        <v>10</v>
      </c>
      <c r="E7" s="30"/>
      <c r="F7" s="30"/>
      <c r="G7" s="32"/>
      <c r="H7" s="6"/>
    </row>
    <row r="8" spans="1:8" ht="12.75">
      <c r="A8" s="9" t="s">
        <v>11</v>
      </c>
      <c r="B8" s="10">
        <v>19365</v>
      </c>
      <c r="C8" s="11">
        <v>1350</v>
      </c>
      <c r="D8" s="12">
        <v>20715</v>
      </c>
      <c r="E8" s="13">
        <v>19365</v>
      </c>
      <c r="F8" s="13">
        <v>1350</v>
      </c>
      <c r="G8" s="14">
        <v>20715</v>
      </c>
      <c r="H8" s="6"/>
    </row>
    <row r="9" spans="1:8" ht="12.75">
      <c r="A9" s="9" t="s">
        <v>12</v>
      </c>
      <c r="B9" s="11">
        <v>29667</v>
      </c>
      <c r="C9" s="11">
        <v>2960</v>
      </c>
      <c r="D9" s="12">
        <v>32627</v>
      </c>
      <c r="E9" s="12">
        <v>29667</v>
      </c>
      <c r="F9" s="12">
        <v>2960</v>
      </c>
      <c r="G9" s="14">
        <v>32627</v>
      </c>
      <c r="H9" s="6"/>
    </row>
    <row r="10" spans="1:8" ht="12.75">
      <c r="A10" s="9" t="s">
        <v>13</v>
      </c>
      <c r="B10" s="11">
        <v>27486</v>
      </c>
      <c r="C10" s="11">
        <v>450</v>
      </c>
      <c r="D10" s="12">
        <v>27936</v>
      </c>
      <c r="E10" s="12">
        <v>27486</v>
      </c>
      <c r="F10" s="12">
        <v>450</v>
      </c>
      <c r="G10" s="14">
        <v>27936</v>
      </c>
      <c r="H10" s="6"/>
    </row>
    <row r="11" spans="1:8" ht="12.75">
      <c r="A11" s="9" t="s">
        <v>14</v>
      </c>
      <c r="B11" s="11">
        <v>10882</v>
      </c>
      <c r="C11" s="11">
        <v>536</v>
      </c>
      <c r="D11" s="12">
        <v>11418</v>
      </c>
      <c r="E11" s="12">
        <v>10882</v>
      </c>
      <c r="F11" s="12">
        <v>536</v>
      </c>
      <c r="G11" s="14">
        <v>11418</v>
      </c>
      <c r="H11" s="6"/>
    </row>
    <row r="12" spans="1:8" ht="12.75">
      <c r="A12" s="15" t="s">
        <v>15</v>
      </c>
      <c r="B12" s="16">
        <v>87400</v>
      </c>
      <c r="C12" s="16">
        <v>5296</v>
      </c>
      <c r="D12" s="16">
        <v>92696</v>
      </c>
      <c r="E12" s="16">
        <v>87400</v>
      </c>
      <c r="F12" s="16">
        <v>5296</v>
      </c>
      <c r="G12" s="17">
        <v>92696</v>
      </c>
      <c r="H12" s="6"/>
    </row>
    <row r="13" spans="1:8" ht="12.75">
      <c r="A13" s="15"/>
      <c r="B13" s="16"/>
      <c r="C13" s="18"/>
      <c r="D13" s="16"/>
      <c r="E13" s="18"/>
      <c r="F13" s="19"/>
      <c r="G13" s="20"/>
      <c r="H13" s="6"/>
    </row>
    <row r="14" spans="1:8" ht="12.75">
      <c r="A14" s="15" t="s">
        <v>16</v>
      </c>
      <c r="B14" s="21">
        <v>33000</v>
      </c>
      <c r="C14" s="21">
        <v>1750</v>
      </c>
      <c r="D14" s="16">
        <v>34750</v>
      </c>
      <c r="E14" s="16">
        <v>33000</v>
      </c>
      <c r="F14" s="16">
        <v>1750</v>
      </c>
      <c r="G14" s="20">
        <v>34750</v>
      </c>
      <c r="H14" s="6"/>
    </row>
    <row r="15" spans="1:8" ht="12.75">
      <c r="A15" s="15"/>
      <c r="B15" s="22"/>
      <c r="C15" s="23"/>
      <c r="D15" s="16"/>
      <c r="E15" s="23"/>
      <c r="F15" s="24"/>
      <c r="G15" s="20"/>
      <c r="H15" s="6"/>
    </row>
    <row r="16" spans="1:8" ht="12.75">
      <c r="A16" s="15" t="s">
        <v>17</v>
      </c>
      <c r="B16" s="21">
        <v>5909</v>
      </c>
      <c r="C16" s="21">
        <v>8292</v>
      </c>
      <c r="D16" s="16">
        <v>14201</v>
      </c>
      <c r="E16" s="16">
        <v>5909</v>
      </c>
      <c r="F16" s="16">
        <v>8292</v>
      </c>
      <c r="G16" s="20">
        <v>14201</v>
      </c>
      <c r="H16" s="6"/>
    </row>
    <row r="17" spans="1:8" ht="12.75">
      <c r="A17" s="15"/>
      <c r="B17" s="16"/>
      <c r="C17" s="18"/>
      <c r="D17" s="16"/>
      <c r="E17" s="18"/>
      <c r="F17" s="19"/>
      <c r="G17" s="20"/>
      <c r="H17" s="6"/>
    </row>
    <row r="18" spans="1:8" ht="12.75">
      <c r="A18" s="9" t="s">
        <v>18</v>
      </c>
      <c r="B18" s="11">
        <v>9303</v>
      </c>
      <c r="C18" s="11" t="s">
        <v>19</v>
      </c>
      <c r="D18" s="12">
        <v>9303</v>
      </c>
      <c r="E18" s="12">
        <v>9303</v>
      </c>
      <c r="F18" s="12" t="s">
        <v>19</v>
      </c>
      <c r="G18" s="14">
        <v>9303</v>
      </c>
      <c r="H18" s="6"/>
    </row>
    <row r="19" spans="1:8" ht="12.75">
      <c r="A19" s="9" t="s">
        <v>20</v>
      </c>
      <c r="B19" s="11">
        <v>7974</v>
      </c>
      <c r="C19" s="11" t="s">
        <v>19</v>
      </c>
      <c r="D19" s="12">
        <v>7974</v>
      </c>
      <c r="E19" s="12">
        <v>7974</v>
      </c>
      <c r="F19" s="12" t="s">
        <v>19</v>
      </c>
      <c r="G19" s="14">
        <v>7974</v>
      </c>
      <c r="H19" s="6"/>
    </row>
    <row r="20" spans="1:8" ht="12.75">
      <c r="A20" s="9" t="s">
        <v>21</v>
      </c>
      <c r="B20" s="11">
        <v>9500</v>
      </c>
      <c r="C20" s="11" t="s">
        <v>19</v>
      </c>
      <c r="D20" s="12">
        <v>9500</v>
      </c>
      <c r="E20" s="12">
        <v>9500</v>
      </c>
      <c r="F20" s="12" t="s">
        <v>19</v>
      </c>
      <c r="G20" s="14">
        <v>9500</v>
      </c>
      <c r="H20" s="6"/>
    </row>
    <row r="21" spans="1:8" ht="12.75">
      <c r="A21" s="15" t="s">
        <v>22</v>
      </c>
      <c r="B21" s="16">
        <v>26777</v>
      </c>
      <c r="C21" s="16" t="s">
        <v>19</v>
      </c>
      <c r="D21" s="16">
        <v>26777</v>
      </c>
      <c r="E21" s="16">
        <v>26777</v>
      </c>
      <c r="F21" s="16" t="s">
        <v>19</v>
      </c>
      <c r="G21" s="17">
        <v>26777</v>
      </c>
      <c r="H21" s="6"/>
    </row>
    <row r="22" spans="1:8" ht="12.75">
      <c r="A22" s="15"/>
      <c r="B22" s="16"/>
      <c r="C22" s="16"/>
      <c r="D22" s="16"/>
      <c r="E22" s="18"/>
      <c r="F22" s="19"/>
      <c r="G22" s="20"/>
      <c r="H22" s="6"/>
    </row>
    <row r="23" spans="1:8" ht="12.75">
      <c r="A23" s="15" t="s">
        <v>23</v>
      </c>
      <c r="B23" s="21">
        <v>11108</v>
      </c>
      <c r="C23" s="21">
        <v>1385</v>
      </c>
      <c r="D23" s="16">
        <v>12493</v>
      </c>
      <c r="E23" s="16">
        <v>11108</v>
      </c>
      <c r="F23" s="16">
        <v>1385</v>
      </c>
      <c r="G23" s="20">
        <v>12493</v>
      </c>
      <c r="H23" s="6"/>
    </row>
    <row r="24" spans="1:8" ht="12.75">
      <c r="A24" s="15"/>
      <c r="B24" s="16"/>
      <c r="C24" s="16"/>
      <c r="D24" s="16"/>
      <c r="E24" s="18"/>
      <c r="F24" s="19"/>
      <c r="G24" s="20"/>
      <c r="H24" s="6"/>
    </row>
    <row r="25" spans="1:8" ht="12.75">
      <c r="A25" s="15" t="s">
        <v>24</v>
      </c>
      <c r="B25" s="21">
        <v>8513</v>
      </c>
      <c r="C25" s="21">
        <v>7814</v>
      </c>
      <c r="D25" s="16">
        <v>16327</v>
      </c>
      <c r="E25" s="16">
        <v>8513</v>
      </c>
      <c r="F25" s="16">
        <v>7814</v>
      </c>
      <c r="G25" s="20">
        <v>16327</v>
      </c>
      <c r="H25" s="6"/>
    </row>
    <row r="26" spans="1:8" ht="12.75">
      <c r="A26" s="15"/>
      <c r="B26" s="16"/>
      <c r="C26" s="16"/>
      <c r="D26" s="18"/>
      <c r="E26" s="18"/>
      <c r="F26" s="19"/>
      <c r="G26" s="20"/>
      <c r="H26" s="6"/>
    </row>
    <row r="27" spans="1:8" ht="12.75">
      <c r="A27" s="9" t="s">
        <v>25</v>
      </c>
      <c r="B27" s="11">
        <v>26419</v>
      </c>
      <c r="C27" s="11">
        <v>1258</v>
      </c>
      <c r="D27" s="12">
        <v>27677</v>
      </c>
      <c r="E27" s="12">
        <v>26419</v>
      </c>
      <c r="F27" s="12">
        <v>1258</v>
      </c>
      <c r="G27" s="14">
        <v>27677</v>
      </c>
      <c r="H27" s="6"/>
    </row>
    <row r="28" spans="1:8" ht="12.75">
      <c r="A28" s="9" t="s">
        <v>26</v>
      </c>
      <c r="B28" s="11">
        <v>27500</v>
      </c>
      <c r="C28" s="11">
        <v>3104</v>
      </c>
      <c r="D28" s="12">
        <v>30604</v>
      </c>
      <c r="E28" s="12">
        <v>27500</v>
      </c>
      <c r="F28" s="12">
        <v>3104</v>
      </c>
      <c r="G28" s="14">
        <v>30604</v>
      </c>
      <c r="H28" s="6"/>
    </row>
    <row r="29" spans="1:8" ht="12.75">
      <c r="A29" s="9" t="s">
        <v>27</v>
      </c>
      <c r="B29" s="11">
        <v>33000</v>
      </c>
      <c r="C29" s="11">
        <v>2000</v>
      </c>
      <c r="D29" s="12">
        <v>35000</v>
      </c>
      <c r="E29" s="12">
        <v>33000</v>
      </c>
      <c r="F29" s="12">
        <v>2000</v>
      </c>
      <c r="G29" s="14">
        <v>35000</v>
      </c>
      <c r="H29" s="6"/>
    </row>
    <row r="30" spans="1:8" ht="12.75">
      <c r="A30" s="15" t="s">
        <v>28</v>
      </c>
      <c r="B30" s="16">
        <v>86919</v>
      </c>
      <c r="C30" s="16">
        <v>6362</v>
      </c>
      <c r="D30" s="16">
        <v>93281</v>
      </c>
      <c r="E30" s="16">
        <v>86919</v>
      </c>
      <c r="F30" s="16">
        <v>6362</v>
      </c>
      <c r="G30" s="17">
        <v>93281</v>
      </c>
      <c r="H30" s="6"/>
    </row>
    <row r="31" spans="1:8" ht="12.75">
      <c r="A31" s="15"/>
      <c r="B31" s="16"/>
      <c r="C31" s="16"/>
      <c r="D31" s="16"/>
      <c r="E31" s="18"/>
      <c r="F31" s="19"/>
      <c r="G31" s="20"/>
      <c r="H31" s="6"/>
    </row>
    <row r="32" spans="1:8" ht="12.75">
      <c r="A32" s="9" t="s">
        <v>29</v>
      </c>
      <c r="B32" s="11">
        <v>14293</v>
      </c>
      <c r="C32" s="11">
        <v>1588</v>
      </c>
      <c r="D32" s="12">
        <v>15881</v>
      </c>
      <c r="E32" s="12">
        <v>14293</v>
      </c>
      <c r="F32" s="12">
        <v>1588</v>
      </c>
      <c r="G32" s="14">
        <v>15881</v>
      </c>
      <c r="H32" s="6"/>
    </row>
    <row r="33" spans="1:8" ht="12.75">
      <c r="A33" s="9" t="s">
        <v>30</v>
      </c>
      <c r="B33" s="11">
        <v>14227</v>
      </c>
      <c r="C33" s="11">
        <v>1750</v>
      </c>
      <c r="D33" s="12">
        <v>15977</v>
      </c>
      <c r="E33" s="12">
        <v>14227</v>
      </c>
      <c r="F33" s="12">
        <v>1750</v>
      </c>
      <c r="G33" s="14">
        <v>15977</v>
      </c>
      <c r="H33" s="6"/>
    </row>
    <row r="34" spans="1:8" ht="12.75">
      <c r="A34" s="9" t="s">
        <v>31</v>
      </c>
      <c r="B34" s="11">
        <v>28130</v>
      </c>
      <c r="C34" s="11">
        <v>3836</v>
      </c>
      <c r="D34" s="12">
        <v>31966</v>
      </c>
      <c r="E34" s="12">
        <v>28130</v>
      </c>
      <c r="F34" s="12">
        <v>3836</v>
      </c>
      <c r="G34" s="14">
        <v>31966</v>
      </c>
      <c r="H34" s="6"/>
    </row>
    <row r="35" spans="1:8" ht="12.75">
      <c r="A35" s="9" t="s">
        <v>32</v>
      </c>
      <c r="B35" s="11">
        <v>23984</v>
      </c>
      <c r="C35" s="11">
        <v>10309</v>
      </c>
      <c r="D35" s="12">
        <v>34293</v>
      </c>
      <c r="E35" s="12">
        <v>23984</v>
      </c>
      <c r="F35" s="12">
        <v>10309</v>
      </c>
      <c r="G35" s="14">
        <v>34293</v>
      </c>
      <c r="H35" s="6"/>
    </row>
    <row r="36" spans="1:8" ht="12.75">
      <c r="A36" s="15" t="s">
        <v>33</v>
      </c>
      <c r="B36" s="16">
        <v>80634</v>
      </c>
      <c r="C36" s="16">
        <v>17483</v>
      </c>
      <c r="D36" s="16">
        <v>98117</v>
      </c>
      <c r="E36" s="16">
        <v>80634</v>
      </c>
      <c r="F36" s="16">
        <v>17483</v>
      </c>
      <c r="G36" s="17">
        <v>98117</v>
      </c>
      <c r="H36" s="6"/>
    </row>
    <row r="37" spans="1:8" ht="12.75">
      <c r="A37" s="15"/>
      <c r="B37" s="16"/>
      <c r="C37" s="16"/>
      <c r="D37" s="18"/>
      <c r="E37" s="18"/>
      <c r="F37" s="19"/>
      <c r="G37" s="20"/>
      <c r="H37" s="6"/>
    </row>
    <row r="38" spans="1:8" ht="12.75">
      <c r="A38" s="15" t="s">
        <v>34</v>
      </c>
      <c r="B38" s="21">
        <v>1470</v>
      </c>
      <c r="C38" s="21">
        <v>7692</v>
      </c>
      <c r="D38" s="16">
        <v>9162</v>
      </c>
      <c r="E38" s="16">
        <v>1470</v>
      </c>
      <c r="F38" s="16">
        <v>7692</v>
      </c>
      <c r="G38" s="20">
        <v>9162</v>
      </c>
      <c r="H38" s="6"/>
    </row>
    <row r="39" spans="1:8" ht="12.75">
      <c r="A39" s="15"/>
      <c r="B39" s="16"/>
      <c r="C39" s="16"/>
      <c r="D39" s="18"/>
      <c r="E39" s="18"/>
      <c r="F39" s="19"/>
      <c r="G39" s="20"/>
      <c r="H39" s="6"/>
    </row>
    <row r="40" spans="1:8" ht="12.75">
      <c r="A40" s="9" t="s">
        <v>35</v>
      </c>
      <c r="B40" s="11">
        <v>5400</v>
      </c>
      <c r="C40" s="11" t="s">
        <v>19</v>
      </c>
      <c r="D40" s="12">
        <v>5400</v>
      </c>
      <c r="E40" s="12">
        <v>5400</v>
      </c>
      <c r="F40" s="12" t="s">
        <v>19</v>
      </c>
      <c r="G40" s="14">
        <v>5400</v>
      </c>
      <c r="H40" s="6"/>
    </row>
    <row r="41" spans="1:8" ht="12.75">
      <c r="A41" s="9" t="s">
        <v>36</v>
      </c>
      <c r="B41" s="11">
        <v>28578</v>
      </c>
      <c r="C41" s="11">
        <v>150</v>
      </c>
      <c r="D41" s="12">
        <v>28728</v>
      </c>
      <c r="E41" s="12">
        <v>28578</v>
      </c>
      <c r="F41" s="12">
        <v>150</v>
      </c>
      <c r="G41" s="14">
        <v>28728</v>
      </c>
      <c r="H41" s="6"/>
    </row>
    <row r="42" spans="1:8" ht="12.75">
      <c r="A42" s="9" t="s">
        <v>37</v>
      </c>
      <c r="B42" s="11">
        <v>36557</v>
      </c>
      <c r="C42" s="11">
        <v>340</v>
      </c>
      <c r="D42" s="12">
        <v>36897</v>
      </c>
      <c r="E42" s="12">
        <v>36557</v>
      </c>
      <c r="F42" s="12">
        <v>340</v>
      </c>
      <c r="G42" s="14">
        <v>36897</v>
      </c>
      <c r="H42" s="6"/>
    </row>
    <row r="43" spans="1:8" ht="12.75">
      <c r="A43" s="9" t="s">
        <v>38</v>
      </c>
      <c r="B43" s="11">
        <v>9442</v>
      </c>
      <c r="C43" s="11">
        <v>1000</v>
      </c>
      <c r="D43" s="12">
        <v>10442</v>
      </c>
      <c r="E43" s="12">
        <v>9442</v>
      </c>
      <c r="F43" s="12">
        <v>1000</v>
      </c>
      <c r="G43" s="14">
        <v>10442</v>
      </c>
      <c r="H43" s="6"/>
    </row>
    <row r="44" spans="1:8" ht="12.75">
      <c r="A44" s="9" t="s">
        <v>39</v>
      </c>
      <c r="B44" s="11">
        <v>220000</v>
      </c>
      <c r="C44" s="11">
        <v>32000</v>
      </c>
      <c r="D44" s="12">
        <v>252000</v>
      </c>
      <c r="E44" s="12">
        <v>220000</v>
      </c>
      <c r="F44" s="12">
        <v>32000</v>
      </c>
      <c r="G44" s="14">
        <v>252000</v>
      </c>
      <c r="H44" s="6"/>
    </row>
    <row r="45" spans="1:8" ht="12.75">
      <c r="A45" s="9" t="s">
        <v>40</v>
      </c>
      <c r="B45" s="11">
        <v>12017</v>
      </c>
      <c r="C45" s="11" t="s">
        <v>19</v>
      </c>
      <c r="D45" s="12">
        <v>12017</v>
      </c>
      <c r="E45" s="12">
        <v>12017</v>
      </c>
      <c r="F45" s="12" t="s">
        <v>19</v>
      </c>
      <c r="G45" s="14">
        <v>12017</v>
      </c>
      <c r="H45" s="6"/>
    </row>
    <row r="46" spans="1:8" ht="12.75">
      <c r="A46" s="9" t="s">
        <v>41</v>
      </c>
      <c r="B46" s="11">
        <v>14715</v>
      </c>
      <c r="C46" s="11">
        <v>7075</v>
      </c>
      <c r="D46" s="12">
        <v>21790</v>
      </c>
      <c r="E46" s="12">
        <v>14715</v>
      </c>
      <c r="F46" s="12">
        <v>7075</v>
      </c>
      <c r="G46" s="14">
        <v>21790</v>
      </c>
      <c r="H46" s="6"/>
    </row>
    <row r="47" spans="1:8" ht="12.75">
      <c r="A47" s="9" t="s">
        <v>42</v>
      </c>
      <c r="B47" s="11">
        <v>2708</v>
      </c>
      <c r="C47" s="11" t="s">
        <v>19</v>
      </c>
      <c r="D47" s="12">
        <v>2708</v>
      </c>
      <c r="E47" s="12">
        <v>2708</v>
      </c>
      <c r="F47" s="12" t="s">
        <v>19</v>
      </c>
      <c r="G47" s="14">
        <v>2708</v>
      </c>
      <c r="H47" s="6"/>
    </row>
    <row r="48" spans="1:8" ht="12.75">
      <c r="A48" s="9" t="s">
        <v>43</v>
      </c>
      <c r="B48" s="11">
        <v>23500</v>
      </c>
      <c r="C48" s="11" t="s">
        <v>19</v>
      </c>
      <c r="D48" s="12">
        <v>23500</v>
      </c>
      <c r="E48" s="12">
        <v>23500</v>
      </c>
      <c r="F48" s="12" t="s">
        <v>19</v>
      </c>
      <c r="G48" s="14">
        <v>23500</v>
      </c>
      <c r="H48" s="6"/>
    </row>
    <row r="49" spans="1:8" ht="12.75">
      <c r="A49" s="15" t="s">
        <v>44</v>
      </c>
      <c r="B49" s="16">
        <v>352917</v>
      </c>
      <c r="C49" s="16">
        <v>40565</v>
      </c>
      <c r="D49" s="16">
        <v>393482</v>
      </c>
      <c r="E49" s="16">
        <v>352917</v>
      </c>
      <c r="F49" s="16">
        <v>40565</v>
      </c>
      <c r="G49" s="17">
        <v>393482</v>
      </c>
      <c r="H49" s="6"/>
    </row>
    <row r="50" spans="1:8" ht="12.75">
      <c r="A50" s="15"/>
      <c r="B50" s="16"/>
      <c r="C50" s="16"/>
      <c r="D50" s="16"/>
      <c r="E50" s="18"/>
      <c r="F50" s="19"/>
      <c r="G50" s="20"/>
      <c r="H50" s="6"/>
    </row>
    <row r="51" spans="1:8" ht="12.75">
      <c r="A51" s="15" t="s">
        <v>45</v>
      </c>
      <c r="B51" s="21">
        <v>6800</v>
      </c>
      <c r="C51" s="21">
        <v>4663</v>
      </c>
      <c r="D51" s="16">
        <v>11463</v>
      </c>
      <c r="E51" s="16">
        <v>6800</v>
      </c>
      <c r="F51" s="16">
        <v>4663</v>
      </c>
      <c r="G51" s="20">
        <v>11463</v>
      </c>
      <c r="H51" s="6"/>
    </row>
    <row r="52" spans="1:8" ht="12.75">
      <c r="A52" s="15"/>
      <c r="B52" s="16"/>
      <c r="C52" s="16"/>
      <c r="D52" s="16"/>
      <c r="E52" s="18"/>
      <c r="F52" s="19"/>
      <c r="G52" s="20"/>
      <c r="H52" s="6"/>
    </row>
    <row r="53" spans="1:8" ht="12.75">
      <c r="A53" s="9" t="s">
        <v>46</v>
      </c>
      <c r="B53" s="11">
        <v>34590</v>
      </c>
      <c r="C53" s="11">
        <v>435</v>
      </c>
      <c r="D53" s="12">
        <v>35025</v>
      </c>
      <c r="E53" s="12">
        <v>34590</v>
      </c>
      <c r="F53" s="12">
        <v>435</v>
      </c>
      <c r="G53" s="14">
        <v>35025</v>
      </c>
      <c r="H53" s="6"/>
    </row>
    <row r="54" spans="1:8" ht="12.75">
      <c r="A54" s="9" t="s">
        <v>47</v>
      </c>
      <c r="B54" s="11">
        <v>31303</v>
      </c>
      <c r="C54" s="11">
        <v>2720</v>
      </c>
      <c r="D54" s="12">
        <v>34023</v>
      </c>
      <c r="E54" s="12">
        <v>31303</v>
      </c>
      <c r="F54" s="12">
        <v>2720</v>
      </c>
      <c r="G54" s="14">
        <v>34023</v>
      </c>
      <c r="H54" s="6"/>
    </row>
    <row r="55" spans="1:8" ht="12.75">
      <c r="A55" s="9" t="s">
        <v>48</v>
      </c>
      <c r="B55" s="11">
        <v>36550</v>
      </c>
      <c r="C55" s="11">
        <v>13400</v>
      </c>
      <c r="D55" s="12">
        <v>49950</v>
      </c>
      <c r="E55" s="12">
        <v>36550</v>
      </c>
      <c r="F55" s="12">
        <v>13400</v>
      </c>
      <c r="G55" s="14">
        <v>49950</v>
      </c>
      <c r="H55" s="6"/>
    </row>
    <row r="56" spans="1:8" ht="12.75">
      <c r="A56" s="9" t="s">
        <v>49</v>
      </c>
      <c r="B56" s="11">
        <v>26196</v>
      </c>
      <c r="C56" s="11">
        <v>340</v>
      </c>
      <c r="D56" s="12">
        <v>26536</v>
      </c>
      <c r="E56" s="12">
        <v>26196</v>
      </c>
      <c r="F56" s="12">
        <v>340</v>
      </c>
      <c r="G56" s="14">
        <v>26536</v>
      </c>
      <c r="H56" s="6"/>
    </row>
    <row r="57" spans="1:8" ht="12.75">
      <c r="A57" s="9" t="s">
        <v>50</v>
      </c>
      <c r="B57" s="11">
        <v>19574</v>
      </c>
      <c r="C57" s="11">
        <v>5632</v>
      </c>
      <c r="D57" s="12">
        <v>25206</v>
      </c>
      <c r="E57" s="12">
        <v>19574</v>
      </c>
      <c r="F57" s="12">
        <v>5632</v>
      </c>
      <c r="G57" s="14">
        <v>25206</v>
      </c>
      <c r="H57" s="6"/>
    </row>
    <row r="58" spans="1:8" ht="12.75">
      <c r="A58" s="15" t="s">
        <v>51</v>
      </c>
      <c r="B58" s="16">
        <v>148213</v>
      </c>
      <c r="C58" s="16">
        <v>22527</v>
      </c>
      <c r="D58" s="16">
        <v>170740</v>
      </c>
      <c r="E58" s="16">
        <v>148213</v>
      </c>
      <c r="F58" s="16">
        <v>22527</v>
      </c>
      <c r="G58" s="17">
        <v>170740</v>
      </c>
      <c r="H58" s="6"/>
    </row>
    <row r="59" spans="1:8" ht="12.75">
      <c r="A59" s="15"/>
      <c r="B59" s="16"/>
      <c r="C59" s="16"/>
      <c r="D59" s="18"/>
      <c r="E59" s="18"/>
      <c r="F59" s="19"/>
      <c r="G59" s="20"/>
      <c r="H59" s="6"/>
    </row>
    <row r="60" spans="1:8" ht="12.75">
      <c r="A60" s="9" t="s">
        <v>52</v>
      </c>
      <c r="B60" s="11">
        <v>65690</v>
      </c>
      <c r="C60" s="11">
        <v>343</v>
      </c>
      <c r="D60" s="12">
        <v>66033</v>
      </c>
      <c r="E60" s="12">
        <v>65695</v>
      </c>
      <c r="F60" s="12">
        <v>343</v>
      </c>
      <c r="G60" s="14">
        <v>66038</v>
      </c>
      <c r="H60" s="6"/>
    </row>
    <row r="61" spans="1:8" ht="12.75">
      <c r="A61" s="9" t="s">
        <v>53</v>
      </c>
      <c r="B61" s="11">
        <v>96459</v>
      </c>
      <c r="C61" s="11" t="s">
        <v>19</v>
      </c>
      <c r="D61" s="12">
        <v>96459</v>
      </c>
      <c r="E61" s="12">
        <v>96459</v>
      </c>
      <c r="F61" s="12" t="s">
        <v>19</v>
      </c>
      <c r="G61" s="14">
        <v>96459</v>
      </c>
      <c r="H61" s="6"/>
    </row>
    <row r="62" spans="1:8" ht="12.75">
      <c r="A62" s="9" t="s">
        <v>54</v>
      </c>
      <c r="B62" s="11">
        <v>215794</v>
      </c>
      <c r="C62" s="11">
        <v>1500</v>
      </c>
      <c r="D62" s="12">
        <v>217294</v>
      </c>
      <c r="E62" s="12">
        <v>215794</v>
      </c>
      <c r="F62" s="12">
        <v>1500</v>
      </c>
      <c r="G62" s="14">
        <v>217294</v>
      </c>
      <c r="H62" s="6"/>
    </row>
    <row r="63" spans="1:8" ht="12.75">
      <c r="A63" s="15" t="s">
        <v>55</v>
      </c>
      <c r="B63" s="16">
        <v>377943</v>
      </c>
      <c r="C63" s="16">
        <v>1843</v>
      </c>
      <c r="D63" s="16">
        <v>379786</v>
      </c>
      <c r="E63" s="16">
        <v>377948</v>
      </c>
      <c r="F63" s="16">
        <v>1843</v>
      </c>
      <c r="G63" s="17">
        <v>379791</v>
      </c>
      <c r="H63" s="6"/>
    </row>
    <row r="64" spans="1:8" ht="12.75">
      <c r="A64" s="15"/>
      <c r="B64" s="16"/>
      <c r="C64" s="16"/>
      <c r="D64" s="16"/>
      <c r="E64" s="18"/>
      <c r="F64" s="19"/>
      <c r="G64" s="20"/>
      <c r="H64" s="6"/>
    </row>
    <row r="65" spans="1:8" ht="12.75">
      <c r="A65" s="15" t="s">
        <v>56</v>
      </c>
      <c r="B65" s="21">
        <v>73598</v>
      </c>
      <c r="C65" s="21" t="s">
        <v>19</v>
      </c>
      <c r="D65" s="16">
        <v>73598</v>
      </c>
      <c r="E65" s="16">
        <v>73598</v>
      </c>
      <c r="F65" s="16" t="s">
        <v>19</v>
      </c>
      <c r="G65" s="20">
        <v>73598</v>
      </c>
      <c r="H65" s="6"/>
    </row>
    <row r="66" spans="1:8" ht="12.75">
      <c r="A66" s="15"/>
      <c r="B66" s="16"/>
      <c r="C66" s="16"/>
      <c r="D66" s="16"/>
      <c r="E66" s="18"/>
      <c r="F66" s="19"/>
      <c r="G66" s="20"/>
      <c r="H66" s="6"/>
    </row>
    <row r="67" spans="1:8" ht="12.75">
      <c r="A67" s="9" t="s">
        <v>57</v>
      </c>
      <c r="B67" s="11">
        <v>193550</v>
      </c>
      <c r="C67" s="11">
        <v>2150</v>
      </c>
      <c r="D67" s="12">
        <v>195700</v>
      </c>
      <c r="E67" s="12">
        <v>193550</v>
      </c>
      <c r="F67" s="12">
        <v>2150</v>
      </c>
      <c r="G67" s="14">
        <v>195700</v>
      </c>
      <c r="H67" s="6"/>
    </row>
    <row r="68" spans="1:8" ht="12.75">
      <c r="A68" s="9" t="s">
        <v>58</v>
      </c>
      <c r="B68" s="11">
        <v>156350</v>
      </c>
      <c r="C68" s="11">
        <v>10250</v>
      </c>
      <c r="D68" s="12">
        <v>166600</v>
      </c>
      <c r="E68" s="12">
        <v>156350</v>
      </c>
      <c r="F68" s="12">
        <v>10250</v>
      </c>
      <c r="G68" s="14">
        <v>166600</v>
      </c>
      <c r="H68" s="6"/>
    </row>
    <row r="69" spans="1:8" ht="12.75">
      <c r="A69" s="15" t="s">
        <v>59</v>
      </c>
      <c r="B69" s="16">
        <v>349900</v>
      </c>
      <c r="C69" s="16">
        <v>12400</v>
      </c>
      <c r="D69" s="16">
        <v>362300</v>
      </c>
      <c r="E69" s="16">
        <v>349900</v>
      </c>
      <c r="F69" s="16">
        <v>12400</v>
      </c>
      <c r="G69" s="17">
        <v>362300</v>
      </c>
      <c r="H69" s="6"/>
    </row>
    <row r="70" spans="1:8" ht="12.75">
      <c r="A70" s="15"/>
      <c r="B70" s="16"/>
      <c r="C70" s="16"/>
      <c r="D70" s="16"/>
      <c r="E70" s="18"/>
      <c r="F70" s="19"/>
      <c r="G70" s="20"/>
      <c r="H70" s="6"/>
    </row>
    <row r="71" spans="1:8" ht="12.75">
      <c r="A71" s="9" t="s">
        <v>60</v>
      </c>
      <c r="B71" s="11">
        <v>120827</v>
      </c>
      <c r="C71" s="11">
        <v>1269</v>
      </c>
      <c r="D71" s="12">
        <v>122096</v>
      </c>
      <c r="E71" s="12">
        <v>120827</v>
      </c>
      <c r="F71" s="12">
        <v>1269</v>
      </c>
      <c r="G71" s="14">
        <v>122096</v>
      </c>
      <c r="H71" s="6"/>
    </row>
    <row r="72" spans="1:8" ht="12.75">
      <c r="A72" s="9" t="s">
        <v>61</v>
      </c>
      <c r="B72" s="11">
        <v>12815</v>
      </c>
      <c r="C72" s="11">
        <v>15080</v>
      </c>
      <c r="D72" s="12">
        <v>27895</v>
      </c>
      <c r="E72" s="12">
        <v>12815</v>
      </c>
      <c r="F72" s="12">
        <v>15080</v>
      </c>
      <c r="G72" s="14">
        <v>27895</v>
      </c>
      <c r="H72" s="6"/>
    </row>
    <row r="73" spans="1:8" ht="12.75">
      <c r="A73" s="9" t="s">
        <v>62</v>
      </c>
      <c r="B73" s="11">
        <v>45800</v>
      </c>
      <c r="C73" s="11" t="s">
        <v>19</v>
      </c>
      <c r="D73" s="12">
        <v>45800</v>
      </c>
      <c r="E73" s="12">
        <v>45800</v>
      </c>
      <c r="F73" s="12" t="s">
        <v>19</v>
      </c>
      <c r="G73" s="14">
        <v>45800</v>
      </c>
      <c r="H73" s="6"/>
    </row>
    <row r="74" spans="1:8" ht="12.75">
      <c r="A74" s="9" t="s">
        <v>63</v>
      </c>
      <c r="B74" s="11">
        <v>43466</v>
      </c>
      <c r="C74" s="11">
        <v>1534</v>
      </c>
      <c r="D74" s="12">
        <v>45000</v>
      </c>
      <c r="E74" s="12">
        <v>43466</v>
      </c>
      <c r="F74" s="12">
        <v>1534</v>
      </c>
      <c r="G74" s="14">
        <v>45000</v>
      </c>
      <c r="H74" s="6"/>
    </row>
    <row r="75" spans="1:8" ht="12.75">
      <c r="A75" s="9" t="s">
        <v>64</v>
      </c>
      <c r="B75" s="11">
        <v>66156</v>
      </c>
      <c r="C75" s="11">
        <v>4142</v>
      </c>
      <c r="D75" s="12">
        <v>70298</v>
      </c>
      <c r="E75" s="12">
        <v>66156</v>
      </c>
      <c r="F75" s="12">
        <v>4142</v>
      </c>
      <c r="G75" s="14">
        <v>70298</v>
      </c>
      <c r="H75" s="6"/>
    </row>
    <row r="76" spans="1:8" ht="12.75">
      <c r="A76" s="9" t="s">
        <v>65</v>
      </c>
      <c r="B76" s="11">
        <v>26330</v>
      </c>
      <c r="C76" s="11">
        <v>6550</v>
      </c>
      <c r="D76" s="12">
        <v>32880</v>
      </c>
      <c r="E76" s="12">
        <v>26330</v>
      </c>
      <c r="F76" s="12">
        <v>6550</v>
      </c>
      <c r="G76" s="14">
        <v>32880</v>
      </c>
      <c r="H76" s="6"/>
    </row>
    <row r="77" spans="1:8" ht="12.75">
      <c r="A77" s="9" t="s">
        <v>66</v>
      </c>
      <c r="B77" s="11">
        <v>71145</v>
      </c>
      <c r="C77" s="11" t="s">
        <v>19</v>
      </c>
      <c r="D77" s="12">
        <v>71145</v>
      </c>
      <c r="E77" s="12">
        <v>71145</v>
      </c>
      <c r="F77" s="12" t="s">
        <v>19</v>
      </c>
      <c r="G77" s="14">
        <v>71145</v>
      </c>
      <c r="H77" s="6"/>
    </row>
    <row r="78" spans="1:8" ht="12.75">
      <c r="A78" s="9" t="s">
        <v>67</v>
      </c>
      <c r="B78" s="11">
        <v>79515</v>
      </c>
      <c r="C78" s="11">
        <v>4185</v>
      </c>
      <c r="D78" s="12">
        <v>83700</v>
      </c>
      <c r="E78" s="12">
        <v>79515</v>
      </c>
      <c r="F78" s="12">
        <v>4185</v>
      </c>
      <c r="G78" s="14">
        <v>83700</v>
      </c>
      <c r="H78" s="6"/>
    </row>
    <row r="79" spans="1:8" ht="12.75">
      <c r="A79" s="15" t="s">
        <v>68</v>
      </c>
      <c r="B79" s="16">
        <v>466054</v>
      </c>
      <c r="C79" s="16">
        <v>32760</v>
      </c>
      <c r="D79" s="16">
        <v>498814</v>
      </c>
      <c r="E79" s="16">
        <v>466054</v>
      </c>
      <c r="F79" s="16">
        <v>32760</v>
      </c>
      <c r="G79" s="17">
        <v>498814</v>
      </c>
      <c r="H79" s="6"/>
    </row>
    <row r="80" spans="1:8" ht="12.75">
      <c r="A80" s="15"/>
      <c r="B80" s="16"/>
      <c r="C80" s="18"/>
      <c r="D80" s="16"/>
      <c r="E80" s="18"/>
      <c r="F80" s="19"/>
      <c r="G80" s="20"/>
      <c r="H80" s="6"/>
    </row>
    <row r="81" spans="1:8" ht="12.75">
      <c r="A81" s="9" t="s">
        <v>69</v>
      </c>
      <c r="B81" s="11">
        <v>7107</v>
      </c>
      <c r="C81" s="11" t="s">
        <v>19</v>
      </c>
      <c r="D81" s="12">
        <v>7107</v>
      </c>
      <c r="E81" s="12">
        <v>7107</v>
      </c>
      <c r="F81" s="12" t="s">
        <v>19</v>
      </c>
      <c r="G81" s="14">
        <v>7107</v>
      </c>
      <c r="H81" s="6"/>
    </row>
    <row r="82" spans="1:8" ht="12.75" customHeight="1">
      <c r="A82" s="9" t="s">
        <v>70</v>
      </c>
      <c r="B82" s="11">
        <v>18360</v>
      </c>
      <c r="C82" s="11" t="s">
        <v>19</v>
      </c>
      <c r="D82" s="12">
        <v>18360</v>
      </c>
      <c r="E82" s="12">
        <v>18360</v>
      </c>
      <c r="F82" s="12" t="s">
        <v>19</v>
      </c>
      <c r="G82" s="14">
        <v>18360</v>
      </c>
      <c r="H82" s="6"/>
    </row>
    <row r="83" spans="1:8" ht="12.75">
      <c r="A83" s="15" t="s">
        <v>71</v>
      </c>
      <c r="B83" s="16">
        <v>25467</v>
      </c>
      <c r="C83" s="16" t="s">
        <v>19</v>
      </c>
      <c r="D83" s="16">
        <v>25467</v>
      </c>
      <c r="E83" s="16">
        <v>25467</v>
      </c>
      <c r="F83" s="16" t="s">
        <v>19</v>
      </c>
      <c r="G83" s="17">
        <v>25467</v>
      </c>
      <c r="H83" s="6"/>
    </row>
    <row r="84" spans="1:8" ht="12.75">
      <c r="A84" s="15"/>
      <c r="B84" s="22"/>
      <c r="C84" s="18"/>
      <c r="D84" s="16"/>
      <c r="E84" s="18"/>
      <c r="F84" s="19"/>
      <c r="G84" s="20"/>
      <c r="H84" s="6"/>
    </row>
    <row r="85" spans="1:8" ht="13.5" thickBot="1">
      <c r="A85" s="25" t="s">
        <v>72</v>
      </c>
      <c r="B85" s="26">
        <v>2142622</v>
      </c>
      <c r="C85" s="26">
        <v>170832</v>
      </c>
      <c r="D85" s="26">
        <v>2313454</v>
      </c>
      <c r="E85" s="26">
        <v>2142627</v>
      </c>
      <c r="F85" s="26">
        <v>170832</v>
      </c>
      <c r="G85" s="27">
        <v>2313459</v>
      </c>
      <c r="H85" s="6"/>
    </row>
    <row r="86" ht="12.75">
      <c r="G86" s="28"/>
    </row>
    <row r="87" ht="12.75"/>
  </sheetData>
  <mergeCells count="10">
    <mergeCell ref="B5:D5"/>
    <mergeCell ref="A1:G1"/>
    <mergeCell ref="A3:G3"/>
    <mergeCell ref="E5:G5"/>
    <mergeCell ref="F6:F7"/>
    <mergeCell ref="G6:G7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2009-02-11T08:40:01Z</dcterms:created>
  <dcterms:modified xsi:type="dcterms:W3CDTF">2009-02-11T08:44:17Z</dcterms:modified>
  <cp:category/>
  <cp:version/>
  <cp:contentType/>
  <cp:contentStatus/>
</cp:coreProperties>
</file>