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0"/>
  </bookViews>
  <sheets>
    <sheet name="22.5 (2004)" sheetId="1" r:id="rId1"/>
    <sheet name="22.5 (2005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'[2]p395fao'!$B$75</definedName>
    <definedName name="\A" localSheetId="1">'[2]p395fao'!$B$75</definedName>
    <definedName name="\A">#REF!</definedName>
    <definedName name="\B">'[3]p405'!#REF!</definedName>
    <definedName name="\C" localSheetId="0">'[2]p395fao'!$B$77</definedName>
    <definedName name="\C" localSheetId="1">'[2]p395fao'!$B$77</definedName>
    <definedName name="\C">#REF!</definedName>
    <definedName name="\D">'[2]p395fao'!$B$79</definedName>
    <definedName name="\G" localSheetId="0">'[2]p395fao'!#REF!</definedName>
    <definedName name="\G" localSheetId="1">'[2]p395fao'!#REF!</definedName>
    <definedName name="\G">#REF!</definedName>
    <definedName name="\I">#REF!</definedName>
    <definedName name="\L">'[2]p395fao'!$B$81</definedName>
    <definedName name="\N" localSheetId="0">#REF!</definedName>
    <definedName name="\N" localSheetId="1">#REF!</definedName>
    <definedName name="\N">#REF!</definedName>
    <definedName name="\T">'[2]19.18-19'!#REF!</definedName>
    <definedName name="\x">'[10]Arlleg01'!$IR$8190</definedName>
    <definedName name="\z">'[10]Arlleg01'!$IR$8190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1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1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1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1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'[5]19.11-12'!$B$53</definedName>
    <definedName name="_xlnm.Print_Area" localSheetId="0">'22.5 (2004)'!$A$1:$H$85</definedName>
    <definedName name="_xlnm.Print_Area" localSheetId="1">'22.5 (2005)'!$A$1:$H$85</definedName>
    <definedName name="balan.xls" hidden="1">'[9]7.24'!$D$6:$D$27</definedName>
    <definedName name="DatosExternos_1" localSheetId="1">'22.5 (2005)'!$B$8:$H$85</definedName>
    <definedName name="DatosExternos_2" localSheetId="0">'22.5 (2004)'!$B$8:$H$85</definedName>
    <definedName name="GUION">#REF!</definedName>
    <definedName name="Imprimir_área_IM" localSheetId="0">'[6]GANADE15'!$A$35:$AG$39</definedName>
    <definedName name="Imprimir_área_IM" localSheetId="1">'[6]GANADE15'!$A$35:$AG$39</definedName>
    <definedName name="Imprimir_área_IM">#REF!</definedName>
    <definedName name="kk" hidden="1">'[12]19.14-15'!#REF!</definedName>
    <definedName name="kkjkj">#REF!</definedName>
    <definedName name="p421">'[4]CARNE1'!$B$44</definedName>
    <definedName name="p431" hidden="1">'[4]CARNE7'!$G$11:$G$93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<sst xmlns="http://schemas.openxmlformats.org/spreadsheetml/2006/main" count="400" uniqueCount="57">
  <si>
    <t>HUEVOS</t>
  </si>
  <si>
    <t>22.5.  HUEVOS: Análisis provincial de producción (miles de docenas), 2004</t>
  </si>
  <si>
    <t>Provincias y</t>
  </si>
  <si>
    <t>Gallinas</t>
  </si>
  <si>
    <t>Pavas</t>
  </si>
  <si>
    <t>Patas</t>
  </si>
  <si>
    <t>Ocas</t>
  </si>
  <si>
    <t>Total</t>
  </si>
  <si>
    <t>Comunidades Autónomas</t>
  </si>
  <si>
    <t>Selectas</t>
  </si>
  <si>
    <t>Camperas</t>
  </si>
  <si>
    <t>A Coruña</t>
  </si>
  <si>
    <t>Lugo</t>
  </si>
  <si>
    <t>–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</si>
  <si>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</si>
  <si>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</si>
  <si>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</si>
  <si>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</si>
  <si>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</si>
  <si>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</si>
  <si>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</si>
  <si>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</si>
  <si>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</si>
  <si>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</si>
  <si>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</si>
  <si>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</si>
  <si>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</si>
  <si>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</si>
  <si>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</si>
  <si>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</si>
  <si>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</si>
  <si>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</si>
  <si>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</si>
  <si>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</si>
  <si>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</si>
  <si>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</si>
  <si>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</si>
  <si>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</si>
  <si>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</si>
  <si>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</si>
  <si>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</si>
  <si>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</si>
  <si>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</si>
  <si>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</si>
  <si>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</si>
  <si>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</si>
  <si>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</si>
  <si>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</si>
  <si>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</si>
  <si>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</si>
  <si>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</si>
  <si>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</si>
  <si>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</si>
  <si>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</si>
  <si>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</si>
  <si>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</si>
  <si>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22.5.  HUEVOS: Análisis provincial de producción (miles de docenas), 2005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</si>
</sst>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"/>
    <numFmt numFmtId="178" formatCode="#,##0.000_);\(#,##0.000\)"/>
    <numFmt numFmtId="179" formatCode="#,##0.0__"/>
    <numFmt numFmtId="180" formatCode="0.00__"/>
    <numFmt numFmtId="181" formatCode="#,##0;\(0.0\)"/>
    <numFmt numFmtId="182" formatCode="#,##0.0__;\–#,##0.0__;\–__;@__"/>
    <numFmt numFmtId="183" formatCode="0.000"/>
    <numFmt numFmtId="184" formatCode="#,##0.0_);\(#,##0.0\)"/>
    <numFmt numFmtId="185" formatCode="0.0"/>
    <numFmt numFmtId="186" formatCode="#,##0__;\–#,##0__;\–__;@__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__;\–#,##0__;0__;@__"/>
    <numFmt numFmtId="190" formatCode="#,##0_____;"/>
    <numFmt numFmtId="191" formatCode="#,##0.000000_);\(#,##0.000000\)"/>
    <numFmt numFmtId="192" formatCode="#,##0.000"/>
    <numFmt numFmtId="193" formatCode="#,##0.00__"/>
    <numFmt numFmtId="194" formatCode="#,##0;\-#,##0;\-\-"/>
    <numFmt numFmtId="195" formatCode="#,##0.0;\-#,##0.0;\-\-"/>
    <numFmt numFmtId="196" formatCode="#,##0.000__"/>
    <numFmt numFmtId="197" formatCode="#,##0____"/>
    <numFmt numFmtId="198" formatCode="#,##0.0____"/>
    <numFmt numFmtId="199" formatCode="#,##0;\(#,##0\);\–"/>
    <numFmt numFmtId="200" formatCode="#,##0__;\–#,##0__;;@__"/>
    <numFmt numFmtId="201" formatCode="_-* #,##0.00\ [$€]_-;\-* #,##0.00\ [$€]_-;_-* &quot;-&quot;??\ [$€]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2" xfId="0" applyFont="1" applyFill="1" applyBorder="1" applyAlignment="1">
      <alignment/>
    </xf>
    <xf numFmtId="200" fontId="0" fillId="2" borderId="0" xfId="0" applyNumberFormat="1" applyFont="1" applyFill="1" applyBorder="1" applyAlignment="1">
      <alignment horizontal="right"/>
    </xf>
    <xf numFmtId="200" fontId="0" fillId="2" borderId="5" xfId="0" applyNumberFormat="1" applyFont="1" applyFill="1" applyBorder="1" applyAlignment="1" applyProtection="1">
      <alignment horizontal="right"/>
      <protection/>
    </xf>
    <xf numFmtId="200" fontId="0" fillId="2" borderId="2" xfId="0" applyNumberFormat="1" applyFont="1" applyFill="1" applyBorder="1" applyAlignment="1" applyProtection="1">
      <alignment horizontal="right"/>
      <protection/>
    </xf>
    <xf numFmtId="189" fontId="0" fillId="2" borderId="2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200" fontId="0" fillId="2" borderId="1" xfId="0" applyNumberFormat="1" applyFont="1" applyFill="1" applyBorder="1" applyAlignment="1" applyProtection="1" quotePrefix="1">
      <alignment horizontal="right"/>
      <protection/>
    </xf>
    <xf numFmtId="200" fontId="0" fillId="2" borderId="1" xfId="0" applyNumberFormat="1" applyFont="1" applyFill="1" applyBorder="1" applyAlignment="1" applyProtection="1">
      <alignment horizontal="right"/>
      <protection/>
    </xf>
    <xf numFmtId="200" fontId="0" fillId="2" borderId="3" xfId="0" applyNumberFormat="1" applyFont="1" applyFill="1" applyBorder="1" applyAlignment="1" applyProtection="1">
      <alignment horizontal="right"/>
      <protection/>
    </xf>
    <xf numFmtId="189" fontId="0" fillId="2" borderId="3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>
      <alignment horizontal="right"/>
    </xf>
    <xf numFmtId="200" fontId="0" fillId="2" borderId="3" xfId="0" applyNumberFormat="1" applyFont="1" applyFill="1" applyBorder="1" applyAlignment="1" applyProtection="1" quotePrefix="1">
      <alignment horizontal="right"/>
      <protection/>
    </xf>
    <xf numFmtId="0" fontId="8" fillId="2" borderId="3" xfId="0" applyFont="1" applyFill="1" applyBorder="1" applyAlignment="1">
      <alignment/>
    </xf>
    <xf numFmtId="200" fontId="8" fillId="2" borderId="1" xfId="0" applyNumberFormat="1" applyFont="1" applyFill="1" applyBorder="1" applyAlignment="1" applyProtection="1">
      <alignment horizontal="right"/>
      <protection/>
    </xf>
    <xf numFmtId="200" fontId="8" fillId="2" borderId="3" xfId="0" applyNumberFormat="1" applyFont="1" applyFill="1" applyBorder="1" applyAlignment="1" applyProtection="1">
      <alignment horizontal="right"/>
      <protection/>
    </xf>
    <xf numFmtId="189" fontId="8" fillId="2" borderId="3" xfId="0" applyNumberFormat="1" applyFont="1" applyFill="1" applyBorder="1" applyAlignment="1" applyProtection="1">
      <alignment horizontal="right"/>
      <protection/>
    </xf>
    <xf numFmtId="200" fontId="8" fillId="2" borderId="7" xfId="0" applyNumberFormat="1" applyFont="1" applyFill="1" applyBorder="1" applyAlignment="1">
      <alignment horizontal="right"/>
    </xf>
    <xf numFmtId="200" fontId="8" fillId="2" borderId="1" xfId="0" applyNumberFormat="1" applyFont="1" applyFill="1" applyBorder="1" applyAlignment="1" applyProtection="1" quotePrefix="1">
      <alignment horizontal="right"/>
      <protection/>
    </xf>
    <xf numFmtId="200" fontId="8" fillId="2" borderId="3" xfId="0" applyNumberFormat="1" applyFont="1" applyFill="1" applyBorder="1" applyAlignment="1" applyProtection="1" quotePrefix="1">
      <alignment horizontal="right"/>
      <protection/>
    </xf>
    <xf numFmtId="189" fontId="8" fillId="2" borderId="3" xfId="0" applyNumberFormat="1" applyFont="1" applyFill="1" applyBorder="1" applyAlignment="1" applyProtection="1" quotePrefix="1">
      <alignment horizontal="right"/>
      <protection/>
    </xf>
    <xf numFmtId="200" fontId="8" fillId="2" borderId="7" xfId="0" applyNumberFormat="1" applyFont="1" applyFill="1" applyBorder="1" applyAlignment="1" quotePrefix="1">
      <alignment horizontal="right"/>
    </xf>
    <xf numFmtId="189" fontId="0" fillId="2" borderId="3" xfId="0" applyNumberFormat="1" applyFont="1" applyFill="1" applyBorder="1" applyAlignment="1" applyProtection="1" quotePrefix="1">
      <alignment horizontal="right"/>
      <protection/>
    </xf>
    <xf numFmtId="200" fontId="8" fillId="2" borderId="0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/>
    </xf>
    <xf numFmtId="200" fontId="8" fillId="2" borderId="8" xfId="0" applyNumberFormat="1" applyFont="1" applyFill="1" applyBorder="1" applyAlignment="1">
      <alignment horizontal="right"/>
    </xf>
    <xf numFmtId="200" fontId="8" fillId="2" borderId="4" xfId="0" applyNumberFormat="1" applyFont="1" applyFill="1" applyBorder="1" applyAlignment="1">
      <alignment horizontal="right"/>
    </xf>
    <xf numFmtId="189" fontId="8" fillId="2" borderId="4" xfId="0" applyNumberFormat="1" applyFont="1" applyFill="1" applyBorder="1" applyAlignment="1">
      <alignment horizontal="right"/>
    </xf>
    <xf numFmtId="200" fontId="8" fillId="2" borderId="9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L86"/>
  <sheetViews>
    <sheetView showGridLines="0" tabSelected="1" zoomScale="75" zoomScaleNormal="75" workbookViewId="0" topLeftCell="A43">
      <selection activeCell="J70" sqref="J69:J70"/>
    </sheetView>
  </sheetViews>
  <sheetFormatPr defaultColWidth="11.421875" defaultRowHeight="12.75"/>
  <cols>
    <col min="1" max="1" width="31.8515625" style="3" customWidth="1"/>
    <col min="2" max="8" width="13.7109375" style="3" customWidth="1"/>
    <col min="9" max="16384" width="11.421875" style="3" customWidth="1"/>
  </cols>
  <sheetData>
    <row r="1" spans="1:8" s="1" customFormat="1" ht="18">
      <c r="A1" s="40" t="s">
        <v>0</v>
      </c>
      <c r="B1" s="40"/>
      <c r="C1" s="40"/>
      <c r="D1" s="40"/>
      <c r="E1" s="40"/>
      <c r="F1" s="40"/>
      <c r="G1" s="40"/>
      <c r="H1" s="40"/>
    </row>
    <row r="3" spans="1:12" ht="15">
      <c r="A3" s="39" t="s">
        <v>1</v>
      </c>
      <c r="B3" s="39"/>
      <c r="C3" s="39"/>
      <c r="D3" s="39"/>
      <c r="E3" s="39"/>
      <c r="F3" s="39"/>
      <c r="G3" s="39"/>
      <c r="H3" s="39"/>
      <c r="I3" s="2"/>
      <c r="J3" s="2"/>
      <c r="K3" s="2"/>
      <c r="L3" s="2"/>
    </row>
    <row r="4" spans="1:12" ht="15" thickBot="1">
      <c r="A4" s="2"/>
      <c r="B4" s="2"/>
      <c r="C4" s="2"/>
      <c r="D4" s="2"/>
      <c r="E4" s="2"/>
      <c r="F4" s="2"/>
      <c r="G4" s="2"/>
      <c r="H4" s="2"/>
      <c r="I4" s="4"/>
      <c r="J4" s="2"/>
      <c r="K4" s="2"/>
      <c r="L4" s="2"/>
    </row>
    <row r="5" spans="1:9" ht="12.75">
      <c r="A5" s="5" t="s">
        <v>2</v>
      </c>
      <c r="B5" s="41" t="s">
        <v>3</v>
      </c>
      <c r="C5" s="42"/>
      <c r="D5" s="43"/>
      <c r="E5" s="44" t="s">
        <v>4</v>
      </c>
      <c r="F5" s="44" t="s">
        <v>5</v>
      </c>
      <c r="G5" s="44" t="s">
        <v>6</v>
      </c>
      <c r="H5" s="47" t="s">
        <v>7</v>
      </c>
      <c r="I5" s="6"/>
    </row>
    <row r="6" spans="1:9" ht="12.75">
      <c r="A6" s="7" t="s">
        <v>8</v>
      </c>
      <c r="B6" s="50" t="s">
        <v>9</v>
      </c>
      <c r="C6" s="50" t="s">
        <v>10</v>
      </c>
      <c r="D6" s="50" t="s">
        <v>7</v>
      </c>
      <c r="E6" s="45"/>
      <c r="F6" s="45"/>
      <c r="G6" s="45"/>
      <c r="H6" s="48"/>
      <c r="I6" s="6"/>
    </row>
    <row r="7" spans="1:9" ht="13.5" thickBot="1">
      <c r="A7" s="8"/>
      <c r="B7" s="49"/>
      <c r="C7" s="49" t="s">
        <v>10</v>
      </c>
      <c r="D7" s="49" t="s">
        <v>7</v>
      </c>
      <c r="E7" s="46"/>
      <c r="F7" s="46"/>
      <c r="G7" s="46"/>
      <c r="H7" s="49"/>
      <c r="I7" s="6"/>
    </row>
    <row r="8" spans="1:9" ht="12.75">
      <c r="A8" s="9" t="s">
        <v>11</v>
      </c>
      <c r="B8" s="10">
        <v>7000</v>
      </c>
      <c r="C8" s="11">
        <v>5950</v>
      </c>
      <c r="D8" s="11">
        <v>12950</v>
      </c>
      <c r="E8" s="12">
        <v>2.8</v>
      </c>
      <c r="F8" s="12">
        <v>15.13</v>
      </c>
      <c r="G8" s="13">
        <v>0.87</v>
      </c>
      <c r="H8" s="14">
        <v>12968.79</v>
      </c>
      <c r="I8" s="6"/>
    </row>
    <row r="9" spans="1:9" ht="12.75">
      <c r="A9" s="15" t="s">
        <v>12</v>
      </c>
      <c r="B9" s="16">
        <v>8116.68</v>
      </c>
      <c r="C9" s="17">
        <v>1120</v>
      </c>
      <c r="D9" s="17">
        <v>9236.68</v>
      </c>
      <c r="E9" s="18" t="s">
        <v>13</v>
      </c>
      <c r="F9" s="18" t="s">
        <v>13</v>
      </c>
      <c r="G9" s="19" t="s">
        <v>13</v>
      </c>
      <c r="H9" s="20">
        <v>9236.68</v>
      </c>
      <c r="I9" s="6"/>
    </row>
    <row r="10" spans="1:9" ht="12.75">
      <c r="A10" s="15" t="s">
        <v>14</v>
      </c>
      <c r="B10" s="16">
        <v>14454.17</v>
      </c>
      <c r="C10" s="21">
        <v>885.5</v>
      </c>
      <c r="D10" s="17">
        <v>15339.67</v>
      </c>
      <c r="E10" s="18">
        <v>1.75</v>
      </c>
      <c r="F10" s="18">
        <v>8.9</v>
      </c>
      <c r="G10" s="19">
        <v>2.06</v>
      </c>
      <c r="H10" s="20">
        <v>15352.38</v>
      </c>
      <c r="I10" s="6"/>
    </row>
    <row r="11" spans="1:9" ht="12.75">
      <c r="A11" s="15" t="s">
        <v>15</v>
      </c>
      <c r="B11" s="16">
        <v>13500</v>
      </c>
      <c r="C11" s="17">
        <v>8666.67</v>
      </c>
      <c r="D11" s="17">
        <v>22166.67</v>
      </c>
      <c r="E11" s="18">
        <v>23.33</v>
      </c>
      <c r="F11" s="18">
        <v>23</v>
      </c>
      <c r="G11" s="19">
        <v>0.42</v>
      </c>
      <c r="H11" s="20">
        <v>22213.42</v>
      </c>
      <c r="I11" s="6"/>
    </row>
    <row r="12" spans="1:9" ht="12.75">
      <c r="A12" s="22" t="str">
        <f>UPPER(" Galicia")</f>
        <v> GALICIA</v>
      </c>
      <c r="B12" s="23">
        <v>43070.85</v>
      </c>
      <c r="C12" s="23">
        <v>16622.17</v>
      </c>
      <c r="D12" s="23">
        <v>59693.02</v>
      </c>
      <c r="E12" s="24">
        <v>27.88</v>
      </c>
      <c r="F12" s="24">
        <v>47.03</v>
      </c>
      <c r="G12" s="25">
        <v>3.35</v>
      </c>
      <c r="H12" s="26">
        <v>59771.27</v>
      </c>
      <c r="I12" s="6"/>
    </row>
    <row r="13" spans="1:9" ht="12.75">
      <c r="A13" s="22"/>
      <c r="B13" s="23"/>
      <c r="C13" s="24"/>
      <c r="D13" s="23"/>
      <c r="E13" s="24"/>
      <c r="F13" s="24"/>
      <c r="G13" s="25"/>
      <c r="H13" s="26"/>
      <c r="I13" s="6"/>
    </row>
    <row r="14" spans="1:9" ht="12.75">
      <c r="A14" s="22" t="str">
        <f>UPPER(" P. de Asturias")</f>
        <v> P. DE ASTURIAS</v>
      </c>
      <c r="B14" s="27">
        <v>6300</v>
      </c>
      <c r="C14" s="28">
        <v>2362.5</v>
      </c>
      <c r="D14" s="23">
        <v>8662.5</v>
      </c>
      <c r="E14" s="24" t="s">
        <v>13</v>
      </c>
      <c r="F14" s="24" t="s">
        <v>13</v>
      </c>
      <c r="G14" s="25" t="s">
        <v>13</v>
      </c>
      <c r="H14" s="26">
        <v>8662.5</v>
      </c>
      <c r="I14" s="6"/>
    </row>
    <row r="15" spans="1:9" ht="12.75">
      <c r="A15" s="22"/>
      <c r="B15" s="27"/>
      <c r="C15" s="28"/>
      <c r="D15" s="23"/>
      <c r="E15" s="24"/>
      <c r="F15" s="24"/>
      <c r="G15" s="25"/>
      <c r="H15" s="26"/>
      <c r="I15" s="6"/>
    </row>
    <row r="16" spans="1:9" ht="12.75">
      <c r="A16" s="22" t="str">
        <f>UPPER(" Cantabria")</f>
        <v> CANTABRIA</v>
      </c>
      <c r="B16" s="27">
        <v>4270.5</v>
      </c>
      <c r="C16" s="28">
        <v>3000</v>
      </c>
      <c r="D16" s="23">
        <v>7270.5</v>
      </c>
      <c r="E16" s="24" t="s">
        <v>13</v>
      </c>
      <c r="F16" s="24">
        <v>55</v>
      </c>
      <c r="G16" s="25" t="s">
        <v>13</v>
      </c>
      <c r="H16" s="26">
        <v>7325.5</v>
      </c>
      <c r="I16" s="6"/>
    </row>
    <row r="17" spans="1:9" ht="12.75">
      <c r="A17" s="22"/>
      <c r="B17" s="27"/>
      <c r="C17" s="28"/>
      <c r="D17" s="23"/>
      <c r="E17" s="24"/>
      <c r="F17" s="24"/>
      <c r="G17" s="25"/>
      <c r="H17" s="26"/>
      <c r="I17" s="6"/>
    </row>
    <row r="18" spans="1:9" ht="12.75">
      <c r="A18" s="15" t="s">
        <v>16</v>
      </c>
      <c r="B18" s="16">
        <v>8479</v>
      </c>
      <c r="C18" s="17">
        <v>129</v>
      </c>
      <c r="D18" s="17">
        <v>8608</v>
      </c>
      <c r="E18" s="18" t="s">
        <v>13</v>
      </c>
      <c r="F18" s="18" t="s">
        <v>13</v>
      </c>
      <c r="G18" s="19" t="s">
        <v>13</v>
      </c>
      <c r="H18" s="20">
        <v>8608</v>
      </c>
      <c r="I18" s="6"/>
    </row>
    <row r="19" spans="1:9" ht="12.75">
      <c r="A19" s="15" t="s">
        <v>17</v>
      </c>
      <c r="B19" s="16">
        <v>10332</v>
      </c>
      <c r="C19" s="21">
        <v>190</v>
      </c>
      <c r="D19" s="17">
        <v>10522</v>
      </c>
      <c r="E19" s="18" t="s">
        <v>13</v>
      </c>
      <c r="F19" s="18" t="s">
        <v>13</v>
      </c>
      <c r="G19" s="19" t="s">
        <v>13</v>
      </c>
      <c r="H19" s="20">
        <v>10522</v>
      </c>
      <c r="I19" s="6"/>
    </row>
    <row r="20" spans="1:9" ht="12.75">
      <c r="A20" s="15" t="s">
        <v>18</v>
      </c>
      <c r="B20" s="16">
        <v>13890</v>
      </c>
      <c r="C20" s="21">
        <v>323</v>
      </c>
      <c r="D20" s="17">
        <v>14213</v>
      </c>
      <c r="E20" s="18" t="s">
        <v>13</v>
      </c>
      <c r="F20" s="18" t="s">
        <v>13</v>
      </c>
      <c r="G20" s="19" t="s">
        <v>13</v>
      </c>
      <c r="H20" s="20">
        <v>14213</v>
      </c>
      <c r="I20" s="6"/>
    </row>
    <row r="21" spans="1:9" ht="12.75">
      <c r="A21" s="22" t="str">
        <f>UPPER(" País Vasco")</f>
        <v> PAÍS VASCO</v>
      </c>
      <c r="B21" s="27">
        <v>32701</v>
      </c>
      <c r="C21" s="23">
        <v>642</v>
      </c>
      <c r="D21" s="23">
        <v>33343</v>
      </c>
      <c r="E21" s="24" t="s">
        <v>13</v>
      </c>
      <c r="F21" s="24" t="s">
        <v>13</v>
      </c>
      <c r="G21" s="25" t="s">
        <v>13</v>
      </c>
      <c r="H21" s="26">
        <v>33343</v>
      </c>
      <c r="I21" s="6"/>
    </row>
    <row r="22" spans="1:9" ht="12.75">
      <c r="A22" s="22"/>
      <c r="B22" s="27"/>
      <c r="C22" s="23"/>
      <c r="D22" s="23"/>
      <c r="E22" s="24"/>
      <c r="F22" s="24"/>
      <c r="G22" s="25"/>
      <c r="H22" s="26"/>
      <c r="I22" s="6"/>
    </row>
    <row r="23" spans="1:9" ht="12.75">
      <c r="A23" s="22" t="str">
        <f>UPPER(" Navarra")</f>
        <v> NAVARRA</v>
      </c>
      <c r="B23" s="27">
        <v>32608.1</v>
      </c>
      <c r="C23" s="23">
        <v>867.53</v>
      </c>
      <c r="D23" s="23">
        <v>33475.63</v>
      </c>
      <c r="E23" s="24" t="s">
        <v>13</v>
      </c>
      <c r="F23" s="24" t="s">
        <v>13</v>
      </c>
      <c r="G23" s="25" t="s">
        <v>13</v>
      </c>
      <c r="H23" s="26">
        <v>33475.63</v>
      </c>
      <c r="I23" s="6"/>
    </row>
    <row r="24" spans="1:9" ht="12.75">
      <c r="A24" s="22"/>
      <c r="B24" s="27"/>
      <c r="C24" s="23"/>
      <c r="D24" s="23"/>
      <c r="E24" s="24"/>
      <c r="F24" s="24"/>
      <c r="G24" s="25"/>
      <c r="H24" s="26"/>
      <c r="I24" s="6"/>
    </row>
    <row r="25" spans="1:9" ht="12.75">
      <c r="A25" s="22" t="str">
        <f>UPPER(" La Rioja")</f>
        <v> LA RIOJA</v>
      </c>
      <c r="B25" s="23">
        <v>4737.67</v>
      </c>
      <c r="C25" s="23">
        <v>240.92</v>
      </c>
      <c r="D25" s="23">
        <v>4978.58</v>
      </c>
      <c r="E25" s="24" t="s">
        <v>13</v>
      </c>
      <c r="F25" s="24" t="s">
        <v>13</v>
      </c>
      <c r="G25" s="25" t="s">
        <v>13</v>
      </c>
      <c r="H25" s="26">
        <v>4978.58</v>
      </c>
      <c r="I25" s="6"/>
    </row>
    <row r="26" spans="1:9" ht="12.75">
      <c r="A26" s="22"/>
      <c r="B26" s="23"/>
      <c r="C26" s="23"/>
      <c r="D26" s="24"/>
      <c r="E26" s="24"/>
      <c r="F26" s="24"/>
      <c r="G26" s="25"/>
      <c r="H26" s="26"/>
      <c r="I26" s="6"/>
    </row>
    <row r="27" spans="1:9" ht="12.75">
      <c r="A27" s="15" t="s">
        <v>19</v>
      </c>
      <c r="B27" s="27">
        <v>13257.91</v>
      </c>
      <c r="C27" s="17">
        <v>1050.67</v>
      </c>
      <c r="D27" s="21">
        <v>14308.58</v>
      </c>
      <c r="E27" s="18" t="s">
        <v>13</v>
      </c>
      <c r="F27" s="18" t="s">
        <v>13</v>
      </c>
      <c r="G27" s="19" t="s">
        <v>13</v>
      </c>
      <c r="H27" s="20">
        <v>14308.58</v>
      </c>
      <c r="I27" s="6"/>
    </row>
    <row r="28" spans="1:9" ht="12.75">
      <c r="A28" s="15" t="s">
        <v>20</v>
      </c>
      <c r="B28" s="17">
        <v>2182.23</v>
      </c>
      <c r="C28" s="17">
        <v>480</v>
      </c>
      <c r="D28" s="17">
        <v>2662.23</v>
      </c>
      <c r="E28" s="18" t="s">
        <v>13</v>
      </c>
      <c r="F28" s="18" t="s">
        <v>13</v>
      </c>
      <c r="G28" s="19" t="s">
        <v>13</v>
      </c>
      <c r="H28" s="20">
        <v>2662.23</v>
      </c>
      <c r="I28" s="6"/>
    </row>
    <row r="29" spans="1:9" ht="12.75">
      <c r="A29" s="15" t="s">
        <v>21</v>
      </c>
      <c r="B29" s="16">
        <v>37301.27</v>
      </c>
      <c r="C29" s="17" t="s">
        <v>13</v>
      </c>
      <c r="D29" s="21">
        <v>37301.27</v>
      </c>
      <c r="E29" s="18" t="s">
        <v>13</v>
      </c>
      <c r="F29" s="18" t="s">
        <v>13</v>
      </c>
      <c r="G29" s="19" t="s">
        <v>13</v>
      </c>
      <c r="H29" s="20">
        <v>37301.27</v>
      </c>
      <c r="I29" s="6"/>
    </row>
    <row r="30" spans="1:9" ht="12.75">
      <c r="A30" s="22" t="str">
        <f>UPPER(" Aragón")</f>
        <v> ARAGÓN</v>
      </c>
      <c r="B30" s="23">
        <v>52741.41</v>
      </c>
      <c r="C30" s="23">
        <v>1530.67</v>
      </c>
      <c r="D30" s="23">
        <v>54272.08</v>
      </c>
      <c r="E30" s="24" t="s">
        <v>13</v>
      </c>
      <c r="F30" s="24" t="s">
        <v>13</v>
      </c>
      <c r="G30" s="25" t="s">
        <v>13</v>
      </c>
      <c r="H30" s="26">
        <v>54272.08</v>
      </c>
      <c r="I30" s="6"/>
    </row>
    <row r="31" spans="1:9" ht="12.75">
      <c r="A31" s="22"/>
      <c r="B31" s="23"/>
      <c r="C31" s="23"/>
      <c r="D31" s="23"/>
      <c r="E31" s="24"/>
      <c r="F31" s="24"/>
      <c r="G31" s="25"/>
      <c r="H31" s="26"/>
      <c r="I31" s="6"/>
    </row>
    <row r="32" spans="1:9" ht="12.75">
      <c r="A32" s="15" t="s">
        <v>22</v>
      </c>
      <c r="B32" s="16">
        <v>28050.67</v>
      </c>
      <c r="C32" s="17">
        <v>1105.35</v>
      </c>
      <c r="D32" s="17">
        <v>29156.02</v>
      </c>
      <c r="E32" s="18" t="s">
        <v>13</v>
      </c>
      <c r="F32" s="18" t="s">
        <v>13</v>
      </c>
      <c r="G32" s="19" t="s">
        <v>13</v>
      </c>
      <c r="H32" s="20">
        <v>29156.02</v>
      </c>
      <c r="I32" s="6"/>
    </row>
    <row r="33" spans="1:9" ht="12.75">
      <c r="A33" s="15" t="s">
        <v>23</v>
      </c>
      <c r="B33" s="16">
        <v>19433.33</v>
      </c>
      <c r="C33" s="17">
        <v>1433.75</v>
      </c>
      <c r="D33" s="21">
        <v>20867.08</v>
      </c>
      <c r="E33" s="18" t="s">
        <v>13</v>
      </c>
      <c r="F33" s="21">
        <v>3.75</v>
      </c>
      <c r="G33" s="24" t="s">
        <v>13</v>
      </c>
      <c r="H33" s="20">
        <v>20871.21</v>
      </c>
      <c r="I33" s="6"/>
    </row>
    <row r="34" spans="1:9" ht="12.75">
      <c r="A34" s="15" t="s">
        <v>24</v>
      </c>
      <c r="B34" s="16">
        <v>39687.09</v>
      </c>
      <c r="C34" s="17">
        <v>266.67</v>
      </c>
      <c r="D34" s="21">
        <v>39953.76</v>
      </c>
      <c r="E34" s="18" t="s">
        <v>13</v>
      </c>
      <c r="F34" s="18" t="s">
        <v>13</v>
      </c>
      <c r="G34" s="19" t="s">
        <v>13</v>
      </c>
      <c r="H34" s="20">
        <v>39953.76</v>
      </c>
      <c r="I34" s="6"/>
    </row>
    <row r="35" spans="1:9" ht="12.75">
      <c r="A35" s="15" t="s">
        <v>25</v>
      </c>
      <c r="B35" s="16">
        <v>50850</v>
      </c>
      <c r="C35" s="17">
        <v>293.13</v>
      </c>
      <c r="D35" s="17">
        <v>51143.13</v>
      </c>
      <c r="E35" s="18" t="s">
        <v>13</v>
      </c>
      <c r="F35" s="18" t="s">
        <v>13</v>
      </c>
      <c r="G35" s="19" t="s">
        <v>13</v>
      </c>
      <c r="H35" s="20">
        <v>51143.13</v>
      </c>
      <c r="I35" s="6"/>
    </row>
    <row r="36" spans="1:9" ht="12.75">
      <c r="A36" s="22" t="str">
        <f>UPPER(" Cataluña")</f>
        <v> CATALUÑA</v>
      </c>
      <c r="B36" s="27">
        <v>138021.09</v>
      </c>
      <c r="C36" s="23">
        <v>3098.9</v>
      </c>
      <c r="D36" s="23">
        <v>141119.99</v>
      </c>
      <c r="E36" s="24" t="s">
        <v>13</v>
      </c>
      <c r="F36" s="24">
        <v>3.75</v>
      </c>
      <c r="G36" s="24" t="s">
        <v>13</v>
      </c>
      <c r="H36" s="26">
        <v>141124.12</v>
      </c>
      <c r="I36" s="6"/>
    </row>
    <row r="37" spans="1:9" ht="12.75">
      <c r="A37" s="22"/>
      <c r="B37" s="27"/>
      <c r="C37" s="23"/>
      <c r="D37" s="24"/>
      <c r="E37" s="24"/>
      <c r="F37" s="24"/>
      <c r="G37" s="25"/>
      <c r="H37" s="26"/>
      <c r="I37" s="6"/>
    </row>
    <row r="38" spans="1:9" ht="12.75">
      <c r="A38" s="22" t="str">
        <f>UPPER(" Baleares")</f>
        <v> BALEARES</v>
      </c>
      <c r="B38" s="27">
        <v>8285.63</v>
      </c>
      <c r="C38" s="23">
        <v>1072.5</v>
      </c>
      <c r="D38" s="28">
        <v>9358.13</v>
      </c>
      <c r="E38" s="28">
        <v>31.6</v>
      </c>
      <c r="F38" s="28">
        <v>47.17</v>
      </c>
      <c r="G38" s="29">
        <v>1.69</v>
      </c>
      <c r="H38" s="26">
        <v>9438.58</v>
      </c>
      <c r="I38" s="6"/>
    </row>
    <row r="39" spans="1:9" ht="12.75">
      <c r="A39" s="22"/>
      <c r="B39" s="27"/>
      <c r="C39" s="23"/>
      <c r="D39" s="28"/>
      <c r="E39" s="28"/>
      <c r="F39" s="28"/>
      <c r="G39" s="29"/>
      <c r="H39" s="26"/>
      <c r="I39" s="6"/>
    </row>
    <row r="40" spans="1:9" ht="12.75">
      <c r="A40" s="15" t="s">
        <v>26</v>
      </c>
      <c r="B40" s="17">
        <v>3036.46</v>
      </c>
      <c r="C40" s="17">
        <v>401.25</v>
      </c>
      <c r="D40" s="17">
        <v>3437.71</v>
      </c>
      <c r="E40" s="18" t="s">
        <v>13</v>
      </c>
      <c r="F40" s="18" t="s">
        <v>13</v>
      </c>
      <c r="G40" s="19" t="s">
        <v>13</v>
      </c>
      <c r="H40" s="20">
        <v>3437.71</v>
      </c>
      <c r="I40" s="6"/>
    </row>
    <row r="41" spans="1:9" ht="12.75">
      <c r="A41" s="15" t="s">
        <v>27</v>
      </c>
      <c r="B41" s="16">
        <v>39037.5</v>
      </c>
      <c r="C41" s="17">
        <v>770</v>
      </c>
      <c r="D41" s="17">
        <v>39807.5</v>
      </c>
      <c r="E41" s="18" t="s">
        <v>13</v>
      </c>
      <c r="F41" s="18" t="s">
        <v>13</v>
      </c>
      <c r="G41" s="19" t="s">
        <v>13</v>
      </c>
      <c r="H41" s="20">
        <v>39807.5</v>
      </c>
      <c r="I41" s="6"/>
    </row>
    <row r="42" spans="1:9" ht="12.75">
      <c r="A42" s="15" t="s">
        <v>28</v>
      </c>
      <c r="B42" s="17">
        <v>2848.13</v>
      </c>
      <c r="C42" s="17">
        <v>2746.7</v>
      </c>
      <c r="D42" s="17">
        <v>5594.83</v>
      </c>
      <c r="E42" s="18">
        <v>0.92</v>
      </c>
      <c r="F42" s="18">
        <v>4.6</v>
      </c>
      <c r="G42" s="19">
        <v>1.05</v>
      </c>
      <c r="H42" s="20">
        <v>5601.39</v>
      </c>
      <c r="I42" s="6"/>
    </row>
    <row r="43" spans="1:9" ht="12.75">
      <c r="A43" s="15" t="s">
        <v>29</v>
      </c>
      <c r="B43" s="16">
        <v>4792.5</v>
      </c>
      <c r="C43" s="16">
        <v>137.5</v>
      </c>
      <c r="D43" s="17">
        <v>4930</v>
      </c>
      <c r="E43" s="18" t="s">
        <v>13</v>
      </c>
      <c r="F43" s="18" t="s">
        <v>13</v>
      </c>
      <c r="G43" s="19" t="s">
        <v>13</v>
      </c>
      <c r="H43" s="20">
        <v>4930</v>
      </c>
      <c r="I43" s="6"/>
    </row>
    <row r="44" spans="1:9" ht="12.75">
      <c r="A44" s="15" t="s">
        <v>30</v>
      </c>
      <c r="B44" s="16">
        <v>742.5</v>
      </c>
      <c r="C44" s="17">
        <v>61.67</v>
      </c>
      <c r="D44" s="17">
        <v>804.17</v>
      </c>
      <c r="E44" s="18" t="s">
        <v>13</v>
      </c>
      <c r="F44" s="18" t="s">
        <v>13</v>
      </c>
      <c r="G44" s="19" t="s">
        <v>13</v>
      </c>
      <c r="H44" s="20">
        <v>804.17</v>
      </c>
      <c r="I44" s="6"/>
    </row>
    <row r="45" spans="1:9" ht="12.75">
      <c r="A45" s="15" t="s">
        <v>31</v>
      </c>
      <c r="B45" s="17">
        <v>12675</v>
      </c>
      <c r="C45" s="17">
        <v>402.67</v>
      </c>
      <c r="D45" s="17">
        <v>13077.67</v>
      </c>
      <c r="E45" s="18" t="s">
        <v>13</v>
      </c>
      <c r="F45" s="18" t="s">
        <v>13</v>
      </c>
      <c r="G45" s="19" t="s">
        <v>13</v>
      </c>
      <c r="H45" s="20">
        <v>13077.67</v>
      </c>
      <c r="I45" s="6"/>
    </row>
    <row r="46" spans="1:9" ht="12.75">
      <c r="A46" s="15" t="s">
        <v>32</v>
      </c>
      <c r="B46" s="17">
        <v>974.25</v>
      </c>
      <c r="C46" s="17">
        <v>50</v>
      </c>
      <c r="D46" s="17">
        <v>1024.25</v>
      </c>
      <c r="E46" s="18" t="s">
        <v>13</v>
      </c>
      <c r="F46" s="18" t="s">
        <v>13</v>
      </c>
      <c r="G46" s="19" t="s">
        <v>13</v>
      </c>
      <c r="H46" s="20">
        <v>1024.25</v>
      </c>
      <c r="I46" s="6"/>
    </row>
    <row r="47" spans="1:9" ht="12.75">
      <c r="A47" s="15" t="s">
        <v>33</v>
      </c>
      <c r="B47" s="16">
        <v>131203.71</v>
      </c>
      <c r="C47" s="17">
        <v>375</v>
      </c>
      <c r="D47" s="17">
        <v>131578.71</v>
      </c>
      <c r="E47" s="18">
        <v>1.5</v>
      </c>
      <c r="F47" s="18">
        <v>1.25</v>
      </c>
      <c r="G47" s="19" t="s">
        <v>13</v>
      </c>
      <c r="H47" s="20">
        <v>131581.46</v>
      </c>
      <c r="I47" s="6"/>
    </row>
    <row r="48" spans="1:9" ht="12.75">
      <c r="A48" s="15" t="s">
        <v>34</v>
      </c>
      <c r="B48" s="17" t="s">
        <v>13</v>
      </c>
      <c r="C48" s="17">
        <v>1552.5</v>
      </c>
      <c r="D48" s="17">
        <v>1552.5</v>
      </c>
      <c r="E48" s="18" t="s">
        <v>13</v>
      </c>
      <c r="F48" s="18" t="s">
        <v>13</v>
      </c>
      <c r="G48" s="19" t="s">
        <v>13</v>
      </c>
      <c r="H48" s="20">
        <v>1552.5</v>
      </c>
      <c r="I48" s="6"/>
    </row>
    <row r="49" spans="1:9" ht="12.75">
      <c r="A49" s="22" t="str">
        <f>UPPER(" Castilla y León")</f>
        <v> CASTILLA Y LEÓN</v>
      </c>
      <c r="B49" s="23">
        <v>195310.05</v>
      </c>
      <c r="C49" s="23">
        <v>6497.29</v>
      </c>
      <c r="D49" s="23">
        <v>201807.34</v>
      </c>
      <c r="E49" s="24">
        <v>2.42</v>
      </c>
      <c r="F49" s="24">
        <v>5.85</v>
      </c>
      <c r="G49" s="25">
        <v>1.05</v>
      </c>
      <c r="H49" s="26">
        <v>201816.65</v>
      </c>
      <c r="I49" s="6"/>
    </row>
    <row r="50" spans="1:9" ht="12.75">
      <c r="A50" s="22"/>
      <c r="B50" s="23"/>
      <c r="C50" s="23"/>
      <c r="D50" s="23"/>
      <c r="E50" s="24"/>
      <c r="F50" s="24"/>
      <c r="G50" s="25"/>
      <c r="H50" s="26"/>
      <c r="I50" s="6"/>
    </row>
    <row r="51" spans="1:9" ht="12.75">
      <c r="A51" s="22" t="str">
        <f>UPPER(" Madrid")</f>
        <v> MADRID</v>
      </c>
      <c r="B51" s="23">
        <v>47596.67</v>
      </c>
      <c r="C51" s="23" t="s">
        <v>13</v>
      </c>
      <c r="D51" s="23">
        <v>47596.67</v>
      </c>
      <c r="E51" s="24" t="s">
        <v>13</v>
      </c>
      <c r="F51" s="24" t="s">
        <v>13</v>
      </c>
      <c r="G51" s="25" t="s">
        <v>13</v>
      </c>
      <c r="H51" s="26">
        <v>47596.67</v>
      </c>
      <c r="I51" s="6"/>
    </row>
    <row r="52" spans="1:9" ht="12.75">
      <c r="A52" s="22"/>
      <c r="B52" s="23"/>
      <c r="C52" s="23"/>
      <c r="D52" s="23"/>
      <c r="E52" s="24"/>
      <c r="F52" s="24"/>
      <c r="G52" s="25"/>
      <c r="H52" s="26"/>
      <c r="I52" s="6"/>
    </row>
    <row r="53" spans="1:9" ht="12.75">
      <c r="A53" s="15" t="s">
        <v>35</v>
      </c>
      <c r="B53" s="16">
        <v>433.33</v>
      </c>
      <c r="C53" s="17">
        <v>595.83</v>
      </c>
      <c r="D53" s="16">
        <v>1029.17</v>
      </c>
      <c r="E53" s="21">
        <v>2.92</v>
      </c>
      <c r="F53" s="18" t="s">
        <v>13</v>
      </c>
      <c r="G53" s="19" t="s">
        <v>13</v>
      </c>
      <c r="H53" s="20">
        <v>1032.08</v>
      </c>
      <c r="I53" s="6"/>
    </row>
    <row r="54" spans="1:9" ht="12.75">
      <c r="A54" s="15" t="s">
        <v>36</v>
      </c>
      <c r="B54" s="17">
        <v>4312.5</v>
      </c>
      <c r="C54" s="17">
        <v>416.25</v>
      </c>
      <c r="D54" s="16">
        <v>4728.75</v>
      </c>
      <c r="E54" s="21">
        <v>0.5</v>
      </c>
      <c r="F54" s="18" t="s">
        <v>13</v>
      </c>
      <c r="G54" s="19" t="s">
        <v>13</v>
      </c>
      <c r="H54" s="20">
        <v>4729.25</v>
      </c>
      <c r="I54" s="6"/>
    </row>
    <row r="55" spans="1:9" ht="12.75">
      <c r="A55" s="15" t="s">
        <v>37</v>
      </c>
      <c r="B55" s="17">
        <v>25580.36</v>
      </c>
      <c r="C55" s="17">
        <v>294.7</v>
      </c>
      <c r="D55" s="21">
        <v>25875.06</v>
      </c>
      <c r="E55" s="18" t="s">
        <v>13</v>
      </c>
      <c r="F55" s="18" t="s">
        <v>13</v>
      </c>
      <c r="G55" s="19" t="s">
        <v>13</v>
      </c>
      <c r="H55" s="20">
        <v>25875.06</v>
      </c>
      <c r="I55" s="6"/>
    </row>
    <row r="56" spans="1:9" ht="12.75">
      <c r="A56" s="15" t="s">
        <v>38</v>
      </c>
      <c r="B56" s="16">
        <v>100473.1</v>
      </c>
      <c r="C56" s="17">
        <v>46.31</v>
      </c>
      <c r="D56" s="16">
        <v>100519.41</v>
      </c>
      <c r="E56" s="18" t="s">
        <v>13</v>
      </c>
      <c r="F56" s="18" t="s">
        <v>13</v>
      </c>
      <c r="G56" s="19" t="s">
        <v>13</v>
      </c>
      <c r="H56" s="20">
        <v>100519.41</v>
      </c>
      <c r="I56" s="6"/>
    </row>
    <row r="57" spans="1:9" ht="12.75">
      <c r="A57" s="15" t="s">
        <v>39</v>
      </c>
      <c r="B57" s="17">
        <v>100210.14</v>
      </c>
      <c r="C57" s="17">
        <v>247.74</v>
      </c>
      <c r="D57" s="17">
        <v>100457.88</v>
      </c>
      <c r="E57" s="18">
        <v>0.93</v>
      </c>
      <c r="F57" s="18">
        <v>1.65</v>
      </c>
      <c r="G57" s="24" t="s">
        <v>13</v>
      </c>
      <c r="H57" s="20">
        <v>100460.82</v>
      </c>
      <c r="I57" s="6"/>
    </row>
    <row r="58" spans="1:9" ht="12.75">
      <c r="A58" s="22" t="str">
        <f>UPPER(" Castilla-La Mancha")</f>
        <v> CASTILLA-LA MANCHA</v>
      </c>
      <c r="B58" s="23">
        <v>231009.43</v>
      </c>
      <c r="C58" s="23">
        <v>1600.83</v>
      </c>
      <c r="D58" s="23">
        <v>232610.27</v>
      </c>
      <c r="E58" s="24">
        <v>4.35</v>
      </c>
      <c r="F58" s="24">
        <v>1.65</v>
      </c>
      <c r="G58" s="24" t="s">
        <v>13</v>
      </c>
      <c r="H58" s="26">
        <v>232616.62</v>
      </c>
      <c r="I58" s="6"/>
    </row>
    <row r="59" spans="1:9" ht="12.75">
      <c r="A59" s="22"/>
      <c r="B59" s="23"/>
      <c r="C59" s="23"/>
      <c r="D59" s="24"/>
      <c r="E59" s="24"/>
      <c r="F59" s="24"/>
      <c r="G59" s="25"/>
      <c r="H59" s="26"/>
      <c r="I59" s="6"/>
    </row>
    <row r="60" spans="1:9" ht="12.75">
      <c r="A60" s="15" t="s">
        <v>40</v>
      </c>
      <c r="B60" s="16">
        <v>6598.5</v>
      </c>
      <c r="C60" s="17">
        <v>210.83</v>
      </c>
      <c r="D60" s="21">
        <v>6809.33</v>
      </c>
      <c r="E60" s="18" t="s">
        <v>13</v>
      </c>
      <c r="F60" s="18" t="s">
        <v>13</v>
      </c>
      <c r="G60" s="19" t="s">
        <v>13</v>
      </c>
      <c r="H60" s="20">
        <v>6809.33</v>
      </c>
      <c r="I60" s="6"/>
    </row>
    <row r="61" spans="1:9" ht="12.75">
      <c r="A61" s="15" t="s">
        <v>41</v>
      </c>
      <c r="B61" s="16">
        <v>18883.83</v>
      </c>
      <c r="C61" s="17">
        <v>45</v>
      </c>
      <c r="D61" s="21">
        <v>18928.83</v>
      </c>
      <c r="E61" s="18" t="s">
        <v>13</v>
      </c>
      <c r="F61" s="18" t="s">
        <v>13</v>
      </c>
      <c r="G61" s="19" t="s">
        <v>13</v>
      </c>
      <c r="H61" s="20">
        <v>18928.83</v>
      </c>
      <c r="I61" s="6"/>
    </row>
    <row r="62" spans="1:9" ht="12.75">
      <c r="A62" s="15" t="s">
        <v>42</v>
      </c>
      <c r="B62" s="17">
        <v>64816.02</v>
      </c>
      <c r="C62" s="17">
        <v>637.2</v>
      </c>
      <c r="D62" s="17">
        <v>65453.22</v>
      </c>
      <c r="E62" s="18" t="s">
        <v>13</v>
      </c>
      <c r="F62" s="18" t="s">
        <v>13</v>
      </c>
      <c r="G62" s="19" t="s">
        <v>13</v>
      </c>
      <c r="H62" s="20">
        <v>65453.22</v>
      </c>
      <c r="I62" s="6"/>
    </row>
    <row r="63" spans="1:9" ht="12.75">
      <c r="A63" s="22" t="str">
        <f>UPPER(" C. Valenciana")</f>
        <v> C. VALENCIANA</v>
      </c>
      <c r="B63" s="23">
        <v>90298.35</v>
      </c>
      <c r="C63" s="23">
        <v>893.03</v>
      </c>
      <c r="D63" s="23">
        <v>91191.38</v>
      </c>
      <c r="E63" s="24" t="s">
        <v>13</v>
      </c>
      <c r="F63" s="24" t="s">
        <v>13</v>
      </c>
      <c r="G63" s="25" t="s">
        <v>13</v>
      </c>
      <c r="H63" s="26">
        <v>91191.38</v>
      </c>
      <c r="I63" s="6"/>
    </row>
    <row r="64" spans="1:9" ht="12.75">
      <c r="A64" s="22"/>
      <c r="B64" s="23"/>
      <c r="C64" s="23"/>
      <c r="D64" s="23"/>
      <c r="E64" s="24"/>
      <c r="F64" s="24"/>
      <c r="G64" s="25"/>
      <c r="H64" s="26"/>
      <c r="I64" s="6"/>
    </row>
    <row r="65" spans="1:9" ht="12.75">
      <c r="A65" s="22" t="str">
        <f>UPPER(" R. de Murcia")</f>
        <v> R. DE MURCIA</v>
      </c>
      <c r="B65" s="27">
        <v>8776.61</v>
      </c>
      <c r="C65" s="23">
        <v>316.01</v>
      </c>
      <c r="D65" s="23">
        <v>9092.62</v>
      </c>
      <c r="E65" s="24">
        <v>17.06</v>
      </c>
      <c r="F65" s="24">
        <v>2.25</v>
      </c>
      <c r="G65" s="24" t="s">
        <v>13</v>
      </c>
      <c r="H65" s="26">
        <v>9112.37</v>
      </c>
      <c r="I65" s="6"/>
    </row>
    <row r="66" spans="1:9" ht="12.75">
      <c r="A66" s="22"/>
      <c r="B66" s="27"/>
      <c r="C66" s="23"/>
      <c r="D66" s="23"/>
      <c r="E66" s="24"/>
      <c r="F66" s="24"/>
      <c r="G66" s="25"/>
      <c r="H66" s="26"/>
      <c r="I66" s="6"/>
    </row>
    <row r="67" spans="1:9" ht="12.75">
      <c r="A67" s="15" t="s">
        <v>43</v>
      </c>
      <c r="B67" s="17">
        <v>23112.5</v>
      </c>
      <c r="C67" s="17">
        <v>833.33</v>
      </c>
      <c r="D67" s="17">
        <v>23945.83</v>
      </c>
      <c r="E67" s="18">
        <v>4.17</v>
      </c>
      <c r="F67" s="18">
        <v>4</v>
      </c>
      <c r="G67" s="24" t="s">
        <v>13</v>
      </c>
      <c r="H67" s="20">
        <v>23954.29</v>
      </c>
      <c r="I67" s="6"/>
    </row>
    <row r="68" spans="1:9" ht="12.75">
      <c r="A68" s="15" t="s">
        <v>44</v>
      </c>
      <c r="B68" s="17">
        <v>1550</v>
      </c>
      <c r="C68" s="17">
        <v>1093.75</v>
      </c>
      <c r="D68" s="17">
        <v>2643.75</v>
      </c>
      <c r="E68" s="18">
        <v>4.17</v>
      </c>
      <c r="F68" s="18">
        <v>8</v>
      </c>
      <c r="G68" s="24" t="s">
        <v>13</v>
      </c>
      <c r="H68" s="20">
        <v>2656.35</v>
      </c>
      <c r="I68" s="6"/>
    </row>
    <row r="69" spans="1:9" ht="12.75">
      <c r="A69" s="22" t="str">
        <f>UPPER(" Extremadura")</f>
        <v> EXTREMADURA</v>
      </c>
      <c r="B69" s="23">
        <v>24662.5</v>
      </c>
      <c r="C69" s="23">
        <v>1927.08</v>
      </c>
      <c r="D69" s="23">
        <v>26589.58</v>
      </c>
      <c r="E69" s="24">
        <v>8.34</v>
      </c>
      <c r="F69" s="24">
        <v>12</v>
      </c>
      <c r="G69" s="25">
        <v>0.73</v>
      </c>
      <c r="H69" s="30">
        <v>26610.64</v>
      </c>
      <c r="I69" s="6"/>
    </row>
    <row r="70" spans="1:9" ht="12.75">
      <c r="A70" s="22"/>
      <c r="B70" s="23"/>
      <c r="C70" s="23"/>
      <c r="D70" s="23"/>
      <c r="E70" s="24"/>
      <c r="F70" s="24"/>
      <c r="G70" s="25"/>
      <c r="H70" s="30"/>
      <c r="I70" s="6"/>
    </row>
    <row r="71" spans="1:9" ht="12.75">
      <c r="A71" s="15" t="s">
        <v>45</v>
      </c>
      <c r="B71" s="17">
        <v>1755</v>
      </c>
      <c r="C71" s="17">
        <v>90</v>
      </c>
      <c r="D71" s="17">
        <v>1845</v>
      </c>
      <c r="E71" s="18" t="s">
        <v>13</v>
      </c>
      <c r="F71" s="18" t="s">
        <v>13</v>
      </c>
      <c r="G71" s="19" t="s">
        <v>13</v>
      </c>
      <c r="H71" s="20">
        <v>1845</v>
      </c>
      <c r="I71" s="6"/>
    </row>
    <row r="72" spans="1:9" ht="12.75">
      <c r="A72" s="15" t="s">
        <v>46</v>
      </c>
      <c r="B72" s="17">
        <v>10316.25</v>
      </c>
      <c r="C72" s="17">
        <v>632.08</v>
      </c>
      <c r="D72" s="17">
        <v>10948.33</v>
      </c>
      <c r="E72" s="18">
        <v>65.08</v>
      </c>
      <c r="F72" s="18">
        <v>5.04</v>
      </c>
      <c r="G72" s="31">
        <v>0.52</v>
      </c>
      <c r="H72" s="20">
        <v>11018.97</v>
      </c>
      <c r="I72" s="6"/>
    </row>
    <row r="73" spans="1:9" ht="12.75">
      <c r="A73" s="15" t="s">
        <v>47</v>
      </c>
      <c r="B73" s="17">
        <v>12496.88</v>
      </c>
      <c r="C73" s="17">
        <v>145.83</v>
      </c>
      <c r="D73" s="17">
        <v>12642.71</v>
      </c>
      <c r="E73" s="18" t="s">
        <v>13</v>
      </c>
      <c r="F73" s="18" t="s">
        <v>13</v>
      </c>
      <c r="G73" s="19" t="s">
        <v>13</v>
      </c>
      <c r="H73" s="20">
        <v>12642.71</v>
      </c>
      <c r="I73" s="6"/>
    </row>
    <row r="74" spans="1:9" ht="12.75">
      <c r="A74" s="15" t="s">
        <v>48</v>
      </c>
      <c r="B74" s="16">
        <v>18099.58</v>
      </c>
      <c r="C74" s="17">
        <v>1260.83</v>
      </c>
      <c r="D74" s="17">
        <v>19360.42</v>
      </c>
      <c r="E74" s="18" t="s">
        <v>13</v>
      </c>
      <c r="F74" s="18">
        <v>3.75</v>
      </c>
      <c r="G74" s="24" t="s">
        <v>13</v>
      </c>
      <c r="H74" s="20">
        <v>19364.54</v>
      </c>
      <c r="I74" s="6"/>
    </row>
    <row r="75" spans="1:9" ht="12.75">
      <c r="A75" s="15" t="s">
        <v>49</v>
      </c>
      <c r="B75" s="17">
        <v>3360.95</v>
      </c>
      <c r="C75" s="17" t="s">
        <v>13</v>
      </c>
      <c r="D75" s="17">
        <v>3360.95</v>
      </c>
      <c r="E75" s="18" t="s">
        <v>13</v>
      </c>
      <c r="F75" s="18" t="s">
        <v>13</v>
      </c>
      <c r="G75" s="19" t="s">
        <v>13</v>
      </c>
      <c r="H75" s="20">
        <v>3360.95</v>
      </c>
      <c r="I75" s="6"/>
    </row>
    <row r="76" spans="1:9" ht="12.75">
      <c r="A76" s="15" t="s">
        <v>50</v>
      </c>
      <c r="B76" s="17">
        <v>5727.4</v>
      </c>
      <c r="C76" s="17">
        <v>133.97</v>
      </c>
      <c r="D76" s="17">
        <v>5861.37</v>
      </c>
      <c r="E76" s="18">
        <v>9.04</v>
      </c>
      <c r="F76" s="24" t="s">
        <v>13</v>
      </c>
      <c r="G76" s="24" t="s">
        <v>13</v>
      </c>
      <c r="H76" s="20">
        <v>5870.55</v>
      </c>
      <c r="I76" s="6"/>
    </row>
    <row r="77" spans="1:9" ht="12.75">
      <c r="A77" s="15" t="s">
        <v>51</v>
      </c>
      <c r="B77" s="17">
        <v>20980.06</v>
      </c>
      <c r="C77" s="17" t="s">
        <v>13</v>
      </c>
      <c r="D77" s="17">
        <v>20980.06</v>
      </c>
      <c r="E77" s="18" t="s">
        <v>13</v>
      </c>
      <c r="F77" s="18" t="s">
        <v>13</v>
      </c>
      <c r="G77" s="19" t="s">
        <v>13</v>
      </c>
      <c r="H77" s="20">
        <v>20980.06</v>
      </c>
      <c r="I77" s="6"/>
    </row>
    <row r="78" spans="1:9" ht="12.75">
      <c r="A78" s="15" t="s">
        <v>52</v>
      </c>
      <c r="B78" s="17">
        <v>52769.54</v>
      </c>
      <c r="C78" s="17">
        <v>1400</v>
      </c>
      <c r="D78" s="17">
        <v>54169.54</v>
      </c>
      <c r="E78" s="18" t="s">
        <v>13</v>
      </c>
      <c r="F78" s="18" t="s">
        <v>13</v>
      </c>
      <c r="G78" s="19" t="s">
        <v>13</v>
      </c>
      <c r="H78" s="20">
        <v>54169.54</v>
      </c>
      <c r="I78" s="6"/>
    </row>
    <row r="79" spans="1:9" ht="12.75">
      <c r="A79" s="22" t="str">
        <f>UPPER(" Andalucía")</f>
        <v> ANDALUCÍA</v>
      </c>
      <c r="B79" s="23">
        <v>125505.66</v>
      </c>
      <c r="C79" s="23">
        <v>3662.71</v>
      </c>
      <c r="D79" s="23">
        <v>129168.38</v>
      </c>
      <c r="E79" s="24">
        <v>74.12</v>
      </c>
      <c r="F79" s="24">
        <v>8.93</v>
      </c>
      <c r="G79" s="25">
        <v>0.91</v>
      </c>
      <c r="H79" s="26">
        <v>129252.32</v>
      </c>
      <c r="I79" s="6"/>
    </row>
    <row r="80" spans="1:9" ht="12.75">
      <c r="A80" s="22"/>
      <c r="B80" s="23"/>
      <c r="C80" s="24"/>
      <c r="D80" s="23"/>
      <c r="E80" s="24"/>
      <c r="F80" s="24"/>
      <c r="G80" s="25"/>
      <c r="H80" s="26"/>
      <c r="I80" s="6"/>
    </row>
    <row r="81" spans="1:9" ht="12.75">
      <c r="A81" s="15" t="s">
        <v>53</v>
      </c>
      <c r="B81" s="16">
        <v>15600</v>
      </c>
      <c r="C81" s="18" t="s">
        <v>13</v>
      </c>
      <c r="D81" s="17">
        <v>15600</v>
      </c>
      <c r="E81" s="18" t="s">
        <v>13</v>
      </c>
      <c r="F81" s="18" t="s">
        <v>13</v>
      </c>
      <c r="G81" s="19" t="s">
        <v>13</v>
      </c>
      <c r="H81" s="20">
        <v>15600</v>
      </c>
      <c r="I81" s="6"/>
    </row>
    <row r="82" spans="1:9" ht="12.75">
      <c r="A82" s="15" t="s">
        <v>54</v>
      </c>
      <c r="B82" s="16">
        <v>20000</v>
      </c>
      <c r="C82" s="21">
        <v>1083.33</v>
      </c>
      <c r="D82" s="17">
        <v>21083.33</v>
      </c>
      <c r="E82" s="18" t="s">
        <v>13</v>
      </c>
      <c r="F82" s="18" t="s">
        <v>13</v>
      </c>
      <c r="G82" s="19" t="s">
        <v>13</v>
      </c>
      <c r="H82" s="20">
        <v>21083.33</v>
      </c>
      <c r="I82" s="6"/>
    </row>
    <row r="83" spans="1:9" ht="12.75">
      <c r="A83" s="22" t="str">
        <f>UPPER(" Canarias")</f>
        <v> CANARIAS</v>
      </c>
      <c r="B83" s="27">
        <v>35600</v>
      </c>
      <c r="C83" s="28">
        <v>1083.33</v>
      </c>
      <c r="D83" s="23">
        <v>36683.33</v>
      </c>
      <c r="E83" s="24" t="s">
        <v>13</v>
      </c>
      <c r="F83" s="24" t="s">
        <v>13</v>
      </c>
      <c r="G83" s="25" t="s">
        <v>13</v>
      </c>
      <c r="H83" s="26">
        <v>36683.33</v>
      </c>
      <c r="I83" s="6"/>
    </row>
    <row r="84" spans="1:9" ht="12.75">
      <c r="A84" s="22"/>
      <c r="B84" s="27"/>
      <c r="C84" s="28"/>
      <c r="D84" s="23"/>
      <c r="E84" s="24"/>
      <c r="F84" s="24"/>
      <c r="G84" s="25"/>
      <c r="H84" s="32"/>
      <c r="I84" s="6"/>
    </row>
    <row r="85" spans="1:9" ht="13.5" thickBot="1">
      <c r="A85" s="33" t="s">
        <v>55</v>
      </c>
      <c r="B85" s="34">
        <v>1081495.52</v>
      </c>
      <c r="C85" s="34">
        <v>45417.47</v>
      </c>
      <c r="D85" s="34">
        <v>1126913</v>
      </c>
      <c r="E85" s="35">
        <v>165.77</v>
      </c>
      <c r="F85" s="35">
        <v>183.63</v>
      </c>
      <c r="G85" s="36">
        <v>8.91</v>
      </c>
      <c r="H85" s="37">
        <v>1127271.24</v>
      </c>
      <c r="I85" s="6"/>
    </row>
    <row r="86" spans="8:9" ht="12.75">
      <c r="H86" s="38"/>
      <c r="I86" s="6"/>
    </row>
  </sheetData>
  <mergeCells count="10">
    <mergeCell ref="A3:H3"/>
    <mergeCell ref="A1:H1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L86"/>
  <sheetViews>
    <sheetView showGridLines="0" zoomScale="75" zoomScaleNormal="75" workbookViewId="0" topLeftCell="A46">
      <selection activeCell="C67" sqref="C67"/>
    </sheetView>
  </sheetViews>
  <sheetFormatPr defaultColWidth="11.421875" defaultRowHeight="12.75"/>
  <cols>
    <col min="1" max="1" width="31.8515625" style="3" customWidth="1"/>
    <col min="2" max="8" width="13.7109375" style="3" customWidth="1"/>
    <col min="9" max="16384" width="11.421875" style="3" customWidth="1"/>
  </cols>
  <sheetData>
    <row r="1" spans="1:8" s="1" customFormat="1" ht="18">
      <c r="A1" s="40" t="s">
        <v>0</v>
      </c>
      <c r="B1" s="40"/>
      <c r="C1" s="40"/>
      <c r="D1" s="40"/>
      <c r="E1" s="40"/>
      <c r="F1" s="40"/>
      <c r="G1" s="40"/>
      <c r="H1" s="40"/>
    </row>
    <row r="3" spans="1:12" ht="15">
      <c r="A3" s="39" t="s">
        <v>56</v>
      </c>
      <c r="B3" s="39"/>
      <c r="C3" s="39"/>
      <c r="D3" s="39"/>
      <c r="E3" s="39"/>
      <c r="F3" s="39"/>
      <c r="G3" s="39"/>
      <c r="H3" s="39"/>
      <c r="I3" s="2"/>
      <c r="J3" s="2"/>
      <c r="K3" s="2"/>
      <c r="L3" s="2"/>
    </row>
    <row r="4" spans="1:12" ht="15" thickBot="1">
      <c r="A4" s="2"/>
      <c r="B4" s="2"/>
      <c r="C4" s="2"/>
      <c r="D4" s="2"/>
      <c r="E4" s="2"/>
      <c r="F4" s="2"/>
      <c r="G4" s="2"/>
      <c r="H4" s="2"/>
      <c r="I4" s="4"/>
      <c r="J4" s="2"/>
      <c r="K4" s="2"/>
      <c r="L4" s="2"/>
    </row>
    <row r="5" spans="1:9" ht="12.75">
      <c r="A5" s="5" t="s">
        <v>2</v>
      </c>
      <c r="B5" s="41" t="s">
        <v>3</v>
      </c>
      <c r="C5" s="42"/>
      <c r="D5" s="43"/>
      <c r="E5" s="44" t="s">
        <v>4</v>
      </c>
      <c r="F5" s="44" t="s">
        <v>5</v>
      </c>
      <c r="G5" s="44" t="s">
        <v>6</v>
      </c>
      <c r="H5" s="47" t="s">
        <v>7</v>
      </c>
      <c r="I5" s="6"/>
    </row>
    <row r="6" spans="1:9" ht="12.75">
      <c r="A6" s="7" t="s">
        <v>8</v>
      </c>
      <c r="B6" s="50" t="s">
        <v>9</v>
      </c>
      <c r="C6" s="50" t="s">
        <v>10</v>
      </c>
      <c r="D6" s="50" t="s">
        <v>7</v>
      </c>
      <c r="E6" s="45"/>
      <c r="F6" s="45"/>
      <c r="G6" s="45"/>
      <c r="H6" s="48"/>
      <c r="I6" s="6"/>
    </row>
    <row r="7" spans="1:9" ht="13.5" thickBot="1">
      <c r="A7" s="8"/>
      <c r="B7" s="49"/>
      <c r="C7" s="49" t="s">
        <v>10</v>
      </c>
      <c r="D7" s="49" t="s">
        <v>7</v>
      </c>
      <c r="E7" s="46"/>
      <c r="F7" s="46"/>
      <c r="G7" s="46"/>
      <c r="H7" s="49"/>
      <c r="I7" s="6"/>
    </row>
    <row r="8" spans="1:9" ht="12.75">
      <c r="A8" s="9" t="s">
        <v>11</v>
      </c>
      <c r="B8" s="10">
        <v>5740</v>
      </c>
      <c r="C8" s="11">
        <v>5950</v>
      </c>
      <c r="D8" s="11">
        <v>11690</v>
      </c>
      <c r="E8" s="12">
        <v>2.8</v>
      </c>
      <c r="F8" s="12">
        <v>15.13</v>
      </c>
      <c r="G8" s="13">
        <v>0.87</v>
      </c>
      <c r="H8" s="14">
        <v>11708.79</v>
      </c>
      <c r="I8" s="6"/>
    </row>
    <row r="9" spans="1:9" ht="12.75">
      <c r="A9" s="15" t="s">
        <v>12</v>
      </c>
      <c r="B9" s="16">
        <v>10228.54</v>
      </c>
      <c r="C9" s="17">
        <v>1695.89</v>
      </c>
      <c r="D9" s="17">
        <v>11924.43</v>
      </c>
      <c r="E9" s="18" t="s">
        <v>13</v>
      </c>
      <c r="F9" s="18" t="s">
        <v>13</v>
      </c>
      <c r="G9" s="19" t="s">
        <v>13</v>
      </c>
      <c r="H9" s="20">
        <v>11924.43</v>
      </c>
      <c r="I9" s="6"/>
    </row>
    <row r="10" spans="1:9" ht="12.75">
      <c r="A10" s="15" t="s">
        <v>14</v>
      </c>
      <c r="B10" s="16">
        <v>14462.5</v>
      </c>
      <c r="C10" s="21">
        <v>887.5</v>
      </c>
      <c r="D10" s="17">
        <v>15350</v>
      </c>
      <c r="E10" s="18">
        <v>1.78</v>
      </c>
      <c r="F10" s="18">
        <v>8.6</v>
      </c>
      <c r="G10" s="19">
        <v>1.95</v>
      </c>
      <c r="H10" s="20">
        <v>15362.32</v>
      </c>
      <c r="I10" s="6"/>
    </row>
    <row r="11" spans="1:9" ht="12.75">
      <c r="A11" s="15" t="s">
        <v>15</v>
      </c>
      <c r="B11" s="16">
        <v>11250</v>
      </c>
      <c r="C11" s="17">
        <v>8733.33</v>
      </c>
      <c r="D11" s="17">
        <v>19983.33</v>
      </c>
      <c r="E11" s="18">
        <v>17.5</v>
      </c>
      <c r="F11" s="18">
        <v>20</v>
      </c>
      <c r="G11" s="19" t="s">
        <v>13</v>
      </c>
      <c r="H11" s="20">
        <v>20020.83</v>
      </c>
      <c r="I11" s="6"/>
    </row>
    <row r="12" spans="1:9" ht="12.75">
      <c r="A12" s="22" t="str">
        <f>UPPER(" Galicia")</f>
        <v> GALICIA</v>
      </c>
      <c r="B12" s="23">
        <v>41681.04</v>
      </c>
      <c r="C12" s="23">
        <v>17266.72</v>
      </c>
      <c r="D12" s="23">
        <v>58947.76</v>
      </c>
      <c r="E12" s="24">
        <v>22.08</v>
      </c>
      <c r="F12" s="24">
        <v>43.73</v>
      </c>
      <c r="G12" s="25">
        <v>2.82</v>
      </c>
      <c r="H12" s="26">
        <v>59016.37</v>
      </c>
      <c r="I12" s="6"/>
    </row>
    <row r="13" spans="1:9" ht="12.75">
      <c r="A13" s="22"/>
      <c r="B13" s="23"/>
      <c r="C13" s="24"/>
      <c r="D13" s="23"/>
      <c r="E13" s="24"/>
      <c r="F13" s="24"/>
      <c r="G13" s="25"/>
      <c r="H13" s="26"/>
      <c r="I13" s="6"/>
    </row>
    <row r="14" spans="1:9" ht="12.75">
      <c r="A14" s="22" t="str">
        <f>UPPER(" P. de Asturias")</f>
        <v> P. DE ASTURIAS</v>
      </c>
      <c r="B14" s="27">
        <v>5800</v>
      </c>
      <c r="C14" s="28">
        <v>2275</v>
      </c>
      <c r="D14" s="23">
        <v>8075</v>
      </c>
      <c r="E14" s="24" t="s">
        <v>13</v>
      </c>
      <c r="F14" s="24" t="s">
        <v>13</v>
      </c>
      <c r="G14" s="25" t="s">
        <v>13</v>
      </c>
      <c r="H14" s="26">
        <v>8075</v>
      </c>
      <c r="I14" s="6"/>
    </row>
    <row r="15" spans="1:9" ht="12.75">
      <c r="A15" s="22"/>
      <c r="B15" s="27"/>
      <c r="C15" s="28"/>
      <c r="D15" s="23"/>
      <c r="E15" s="24"/>
      <c r="F15" s="24"/>
      <c r="G15" s="25"/>
      <c r="H15" s="26"/>
      <c r="I15" s="6"/>
    </row>
    <row r="16" spans="1:9" ht="12.75">
      <c r="A16" s="22" t="str">
        <f>UPPER(" Cantabria")</f>
        <v> CANTABRIA</v>
      </c>
      <c r="B16" s="27">
        <v>4159.55</v>
      </c>
      <c r="C16" s="28">
        <v>2922.06</v>
      </c>
      <c r="D16" s="23">
        <v>7081.61</v>
      </c>
      <c r="E16" s="24" t="s">
        <v>13</v>
      </c>
      <c r="F16" s="24">
        <v>53.57</v>
      </c>
      <c r="G16" s="25" t="s">
        <v>13</v>
      </c>
      <c r="H16" s="26">
        <v>7135.18</v>
      </c>
      <c r="I16" s="6"/>
    </row>
    <row r="17" spans="1:9" ht="12.75">
      <c r="A17" s="22"/>
      <c r="B17" s="27"/>
      <c r="C17" s="28"/>
      <c r="D17" s="23"/>
      <c r="E17" s="24"/>
      <c r="F17" s="24"/>
      <c r="G17" s="25"/>
      <c r="H17" s="26"/>
      <c r="I17" s="6"/>
    </row>
    <row r="18" spans="1:9" ht="12.75">
      <c r="A18" s="15" t="s">
        <v>16</v>
      </c>
      <c r="B18" s="16">
        <v>8302.5</v>
      </c>
      <c r="C18" s="17">
        <v>129.17</v>
      </c>
      <c r="D18" s="17">
        <v>8431.67</v>
      </c>
      <c r="E18" s="18" t="s">
        <v>13</v>
      </c>
      <c r="F18" s="18" t="s">
        <v>13</v>
      </c>
      <c r="G18" s="19" t="s">
        <v>13</v>
      </c>
      <c r="H18" s="20">
        <v>8431.67</v>
      </c>
      <c r="I18" s="6"/>
    </row>
    <row r="19" spans="1:9" ht="12.75">
      <c r="A19" s="15" t="s">
        <v>17</v>
      </c>
      <c r="B19" s="16">
        <v>11734.65</v>
      </c>
      <c r="C19" s="21">
        <v>268.47</v>
      </c>
      <c r="D19" s="17">
        <v>12003.12</v>
      </c>
      <c r="E19" s="18" t="s">
        <v>13</v>
      </c>
      <c r="F19" s="18" t="s">
        <v>13</v>
      </c>
      <c r="G19" s="19" t="s">
        <v>13</v>
      </c>
      <c r="H19" s="20">
        <v>12003.12</v>
      </c>
      <c r="I19" s="6"/>
    </row>
    <row r="20" spans="1:9" ht="12.75">
      <c r="A20" s="15" t="s">
        <v>18</v>
      </c>
      <c r="B20" s="16">
        <v>13525.2</v>
      </c>
      <c r="C20" s="21">
        <v>322.92</v>
      </c>
      <c r="D20" s="17">
        <v>13848.12</v>
      </c>
      <c r="E20" s="18" t="s">
        <v>13</v>
      </c>
      <c r="F20" s="18" t="s">
        <v>13</v>
      </c>
      <c r="G20" s="19" t="s">
        <v>13</v>
      </c>
      <c r="H20" s="20">
        <v>13848.12</v>
      </c>
      <c r="I20" s="6"/>
    </row>
    <row r="21" spans="1:9" ht="12.75">
      <c r="A21" s="22" t="str">
        <f>UPPER(" País Vasco")</f>
        <v> PAÍS VASCO</v>
      </c>
      <c r="B21" s="27">
        <v>33562.35</v>
      </c>
      <c r="C21" s="23">
        <v>720.56</v>
      </c>
      <c r="D21" s="23">
        <v>34282.91</v>
      </c>
      <c r="E21" s="24" t="s">
        <v>13</v>
      </c>
      <c r="F21" s="24" t="s">
        <v>13</v>
      </c>
      <c r="G21" s="25" t="s">
        <v>13</v>
      </c>
      <c r="H21" s="26">
        <v>34282.91</v>
      </c>
      <c r="I21" s="6"/>
    </row>
    <row r="22" spans="1:9" ht="12.75">
      <c r="A22" s="22"/>
      <c r="B22" s="27"/>
      <c r="C22" s="23"/>
      <c r="D22" s="23"/>
      <c r="E22" s="24"/>
      <c r="F22" s="24"/>
      <c r="G22" s="25"/>
      <c r="H22" s="26"/>
      <c r="I22" s="6"/>
    </row>
    <row r="23" spans="1:9" ht="12.75">
      <c r="A23" s="22" t="str">
        <f>UPPER(" Navarra")</f>
        <v> NAVARRA</v>
      </c>
      <c r="B23" s="27">
        <v>35750.63</v>
      </c>
      <c r="C23" s="23">
        <v>951.14</v>
      </c>
      <c r="D23" s="23">
        <v>36701.77</v>
      </c>
      <c r="E23" s="24" t="s">
        <v>13</v>
      </c>
      <c r="F23" s="24" t="s">
        <v>13</v>
      </c>
      <c r="G23" s="25" t="s">
        <v>13</v>
      </c>
      <c r="H23" s="26">
        <v>36701.77</v>
      </c>
      <c r="I23" s="6"/>
    </row>
    <row r="24" spans="1:9" ht="12.75">
      <c r="A24" s="22"/>
      <c r="B24" s="27"/>
      <c r="C24" s="23"/>
      <c r="D24" s="23"/>
      <c r="E24" s="24"/>
      <c r="F24" s="24"/>
      <c r="G24" s="25"/>
      <c r="H24" s="26"/>
      <c r="I24" s="6"/>
    </row>
    <row r="25" spans="1:9" ht="12.75">
      <c r="A25" s="22" t="str">
        <f>UPPER(" La Rioja")</f>
        <v> LA RIOJA</v>
      </c>
      <c r="B25" s="23">
        <v>3809.43</v>
      </c>
      <c r="C25" s="23">
        <v>258.5</v>
      </c>
      <c r="D25" s="23">
        <v>4067.93</v>
      </c>
      <c r="E25" s="24" t="s">
        <v>13</v>
      </c>
      <c r="F25" s="24" t="s">
        <v>13</v>
      </c>
      <c r="G25" s="25" t="s">
        <v>13</v>
      </c>
      <c r="H25" s="26">
        <v>4067.93</v>
      </c>
      <c r="I25" s="6"/>
    </row>
    <row r="26" spans="1:9" ht="12.75">
      <c r="A26" s="22"/>
      <c r="B26" s="23"/>
      <c r="C26" s="23"/>
      <c r="D26" s="24"/>
      <c r="E26" s="24"/>
      <c r="F26" s="24"/>
      <c r="G26" s="25"/>
      <c r="H26" s="26"/>
      <c r="I26" s="6"/>
    </row>
    <row r="27" spans="1:9" ht="12.75">
      <c r="A27" s="15" t="s">
        <v>19</v>
      </c>
      <c r="B27" s="27">
        <v>12913.46</v>
      </c>
      <c r="C27" s="17">
        <v>1023.37</v>
      </c>
      <c r="D27" s="21">
        <v>13936.83</v>
      </c>
      <c r="E27" s="18" t="s">
        <v>13</v>
      </c>
      <c r="F27" s="18" t="s">
        <v>13</v>
      </c>
      <c r="G27" s="19" t="s">
        <v>13</v>
      </c>
      <c r="H27" s="20">
        <v>13936.83</v>
      </c>
      <c r="I27" s="6"/>
    </row>
    <row r="28" spans="1:9" ht="12.75">
      <c r="A28" s="15" t="s">
        <v>20</v>
      </c>
      <c r="B28" s="17">
        <v>2211.93</v>
      </c>
      <c r="C28" s="17">
        <v>454.79</v>
      </c>
      <c r="D28" s="17">
        <v>2666.72</v>
      </c>
      <c r="E28" s="18" t="s">
        <v>13</v>
      </c>
      <c r="F28" s="18" t="s">
        <v>13</v>
      </c>
      <c r="G28" s="19" t="s">
        <v>13</v>
      </c>
      <c r="H28" s="20">
        <v>2666.72</v>
      </c>
      <c r="I28" s="6"/>
    </row>
    <row r="29" spans="1:9" ht="12.75">
      <c r="A29" s="15" t="s">
        <v>21</v>
      </c>
      <c r="B29" s="16">
        <v>36332.16</v>
      </c>
      <c r="C29" s="17" t="s">
        <v>13</v>
      </c>
      <c r="D29" s="21">
        <v>36332.16</v>
      </c>
      <c r="E29" s="18" t="s">
        <v>13</v>
      </c>
      <c r="F29" s="18" t="s">
        <v>13</v>
      </c>
      <c r="G29" s="19" t="s">
        <v>13</v>
      </c>
      <c r="H29" s="20">
        <v>36332.16</v>
      </c>
      <c r="I29" s="6"/>
    </row>
    <row r="30" spans="1:9" ht="12.75">
      <c r="A30" s="22" t="str">
        <f>UPPER(" Aragón")</f>
        <v> ARAGÓN</v>
      </c>
      <c r="B30" s="23">
        <v>51457.55</v>
      </c>
      <c r="C30" s="23">
        <v>1478.16</v>
      </c>
      <c r="D30" s="23">
        <v>52935.71</v>
      </c>
      <c r="E30" s="24" t="s">
        <v>13</v>
      </c>
      <c r="F30" s="24" t="s">
        <v>13</v>
      </c>
      <c r="G30" s="25" t="s">
        <v>13</v>
      </c>
      <c r="H30" s="26">
        <v>52935.71</v>
      </c>
      <c r="I30" s="6"/>
    </row>
    <row r="31" spans="1:9" ht="12.75">
      <c r="A31" s="22"/>
      <c r="B31" s="23"/>
      <c r="C31" s="23"/>
      <c r="D31" s="23"/>
      <c r="E31" s="24"/>
      <c r="F31" s="24"/>
      <c r="G31" s="25"/>
      <c r="H31" s="26"/>
      <c r="I31" s="6"/>
    </row>
    <row r="32" spans="1:9" ht="12.75">
      <c r="A32" s="15" t="s">
        <v>22</v>
      </c>
      <c r="B32" s="16">
        <v>27275.95</v>
      </c>
      <c r="C32" s="17">
        <v>1131.12</v>
      </c>
      <c r="D32" s="17">
        <v>28407.07</v>
      </c>
      <c r="E32" s="18" t="s">
        <v>13</v>
      </c>
      <c r="F32" s="18" t="s">
        <v>13</v>
      </c>
      <c r="G32" s="19" t="s">
        <v>13</v>
      </c>
      <c r="H32" s="20">
        <v>28407.07</v>
      </c>
      <c r="I32" s="6"/>
    </row>
    <row r="33" spans="1:9" ht="12.75">
      <c r="A33" s="15" t="s">
        <v>23</v>
      </c>
      <c r="B33" s="16">
        <v>19433.33</v>
      </c>
      <c r="C33" s="17">
        <v>1433.75</v>
      </c>
      <c r="D33" s="21">
        <v>20867.08</v>
      </c>
      <c r="E33" s="18" t="s">
        <v>13</v>
      </c>
      <c r="F33" s="18" t="s">
        <v>13</v>
      </c>
      <c r="G33" s="19" t="s">
        <v>13</v>
      </c>
      <c r="H33" s="20">
        <v>20867.08</v>
      </c>
      <c r="I33" s="6"/>
    </row>
    <row r="34" spans="1:9" ht="12.75">
      <c r="A34" s="15" t="s">
        <v>24</v>
      </c>
      <c r="B34" s="16">
        <v>40350.14</v>
      </c>
      <c r="C34" s="17">
        <v>286.67</v>
      </c>
      <c r="D34" s="21">
        <v>40636.81</v>
      </c>
      <c r="E34" s="18" t="s">
        <v>13</v>
      </c>
      <c r="F34" s="18" t="s">
        <v>13</v>
      </c>
      <c r="G34" s="19" t="s">
        <v>13</v>
      </c>
      <c r="H34" s="20">
        <v>40636.81</v>
      </c>
      <c r="I34" s="6"/>
    </row>
    <row r="35" spans="1:9" ht="12.75">
      <c r="A35" s="15" t="s">
        <v>25</v>
      </c>
      <c r="B35" s="16">
        <v>44311.05</v>
      </c>
      <c r="C35" s="17">
        <v>298.96</v>
      </c>
      <c r="D35" s="17">
        <v>44610.01</v>
      </c>
      <c r="E35" s="18" t="s">
        <v>13</v>
      </c>
      <c r="F35" s="18" t="s">
        <v>13</v>
      </c>
      <c r="G35" s="19" t="s">
        <v>13</v>
      </c>
      <c r="H35" s="20">
        <v>44610.01</v>
      </c>
      <c r="I35" s="6"/>
    </row>
    <row r="36" spans="1:9" ht="12.75">
      <c r="A36" s="22" t="str">
        <f>UPPER(" Cataluña")</f>
        <v> CATALUÑA</v>
      </c>
      <c r="B36" s="27">
        <v>131370.47</v>
      </c>
      <c r="C36" s="23">
        <v>3150.5</v>
      </c>
      <c r="D36" s="23">
        <v>134520.97</v>
      </c>
      <c r="E36" s="24" t="s">
        <v>13</v>
      </c>
      <c r="F36" s="24" t="s">
        <v>13</v>
      </c>
      <c r="G36" s="25" t="s">
        <v>13</v>
      </c>
      <c r="H36" s="26">
        <v>134520.97</v>
      </c>
      <c r="I36" s="6"/>
    </row>
    <row r="37" spans="1:9" ht="12.75">
      <c r="A37" s="22"/>
      <c r="B37" s="27"/>
      <c r="C37" s="23"/>
      <c r="D37" s="24"/>
      <c r="E37" s="24"/>
      <c r="F37" s="24"/>
      <c r="G37" s="25"/>
      <c r="H37" s="26"/>
      <c r="I37" s="6"/>
    </row>
    <row r="38" spans="1:9" ht="12.75">
      <c r="A38" s="22" t="str">
        <f>UPPER(" Baleares")</f>
        <v> BALEARES</v>
      </c>
      <c r="B38" s="27">
        <v>6232.12</v>
      </c>
      <c r="C38" s="23">
        <v>455.67</v>
      </c>
      <c r="D38" s="28">
        <v>6687.79</v>
      </c>
      <c r="E38" s="24" t="s">
        <v>13</v>
      </c>
      <c r="F38" s="25" t="s">
        <v>13</v>
      </c>
      <c r="G38" s="25" t="s">
        <v>13</v>
      </c>
      <c r="H38" s="26">
        <v>6688.51</v>
      </c>
      <c r="I38" s="6"/>
    </row>
    <row r="39" spans="1:9" ht="12.75">
      <c r="A39" s="22"/>
      <c r="B39" s="27"/>
      <c r="C39" s="23"/>
      <c r="D39" s="28"/>
      <c r="E39" s="24"/>
      <c r="F39" s="28"/>
      <c r="G39" s="29"/>
      <c r="H39" s="26"/>
      <c r="I39" s="6"/>
    </row>
    <row r="40" spans="1:9" ht="12.75">
      <c r="A40" s="15" t="s">
        <v>26</v>
      </c>
      <c r="B40" s="17">
        <v>3262.5</v>
      </c>
      <c r="C40" s="17">
        <v>425</v>
      </c>
      <c r="D40" s="17">
        <v>3687.5</v>
      </c>
      <c r="E40" s="18" t="s">
        <v>13</v>
      </c>
      <c r="F40" s="18" t="s">
        <v>13</v>
      </c>
      <c r="G40" s="19" t="s">
        <v>13</v>
      </c>
      <c r="H40" s="20">
        <v>3687.5</v>
      </c>
      <c r="I40" s="6"/>
    </row>
    <row r="41" spans="1:9" ht="12.75">
      <c r="A41" s="15" t="s">
        <v>27</v>
      </c>
      <c r="B41" s="16">
        <v>37912.5</v>
      </c>
      <c r="C41" s="17">
        <v>700</v>
      </c>
      <c r="D41" s="17">
        <v>38612.5</v>
      </c>
      <c r="E41" s="18" t="s">
        <v>13</v>
      </c>
      <c r="F41" s="18" t="s">
        <v>13</v>
      </c>
      <c r="G41" s="19" t="s">
        <v>13</v>
      </c>
      <c r="H41" s="20">
        <v>38612.5</v>
      </c>
      <c r="I41" s="6"/>
    </row>
    <row r="42" spans="1:9" ht="12.75">
      <c r="A42" s="15" t="s">
        <v>28</v>
      </c>
      <c r="B42" s="17">
        <v>2906.25</v>
      </c>
      <c r="C42" s="17">
        <v>1866.67</v>
      </c>
      <c r="D42" s="17">
        <v>4772.92</v>
      </c>
      <c r="E42" s="25" t="s">
        <v>13</v>
      </c>
      <c r="F42" s="25" t="s">
        <v>13</v>
      </c>
      <c r="G42" s="25" t="s">
        <v>13</v>
      </c>
      <c r="H42" s="20">
        <v>4773</v>
      </c>
      <c r="I42" s="6"/>
    </row>
    <row r="43" spans="1:9" ht="12.75">
      <c r="A43" s="15" t="s">
        <v>29</v>
      </c>
      <c r="B43" s="16">
        <v>9833.96</v>
      </c>
      <c r="C43" s="16">
        <v>137.5</v>
      </c>
      <c r="D43" s="17">
        <v>9971.46</v>
      </c>
      <c r="E43" s="18" t="s">
        <v>13</v>
      </c>
      <c r="F43" s="18" t="s">
        <v>13</v>
      </c>
      <c r="G43" s="19" t="s">
        <v>13</v>
      </c>
      <c r="H43" s="20">
        <v>9971.46</v>
      </c>
      <c r="I43" s="6"/>
    </row>
    <row r="44" spans="1:9" ht="12.75">
      <c r="A44" s="15" t="s">
        <v>30</v>
      </c>
      <c r="B44" s="16">
        <v>787.5</v>
      </c>
      <c r="C44" s="17">
        <v>46.25</v>
      </c>
      <c r="D44" s="17">
        <v>833.75</v>
      </c>
      <c r="E44" s="18" t="s">
        <v>13</v>
      </c>
      <c r="F44" s="18" t="s">
        <v>13</v>
      </c>
      <c r="G44" s="19" t="s">
        <v>13</v>
      </c>
      <c r="H44" s="20">
        <v>833.75</v>
      </c>
      <c r="I44" s="6"/>
    </row>
    <row r="45" spans="1:9" ht="12.75">
      <c r="A45" s="15" t="s">
        <v>31</v>
      </c>
      <c r="B45" s="17">
        <v>13800</v>
      </c>
      <c r="C45" s="17">
        <v>400</v>
      </c>
      <c r="D45" s="17">
        <v>14200</v>
      </c>
      <c r="E45" s="18" t="s">
        <v>13</v>
      </c>
      <c r="F45" s="18" t="s">
        <v>13</v>
      </c>
      <c r="G45" s="19" t="s">
        <v>13</v>
      </c>
      <c r="H45" s="20">
        <v>14200</v>
      </c>
      <c r="I45" s="6"/>
    </row>
    <row r="46" spans="1:9" ht="12.75">
      <c r="A46" s="15" t="s">
        <v>32</v>
      </c>
      <c r="B46" s="17">
        <v>910</v>
      </c>
      <c r="C46" s="17">
        <v>8.33</v>
      </c>
      <c r="D46" s="17">
        <v>918.33</v>
      </c>
      <c r="E46" s="18" t="s">
        <v>13</v>
      </c>
      <c r="F46" s="18" t="s">
        <v>13</v>
      </c>
      <c r="G46" s="19" t="s">
        <v>13</v>
      </c>
      <c r="H46" s="20">
        <v>918.33</v>
      </c>
      <c r="I46" s="6"/>
    </row>
    <row r="47" spans="1:9" ht="12.75">
      <c r="A47" s="15" t="s">
        <v>33</v>
      </c>
      <c r="B47" s="16">
        <v>107118.37</v>
      </c>
      <c r="C47" s="17">
        <v>375</v>
      </c>
      <c r="D47" s="17">
        <v>107493.37</v>
      </c>
      <c r="E47" s="18">
        <v>2</v>
      </c>
      <c r="F47" s="18">
        <v>1.25</v>
      </c>
      <c r="G47" s="19" t="s">
        <v>13</v>
      </c>
      <c r="H47" s="20">
        <v>107496.62</v>
      </c>
      <c r="I47" s="6"/>
    </row>
    <row r="48" spans="1:9" ht="12.75">
      <c r="A48" s="15" t="s">
        <v>34</v>
      </c>
      <c r="B48" s="17" t="s">
        <v>13</v>
      </c>
      <c r="C48" s="17">
        <v>1150</v>
      </c>
      <c r="D48" s="17">
        <v>1150</v>
      </c>
      <c r="E48" s="18" t="s">
        <v>13</v>
      </c>
      <c r="F48" s="18" t="s">
        <v>13</v>
      </c>
      <c r="G48" s="19" t="s">
        <v>13</v>
      </c>
      <c r="H48" s="20">
        <v>1150</v>
      </c>
      <c r="I48" s="6"/>
    </row>
    <row r="49" spans="1:9" ht="12.75">
      <c r="A49" s="22" t="str">
        <f>UPPER(" Castilla y León")</f>
        <v> CASTILLA Y LEÓN</v>
      </c>
      <c r="B49" s="23">
        <v>176531.08</v>
      </c>
      <c r="C49" s="23">
        <v>5108.75</v>
      </c>
      <c r="D49" s="23">
        <v>181639.83</v>
      </c>
      <c r="E49" s="24">
        <v>2.04</v>
      </c>
      <c r="F49" s="24">
        <v>1.29</v>
      </c>
      <c r="G49" s="25" t="s">
        <v>13</v>
      </c>
      <c r="H49" s="26">
        <v>181643.16</v>
      </c>
      <c r="I49" s="6"/>
    </row>
    <row r="50" spans="1:9" ht="12.75">
      <c r="A50" s="22"/>
      <c r="B50" s="23"/>
      <c r="C50" s="23"/>
      <c r="D50" s="23"/>
      <c r="E50" s="24"/>
      <c r="F50" s="24"/>
      <c r="G50" s="25"/>
      <c r="H50" s="26"/>
      <c r="I50" s="6"/>
    </row>
    <row r="51" spans="1:9" ht="12.75">
      <c r="A51" s="22" t="str">
        <f>UPPER(" Madrid")</f>
        <v> MADRID</v>
      </c>
      <c r="B51" s="23">
        <v>39459.8</v>
      </c>
      <c r="C51" s="23" t="s">
        <v>13</v>
      </c>
      <c r="D51" s="23">
        <v>39459.8</v>
      </c>
      <c r="E51" s="24" t="s">
        <v>13</v>
      </c>
      <c r="F51" s="24" t="s">
        <v>13</v>
      </c>
      <c r="G51" s="25" t="s">
        <v>13</v>
      </c>
      <c r="H51" s="26">
        <v>39459.8</v>
      </c>
      <c r="I51" s="6"/>
    </row>
    <row r="52" spans="1:9" ht="12.75">
      <c r="A52" s="22"/>
      <c r="B52" s="23"/>
      <c r="C52" s="23"/>
      <c r="D52" s="23"/>
      <c r="E52" s="24"/>
      <c r="F52" s="24"/>
      <c r="G52" s="25"/>
      <c r="H52" s="26"/>
      <c r="I52" s="6"/>
    </row>
    <row r="53" spans="1:9" ht="12.75">
      <c r="A53" s="15" t="s">
        <v>35</v>
      </c>
      <c r="B53" s="16">
        <v>890.72</v>
      </c>
      <c r="C53" s="17">
        <v>162.5</v>
      </c>
      <c r="D53" s="16">
        <v>1053.22</v>
      </c>
      <c r="E53" s="25" t="s">
        <v>13</v>
      </c>
      <c r="F53" s="18" t="s">
        <v>13</v>
      </c>
      <c r="G53" s="19" t="s">
        <v>13</v>
      </c>
      <c r="H53" s="20">
        <v>1053.55</v>
      </c>
      <c r="I53" s="6"/>
    </row>
    <row r="54" spans="1:9" ht="12.75">
      <c r="A54" s="15" t="s">
        <v>36</v>
      </c>
      <c r="B54" s="17">
        <v>4737.15</v>
      </c>
      <c r="C54" s="17">
        <v>555.9</v>
      </c>
      <c r="D54" s="16">
        <v>5293.05</v>
      </c>
      <c r="E54" s="21">
        <v>0.5</v>
      </c>
      <c r="F54" s="18" t="s">
        <v>13</v>
      </c>
      <c r="G54" s="19" t="s">
        <v>13</v>
      </c>
      <c r="H54" s="20">
        <v>5293.55</v>
      </c>
      <c r="I54" s="6"/>
    </row>
    <row r="55" spans="1:9" ht="12.75">
      <c r="A55" s="15" t="s">
        <v>37</v>
      </c>
      <c r="B55" s="17">
        <v>24286.69</v>
      </c>
      <c r="C55" s="17">
        <v>294.7</v>
      </c>
      <c r="D55" s="21">
        <v>24581.39</v>
      </c>
      <c r="E55" s="18" t="s">
        <v>13</v>
      </c>
      <c r="F55" s="18" t="s">
        <v>13</v>
      </c>
      <c r="G55" s="19" t="s">
        <v>13</v>
      </c>
      <c r="H55" s="20">
        <v>24581.39</v>
      </c>
      <c r="I55" s="6"/>
    </row>
    <row r="56" spans="1:9" ht="12.75">
      <c r="A56" s="15" t="s">
        <v>38</v>
      </c>
      <c r="B56" s="16">
        <v>116671.88</v>
      </c>
      <c r="C56" s="17">
        <v>50.38</v>
      </c>
      <c r="D56" s="16">
        <v>116722.26</v>
      </c>
      <c r="E56" s="18" t="s">
        <v>13</v>
      </c>
      <c r="F56" s="18" t="s">
        <v>13</v>
      </c>
      <c r="G56" s="19" t="s">
        <v>13</v>
      </c>
      <c r="H56" s="20">
        <v>116722.26</v>
      </c>
      <c r="I56" s="6"/>
    </row>
    <row r="57" spans="1:9" ht="12.75">
      <c r="A57" s="15" t="s">
        <v>39</v>
      </c>
      <c r="B57" s="17">
        <v>101323.6</v>
      </c>
      <c r="C57" s="17">
        <v>247.74</v>
      </c>
      <c r="D57" s="17">
        <v>101571.34</v>
      </c>
      <c r="E57" s="18">
        <v>0.93</v>
      </c>
      <c r="F57" s="18">
        <v>1.65</v>
      </c>
      <c r="G57" s="25" t="s">
        <v>13</v>
      </c>
      <c r="H57" s="20">
        <v>101574.28</v>
      </c>
      <c r="I57" s="6"/>
    </row>
    <row r="58" spans="1:9" ht="12.75">
      <c r="A58" s="22" t="str">
        <f>UPPER(" Castilla-La Mancha")</f>
        <v> CASTILLA-LA MANCHA</v>
      </c>
      <c r="B58" s="23">
        <v>247910.04</v>
      </c>
      <c r="C58" s="23">
        <v>1311.22</v>
      </c>
      <c r="D58" s="23">
        <v>249221.26</v>
      </c>
      <c r="E58" s="24">
        <v>1.76</v>
      </c>
      <c r="F58" s="24">
        <v>1.65</v>
      </c>
      <c r="G58" s="25" t="s">
        <v>13</v>
      </c>
      <c r="H58" s="26">
        <v>249225.03</v>
      </c>
      <c r="I58" s="6"/>
    </row>
    <row r="59" spans="1:9" ht="12.75">
      <c r="A59" s="22"/>
      <c r="B59" s="23"/>
      <c r="C59" s="23"/>
      <c r="D59" s="24"/>
      <c r="E59" s="24"/>
      <c r="F59" s="24"/>
      <c r="G59" s="25"/>
      <c r="H59" s="26"/>
      <c r="I59" s="6"/>
    </row>
    <row r="60" spans="1:9" ht="12.75">
      <c r="A60" s="15" t="s">
        <v>40</v>
      </c>
      <c r="B60" s="16">
        <v>6856.38</v>
      </c>
      <c r="C60" s="17">
        <v>130</v>
      </c>
      <c r="D60" s="21">
        <v>6986.38</v>
      </c>
      <c r="E60" s="18" t="s">
        <v>13</v>
      </c>
      <c r="F60" s="18" t="s">
        <v>13</v>
      </c>
      <c r="G60" s="19" t="s">
        <v>13</v>
      </c>
      <c r="H60" s="20">
        <v>6986.38</v>
      </c>
      <c r="I60" s="6"/>
    </row>
    <row r="61" spans="1:9" ht="12.75">
      <c r="A61" s="15" t="s">
        <v>41</v>
      </c>
      <c r="B61" s="16">
        <v>14006.56</v>
      </c>
      <c r="C61" s="17">
        <v>71.77</v>
      </c>
      <c r="D61" s="21">
        <v>14078.33</v>
      </c>
      <c r="E61" s="18" t="s">
        <v>13</v>
      </c>
      <c r="F61" s="18" t="s">
        <v>13</v>
      </c>
      <c r="G61" s="19" t="s">
        <v>13</v>
      </c>
      <c r="H61" s="20">
        <v>14078.33</v>
      </c>
      <c r="I61" s="6"/>
    </row>
    <row r="62" spans="1:9" ht="12.75">
      <c r="A62" s="15" t="s">
        <v>42</v>
      </c>
      <c r="B62" s="17">
        <v>68218.65</v>
      </c>
      <c r="C62" s="17">
        <v>410.82</v>
      </c>
      <c r="D62" s="17">
        <v>68629.47</v>
      </c>
      <c r="E62" s="18" t="s">
        <v>13</v>
      </c>
      <c r="F62" s="18" t="s">
        <v>13</v>
      </c>
      <c r="G62" s="19" t="s">
        <v>13</v>
      </c>
      <c r="H62" s="20">
        <v>68629.47</v>
      </c>
      <c r="I62" s="6"/>
    </row>
    <row r="63" spans="1:9" ht="12.75">
      <c r="A63" s="22" t="str">
        <f>UPPER(" C. Valenciana")</f>
        <v> C. VALENCIANA</v>
      </c>
      <c r="B63" s="23">
        <v>89081.59</v>
      </c>
      <c r="C63" s="23">
        <v>612.59</v>
      </c>
      <c r="D63" s="23">
        <v>89694.18</v>
      </c>
      <c r="E63" s="24" t="s">
        <v>13</v>
      </c>
      <c r="F63" s="24" t="s">
        <v>13</v>
      </c>
      <c r="G63" s="25" t="s">
        <v>13</v>
      </c>
      <c r="H63" s="26">
        <v>89694.18</v>
      </c>
      <c r="I63" s="6"/>
    </row>
    <row r="64" spans="1:9" ht="12.75">
      <c r="A64" s="22"/>
      <c r="B64" s="23"/>
      <c r="C64" s="23"/>
      <c r="D64" s="23"/>
      <c r="E64" s="24"/>
      <c r="F64" s="24"/>
      <c r="G64" s="25"/>
      <c r="H64" s="26"/>
      <c r="I64" s="6"/>
    </row>
    <row r="65" spans="1:9" ht="12.75">
      <c r="A65" s="22" t="str">
        <f>UPPER(" R. de Murcia")</f>
        <v> R. DE MURCIA</v>
      </c>
      <c r="B65" s="27">
        <v>8208.54</v>
      </c>
      <c r="C65" s="23">
        <v>298.5</v>
      </c>
      <c r="D65" s="23">
        <v>8507.04</v>
      </c>
      <c r="E65" s="24">
        <v>16.7</v>
      </c>
      <c r="F65" s="24">
        <v>2.24</v>
      </c>
      <c r="G65" s="25" t="s">
        <v>13</v>
      </c>
      <c r="H65" s="26">
        <v>8526.41</v>
      </c>
      <c r="I65" s="6"/>
    </row>
    <row r="66" spans="1:9" ht="12.75">
      <c r="A66" s="22"/>
      <c r="B66" s="27"/>
      <c r="C66" s="23"/>
      <c r="D66" s="23"/>
      <c r="E66" s="24"/>
      <c r="F66" s="24"/>
      <c r="G66" s="25"/>
      <c r="H66" s="26"/>
      <c r="I66" s="6"/>
    </row>
    <row r="67" spans="1:9" ht="12.75">
      <c r="A67" s="15" t="s">
        <v>43</v>
      </c>
      <c r="B67" s="17">
        <v>25500</v>
      </c>
      <c r="C67" s="17">
        <v>833.33</v>
      </c>
      <c r="D67" s="17">
        <v>26333.33</v>
      </c>
      <c r="E67" s="18">
        <v>4.17</v>
      </c>
      <c r="F67" s="18">
        <v>4</v>
      </c>
      <c r="G67" s="25" t="s">
        <v>13</v>
      </c>
      <c r="H67" s="20">
        <v>26341.79</v>
      </c>
      <c r="I67" s="6"/>
    </row>
    <row r="68" spans="1:9" ht="12.75">
      <c r="A68" s="15" t="s">
        <v>44</v>
      </c>
      <c r="B68" s="17">
        <v>1337.92</v>
      </c>
      <c r="C68" s="17">
        <v>1093.75</v>
      </c>
      <c r="D68" s="17">
        <v>2431.67</v>
      </c>
      <c r="E68" s="18">
        <v>4.17</v>
      </c>
      <c r="F68" s="18">
        <v>8</v>
      </c>
      <c r="G68" s="25" t="s">
        <v>13</v>
      </c>
      <c r="H68" s="20">
        <v>2444.27</v>
      </c>
      <c r="I68" s="6"/>
    </row>
    <row r="69" spans="1:9" ht="12.75">
      <c r="A69" s="22" t="str">
        <f>UPPER(" Extremadura")</f>
        <v> EXTREMADURA</v>
      </c>
      <c r="B69" s="23">
        <v>26837.92</v>
      </c>
      <c r="C69" s="23">
        <v>1927.08</v>
      </c>
      <c r="D69" s="23">
        <v>28765</v>
      </c>
      <c r="E69" s="24">
        <v>8.34</v>
      </c>
      <c r="F69" s="24">
        <v>12</v>
      </c>
      <c r="G69" s="25">
        <v>0.73</v>
      </c>
      <c r="H69" s="30">
        <v>28786.06</v>
      </c>
      <c r="I69" s="6"/>
    </row>
    <row r="70" spans="1:9" ht="12.75">
      <c r="A70" s="22"/>
      <c r="B70" s="23"/>
      <c r="C70" s="23"/>
      <c r="D70" s="23"/>
      <c r="E70" s="24"/>
      <c r="F70" s="24"/>
      <c r="G70" s="25"/>
      <c r="H70" s="30"/>
      <c r="I70" s="6"/>
    </row>
    <row r="71" spans="1:9" ht="12.75">
      <c r="A71" s="15" t="s">
        <v>45</v>
      </c>
      <c r="B71" s="17">
        <v>1670.5</v>
      </c>
      <c r="C71" s="17">
        <v>90</v>
      </c>
      <c r="D71" s="17">
        <v>1760.5</v>
      </c>
      <c r="E71" s="18" t="s">
        <v>13</v>
      </c>
      <c r="F71" s="18" t="s">
        <v>13</v>
      </c>
      <c r="G71" s="19" t="s">
        <v>13</v>
      </c>
      <c r="H71" s="20">
        <v>1760.5</v>
      </c>
      <c r="I71" s="6"/>
    </row>
    <row r="72" spans="1:9" ht="12.75">
      <c r="A72" s="15" t="s">
        <v>46</v>
      </c>
      <c r="B72" s="17">
        <v>10288.13</v>
      </c>
      <c r="C72" s="17">
        <v>628.8</v>
      </c>
      <c r="D72" s="17">
        <v>10916.93</v>
      </c>
      <c r="E72" s="18">
        <v>61.08</v>
      </c>
      <c r="F72" s="18">
        <v>4.84</v>
      </c>
      <c r="G72" s="31">
        <v>0.5</v>
      </c>
      <c r="H72" s="20">
        <v>10983.34</v>
      </c>
      <c r="I72" s="6"/>
    </row>
    <row r="73" spans="1:9" ht="12.75">
      <c r="A73" s="15" t="s">
        <v>47</v>
      </c>
      <c r="B73" s="17">
        <v>12768.84</v>
      </c>
      <c r="C73" s="17">
        <v>125.34</v>
      </c>
      <c r="D73" s="17">
        <v>12894.18</v>
      </c>
      <c r="E73" s="18" t="s">
        <v>13</v>
      </c>
      <c r="F73" s="18" t="s">
        <v>13</v>
      </c>
      <c r="G73" s="19" t="s">
        <v>13</v>
      </c>
      <c r="H73" s="20">
        <v>12894.18</v>
      </c>
      <c r="I73" s="6"/>
    </row>
    <row r="74" spans="1:9" ht="12.75">
      <c r="A74" s="15" t="s">
        <v>48</v>
      </c>
      <c r="B74" s="16">
        <v>18501.75</v>
      </c>
      <c r="C74" s="17">
        <v>1275.67</v>
      </c>
      <c r="D74" s="17">
        <v>19777.42</v>
      </c>
      <c r="E74" s="18" t="s">
        <v>13</v>
      </c>
      <c r="F74" s="18">
        <v>3.75</v>
      </c>
      <c r="G74" s="25" t="s">
        <v>13</v>
      </c>
      <c r="H74" s="20">
        <v>19781.55</v>
      </c>
      <c r="I74" s="6"/>
    </row>
    <row r="75" spans="1:9" ht="12.75">
      <c r="A75" s="15" t="s">
        <v>49</v>
      </c>
      <c r="B75" s="17">
        <v>3022.39</v>
      </c>
      <c r="C75" s="17" t="s">
        <v>13</v>
      </c>
      <c r="D75" s="17">
        <v>3022.39</v>
      </c>
      <c r="E75" s="18" t="s">
        <v>13</v>
      </c>
      <c r="F75" s="18" t="s">
        <v>13</v>
      </c>
      <c r="G75" s="19" t="s">
        <v>13</v>
      </c>
      <c r="H75" s="20">
        <v>3022.39</v>
      </c>
      <c r="I75" s="6"/>
    </row>
    <row r="76" spans="1:9" ht="12.75">
      <c r="A76" s="15" t="s">
        <v>50</v>
      </c>
      <c r="B76" s="17">
        <v>2708.42</v>
      </c>
      <c r="C76" s="17">
        <v>63.36</v>
      </c>
      <c r="D76" s="17">
        <v>2771.78</v>
      </c>
      <c r="E76" s="18">
        <v>9.04</v>
      </c>
      <c r="F76" s="25" t="s">
        <v>13</v>
      </c>
      <c r="G76" s="25" t="s">
        <v>13</v>
      </c>
      <c r="H76" s="20">
        <v>2780.96</v>
      </c>
      <c r="I76" s="6"/>
    </row>
    <row r="77" spans="1:9" ht="12.75">
      <c r="A77" s="15" t="s">
        <v>51</v>
      </c>
      <c r="B77" s="17">
        <v>13107.5</v>
      </c>
      <c r="C77" s="17" t="s">
        <v>13</v>
      </c>
      <c r="D77" s="17">
        <v>13107.5</v>
      </c>
      <c r="E77" s="18" t="s">
        <v>13</v>
      </c>
      <c r="F77" s="18" t="s">
        <v>13</v>
      </c>
      <c r="G77" s="19" t="s">
        <v>13</v>
      </c>
      <c r="H77" s="20">
        <v>13107.5</v>
      </c>
      <c r="I77" s="6"/>
    </row>
    <row r="78" spans="1:9" ht="12.75">
      <c r="A78" s="15" t="s">
        <v>52</v>
      </c>
      <c r="B78" s="17">
        <v>48032.27</v>
      </c>
      <c r="C78" s="17">
        <v>1312.5</v>
      </c>
      <c r="D78" s="17">
        <v>49344.77</v>
      </c>
      <c r="E78" s="18" t="s">
        <v>13</v>
      </c>
      <c r="F78" s="18" t="s">
        <v>13</v>
      </c>
      <c r="G78" s="19" t="s">
        <v>13</v>
      </c>
      <c r="H78" s="20">
        <v>49344.77</v>
      </c>
      <c r="I78" s="6"/>
    </row>
    <row r="79" spans="1:9" ht="12.75">
      <c r="A79" s="22" t="str">
        <f>UPPER(" Andalucía")</f>
        <v> ANDALUCÍA</v>
      </c>
      <c r="B79" s="23">
        <v>110099.8</v>
      </c>
      <c r="C79" s="23">
        <v>3495.67</v>
      </c>
      <c r="D79" s="23">
        <v>113595.47</v>
      </c>
      <c r="E79" s="24">
        <v>70.12</v>
      </c>
      <c r="F79" s="24">
        <v>8.73</v>
      </c>
      <c r="G79" s="25">
        <v>0.89</v>
      </c>
      <c r="H79" s="26">
        <v>113675.19</v>
      </c>
      <c r="I79" s="6"/>
    </row>
    <row r="80" spans="1:9" ht="12.75">
      <c r="A80" s="22"/>
      <c r="B80" s="23"/>
      <c r="C80" s="24"/>
      <c r="D80" s="23"/>
      <c r="E80" s="24"/>
      <c r="F80" s="24"/>
      <c r="G80" s="25"/>
      <c r="H80" s="26"/>
      <c r="I80" s="6"/>
    </row>
    <row r="81" spans="1:9" ht="12.75">
      <c r="A81" s="15" t="s">
        <v>53</v>
      </c>
      <c r="B81" s="16">
        <v>19601.64</v>
      </c>
      <c r="C81" s="21">
        <v>142.25</v>
      </c>
      <c r="D81" s="17">
        <v>19743.89</v>
      </c>
      <c r="E81" s="18" t="s">
        <v>13</v>
      </c>
      <c r="F81" s="18" t="s">
        <v>13</v>
      </c>
      <c r="G81" s="19" t="s">
        <v>13</v>
      </c>
      <c r="H81" s="20">
        <v>19743.89</v>
      </c>
      <c r="I81" s="6"/>
    </row>
    <row r="82" spans="1:9" ht="12.75">
      <c r="A82" s="15" t="s">
        <v>54</v>
      </c>
      <c r="B82" s="16">
        <v>20766.67</v>
      </c>
      <c r="C82" s="21">
        <v>500</v>
      </c>
      <c r="D82" s="17">
        <v>21266.67</v>
      </c>
      <c r="E82" s="18" t="s">
        <v>13</v>
      </c>
      <c r="F82" s="18" t="s">
        <v>13</v>
      </c>
      <c r="G82" s="19" t="s">
        <v>13</v>
      </c>
      <c r="H82" s="20">
        <v>21266.67</v>
      </c>
      <c r="I82" s="6"/>
    </row>
    <row r="83" spans="1:9" ht="12.75">
      <c r="A83" s="22" t="str">
        <f>UPPER(" Canarias")</f>
        <v> CANARIAS</v>
      </c>
      <c r="B83" s="27">
        <v>40368.31</v>
      </c>
      <c r="C83" s="28">
        <v>642.25</v>
      </c>
      <c r="D83" s="23">
        <v>41010.56</v>
      </c>
      <c r="E83" s="24" t="s">
        <v>13</v>
      </c>
      <c r="F83" s="24" t="s">
        <v>13</v>
      </c>
      <c r="G83" s="25" t="s">
        <v>13</v>
      </c>
      <c r="H83" s="26">
        <v>41010.56</v>
      </c>
      <c r="I83" s="6"/>
    </row>
    <row r="84" spans="1:9" ht="12.75">
      <c r="A84" s="22"/>
      <c r="B84" s="27"/>
      <c r="C84" s="28"/>
      <c r="D84" s="23"/>
      <c r="E84" s="24"/>
      <c r="F84" s="24"/>
      <c r="G84" s="25"/>
      <c r="H84" s="32"/>
      <c r="I84" s="6"/>
    </row>
    <row r="85" spans="1:9" ht="13.5" thickBot="1">
      <c r="A85" s="33" t="s">
        <v>55</v>
      </c>
      <c r="B85" s="34">
        <v>1052320.22</v>
      </c>
      <c r="C85" s="34">
        <v>42874.37</v>
      </c>
      <c r="D85" s="34">
        <v>1095194.59</v>
      </c>
      <c r="E85" s="35">
        <v>121.04</v>
      </c>
      <c r="F85" s="35">
        <v>123.68</v>
      </c>
      <c r="G85" s="36">
        <v>5.49</v>
      </c>
      <c r="H85" s="37">
        <v>1095444.74</v>
      </c>
      <c r="I85" s="6"/>
    </row>
    <row r="86" spans="8:9" ht="12.75">
      <c r="H86" s="38"/>
      <c r="I86" s="6"/>
    </row>
  </sheetData>
  <mergeCells count="10">
    <mergeCell ref="A3:H3"/>
    <mergeCell ref="A1:H1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dcterms:created xsi:type="dcterms:W3CDTF">2007-07-19T20:48:53Z</dcterms:created>
  <dcterms:modified xsi:type="dcterms:W3CDTF">2007-07-25T10:32:37Z</dcterms:modified>
  <cp:category/>
  <cp:version/>
  <cp:contentType/>
  <cp:contentStatus/>
</cp:coreProperties>
</file>