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11" activeTab="5"/>
  </bookViews>
  <sheets>
    <sheet name="16.1" sheetId="1" r:id="rId1"/>
    <sheet name="16.2" sheetId="2" r:id="rId2"/>
    <sheet name="16.3" sheetId="3" r:id="rId3"/>
    <sheet name="16.4" sheetId="4" r:id="rId4"/>
    <sheet name="16.5" sheetId="5" r:id="rId5"/>
    <sheet name="16.6" sheetId="6" r:id="rId6"/>
    <sheet name="16.7" sheetId="7" r:id="rId7"/>
    <sheet name="16.8" sheetId="8" r:id="rId8"/>
    <sheet name="16.9" sheetId="9" r:id="rId9"/>
    <sheet name="16.10" sheetId="10" r:id="rId10"/>
    <sheet name="16.11" sheetId="11" r:id="rId11"/>
    <sheet name="16.12" sheetId="12" r:id="rId12"/>
    <sheet name="16.13" sheetId="13" r:id="rId13"/>
    <sheet name="16.14" sheetId="14" r:id="rId14"/>
    <sheet name="16.15" sheetId="15" r:id="rId15"/>
    <sheet name="16.16" sheetId="16" r:id="rId16"/>
    <sheet name="16.17" sheetId="17" r:id="rId17"/>
    <sheet name="16.18" sheetId="18" r:id="rId18"/>
    <sheet name="16.19" sheetId="19" r:id="rId19"/>
    <sheet name="16.20" sheetId="20" r:id="rId20"/>
    <sheet name="16.21" sheetId="21" r:id="rId21"/>
    <sheet name="16.22" sheetId="22" r:id="rId22"/>
    <sheet name="16.23" sheetId="23" r:id="rId23"/>
    <sheet name="16.24" sheetId="24" r:id="rId24"/>
    <sheet name="16.25" sheetId="25" r:id="rId25"/>
    <sheet name="16.26" sheetId="26" r:id="rId26"/>
    <sheet name="16.27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7">'16.18'!#REF!</definedName>
    <definedName name="\A" localSheetId="18">#REF!</definedName>
    <definedName name="\A" localSheetId="22">#REF!</definedName>
    <definedName name="\A" localSheetId="23">#REF!</definedName>
    <definedName name="\A" localSheetId="24">'16.25'!#REF!</definedName>
    <definedName name="\A" localSheetId="25">#REF!</definedName>
    <definedName name="\A" localSheetId="5">#REF!</definedName>
    <definedName name="\A">#REF!</definedName>
    <definedName name="\B" localSheetId="22">#REF!</definedName>
    <definedName name="\B" localSheetId="24">#REF!</definedName>
    <definedName name="\B">#REF!</definedName>
    <definedName name="\C" localSheetId="12">#REF!</definedName>
    <definedName name="\C" localSheetId="13">#REF!</definedName>
    <definedName name="\C" localSheetId="14">#REF!</definedName>
    <definedName name="\C" localSheetId="16">#REF!</definedName>
    <definedName name="\C" localSheetId="17">'16.18'!#REF!</definedName>
    <definedName name="\C" localSheetId="18">#REF!</definedName>
    <definedName name="\C" localSheetId="22">#REF!</definedName>
    <definedName name="\C" localSheetId="23">#REF!</definedName>
    <definedName name="\C" localSheetId="24">'16.25'!#REF!</definedName>
    <definedName name="\C" localSheetId="25">#REF!</definedName>
    <definedName name="\C" localSheetId="5">#REF!</definedName>
    <definedName name="\C">#REF!</definedName>
    <definedName name="\D" localSheetId="22">'[4]19.11-12'!$B$51</definedName>
    <definedName name="\D" localSheetId="24">'[14]19.11-12'!$B$51</definedName>
    <definedName name="\D">'[4]19.11-12'!$B$51</definedName>
    <definedName name="\G" localSheetId="12">#REF!</definedName>
    <definedName name="\G" localSheetId="13">#REF!</definedName>
    <definedName name="\G" localSheetId="14">#REF!</definedName>
    <definedName name="\G" localSheetId="16">#REF!</definedName>
    <definedName name="\G" localSheetId="17">'16.18'!#REF!</definedName>
    <definedName name="\G" localSheetId="18">#REF!</definedName>
    <definedName name="\G" localSheetId="22">#REF!</definedName>
    <definedName name="\G" localSheetId="23">#REF!</definedName>
    <definedName name="\G" localSheetId="24">'16.25'!#REF!</definedName>
    <definedName name="\G" localSheetId="25">#REF!</definedName>
    <definedName name="\G" localSheetId="5">#REF!</definedName>
    <definedName name="\G">#REF!</definedName>
    <definedName name="\I" localSheetId="22">#REF!</definedName>
    <definedName name="\I" localSheetId="24">#REF!</definedName>
    <definedName name="\I">#REF!</definedName>
    <definedName name="\L" localSheetId="22">'[4]19.11-12'!$B$53</definedName>
    <definedName name="\L" localSheetId="24">'[14]19.11-12'!$B$53</definedName>
    <definedName name="\L">'[4]19.11-12'!$B$53</definedName>
    <definedName name="\N" localSheetId="22">#REF!</definedName>
    <definedName name="\N">#REF!</definedName>
    <definedName name="\T" localSheetId="22">'[3]GANADE10'!$B$90</definedName>
    <definedName name="\T" localSheetId="24">'[12]GANADE10'!$B$90</definedName>
    <definedName name="\T">'[3]GANADE10'!$B$90</definedName>
    <definedName name="__123Graph_A" localSheetId="22" hidden="1">'[4]19.14-15'!$B$34:$B$37</definedName>
    <definedName name="__123Graph_A" localSheetId="24" hidden="1">'[14]19.14-15'!$B$34:$B$37</definedName>
    <definedName name="__123Graph_A" hidden="1">'[4]19.14-15'!$B$34:$B$37</definedName>
    <definedName name="__123Graph_ACurrent" localSheetId="22" hidden="1">'[4]19.14-15'!$B$34:$B$37</definedName>
    <definedName name="__123Graph_ACurrent" localSheetId="24" hidden="1">'[14]19.14-15'!$B$34:$B$37</definedName>
    <definedName name="__123Graph_ACurrent" hidden="1">'[4]19.14-15'!$B$34:$B$37</definedName>
    <definedName name="__123Graph_AGrßfico1" localSheetId="22" hidden="1">'[4]19.14-15'!$B$34:$B$37</definedName>
    <definedName name="__123Graph_AGrßfico1" localSheetId="24" hidden="1">'[14]19.14-15'!$B$34:$B$37</definedName>
    <definedName name="__123Graph_AGrßfico1" hidden="1">'[4]19.14-15'!$B$34:$B$37</definedName>
    <definedName name="__123Graph_B" localSheetId="22" hidden="1">'[1]p122'!#REF!</definedName>
    <definedName name="__123Graph_B" localSheetId="24" hidden="1">'[11]p122'!#REF!</definedName>
    <definedName name="__123Graph_B" hidden="1">'[1]p122'!#REF!</definedName>
    <definedName name="__123Graph_BCurrent" localSheetId="22" hidden="1">'[4]19.14-15'!#REF!</definedName>
    <definedName name="__123Graph_BCurrent" localSheetId="24" hidden="1">'[14]19.14-15'!#REF!</definedName>
    <definedName name="__123Graph_BCurrent" hidden="1">'[4]19.14-15'!#REF!</definedName>
    <definedName name="__123Graph_BGrßfico1" localSheetId="22" hidden="1">'[4]19.14-15'!#REF!</definedName>
    <definedName name="__123Graph_BGrßfico1" localSheetId="24" hidden="1">'[14]19.14-15'!#REF!</definedName>
    <definedName name="__123Graph_BGrßfico1" hidden="1">'[4]19.14-15'!#REF!</definedName>
    <definedName name="__123Graph_C" localSheetId="22" hidden="1">'[4]19.14-15'!$C$34:$C$37</definedName>
    <definedName name="__123Graph_C" localSheetId="24" hidden="1">'[14]19.14-15'!$C$34:$C$37</definedName>
    <definedName name="__123Graph_C" hidden="1">'[4]19.14-15'!$C$34:$C$37</definedName>
    <definedName name="__123Graph_CCurrent" localSheetId="22" hidden="1">'[4]19.14-15'!$C$34:$C$37</definedName>
    <definedName name="__123Graph_CCurrent" localSheetId="24" hidden="1">'[14]19.14-15'!$C$34:$C$37</definedName>
    <definedName name="__123Graph_CCurrent" hidden="1">'[4]19.14-15'!$C$34:$C$37</definedName>
    <definedName name="__123Graph_CGrßfico1" localSheetId="22" hidden="1">'[4]19.14-15'!$C$34:$C$37</definedName>
    <definedName name="__123Graph_CGrßfico1" localSheetId="24" hidden="1">'[14]19.14-15'!$C$34:$C$37</definedName>
    <definedName name="__123Graph_CGrßfico1" hidden="1">'[4]19.14-15'!$C$34:$C$37</definedName>
    <definedName name="__123Graph_D" localSheetId="22" hidden="1">'[1]p122'!#REF!</definedName>
    <definedName name="__123Graph_D" localSheetId="24" hidden="1">'[11]p122'!#REF!</definedName>
    <definedName name="__123Graph_D" hidden="1">'[1]p122'!#REF!</definedName>
    <definedName name="__123Graph_DCurrent" localSheetId="22" hidden="1">'[4]19.14-15'!#REF!</definedName>
    <definedName name="__123Graph_DCurrent" localSheetId="24" hidden="1">'[14]19.14-15'!#REF!</definedName>
    <definedName name="__123Graph_DCurrent" hidden="1">'[4]19.14-15'!#REF!</definedName>
    <definedName name="__123Graph_DGrßfico1" localSheetId="22" hidden="1">'[4]19.14-15'!#REF!</definedName>
    <definedName name="__123Graph_DGrßfico1" localSheetId="24" hidden="1">'[14]19.14-15'!#REF!</definedName>
    <definedName name="__123Graph_DGrßfico1" hidden="1">'[4]19.14-15'!#REF!</definedName>
    <definedName name="__123Graph_E" localSheetId="22" hidden="1">'[4]19.14-15'!$D$34:$D$37</definedName>
    <definedName name="__123Graph_E" localSheetId="24" hidden="1">'[14]19.14-15'!$D$34:$D$37</definedName>
    <definedName name="__123Graph_E" hidden="1">'[4]19.14-15'!$D$34:$D$37</definedName>
    <definedName name="__123Graph_ECurrent" localSheetId="22" hidden="1">'[4]19.14-15'!$D$34:$D$37</definedName>
    <definedName name="__123Graph_ECurrent" localSheetId="24" hidden="1">'[14]19.14-15'!$D$34:$D$37</definedName>
    <definedName name="__123Graph_ECurrent" hidden="1">'[4]19.14-15'!$D$34:$D$37</definedName>
    <definedName name="__123Graph_EGrßfico1" localSheetId="22" hidden="1">'[4]19.14-15'!$D$34:$D$37</definedName>
    <definedName name="__123Graph_EGrßfico1" localSheetId="24" hidden="1">'[14]19.14-15'!$D$34:$D$37</definedName>
    <definedName name="__123Graph_EGrßfico1" hidden="1">'[4]19.14-15'!$D$34:$D$37</definedName>
    <definedName name="__123Graph_F" localSheetId="22" hidden="1">'[1]p122'!#REF!</definedName>
    <definedName name="__123Graph_F" localSheetId="24" hidden="1">'[11]p122'!#REF!</definedName>
    <definedName name="__123Graph_F" hidden="1">'[1]p122'!#REF!</definedName>
    <definedName name="__123Graph_FCurrent" localSheetId="22" hidden="1">'[4]19.14-15'!#REF!</definedName>
    <definedName name="__123Graph_FCurrent" localSheetId="24" hidden="1">'[14]19.14-15'!#REF!</definedName>
    <definedName name="__123Graph_FCurrent" hidden="1">'[4]19.14-15'!#REF!</definedName>
    <definedName name="__123Graph_FGrßfico1" localSheetId="22" hidden="1">'[4]19.14-15'!#REF!</definedName>
    <definedName name="__123Graph_FGrßfico1" localSheetId="24" hidden="1">'[14]19.14-15'!#REF!</definedName>
    <definedName name="__123Graph_FGrßfico1" hidden="1">'[4]19.14-15'!#REF!</definedName>
    <definedName name="__123Graph_X" localSheetId="22" hidden="1">'[1]p122'!#REF!</definedName>
    <definedName name="__123Graph_X" localSheetId="24" hidden="1">'[11]p122'!#REF!</definedName>
    <definedName name="__123Graph_X" hidden="1">'[1]p122'!#REF!</definedName>
    <definedName name="__123Graph_XCurrent" localSheetId="22" hidden="1">'[4]19.14-15'!#REF!</definedName>
    <definedName name="__123Graph_XCurrent" localSheetId="24" hidden="1">'[14]19.14-15'!#REF!</definedName>
    <definedName name="__123Graph_XCurrent" hidden="1">'[4]19.14-15'!#REF!</definedName>
    <definedName name="__123Graph_XGrßfico1" localSheetId="22" hidden="1">'[4]19.14-15'!#REF!</definedName>
    <definedName name="__123Graph_XGrßfico1" localSheetId="24" hidden="1">'[14]19.14-15'!#REF!</definedName>
    <definedName name="__123Graph_XGrßfico1" hidden="1">'[4]19.14-15'!#REF!</definedName>
    <definedName name="A_impresión_IM" localSheetId="22">#REF!</definedName>
    <definedName name="A_impresión_IM" localSheetId="24">#REF!</definedName>
    <definedName name="A_impresión_IM">#REF!</definedName>
    <definedName name="alk" localSheetId="22">'[4]19.11-12'!$B$53</definedName>
    <definedName name="alk" localSheetId="24">'[14]19.11-12'!$B$53</definedName>
    <definedName name="alk">'[4]19.11-12'!$B$53</definedName>
    <definedName name="_xlnm.Print_Area" localSheetId="0">'16.1'!$A$1:$H$23</definedName>
    <definedName name="_xlnm.Print_Area" localSheetId="9">'16.10'!$A$1:$F$86</definedName>
    <definedName name="_xlnm.Print_Area" localSheetId="10">'16.11'!$A$1:$I$15</definedName>
    <definedName name="_xlnm.Print_Area" localSheetId="11">'16.12'!$A$1:$D$21</definedName>
    <definedName name="_xlnm.Print_Area" localSheetId="13">'16.14'!$A$1:$F$28</definedName>
    <definedName name="_xlnm.Print_Area" localSheetId="15">'16.16'!$A$1:$E$85</definedName>
    <definedName name="_xlnm.Print_Area" localSheetId="16">'16.17'!$A$1:$H$56</definedName>
    <definedName name="_xlnm.Print_Area" localSheetId="1">'16.2'!$A$1:$G$21</definedName>
    <definedName name="_xlnm.Print_Area" localSheetId="19">'16.20'!$A$1:$G$86</definedName>
    <definedName name="_xlnm.Print_Area" localSheetId="20">'16.21'!$A$1:$I$88</definedName>
    <definedName name="_xlnm.Print_Area" localSheetId="21">'16.22'!$A$1:$J$50</definedName>
    <definedName name="_xlnm.Print_Area" localSheetId="22">'16.23'!$A$1:$J$36</definedName>
    <definedName name="_xlnm.Print_Area" localSheetId="24">'16.25'!$A$1:$D$63</definedName>
    <definedName name="_xlnm.Print_Area" localSheetId="26">'16.27'!$A$1:$F$37</definedName>
    <definedName name="_xlnm.Print_Area" localSheetId="2">'16.3'!$A$1:$D$28</definedName>
    <definedName name="_xlnm.Print_Area" localSheetId="3">'16.4'!$A$1:$F$13</definedName>
    <definedName name="_xlnm.Print_Area" localSheetId="4">'16.5'!$A$1:$H$86</definedName>
    <definedName name="_xlnm.Print_Area" localSheetId="6">'16.7'!$A$1:$I$57</definedName>
    <definedName name="_xlnm.Print_Area" localSheetId="7">'16.8'!$A$1:$E$58</definedName>
    <definedName name="_xlnm.Print_Area" localSheetId="8">'16.9'!$A$1:$H$87</definedName>
    <definedName name="balan.xls" hidden="1">'[9]7.24'!$D$6:$D$27</definedName>
    <definedName name="GUION" localSheetId="22">#REF!</definedName>
    <definedName name="GUION" localSheetId="24">#REF!</definedName>
    <definedName name="GUION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6">#REF!</definedName>
    <definedName name="Imprimir_área_IM" localSheetId="17">'16.18'!$A$2:$D$76</definedName>
    <definedName name="Imprimir_área_IM" localSheetId="18">#REF!</definedName>
    <definedName name="Imprimir_área_IM" localSheetId="22">#REF!</definedName>
    <definedName name="Imprimir_área_IM" localSheetId="23">#REF!</definedName>
    <definedName name="Imprimir_área_IM" localSheetId="24">'16.25'!$A$1:$D$77</definedName>
    <definedName name="Imprimir_área_IM" localSheetId="25">#REF!</definedName>
    <definedName name="Imprimir_área_IM" localSheetId="5">#REF!</definedName>
    <definedName name="Imprimir_área_IM">#REF!</definedName>
    <definedName name="p421" localSheetId="22">'[5]CARNE1'!$B$44</definedName>
    <definedName name="p421" localSheetId="24">'[15]CARNE1'!$B$44</definedName>
    <definedName name="p421">'[5]CARNE1'!$B$44</definedName>
    <definedName name="p431" localSheetId="22" hidden="1">'[5]CARNE7'!$G$11:$G$93</definedName>
    <definedName name="p431" localSheetId="24" hidden="1">'[15]CARNE7'!$G$11:$G$93</definedName>
    <definedName name="p431" hidden="1">'[5]CARNE7'!$G$11:$G$93</definedName>
    <definedName name="PEP" localSheetId="22">'[6]GANADE1'!$B$79</definedName>
    <definedName name="PEP" localSheetId="24">'[16]GANADE1'!$B$79</definedName>
    <definedName name="PEP">'[6]GANADE1'!$B$79</definedName>
    <definedName name="PEP1" localSheetId="22">'[7]19.11-12'!$B$51</definedName>
    <definedName name="PEP1" localSheetId="24">'[17]19.11-12'!$B$51</definedName>
    <definedName name="PEP1">'[7]19.11-12'!$B$51</definedName>
    <definedName name="PEP2" localSheetId="22">'[6]GANADE1'!$B$75</definedName>
    <definedName name="PEP2" localSheetId="24">'[16]GANADE1'!$B$75</definedName>
    <definedName name="PEP2">'[6]GANADE1'!$B$75</definedName>
    <definedName name="PEP3" localSheetId="22">'[7]19.11-12'!$B$53</definedName>
    <definedName name="PEP3" localSheetId="24">'[17]19.11-12'!$B$53</definedName>
    <definedName name="PEP3">'[7]19.11-12'!$B$53</definedName>
    <definedName name="PEP4" localSheetId="22" hidden="1">'[7]19.14-15'!$B$34:$B$37</definedName>
    <definedName name="PEP4" localSheetId="24" hidden="1">'[17]19.14-15'!$B$34:$B$37</definedName>
    <definedName name="PEP4" hidden="1">'[7]19.14-15'!$B$34:$B$37</definedName>
    <definedName name="PP1" localSheetId="22">'[6]GANADE1'!$B$77</definedName>
    <definedName name="PP1" localSheetId="24">'[16]GANADE1'!$B$77</definedName>
    <definedName name="PP1">'[6]GANADE1'!$B$77</definedName>
    <definedName name="PP10" localSheetId="22" hidden="1">'[7]19.14-15'!$C$34:$C$37</definedName>
    <definedName name="PP10" localSheetId="24" hidden="1">'[17]19.14-15'!$C$34:$C$37</definedName>
    <definedName name="PP10" hidden="1">'[7]19.14-15'!$C$34:$C$37</definedName>
    <definedName name="PP11" localSheetId="22" hidden="1">'[7]19.14-15'!$C$34:$C$37</definedName>
    <definedName name="PP11" localSheetId="24" hidden="1">'[17]19.14-15'!$C$34:$C$37</definedName>
    <definedName name="PP11" hidden="1">'[7]19.14-15'!$C$34:$C$37</definedName>
    <definedName name="PP12" localSheetId="22" hidden="1">'[7]19.14-15'!$C$34:$C$37</definedName>
    <definedName name="PP12" localSheetId="24" hidden="1">'[17]19.14-15'!$C$34:$C$37</definedName>
    <definedName name="PP12" hidden="1">'[7]19.14-15'!$C$34:$C$37</definedName>
    <definedName name="PP13" localSheetId="22" hidden="1">'[7]19.14-15'!#REF!</definedName>
    <definedName name="PP13" localSheetId="24" hidden="1">'[17]19.14-15'!#REF!</definedName>
    <definedName name="PP13" hidden="1">'[7]19.14-15'!#REF!</definedName>
    <definedName name="PP14" localSheetId="22" hidden="1">'[7]19.14-15'!#REF!</definedName>
    <definedName name="PP14" localSheetId="24" hidden="1">'[17]19.14-15'!#REF!</definedName>
    <definedName name="PP14" hidden="1">'[7]19.14-15'!#REF!</definedName>
    <definedName name="PP15" localSheetId="22" hidden="1">'[7]19.14-15'!#REF!</definedName>
    <definedName name="PP15" localSheetId="24" hidden="1">'[17]19.14-15'!#REF!</definedName>
    <definedName name="PP15" hidden="1">'[7]19.14-15'!#REF!</definedName>
    <definedName name="PP16" localSheetId="22" hidden="1">'[7]19.14-15'!$D$34:$D$37</definedName>
    <definedName name="PP16" localSheetId="24" hidden="1">'[17]19.14-15'!$D$34:$D$37</definedName>
    <definedName name="PP16" hidden="1">'[7]19.14-15'!$D$34:$D$37</definedName>
    <definedName name="PP17" localSheetId="22" hidden="1">'[7]19.14-15'!$D$34:$D$37</definedName>
    <definedName name="PP17" localSheetId="24" hidden="1">'[17]19.14-15'!$D$34:$D$37</definedName>
    <definedName name="PP17" hidden="1">'[7]19.14-15'!$D$34:$D$37</definedName>
    <definedName name="pp18" localSheetId="22" hidden="1">'[7]19.14-15'!$D$34:$D$37</definedName>
    <definedName name="pp18" localSheetId="24" hidden="1">'[17]19.14-15'!$D$34:$D$37</definedName>
    <definedName name="pp18" hidden="1">'[7]19.14-15'!$D$34:$D$37</definedName>
    <definedName name="pp19" localSheetId="22" hidden="1">'[7]19.14-15'!#REF!</definedName>
    <definedName name="pp19" localSheetId="24" hidden="1">'[17]19.14-15'!#REF!</definedName>
    <definedName name="pp19" hidden="1">'[7]19.14-15'!#REF!</definedName>
    <definedName name="PP2" localSheetId="22">'[7]19.22'!#REF!</definedName>
    <definedName name="PP2" localSheetId="24">'[17]19.22'!#REF!</definedName>
    <definedName name="PP2">'[7]19.22'!#REF!</definedName>
    <definedName name="PP20" localSheetId="22" hidden="1">'[7]19.14-15'!#REF!</definedName>
    <definedName name="PP20" localSheetId="24" hidden="1">'[17]19.14-15'!#REF!</definedName>
    <definedName name="PP20" hidden="1">'[7]19.14-15'!#REF!</definedName>
    <definedName name="PP21" localSheetId="22" hidden="1">'[7]19.14-15'!#REF!</definedName>
    <definedName name="PP21" localSheetId="24" hidden="1">'[17]19.14-15'!#REF!</definedName>
    <definedName name="PP21" hidden="1">'[7]19.14-15'!#REF!</definedName>
    <definedName name="PP22" localSheetId="22" hidden="1">'[7]19.14-15'!#REF!</definedName>
    <definedName name="PP22" localSheetId="24" hidden="1">'[17]19.14-15'!#REF!</definedName>
    <definedName name="PP22" hidden="1">'[7]19.14-15'!#REF!</definedName>
    <definedName name="pp23" localSheetId="22" hidden="1">'[7]19.14-15'!#REF!</definedName>
    <definedName name="pp23" localSheetId="24" hidden="1">'[17]19.14-15'!#REF!</definedName>
    <definedName name="pp23" hidden="1">'[7]19.14-15'!#REF!</definedName>
    <definedName name="pp24" localSheetId="22" hidden="1">'[7]19.14-15'!#REF!</definedName>
    <definedName name="pp24" localSheetId="24" hidden="1">'[17]19.14-15'!#REF!</definedName>
    <definedName name="pp24" hidden="1">'[7]19.14-15'!#REF!</definedName>
    <definedName name="pp25" localSheetId="22" hidden="1">'[7]19.14-15'!#REF!</definedName>
    <definedName name="pp25" localSheetId="24" hidden="1">'[17]19.14-15'!#REF!</definedName>
    <definedName name="pp25" hidden="1">'[7]19.14-15'!#REF!</definedName>
    <definedName name="pp26" localSheetId="22" hidden="1">'[7]19.14-15'!#REF!</definedName>
    <definedName name="pp26" localSheetId="24" hidden="1">'[17]19.14-15'!#REF!</definedName>
    <definedName name="pp26" hidden="1">'[7]19.14-15'!#REF!</definedName>
    <definedName name="pp27" localSheetId="22" hidden="1">'[7]19.14-15'!#REF!</definedName>
    <definedName name="pp27" localSheetId="24" hidden="1">'[17]19.14-15'!#REF!</definedName>
    <definedName name="pp27" hidden="1">'[7]19.14-15'!#REF!</definedName>
    <definedName name="PP3" localSheetId="22">'[6]GANADE1'!$B$79</definedName>
    <definedName name="PP3" localSheetId="24">'[16]GANADE1'!$B$79</definedName>
    <definedName name="PP3">'[6]GANADE1'!$B$79</definedName>
    <definedName name="PP4" localSheetId="22">'[7]19.11-12'!$B$51</definedName>
    <definedName name="PP4" localSheetId="24">'[17]19.11-12'!$B$51</definedName>
    <definedName name="PP4">'[7]19.11-12'!$B$51</definedName>
    <definedName name="PP5" localSheetId="22" hidden="1">'[7]19.14-15'!$B$34:$B$37</definedName>
    <definedName name="PP5" localSheetId="24" hidden="1">'[17]19.14-15'!$B$34:$B$37</definedName>
    <definedName name="PP5" hidden="1">'[7]19.14-15'!$B$34:$B$37</definedName>
    <definedName name="PP6" localSheetId="22" hidden="1">'[7]19.14-15'!$B$34:$B$37</definedName>
    <definedName name="PP6" localSheetId="24" hidden="1">'[17]19.14-15'!$B$34:$B$37</definedName>
    <definedName name="PP6" hidden="1">'[7]19.14-15'!$B$34:$B$37</definedName>
    <definedName name="PP7" localSheetId="22" hidden="1">'[7]19.14-15'!#REF!</definedName>
    <definedName name="PP7" localSheetId="24" hidden="1">'[17]19.14-15'!#REF!</definedName>
    <definedName name="PP7" hidden="1">'[7]19.14-15'!#REF!</definedName>
    <definedName name="PP8" localSheetId="22" hidden="1">'[7]19.14-15'!#REF!</definedName>
    <definedName name="PP8" localSheetId="24" hidden="1">'[17]19.14-15'!#REF!</definedName>
    <definedName name="PP8" hidden="1">'[7]19.14-15'!#REF!</definedName>
    <definedName name="PP9" localSheetId="22" hidden="1">'[7]19.14-15'!#REF!</definedName>
    <definedName name="PP9" localSheetId="24" hidden="1">'[17]19.14-15'!#REF!</definedName>
    <definedName name="PP9" hidden="1">'[7]19.14-15'!#REF!</definedName>
    <definedName name="RUTINA" localSheetId="22">#REF!</definedName>
    <definedName name="RUTINA" localSheetId="24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<sst xmlns="http://schemas.openxmlformats.org/spreadsheetml/2006/main" count="2469" uniqueCount="375">
  <si>
    <t>VIÑEDO</t>
  </si>
  <si>
    <t>16.6.  VIÑEDO: Serie histórica de superficie, rendimiento, producción y destino de la producción</t>
  </si>
  <si>
    <t>Viñedo de uva de mesa</t>
  </si>
  <si>
    <t>Superficie (miles de ha)</t>
  </si>
  <si>
    <t>Rendimiento</t>
  </si>
  <si>
    <t>Años</t>
  </si>
  <si>
    <t>de la superficie</t>
  </si>
  <si>
    <t>Producción</t>
  </si>
  <si>
    <t>Total</t>
  </si>
  <si>
    <t>En producción</t>
  </si>
  <si>
    <t>en producción</t>
  </si>
  <si>
    <t>de uva</t>
  </si>
  <si>
    <t>(qm/ha)</t>
  </si>
  <si>
    <t>(miles de t)</t>
  </si>
  <si>
    <t>Producción total</t>
  </si>
  <si>
    <t>Para</t>
  </si>
  <si>
    <t>consumo en fresco</t>
  </si>
  <si>
    <t>pasas</t>
  </si>
  <si>
    <t xml:space="preserve">    –</t>
  </si>
  <si>
    <t xml:space="preserve">  (P) Provisional.   </t>
  </si>
  <si>
    <t xml:space="preserve">(P) Provisional.   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</si>
  <si>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</si>
  <si>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</si>
  <si>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</si>
  <si>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</si>
  <si>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</si>
  <si>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</si>
  <si>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</si>
  <si>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</si>
  <si>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</si>
  <si>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</si>
  <si>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</si>
  <si>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</si>
  <si>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</si>
  <si>
    <t>Producción de uva para transformación</t>
  </si>
  <si>
    <t>Productos elaborados</t>
  </si>
  <si>
    <t>Vino nuevo</t>
  </si>
  <si>
    <t>Mosto para</t>
  </si>
  <si>
    <t>Uvas pasas</t>
  </si>
  <si>
    <t>vino y mosto</t>
  </si>
  <si>
    <t>uvas pasas</t>
  </si>
  <si>
    <t>Vinos</t>
  </si>
  <si>
    <t>espumosos</t>
  </si>
  <si>
    <t>gasificados</t>
  </si>
  <si>
    <t>vinagrería</t>
  </si>
  <si>
    <t>Total vino nuevo</t>
  </si>
  <si>
    <t>Tintos</t>
  </si>
  <si>
    <t>Blancos</t>
  </si>
  <si>
    <t>y rosados</t>
  </si>
  <si>
    <t>Vinos de mesa</t>
  </si>
  <si>
    <t>Otros vinos</t>
  </si>
  <si>
    <t>Mosto no dedicado a fermentación (hectolitros)</t>
  </si>
  <si>
    <t>Uvas</t>
  </si>
  <si>
    <t>Zumo de</t>
  </si>
  <si>
    <t>Mosto</t>
  </si>
  <si>
    <t>Mosto concentrado</t>
  </si>
  <si>
    <t>uva</t>
  </si>
  <si>
    <t>conservado</t>
  </si>
  <si>
    <t>concentrado</t>
  </si>
  <si>
    <t>rectificado</t>
  </si>
  <si>
    <t>1992</t>
  </si>
  <si>
    <t>1993</t>
  </si>
  <si>
    <t>1994</t>
  </si>
  <si>
    <t>1995</t>
  </si>
  <si>
    <t>1996</t>
  </si>
  <si>
    <t>1997</t>
  </si>
  <si>
    <t>1998</t>
  </si>
  <si>
    <t>1999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</si>
  <si>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</si>
  <si>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</si>
  <si>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</si>
  <si>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</si>
  <si>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</si>
  <si>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</si>
  <si>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</si>
  <si>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</si>
  <si>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</si>
  <si>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</si>
  <si>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</si>
  <si>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</si>
  <si>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</si>
  <si>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</si>
  <si>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</si>
  <si>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</si>
  <si>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</si>
  <si>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</si>
  <si>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</si>
  <si>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</si>
  <si>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</si>
  <si>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</si>
  <si>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</si>
  <si>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</si>
  <si>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</si>
  <si>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</si>
  <si>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</si>
  <si>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</si>
  <si>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</si>
  <si>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</si>
  <si>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</si>
  <si>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Méjico</t>
  </si>
  <si>
    <t xml:space="preserve"> Noruega</t>
  </si>
  <si>
    <t xml:space="preserve"> Nueva Zelanda</t>
  </si>
  <si>
    <t xml:space="preserve"> Suiza</t>
  </si>
  <si>
    <t xml:space="preserve">   Rumanía</t>
  </si>
  <si>
    <t xml:space="preserve">   Bulgaria</t>
  </si>
  <si>
    <t xml:space="preserve">   Chipre</t>
  </si>
  <si>
    <t xml:space="preserve"> Australia</t>
  </si>
  <si>
    <t xml:space="preserve"> Islandia</t>
  </si>
  <si>
    <t xml:space="preserve"> Japón</t>
  </si>
  <si>
    <t>Superficie en plantación regular</t>
  </si>
  <si>
    <t>Arranques</t>
  </si>
  <si>
    <t>Plantaciones</t>
  </si>
  <si>
    <t>Cultivo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</si>
  <si>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</si>
  <si>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</si>
  <si>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</si>
  <si>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</si>
  <si>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</si>
  <si>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</si>
  <si>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</si>
  <si>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</si>
  <si>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>TOTAL VIÑEDO</t>
  </si>
  <si>
    <t>Rendimiento de la superficie</t>
  </si>
  <si>
    <t>Destino de la producción (toneladas)</t>
  </si>
  <si>
    <t>Producción (hectolitros)</t>
  </si>
  <si>
    <t>en producción (kg/ha)</t>
  </si>
  <si>
    <t>Para consumo</t>
  </si>
  <si>
    <t>Tipos de vino</t>
  </si>
  <si>
    <t>Productos</t>
  </si>
  <si>
    <t xml:space="preserve">   Zumo de uva</t>
  </si>
  <si>
    <t xml:space="preserve">   Espumosos</t>
  </si>
  <si>
    <t xml:space="preserve">   Mosto conservado</t>
  </si>
  <si>
    <t xml:space="preserve">   De licor</t>
  </si>
  <si>
    <t xml:space="preserve">   Mosto concentrado</t>
  </si>
  <si>
    <t xml:space="preserve">   Los demás vinos V.C.P.R.D.</t>
  </si>
  <si>
    <t xml:space="preserve">   Mosto concentrado rectificado</t>
  </si>
  <si>
    <t xml:space="preserve">   De licor (no V.C.P.R.D.)</t>
  </si>
  <si>
    <t xml:space="preserve">   Espumosos, de aguja y gasi-</t>
  </si>
  <si>
    <t xml:space="preserve">     ficados (no V.C.P.R.D.) </t>
  </si>
  <si>
    <t xml:space="preserve">   Aromatizados</t>
  </si>
  <si>
    <t xml:space="preserve">   Para vinagrería</t>
  </si>
  <si>
    <t xml:space="preserve">   De uvas no clasificadas</t>
  </si>
  <si>
    <t xml:space="preserve">   De uvas de varios usos</t>
  </si>
  <si>
    <t>Superficie total</t>
  </si>
  <si>
    <t>Viñedo</t>
  </si>
  <si>
    <t>Viñedo de</t>
  </si>
  <si>
    <t>Viveros</t>
  </si>
  <si>
    <t>uva para</t>
  </si>
  <si>
    <t>de</t>
  </si>
  <si>
    <t>Comunidades Autónomas</t>
  </si>
  <si>
    <t>de mesa</t>
  </si>
  <si>
    <t>vinificación</t>
  </si>
  <si>
    <t>pasificación</t>
  </si>
  <si>
    <t>viñedo</t>
  </si>
  <si>
    <t xml:space="preserve"> GALICIA</t>
  </si>
  <si>
    <t xml:space="preserve"> P. DE ASTURIAS</t>
  </si>
  <si>
    <t xml:space="preserve"> CANTABRIA</t>
  </si>
  <si>
    <t xml:space="preserve"> NAVARRA</t>
  </si>
  <si>
    <t xml:space="preserve"> LA RIOJA</t>
  </si>
  <si>
    <t xml:space="preserve"> CATALUÑA</t>
  </si>
  <si>
    <t xml:space="preserve"> BALEARES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</si>
  <si>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</si>
  <si>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</si>
  <si>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</si>
  <si>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</si>
  <si>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</si>
  <si>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CANARIAS</t>
  </si>
  <si>
    <t>Superficie en plantación regular (hectáreas)</t>
  </si>
  <si>
    <t>Uva de mesa en cultivo único</t>
  </si>
  <si>
    <t>Uva de mesa en cultivo asociado</t>
  </si>
  <si>
    <t>Superficie total en</t>
  </si>
  <si>
    <t>plantación regular</t>
  </si>
  <si>
    <t>(hectáreas)</t>
  </si>
  <si>
    <t>Cultivo único</t>
  </si>
  <si>
    <t>Cultivo asociado</t>
  </si>
  <si>
    <t>Rendimiento de la superficie en producción (kg/ha)</t>
  </si>
  <si>
    <t>Provincias y</t>
  </si>
  <si>
    <t>Consumo</t>
  </si>
  <si>
    <t>Transformación</t>
  </si>
  <si>
    <t>Para pasas</t>
  </si>
  <si>
    <t>Para vino y mosto</t>
  </si>
  <si>
    <t>Vino</t>
  </si>
  <si>
    <t>Importación</t>
  </si>
  <si>
    <t>Exportación</t>
  </si>
  <si>
    <t>Vino nuevo total</t>
  </si>
  <si>
    <t>de licor</t>
  </si>
  <si>
    <t>total</t>
  </si>
  <si>
    <t>Nota.- La producción aquí reseñada es la del vino que, al cosechar la uva, se prevé será clasificado como V.C.P.R.D., por lo que no coincide</t>
  </si>
  <si>
    <t>con el total de la producción del cuadro de vino V.C.P.R.D. comercializado en la campaña.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</si>
  <si>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</si>
  <si>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</si>
  <si>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</si>
  <si>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</si>
  <si>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</si>
  <si>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</si>
  <si>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</si>
  <si>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</si>
  <si>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</si>
  <si>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</si>
  <si>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>Cobertura geográfica: ESPAÑA</t>
  </si>
  <si>
    <t>Vino total</t>
  </si>
  <si>
    <t>Vino de mesa</t>
  </si>
  <si>
    <t>Conceptos</t>
  </si>
  <si>
    <t>Blanco</t>
  </si>
  <si>
    <t>MOSTO PARA ZUMO DE UVA</t>
  </si>
  <si>
    <t>IMPORTACIONES</t>
  </si>
  <si>
    <t>De países terceros</t>
  </si>
  <si>
    <t>EXPORTACIONES</t>
  </si>
  <si>
    <t>A países terceros</t>
  </si>
  <si>
    <t xml:space="preserve">Consumo humano </t>
  </si>
  <si>
    <t>Usos industriales</t>
  </si>
  <si>
    <t>Destilación</t>
  </si>
  <si>
    <t>Vinagres</t>
  </si>
  <si>
    <t>Pérdidas</t>
  </si>
  <si>
    <r>
      <t>V.C.P.R.D.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</si>
  <si>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V.C.P.R.D.: Vinos de Calidad Producidos en Regiones Determinadas</t>
    </r>
  </si>
  <si>
    <t xml:space="preserve">Producción </t>
  </si>
  <si>
    <t>de vino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</si>
  <si>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</si>
  <si>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</si>
  <si>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</si>
  <si>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</si>
  <si>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</si>
  <si>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</si>
  <si>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</si>
  <si>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</si>
  <si>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</si>
  <si>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</si>
  <si>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</si>
  <si>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</si>
  <si>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</si>
  <si>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</si>
  <si>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</si>
  <si>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</si>
  <si>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</si>
  <si>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</si>
  <si>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</si>
  <si>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</si>
  <si>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</si>
  <si>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</si>
  <si>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</si>
  <si>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Superficie</t>
  </si>
  <si>
    <t xml:space="preserve">   Importaciones</t>
  </si>
  <si>
    <t xml:space="preserve">   Exportaciones </t>
  </si>
  <si>
    <t>PRODUCCION DE VINO Y MOSTO</t>
  </si>
  <si>
    <t>PRODUCCION UTILIZABLE</t>
  </si>
  <si>
    <t>UTILIZACION INTERIOR TOTAL</t>
  </si>
  <si>
    <t>VARIACION DE EXISTENCIAS</t>
  </si>
  <si>
    <t>PAISES DE EUROPA</t>
  </si>
  <si>
    <t>OTROS PAISES DEL MUNDO</t>
  </si>
  <si>
    <t xml:space="preserve">  Argentina</t>
  </si>
  <si>
    <t xml:space="preserve">  Méjico</t>
  </si>
  <si>
    <t xml:space="preserve"> PAÍS VASCO</t>
  </si>
  <si>
    <t xml:space="preserve"> ARAGÓN</t>
  </si>
  <si>
    <t xml:space="preserve"> CASTILLA Y LEÓN</t>
  </si>
  <si>
    <t xml:space="preserve"> ANDALUCÍA</t>
  </si>
  <si>
    <t>Teruel</t>
  </si>
  <si>
    <t>Zaragoza</t>
  </si>
  <si>
    <t>Barcelona</t>
  </si>
  <si>
    <t>Girona</t>
  </si>
  <si>
    <t>Lleida</t>
  </si>
  <si>
    <t>Tarragona</t>
  </si>
  <si>
    <t>Avila</t>
  </si>
  <si>
    <t>León</t>
  </si>
  <si>
    <t>Salamanca</t>
  </si>
  <si>
    <t>Zamora</t>
  </si>
  <si>
    <t>Albacete</t>
  </si>
  <si>
    <t>Cuenca</t>
  </si>
  <si>
    <t>Guadalajara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</si>
  <si>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</si>
  <si>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</si>
  <si>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</si>
  <si>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</si>
  <si>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</si>
  <si>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</si>
  <si>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</si>
  <si>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</si>
  <si>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</si>
  <si>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</si>
  <si>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</si>
  <si>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</si>
  <si>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</si>
  <si>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</si>
  <si>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</si>
  <si>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</si>
  <si>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Ciudad Real</t>
  </si>
  <si>
    <t>Toledo</t>
  </si>
  <si>
    <t>2004 (P)</t>
  </si>
  <si>
    <t>-</t>
  </si>
  <si>
    <t>VIÑEDO DE UVA DE MESA</t>
  </si>
  <si>
    <t xml:space="preserve">   TOTAL</t>
  </si>
  <si>
    <t>VIÑEDO DE UVA PARA VINIFICACIÓN</t>
  </si>
  <si>
    <t>VIÑEDO DE UVA PARA PASIFICACIÓN</t>
  </si>
  <si>
    <t>VIVEROS DE VIÑEDO</t>
  </si>
  <si>
    <t>16.2.  VIÑEDO: Resumen nacional del rendimiento y la producción, 2003</t>
  </si>
  <si>
    <t>Producción (toneladas)</t>
  </si>
  <si>
    <t>VINOS DE MESA</t>
  </si>
  <si>
    <t>OTROS VINOS</t>
  </si>
  <si>
    <t>TOTAL VINO NUEVO</t>
  </si>
  <si>
    <t>MOSTO (HECTOLITROS)</t>
  </si>
  <si>
    <t>UVAS PASAS (TONELADAS)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</si>
  <si>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</si>
  <si>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</si>
  <si>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</si>
  <si>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</si>
  <si>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</si>
  <si>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</si>
  <si>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</si>
  <si>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</si>
  <si>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Burgos</t>
  </si>
  <si>
    <t>Palencia</t>
  </si>
  <si>
    <t>Segovia</t>
  </si>
  <si>
    <t>Soria</t>
  </si>
  <si>
    <t>Valladolid</t>
  </si>
  <si>
    <t>16.7.  VIÑEDO DEDICADO A UVA DE MESA: Análisis provincial de superficie, rendimiento y producción, 2003</t>
  </si>
  <si>
    <t>16.8.  VIÑEDO DEDICADO A UVA DE MESA: Análisis provincial de superficie y producción según formas de cultivo, 2003</t>
  </si>
  <si>
    <t>Producción                      (toneladas)</t>
  </si>
  <si>
    <t>16.9.  VIÑEDO DEDICADO A UVA DE VINIFICACION: Análisis provincial de superficie, 2003</t>
  </si>
  <si>
    <t xml:space="preserve">  DE MURCIA</t>
  </si>
  <si>
    <t>16.10.  VIÑEDO DEDICADO A UVA DE VINIFICACION: Análisis provincial de rendimiento y producción, 2003</t>
  </si>
  <si>
    <t xml:space="preserve">de uva </t>
  </si>
  <si>
    <t>,</t>
  </si>
  <si>
    <t>16.11.  VIÑEDO DEDICADO A UVA DE PASIFICACION: Análisis provincial de superficie, rendimiento y producción, 2003</t>
  </si>
  <si>
    <t>Rendimiento de la superfi-</t>
  </si>
  <si>
    <t>cie en producción (kg/ha)</t>
  </si>
  <si>
    <t>Tintos y</t>
  </si>
  <si>
    <t>rosados</t>
  </si>
  <si>
    <t>Campaña 2002/03; 1.9-31.8</t>
  </si>
  <si>
    <t>2004(P)</t>
  </si>
  <si>
    <r>
      <t xml:space="preserve">VINOS V.C.P.R.D. </t>
    </r>
    <r>
      <rPr>
        <b/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</si>
  <si>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incluyen los vinos producidos en zonas V.C.P.R.D. que se prevé serán calificados como tal.</t>
    </r>
  </si>
  <si>
    <r>
      <t xml:space="preserve">Viñedo de uva para transformación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</si>
  <si>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Incluye viñedo de uva para pasificación y viñedo de uva para obtención de mosto o vino.</t>
    </r>
  </si>
  <si>
    <r>
      <t xml:space="preserve">mosto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</si>
  <si>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Hasta 1991 se refiere al total de uva para transformación.</t>
    </r>
  </si>
  <si>
    <r>
      <t>(*)</t>
    </r>
    <r>
      <rPr>
        <sz val="10"/>
        <rFont val="Arial"/>
        <family val="2"/>
      </rPr>
      <t xml:space="preserve"> V.C.P.R.D.: Vinos de Calidad Producidos en Regiones Determinadas. </t>
    </r>
  </si>
  <si>
    <r>
      <t xml:space="preserve">Blancos </t>
    </r>
    <r>
      <rPr>
        <vertAlign val="superscript"/>
        <sz val="10"/>
        <rFont val="Arial"/>
        <family val="2"/>
      </rPr>
      <t>(2)</t>
    </r>
  </si>
  <si>
    <r>
      <t xml:space="preserve">y rosados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</si>
  <si>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Vino procedente de la cosecha de uva del año indicado.</t>
    </r>
  </si>
  <si>
    <r>
      <t>(2)</t>
    </r>
    <r>
      <rPr>
        <sz val="10"/>
        <rFont val="Arial"/>
        <family val="2"/>
      </rPr>
      <t xml:space="preserve"> Incluye vinos de mesa y V.C.P.R.D. Con exclusión de los comprendidos en los otros grupos.</t>
    </r>
  </si>
  <si>
    <r>
      <t xml:space="preserve">Los demás vinos V.C.P.R.D. </t>
    </r>
    <r>
      <rPr>
        <vertAlign val="superscript"/>
        <sz val="10"/>
        <rFont val="Arial"/>
        <family val="2"/>
      </rPr>
      <t>(*)</t>
    </r>
  </si>
  <si>
    <t>16.23.  BALANCE DEL VINO (Miles de hectólitros)</t>
  </si>
  <si>
    <t>Mundo y países</t>
  </si>
  <si>
    <t>16.3.  VIÑEDO: Producción de vino nuevo (Campaña 2003-04)</t>
  </si>
  <si>
    <t>16.4.  VIÑEDO: Otros productos de la uva (Campaña 2003-04)</t>
  </si>
  <si>
    <t>16.5.  VIÑEDO: Análisis provincial de superficie total según clases, 2003 (Hectáreas)</t>
  </si>
  <si>
    <t>(miles de toneladas)</t>
  </si>
  <si>
    <t>Destino de la producción (miles de toneladas)</t>
  </si>
  <si>
    <t>(miles de hectolitros)</t>
  </si>
  <si>
    <r>
      <t xml:space="preserve">consumo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</si>
  <si>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de mosto natural.</t>
    </r>
  </si>
  <si>
    <r>
      <t xml:space="preserve">Mosto para consumo directo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</si>
  <si>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partir de 1989, jugo de uva más mosto para consumo. Otros mostos se incluyen en vino.</t>
    </r>
  </si>
  <si>
    <t>16.17.  UVA: Comercio exterior de España (Toneladas)</t>
  </si>
  <si>
    <t>miles de hectareas</t>
  </si>
  <si>
    <t>miles de toneladas</t>
  </si>
  <si>
    <t>Fuente: Estadísticas de Comercio Exterior de España. Agencia Estatal de Administración Tributaria.</t>
  </si>
  <si>
    <t xml:space="preserve"> 16.18.  UVA: Superficie, producción y comercio exterior del mundo y países, 2003</t>
  </si>
  <si>
    <t>16.24.  VINO Y MOSTO: Comercio exterior de España (Toneladas)</t>
  </si>
  <si>
    <r>
      <t>Vinos V.C.P.R.D.</t>
    </r>
    <r>
      <rPr>
        <vertAlign val="superscript"/>
        <sz val="10"/>
        <rFont val="Arial"/>
        <family val="2"/>
      </rPr>
      <t>(*)</t>
    </r>
  </si>
  <si>
    <t>16.12.  VIVEROS DE VIÑEDO: Análisis provincial de superficie, 2003 (Hectáreas)</t>
  </si>
  <si>
    <t>16.14.  UVA: Serie histórica de producción destinada a transformación</t>
  </si>
  <si>
    <t>16.13.  UVA: Serie histórica de producción destinada a consumo en fresco, precio, valor y comercio exterior</t>
  </si>
  <si>
    <t>16.16.  UVA: Análisis provincial según destino de la producción, 2003 (Toneladas)</t>
  </si>
  <si>
    <r>
      <t xml:space="preserve">16.19.  VINO NUEVO: Serie histórica de producción según tipos (Miles de hectolitros) </t>
    </r>
    <r>
      <rPr>
        <b/>
        <vertAlign val="superscript"/>
        <sz val="10"/>
        <rFont val="Arial"/>
        <family val="2"/>
      </rPr>
      <t>(1)</t>
    </r>
  </si>
  <si>
    <t>16.20.  VINO NUEVO: Análisis provincial de producción, 2003 (Hectolitros)</t>
  </si>
  <si>
    <t>16.22.  VINO NUEVO: Análisis provincial de producción de otros vinos, 2003 (Hectolitros)</t>
  </si>
  <si>
    <t xml:space="preserve">16.26.  VIÑEDO: Serie histórica de producción de mosto no dedicado a fermentación y uvas pasas </t>
  </si>
  <si>
    <t>16.27.  VIÑEDO: Análisis provincial de producción de mosto no dedicado a fermentación y uvas pasas, 2003</t>
  </si>
  <si>
    <t xml:space="preserve">16.15.  UVA: Serie histórica de comercio exterior de productos obtenidos de transformación de uva (Toneladas) </t>
  </si>
  <si>
    <t>16.1.  VIÑEDO: Resumen nacional de la superficie, 2003 (Hectáreas)</t>
  </si>
  <si>
    <r>
      <t>16.21.  VINO NUEVO: Análisis provincial de producción de vinos V.C.P.R.D.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, 2003 (Hectolitros)</t>
    </r>
  </si>
  <si>
    <t xml:space="preserve"> 16.25.  VINO, VERMUT Y SIMILARES: Producción de vino y comercio exterior de vino, vermut y similares del mundo y países</t>
  </si>
  <si>
    <t>(Miles de toneladas)</t>
  </si>
  <si>
    <t>MURCIA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</si>
</sst>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$&quot;#,##0;\-&quot;$&quot;#,##0"/>
    <numFmt numFmtId="196" formatCode="&quot;$&quot;#,##0;[Red]\-&quot;$&quot;#,##0"/>
    <numFmt numFmtId="197" formatCode="&quot;$&quot;#,##0.00;\-&quot;$&quot;#,##0.00"/>
    <numFmt numFmtId="198" formatCode="&quot;$&quot;#,##0.00;[Red]\-&quot;$&quot;#,##0.00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__;"/>
    <numFmt numFmtId="207" formatCode="#,##0_____;"/>
    <numFmt numFmtId="208" formatCode="#,##0__;\(#,##0\)"/>
    <numFmt numFmtId="209" formatCode="#,##0_)"/>
    <numFmt numFmtId="210" formatCode="#,##0.00_);\(#,##0.00\)"/>
    <numFmt numFmtId="211" formatCode="#,##0.000_);\(#,##0.000\)"/>
    <numFmt numFmtId="212" formatCode="#,##0.0__;\–#,##0.0__;\–__;@__"/>
    <numFmt numFmtId="213" formatCode="_(* #,##0.00_);_(* \(#,##0.00\);_(* &quot;-&quot;??_);_(@_)"/>
    <numFmt numFmtId="214" formatCode="_(* #,##0_);_(* \(#,##0\);_(* &quot;-&quot;_);_(@_)"/>
    <numFmt numFmtId="215" formatCode="#,##0.000000_);\(#,##0.000000\)"/>
    <numFmt numFmtId="216" formatCode="#,##0.0__"/>
    <numFmt numFmtId="217" formatCode="#,##0.00__"/>
    <numFmt numFmtId="218" formatCode="#,##0;\-#,##0;\-\-"/>
    <numFmt numFmtId="219" formatCode="#,##0.0;\-#,##0.0;\-\-"/>
    <numFmt numFmtId="220" formatCode="#,##0.000__"/>
    <numFmt numFmtId="221" formatCode="0.00__"/>
    <numFmt numFmtId="222" formatCode="#,##0____"/>
    <numFmt numFmtId="223" formatCode="#,##0.0____"/>
    <numFmt numFmtId="224" formatCode="#,##0;\(#,##0\);\–"/>
    <numFmt numFmtId="225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 horizontal="right"/>
    </xf>
    <xf numFmtId="178" fontId="0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79" fontId="0" fillId="2" borderId="4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8" fontId="0" fillId="2" borderId="12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>
      <alignment/>
      <protection/>
    </xf>
    <xf numFmtId="39" fontId="0" fillId="2" borderId="4" xfId="0" applyNumberFormat="1" applyFont="1" applyFill="1" applyBorder="1" applyAlignment="1" applyProtection="1">
      <alignment/>
      <protection/>
    </xf>
    <xf numFmtId="37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39" fontId="0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0" fillId="2" borderId="4" xfId="0" applyNumberFormat="1" applyFont="1" applyFill="1" applyBorder="1" applyAlignment="1">
      <alignment horizontal="center"/>
    </xf>
    <xf numFmtId="37" fontId="0" fillId="2" borderId="3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 quotePrefix="1">
      <alignment horizontal="center"/>
    </xf>
    <xf numFmtId="179" fontId="0" fillId="2" borderId="6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78" fontId="0" fillId="2" borderId="12" xfId="0" applyNumberFormat="1" applyFon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178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 applyProtection="1">
      <alignment/>
      <protection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 applyProtection="1" quotePrefix="1">
      <alignment/>
      <protection/>
    </xf>
    <xf numFmtId="0" fontId="0" fillId="2" borderId="0" xfId="0" applyFont="1" applyFill="1" applyAlignment="1">
      <alignment horizontal="center"/>
    </xf>
    <xf numFmtId="0" fontId="0" fillId="2" borderId="9" xfId="0" applyFont="1" applyFill="1" applyBorder="1" applyAlignment="1" quotePrefix="1">
      <alignment horizontal="left"/>
    </xf>
    <xf numFmtId="37" fontId="0" fillId="2" borderId="12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5" xfId="0" applyFont="1" applyFill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6" fillId="2" borderId="10" xfId="0" applyFont="1" applyFill="1" applyBorder="1" applyAlignment="1">
      <alignment/>
    </xf>
    <xf numFmtId="0" fontId="6" fillId="2" borderId="0" xfId="0" applyFont="1" applyFill="1" applyAlignment="1">
      <alignment/>
    </xf>
    <xf numFmtId="179" fontId="0" fillId="0" borderId="0" xfId="0" applyNumberFormat="1" applyFont="1" applyAlignment="1">
      <alignment/>
    </xf>
    <xf numFmtId="179" fontId="0" fillId="2" borderId="0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2" borderId="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83" fontId="6" fillId="0" borderId="13" xfId="0" applyNumberFormat="1" applyFont="1" applyBorder="1" applyAlignment="1">
      <alignment horizontal="right"/>
    </xf>
    <xf numFmtId="183" fontId="6" fillId="0" borderId="9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183" fontId="0" fillId="0" borderId="5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6" fillId="0" borderId="5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/>
    </xf>
    <xf numFmtId="183" fontId="6" fillId="0" borderId="7" xfId="0" applyNumberFormat="1" applyFont="1" applyBorder="1" applyAlignment="1">
      <alignment horizontal="right"/>
    </xf>
    <xf numFmtId="183" fontId="6" fillId="0" borderId="10" xfId="0" applyNumberFormat="1" applyFont="1" applyBorder="1" applyAlignment="1">
      <alignment horizontal="right"/>
    </xf>
    <xf numFmtId="0" fontId="8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7" fontId="6" fillId="2" borderId="0" xfId="0" applyNumberFormat="1" applyFont="1" applyFill="1" applyBorder="1" applyAlignment="1">
      <alignment horizontal="right"/>
    </xf>
    <xf numFmtId="176" fontId="4" fillId="0" borderId="0" xfId="21" applyFont="1">
      <alignment/>
      <protection/>
    </xf>
    <xf numFmtId="176" fontId="0" fillId="0" borderId="0" xfId="21" applyFont="1">
      <alignment/>
      <protection/>
    </xf>
    <xf numFmtId="176" fontId="7" fillId="0" borderId="0" xfId="21" applyFont="1">
      <alignment/>
      <protection/>
    </xf>
    <xf numFmtId="176" fontId="0" fillId="0" borderId="0" xfId="21" applyFont="1" applyBorder="1">
      <alignment/>
      <protection/>
    </xf>
    <xf numFmtId="176" fontId="0" fillId="0" borderId="1" xfId="21" applyFont="1" applyBorder="1" applyAlignment="1">
      <alignment horizontal="center"/>
      <protection/>
    </xf>
    <xf numFmtId="176" fontId="6" fillId="0" borderId="13" xfId="21" applyFont="1" applyBorder="1">
      <alignment/>
      <protection/>
    </xf>
    <xf numFmtId="176" fontId="6" fillId="0" borderId="14" xfId="21" applyFont="1" applyBorder="1" applyAlignment="1">
      <alignment horizontal="right"/>
      <protection/>
    </xf>
    <xf numFmtId="176" fontId="6" fillId="0" borderId="12" xfId="21" applyFont="1" applyBorder="1" applyAlignment="1">
      <alignment horizontal="right"/>
      <protection/>
    </xf>
    <xf numFmtId="176" fontId="0" fillId="0" borderId="5" xfId="21" applyFont="1" applyBorder="1">
      <alignment/>
      <protection/>
    </xf>
    <xf numFmtId="176" fontId="0" fillId="0" borderId="1" xfId="21" applyFont="1" applyBorder="1" applyAlignment="1">
      <alignment horizontal="right"/>
      <protection/>
    </xf>
    <xf numFmtId="176" fontId="0" fillId="0" borderId="4" xfId="21" applyFont="1" applyBorder="1" applyAlignment="1">
      <alignment horizontal="right"/>
      <protection/>
    </xf>
    <xf numFmtId="176" fontId="0" fillId="0" borderId="6" xfId="21" applyFont="1" applyBorder="1">
      <alignment/>
      <protection/>
    </xf>
    <xf numFmtId="176" fontId="4" fillId="0" borderId="0" xfId="21" applyNumberFormat="1" applyFont="1" applyFill="1" applyProtection="1">
      <alignment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7" fillId="0" borderId="0" xfId="21" applyNumberFormat="1" applyFont="1" applyFill="1" applyProtection="1">
      <alignment/>
      <protection/>
    </xf>
    <xf numFmtId="176" fontId="7" fillId="0" borderId="0" xfId="21" applyFont="1" applyFill="1">
      <alignment/>
      <protection/>
    </xf>
    <xf numFmtId="176" fontId="0" fillId="0" borderId="5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76" fontId="6" fillId="0" borderId="13" xfId="21" applyFont="1" applyFill="1" applyBorder="1">
      <alignment/>
      <protection/>
    </xf>
    <xf numFmtId="176" fontId="6" fillId="0" borderId="14" xfId="21" applyFont="1" applyFill="1" applyBorder="1" applyAlignment="1">
      <alignment horizontal="right"/>
      <protection/>
    </xf>
    <xf numFmtId="176" fontId="6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4" xfId="21" applyFont="1" applyFill="1" applyBorder="1" applyAlignment="1">
      <alignment horizontal="right"/>
      <protection/>
    </xf>
    <xf numFmtId="176" fontId="0" fillId="0" borderId="6" xfId="21" applyFont="1" applyFill="1" applyBorder="1">
      <alignment/>
      <protection/>
    </xf>
    <xf numFmtId="176" fontId="0" fillId="0" borderId="8" xfId="21" applyFont="1" applyFill="1" applyBorder="1" applyAlignment="1">
      <alignment horizontal="right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7" xfId="21" applyFont="1" applyFill="1" applyBorder="1">
      <alignment/>
      <protection/>
    </xf>
    <xf numFmtId="176" fontId="0" fillId="0" borderId="0" xfId="21" applyNumberFormat="1" applyFont="1" applyFill="1" applyBorder="1" applyProtection="1">
      <alignment/>
      <protection/>
    </xf>
    <xf numFmtId="176" fontId="7" fillId="0" borderId="0" xfId="21" applyFont="1" applyFill="1" applyBorder="1">
      <alignment/>
      <protection/>
    </xf>
    <xf numFmtId="176" fontId="0" fillId="0" borderId="5" xfId="21" applyFont="1" applyFill="1" applyBorder="1" applyAlignment="1">
      <alignment horizontal="center" vertical="center"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176" fontId="0" fillId="0" borderId="3" xfId="21" applyFont="1" applyBorder="1" applyAlignment="1">
      <alignment horizontal="center"/>
      <protection/>
    </xf>
    <xf numFmtId="176" fontId="0" fillId="0" borderId="8" xfId="21" applyFont="1" applyBorder="1">
      <alignment/>
      <protection/>
    </xf>
    <xf numFmtId="176" fontId="0" fillId="0" borderId="1" xfId="21" applyFont="1" applyBorder="1">
      <alignment/>
      <protection/>
    </xf>
    <xf numFmtId="176" fontId="0" fillId="0" borderId="4" xfId="21" applyFont="1" applyBorder="1">
      <alignment/>
      <protection/>
    </xf>
    <xf numFmtId="176" fontId="0" fillId="0" borderId="7" xfId="21" applyFont="1" applyBorder="1">
      <alignment/>
      <protection/>
    </xf>
    <xf numFmtId="176" fontId="7" fillId="0" borderId="0" xfId="21" applyFont="1" applyBorder="1">
      <alignment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0" fontId="0" fillId="0" borderId="6" xfId="0" applyFont="1" applyBorder="1" applyAlignment="1">
      <alignment vertical="center"/>
    </xf>
    <xf numFmtId="176" fontId="6" fillId="0" borderId="5" xfId="21" applyFont="1" applyFill="1" applyBorder="1">
      <alignment/>
      <protection/>
    </xf>
    <xf numFmtId="176" fontId="6" fillId="0" borderId="4" xfId="21" applyFont="1" applyFill="1" applyBorder="1" applyAlignment="1">
      <alignment horizontal="right"/>
      <protection/>
    </xf>
    <xf numFmtId="176" fontId="6" fillId="0" borderId="5" xfId="21" applyFont="1" applyBorder="1">
      <alignment/>
      <protection/>
    </xf>
    <xf numFmtId="176" fontId="6" fillId="0" borderId="1" xfId="21" applyFont="1" applyBorder="1" applyAlignment="1">
      <alignment horizontal="right"/>
      <protection/>
    </xf>
    <xf numFmtId="176" fontId="6" fillId="0" borderId="4" xfId="21" applyFont="1" applyBorder="1" applyAlignment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184" fontId="0" fillId="2" borderId="12" xfId="0" applyNumberFormat="1" applyFont="1" applyFill="1" applyBorder="1" applyAlignment="1">
      <alignment horizontal="right"/>
    </xf>
    <xf numFmtId="184" fontId="0" fillId="2" borderId="14" xfId="0" applyNumberFormat="1" applyFont="1" applyFill="1" applyBorder="1" applyAlignment="1">
      <alignment horizontal="right"/>
    </xf>
    <xf numFmtId="184" fontId="0" fillId="2" borderId="12" xfId="0" applyNumberFormat="1" applyFont="1" applyFill="1" applyBorder="1" applyAlignment="1" quotePrefix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 quotePrefix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6" fillId="2" borderId="4" xfId="0" applyNumberFormat="1" applyFont="1" applyFill="1" applyBorder="1" applyAlignment="1">
      <alignment horizontal="right"/>
    </xf>
    <xf numFmtId="184" fontId="6" fillId="2" borderId="1" xfId="0" applyNumberFormat="1" applyFont="1" applyFill="1" applyBorder="1" applyAlignment="1">
      <alignment horizontal="right"/>
    </xf>
    <xf numFmtId="184" fontId="6" fillId="2" borderId="4" xfId="0" applyNumberFormat="1" applyFont="1" applyFill="1" applyBorder="1" applyAlignment="1" quotePrefix="1">
      <alignment horizontal="right"/>
    </xf>
    <xf numFmtId="184" fontId="6" fillId="2" borderId="8" xfId="0" applyNumberFormat="1" applyFont="1" applyFill="1" applyBorder="1" applyAlignment="1">
      <alignment horizontal="right"/>
    </xf>
    <xf numFmtId="184" fontId="6" fillId="2" borderId="7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 quotePrefix="1">
      <alignment horizontal="right"/>
    </xf>
    <xf numFmtId="184" fontId="6" fillId="2" borderId="1" xfId="0" applyNumberFormat="1" applyFont="1" applyFill="1" applyBorder="1" applyAlignment="1" quotePrefix="1">
      <alignment horizontal="right"/>
    </xf>
    <xf numFmtId="180" fontId="0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0" fillId="0" borderId="7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37" fontId="0" fillId="2" borderId="9" xfId="0" applyNumberFormat="1" applyFont="1" applyFill="1" applyBorder="1" applyAlignment="1">
      <alignment horizontal="right"/>
    </xf>
    <xf numFmtId="37" fontId="0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184" fontId="0" fillId="2" borderId="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184" fontId="6" fillId="2" borderId="10" xfId="0" applyNumberFormat="1" applyFont="1" applyFill="1" applyBorder="1" applyAlignment="1">
      <alignment horizontal="right"/>
    </xf>
    <xf numFmtId="0" fontId="0" fillId="2" borderId="9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84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6" fillId="2" borderId="10" xfId="0" applyNumberFormat="1" applyFont="1" applyFill="1" applyBorder="1" applyAlignment="1">
      <alignment/>
    </xf>
    <xf numFmtId="184" fontId="6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177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37" fontId="0" fillId="2" borderId="0" xfId="0" applyNumberFormat="1" applyFont="1" applyFill="1" applyAlignment="1" applyProtection="1">
      <alignment/>
      <protection/>
    </xf>
    <xf numFmtId="177" fontId="6" fillId="2" borderId="0" xfId="0" applyNumberFormat="1" applyFont="1" applyFill="1" applyAlignment="1">
      <alignment/>
    </xf>
    <xf numFmtId="37" fontId="6" fillId="2" borderId="0" xfId="0" applyNumberFormat="1" applyFont="1" applyFill="1" applyAlignment="1" applyProtection="1">
      <alignment/>
      <protection/>
    </xf>
    <xf numFmtId="0" fontId="0" fillId="2" borderId="9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2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37" fontId="6" fillId="2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left"/>
    </xf>
    <xf numFmtId="0" fontId="0" fillId="2" borderId="9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 horizontal="centerContinuous"/>
    </xf>
    <xf numFmtId="0" fontId="0" fillId="2" borderId="10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1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3" fontId="6" fillId="2" borderId="0" xfId="0" applyNumberFormat="1" applyFont="1" applyFill="1" applyAlignment="1">
      <alignment/>
    </xf>
    <xf numFmtId="0" fontId="0" fillId="2" borderId="15" xfId="0" applyFont="1" applyFill="1" applyBorder="1" applyAlignment="1">
      <alignment horizontal="centerContinuous"/>
    </xf>
    <xf numFmtId="184" fontId="0" fillId="2" borderId="0" xfId="0" applyNumberFormat="1" applyFont="1" applyFill="1" applyAlignment="1">
      <alignment/>
    </xf>
    <xf numFmtId="0" fontId="0" fillId="2" borderId="8" xfId="0" applyFont="1" applyFill="1" applyBorder="1" applyAlignment="1" quotePrefix="1">
      <alignment horizontal="center"/>
    </xf>
    <xf numFmtId="37" fontId="0" fillId="2" borderId="8" xfId="0" applyNumberFormat="1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176" fontId="0" fillId="0" borderId="8" xfId="21" applyFont="1" applyFill="1" applyBorder="1" applyAlignment="1">
      <alignment horizontal="center"/>
      <protection/>
    </xf>
    <xf numFmtId="0" fontId="0" fillId="0" borderId="9" xfId="0" applyFont="1" applyBorder="1" applyAlignment="1">
      <alignment/>
    </xf>
    <xf numFmtId="0" fontId="0" fillId="2" borderId="12" xfId="0" applyFont="1" applyFill="1" applyBorder="1" applyAlignment="1" quotePrefix="1">
      <alignment horizontal="center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37" fontId="0" fillId="2" borderId="0" xfId="0" applyNumberFormat="1" applyFont="1" applyFill="1" applyBorder="1" applyAlignment="1">
      <alignment horizontal="centerContinuous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76" fontId="0" fillId="0" borderId="13" xfId="21" applyFont="1" applyFill="1" applyBorder="1" applyAlignment="1">
      <alignment horizontal="center" vertical="center"/>
      <protection/>
    </xf>
    <xf numFmtId="176" fontId="0" fillId="0" borderId="14" xfId="21" applyFont="1" applyFill="1" applyBorder="1" applyAlignment="1">
      <alignment horizontal="center"/>
      <protection/>
    </xf>
    <xf numFmtId="176" fontId="0" fillId="0" borderId="12" xfId="2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76" fontId="0" fillId="0" borderId="23" xfId="21" applyFont="1" applyBorder="1">
      <alignment/>
      <protection/>
    </xf>
    <xf numFmtId="176" fontId="0" fillId="0" borderId="15" xfId="21" applyFont="1" applyBorder="1" applyAlignment="1">
      <alignment horizontal="center"/>
      <protection/>
    </xf>
    <xf numFmtId="176" fontId="0" fillId="0" borderId="5" xfId="21" applyFont="1" applyBorder="1" applyAlignment="1">
      <alignment horizontal="center"/>
      <protection/>
    </xf>
    <xf numFmtId="1" fontId="0" fillId="0" borderId="1" xfId="21" applyNumberFormat="1" applyFont="1" applyBorder="1" applyAlignment="1">
      <alignment horizontal="center"/>
      <protection/>
    </xf>
    <xf numFmtId="1" fontId="0" fillId="0" borderId="7" xfId="21" applyNumberFormat="1" applyFont="1" applyBorder="1" applyAlignment="1">
      <alignment horizontal="center"/>
      <protection/>
    </xf>
    <xf numFmtId="1" fontId="0" fillId="0" borderId="8" xfId="21" applyNumberFormat="1" applyFont="1" applyBorder="1" applyAlignment="1">
      <alignment horizontal="center"/>
      <protection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179" fontId="0" fillId="2" borderId="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79" fontId="0" fillId="2" borderId="4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37" fontId="0" fillId="2" borderId="22" xfId="0" applyNumberFormat="1" applyFont="1" applyFill="1" applyBorder="1" applyAlignment="1">
      <alignment horizontal="center"/>
    </xf>
    <xf numFmtId="37" fontId="0" fillId="2" borderId="1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76" fontId="5" fillId="0" borderId="0" xfId="21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6" fontId="0" fillId="0" borderId="25" xfId="21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176" fontId="5" fillId="0" borderId="0" xfId="21" applyFont="1" applyBorder="1" applyAlignment="1">
      <alignment horizontal="center"/>
      <protection/>
    </xf>
    <xf numFmtId="176" fontId="5" fillId="0" borderId="0" xfId="21" applyFont="1" applyBorder="1" applyAlignment="1" quotePrefix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98\ANUA98\A98cap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98\ANUA98\A98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gricu\AEA2003\Origen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B22"/>
  <sheetViews>
    <sheetView zoomScale="75" zoomScaleNormal="75" workbookViewId="0" topLeftCell="A1">
      <selection activeCell="C27" sqref="C27"/>
    </sheetView>
  </sheetViews>
  <sheetFormatPr defaultColWidth="11.421875" defaultRowHeight="12.75"/>
  <cols>
    <col min="1" max="1" width="40.7109375" style="6" customWidth="1"/>
    <col min="2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</row>
    <row r="3" spans="1:8" ht="15">
      <c r="A3" s="343" t="s">
        <v>370</v>
      </c>
      <c r="B3" s="343"/>
      <c r="C3" s="343"/>
      <c r="D3" s="343"/>
      <c r="E3" s="343"/>
      <c r="F3" s="343"/>
      <c r="G3" s="343"/>
      <c r="H3" s="343"/>
    </row>
    <row r="4" spans="1:28" ht="15.75" thickBot="1">
      <c r="A4" s="222"/>
      <c r="B4" s="222"/>
      <c r="C4" s="222"/>
      <c r="D4" s="222"/>
      <c r="E4" s="222"/>
      <c r="F4" s="222"/>
      <c r="G4" s="222"/>
      <c r="H4" s="222"/>
      <c r="J4" s="13"/>
      <c r="AB4" s="13"/>
    </row>
    <row r="5" spans="1:28" ht="12.75">
      <c r="A5" s="223"/>
      <c r="B5" s="344" t="s">
        <v>109</v>
      </c>
      <c r="C5" s="345"/>
      <c r="D5" s="345"/>
      <c r="E5" s="345"/>
      <c r="F5" s="346"/>
      <c r="G5" s="224" t="s">
        <v>110</v>
      </c>
      <c r="H5" s="224" t="s">
        <v>111</v>
      </c>
      <c r="J5" s="13"/>
      <c r="AB5" s="13"/>
    </row>
    <row r="6" spans="1:28" ht="12.75">
      <c r="A6" s="218" t="s">
        <v>112</v>
      </c>
      <c r="B6" s="64"/>
      <c r="C6" s="219" t="s">
        <v>8</v>
      </c>
      <c r="D6" s="64"/>
      <c r="E6" s="347" t="s">
        <v>9</v>
      </c>
      <c r="F6" s="348"/>
      <c r="G6" s="12" t="s">
        <v>113</v>
      </c>
      <c r="H6" s="12" t="s">
        <v>114</v>
      </c>
      <c r="J6" s="13"/>
      <c r="AB6" s="13"/>
    </row>
    <row r="7" spans="1:28" ht="13.5" thickBot="1">
      <c r="A7" s="225"/>
      <c r="B7" s="226" t="s">
        <v>115</v>
      </c>
      <c r="C7" s="227" t="s">
        <v>116</v>
      </c>
      <c r="D7" s="227" t="s">
        <v>8</v>
      </c>
      <c r="E7" s="228" t="s">
        <v>115</v>
      </c>
      <c r="F7" s="227" t="s">
        <v>116</v>
      </c>
      <c r="G7" s="228" t="s">
        <v>117</v>
      </c>
      <c r="H7" s="228" t="s">
        <v>118</v>
      </c>
      <c r="J7" s="13"/>
      <c r="AB7" s="13"/>
    </row>
    <row r="8" spans="1:28" ht="12.75">
      <c r="A8" s="229" t="s">
        <v>289</v>
      </c>
      <c r="B8" s="230"/>
      <c r="C8" s="231"/>
      <c r="D8" s="231"/>
      <c r="E8" s="231"/>
      <c r="F8" s="231"/>
      <c r="G8" s="231"/>
      <c r="H8" s="231"/>
      <c r="J8" s="13"/>
      <c r="AB8" s="13"/>
    </row>
    <row r="9" spans="1:28" ht="12.75">
      <c r="A9" s="232" t="s">
        <v>119</v>
      </c>
      <c r="B9" s="233">
        <v>3923</v>
      </c>
      <c r="C9" s="197">
        <v>18717</v>
      </c>
      <c r="D9" s="197">
        <v>22640</v>
      </c>
      <c r="E9" s="197">
        <v>3805</v>
      </c>
      <c r="F9" s="197">
        <v>17837</v>
      </c>
      <c r="G9" s="197">
        <v>1316</v>
      </c>
      <c r="H9" s="197">
        <v>278</v>
      </c>
      <c r="I9" s="52"/>
      <c r="J9" s="13"/>
      <c r="AB9" s="13"/>
    </row>
    <row r="10" spans="1:28" ht="12.75">
      <c r="A10" s="232" t="s">
        <v>120</v>
      </c>
      <c r="B10" s="233">
        <v>64</v>
      </c>
      <c r="C10" s="197">
        <v>7</v>
      </c>
      <c r="D10" s="197">
        <v>71</v>
      </c>
      <c r="E10" s="197">
        <v>64</v>
      </c>
      <c r="F10" s="197">
        <v>7</v>
      </c>
      <c r="G10" s="198">
        <v>24</v>
      </c>
      <c r="H10" s="198" t="s">
        <v>72</v>
      </c>
      <c r="J10" s="13"/>
      <c r="AB10" s="13"/>
    </row>
    <row r="11" spans="1:28" ht="12.75">
      <c r="A11" s="232" t="s">
        <v>290</v>
      </c>
      <c r="B11" s="233">
        <f aca="true" t="shared" si="0" ref="B11:G11">SUM(B9:B10)</f>
        <v>3987</v>
      </c>
      <c r="C11" s="197">
        <f t="shared" si="0"/>
        <v>18724</v>
      </c>
      <c r="D11" s="197">
        <f t="shared" si="0"/>
        <v>22711</v>
      </c>
      <c r="E11" s="197">
        <f t="shared" si="0"/>
        <v>3869</v>
      </c>
      <c r="F11" s="197">
        <f t="shared" si="0"/>
        <v>17844</v>
      </c>
      <c r="G11" s="197">
        <f t="shared" si="0"/>
        <v>1340</v>
      </c>
      <c r="H11" s="197">
        <v>278</v>
      </c>
      <c r="I11" s="52"/>
      <c r="J11" s="13"/>
      <c r="AB11" s="13"/>
    </row>
    <row r="12" spans="1:28" ht="12.75">
      <c r="A12" s="232"/>
      <c r="B12" s="233"/>
      <c r="C12" s="197"/>
      <c r="D12" s="197"/>
      <c r="E12" s="197"/>
      <c r="F12" s="197"/>
      <c r="G12" s="197"/>
      <c r="H12" s="197"/>
      <c r="J12" s="13"/>
      <c r="AB12" s="13"/>
    </row>
    <row r="13" spans="1:28" ht="12.75">
      <c r="A13" s="94" t="s">
        <v>291</v>
      </c>
      <c r="B13" s="233"/>
      <c r="C13" s="197"/>
      <c r="D13" s="197"/>
      <c r="E13" s="197"/>
      <c r="F13" s="197"/>
      <c r="G13" s="197"/>
      <c r="H13" s="197"/>
      <c r="J13" s="13"/>
      <c r="AB13" s="13"/>
    </row>
    <row r="14" spans="1:28" ht="12.75">
      <c r="A14" s="232" t="s">
        <v>119</v>
      </c>
      <c r="B14" s="233">
        <v>983661</v>
      </c>
      <c r="C14" s="197">
        <v>144584</v>
      </c>
      <c r="D14" s="197">
        <v>1128245</v>
      </c>
      <c r="E14" s="197">
        <v>930174</v>
      </c>
      <c r="F14" s="197">
        <v>136711</v>
      </c>
      <c r="G14" s="197">
        <v>48208</v>
      </c>
      <c r="H14" s="197">
        <v>32319</v>
      </c>
      <c r="J14" s="13"/>
      <c r="AB14" s="13"/>
    </row>
    <row r="15" spans="1:10" ht="12.75">
      <c r="A15" s="232" t="s">
        <v>120</v>
      </c>
      <c r="B15" s="233">
        <v>14098</v>
      </c>
      <c r="C15" s="197">
        <v>25</v>
      </c>
      <c r="D15" s="197">
        <v>14123</v>
      </c>
      <c r="E15" s="197">
        <v>14097.979181974039</v>
      </c>
      <c r="F15" s="197">
        <v>25</v>
      </c>
      <c r="G15" s="197">
        <v>1302</v>
      </c>
      <c r="H15" s="198" t="s">
        <v>72</v>
      </c>
      <c r="J15" s="13"/>
    </row>
    <row r="16" spans="1:10" ht="12.75">
      <c r="A16" s="232" t="s">
        <v>290</v>
      </c>
      <c r="B16" s="233">
        <f aca="true" t="shared" si="1" ref="B16:G16">SUM(B14:B15)</f>
        <v>997759</v>
      </c>
      <c r="C16" s="197">
        <f t="shared" si="1"/>
        <v>144609</v>
      </c>
      <c r="D16" s="197">
        <f t="shared" si="1"/>
        <v>1142368</v>
      </c>
      <c r="E16" s="197">
        <f t="shared" si="1"/>
        <v>944271.9791819741</v>
      </c>
      <c r="F16" s="197">
        <f t="shared" si="1"/>
        <v>136736</v>
      </c>
      <c r="G16" s="197">
        <f t="shared" si="1"/>
        <v>49510</v>
      </c>
      <c r="H16" s="197">
        <v>32319</v>
      </c>
      <c r="J16" s="13"/>
    </row>
    <row r="17" spans="1:10" ht="12.75">
      <c r="A17" s="232"/>
      <c r="B17" s="233"/>
      <c r="C17" s="197"/>
      <c r="D17" s="197"/>
      <c r="E17" s="197"/>
      <c r="F17" s="197"/>
      <c r="G17" s="197"/>
      <c r="H17" s="197"/>
      <c r="J17" s="13"/>
    </row>
    <row r="18" spans="1:10" ht="12.75">
      <c r="A18" s="94" t="s">
        <v>292</v>
      </c>
      <c r="B18" s="233">
        <v>4120</v>
      </c>
      <c r="C18" s="197" t="s">
        <v>72</v>
      </c>
      <c r="D18" s="197">
        <v>4120</v>
      </c>
      <c r="E18" s="197">
        <v>4120</v>
      </c>
      <c r="F18" s="197" t="s">
        <v>72</v>
      </c>
      <c r="G18" s="197">
        <v>26</v>
      </c>
      <c r="H18" s="198">
        <v>1541</v>
      </c>
      <c r="J18" s="13"/>
    </row>
    <row r="19" spans="1:10" ht="12.75">
      <c r="A19" s="94"/>
      <c r="B19" s="233"/>
      <c r="C19" s="197"/>
      <c r="D19" s="197"/>
      <c r="E19" s="197"/>
      <c r="F19" s="197"/>
      <c r="G19" s="197"/>
      <c r="H19" s="197"/>
      <c r="J19" s="13"/>
    </row>
    <row r="20" spans="1:10" ht="12.75">
      <c r="A20" s="94" t="s">
        <v>293</v>
      </c>
      <c r="B20" s="233">
        <v>3541</v>
      </c>
      <c r="C20" s="197">
        <v>57</v>
      </c>
      <c r="D20" s="197">
        <v>3598</v>
      </c>
      <c r="E20" s="198" t="s">
        <v>72</v>
      </c>
      <c r="F20" s="198" t="s">
        <v>72</v>
      </c>
      <c r="G20" s="197" t="s">
        <v>72</v>
      </c>
      <c r="H20" s="198">
        <v>3598</v>
      </c>
      <c r="J20" s="13"/>
    </row>
    <row r="21" spans="1:8" ht="12.75">
      <c r="A21" s="232"/>
      <c r="B21" s="233"/>
      <c r="C21" s="197"/>
      <c r="D21" s="197"/>
      <c r="E21" s="197"/>
      <c r="F21" s="197"/>
      <c r="G21" s="197"/>
      <c r="H21" s="197"/>
    </row>
    <row r="22" spans="1:8" ht="13.5" thickBot="1">
      <c r="A22" s="234" t="s">
        <v>121</v>
      </c>
      <c r="B22" s="235">
        <f aca="true" t="shared" si="2" ref="B22:H22">SUM(B11,B16,B18,B20)</f>
        <v>1009407</v>
      </c>
      <c r="C22" s="203">
        <f t="shared" si="2"/>
        <v>163390</v>
      </c>
      <c r="D22" s="203">
        <f t="shared" si="2"/>
        <v>1172797</v>
      </c>
      <c r="E22" s="203">
        <f t="shared" si="2"/>
        <v>952260.9791819741</v>
      </c>
      <c r="F22" s="203">
        <f t="shared" si="2"/>
        <v>154580</v>
      </c>
      <c r="G22" s="203">
        <f t="shared" si="2"/>
        <v>50876</v>
      </c>
      <c r="H22" s="203">
        <f t="shared" si="2"/>
        <v>37736</v>
      </c>
    </row>
  </sheetData>
  <mergeCells count="4">
    <mergeCell ref="A1:H1"/>
    <mergeCell ref="A3:H3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S88"/>
  <sheetViews>
    <sheetView zoomScale="75" zoomScaleNormal="75" workbookViewId="0" topLeftCell="A56">
      <selection activeCell="F85" sqref="F85"/>
    </sheetView>
  </sheetViews>
  <sheetFormatPr defaultColWidth="11.421875" defaultRowHeight="12.75"/>
  <cols>
    <col min="1" max="1" width="30.7109375" style="6" customWidth="1"/>
    <col min="2" max="6" width="15.7109375" style="6" customWidth="1"/>
    <col min="7" max="8" width="14.7109375" style="6" customWidth="1"/>
    <col min="9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220"/>
      <c r="H1" s="220"/>
    </row>
    <row r="3" spans="1:8" ht="15">
      <c r="A3" s="343" t="s">
        <v>319</v>
      </c>
      <c r="B3" s="343"/>
      <c r="C3" s="343"/>
      <c r="D3" s="343"/>
      <c r="E3" s="343"/>
      <c r="F3" s="343"/>
      <c r="G3" s="257"/>
      <c r="H3" s="257"/>
    </row>
    <row r="4" spans="1:8" ht="15.75" thickBot="1">
      <c r="A4" s="358"/>
      <c r="B4" s="358"/>
      <c r="C4" s="358"/>
      <c r="D4" s="358"/>
      <c r="E4" s="358"/>
      <c r="F4" s="358"/>
      <c r="G4" s="257"/>
      <c r="H4" s="257"/>
    </row>
    <row r="5" spans="1:8" ht="12.75">
      <c r="A5" s="258" t="s">
        <v>176</v>
      </c>
      <c r="B5" s="338" t="s">
        <v>175</v>
      </c>
      <c r="C5" s="339"/>
      <c r="D5" s="339"/>
      <c r="E5" s="339"/>
      <c r="F5" s="224" t="s">
        <v>7</v>
      </c>
      <c r="G5" s="13"/>
      <c r="H5" s="13"/>
    </row>
    <row r="6" spans="1:8" ht="12.75">
      <c r="A6" s="22" t="s">
        <v>149</v>
      </c>
      <c r="B6" s="347" t="s">
        <v>173</v>
      </c>
      <c r="C6" s="348"/>
      <c r="D6" s="347" t="s">
        <v>174</v>
      </c>
      <c r="E6" s="361"/>
      <c r="F6" s="12" t="s">
        <v>320</v>
      </c>
      <c r="G6" s="13"/>
      <c r="H6" s="13"/>
    </row>
    <row r="7" spans="1:8" ht="13.5" thickBot="1">
      <c r="A7" s="226"/>
      <c r="B7" s="228" t="s">
        <v>115</v>
      </c>
      <c r="C7" s="227" t="s">
        <v>116</v>
      </c>
      <c r="D7" s="228" t="s">
        <v>115</v>
      </c>
      <c r="E7" s="227" t="s">
        <v>116</v>
      </c>
      <c r="F7" s="228" t="s">
        <v>27</v>
      </c>
      <c r="G7" s="13"/>
      <c r="H7" s="13"/>
    </row>
    <row r="8" spans="1:17" ht="12.75">
      <c r="A8" s="243" t="s">
        <v>301</v>
      </c>
      <c r="B8" s="194">
        <v>9200</v>
      </c>
      <c r="C8" s="194" t="s">
        <v>72</v>
      </c>
      <c r="D8" s="196" t="s">
        <v>72</v>
      </c>
      <c r="E8" s="196" t="s">
        <v>72</v>
      </c>
      <c r="F8" s="194">
        <v>25962</v>
      </c>
      <c r="P8" s="266"/>
      <c r="Q8" s="266"/>
    </row>
    <row r="9" spans="1:17" ht="12.75">
      <c r="A9" s="13" t="s">
        <v>302</v>
      </c>
      <c r="B9" s="197">
        <v>11870</v>
      </c>
      <c r="C9" s="198" t="s">
        <v>72</v>
      </c>
      <c r="D9" s="198" t="s">
        <v>72</v>
      </c>
      <c r="E9" s="198" t="s">
        <v>72</v>
      </c>
      <c r="F9" s="197">
        <v>28488</v>
      </c>
      <c r="I9" s="13"/>
      <c r="P9" s="266"/>
      <c r="Q9" s="266"/>
    </row>
    <row r="10" spans="1:17" ht="12.75">
      <c r="A10" s="13" t="s">
        <v>303</v>
      </c>
      <c r="B10" s="197">
        <v>9500</v>
      </c>
      <c r="C10" s="198" t="s">
        <v>72</v>
      </c>
      <c r="D10" s="198" t="s">
        <v>72</v>
      </c>
      <c r="E10" s="198" t="s">
        <v>72</v>
      </c>
      <c r="F10" s="197">
        <v>81672</v>
      </c>
      <c r="I10" s="13"/>
      <c r="P10" s="266"/>
      <c r="Q10" s="266"/>
    </row>
    <row r="11" spans="1:17" ht="12.75">
      <c r="A11" s="13" t="s">
        <v>304</v>
      </c>
      <c r="B11" s="197">
        <v>9500</v>
      </c>
      <c r="C11" s="198" t="s">
        <v>72</v>
      </c>
      <c r="D11" s="198" t="s">
        <v>72</v>
      </c>
      <c r="E11" s="198" t="s">
        <v>72</v>
      </c>
      <c r="F11" s="197">
        <v>123224</v>
      </c>
      <c r="P11" s="266"/>
      <c r="Q11" s="266"/>
    </row>
    <row r="12" spans="1:17" ht="12.75">
      <c r="A12" s="95" t="s">
        <v>154</v>
      </c>
      <c r="B12" s="200">
        <v>9680.716685330348</v>
      </c>
      <c r="C12" s="200" t="s">
        <v>72</v>
      </c>
      <c r="D12" s="202" t="s">
        <v>72</v>
      </c>
      <c r="E12" s="202" t="s">
        <v>72</v>
      </c>
      <c r="F12" s="200">
        <v>259346</v>
      </c>
      <c r="P12" s="266"/>
      <c r="Q12" s="266"/>
    </row>
    <row r="13" spans="1:17" ht="12.75">
      <c r="A13" s="95"/>
      <c r="B13" s="200"/>
      <c r="C13" s="200"/>
      <c r="D13" s="200"/>
      <c r="E13" s="200"/>
      <c r="F13" s="200"/>
      <c r="P13" s="266"/>
      <c r="Q13" s="266"/>
    </row>
    <row r="14" spans="1:17" ht="12.75">
      <c r="A14" s="95" t="s">
        <v>155</v>
      </c>
      <c r="B14" s="200">
        <v>5500</v>
      </c>
      <c r="C14" s="202" t="s">
        <v>72</v>
      </c>
      <c r="D14" s="202" t="s">
        <v>72</v>
      </c>
      <c r="E14" s="202" t="s">
        <v>72</v>
      </c>
      <c r="F14" s="200">
        <v>577</v>
      </c>
      <c r="P14" s="266"/>
      <c r="Q14" s="266"/>
    </row>
    <row r="15" spans="1:17" ht="12.75">
      <c r="A15" s="95"/>
      <c r="B15" s="200"/>
      <c r="C15" s="200"/>
      <c r="D15" s="200"/>
      <c r="E15" s="200"/>
      <c r="F15" s="200"/>
      <c r="P15" s="266"/>
      <c r="Q15" s="266"/>
    </row>
    <row r="16" spans="1:17" ht="12.75">
      <c r="A16" s="95" t="s">
        <v>156</v>
      </c>
      <c r="B16" s="200">
        <v>3000</v>
      </c>
      <c r="C16" s="202" t="s">
        <v>72</v>
      </c>
      <c r="D16" s="202" t="s">
        <v>72</v>
      </c>
      <c r="E16" s="202" t="s">
        <v>72</v>
      </c>
      <c r="F16" s="200">
        <v>126</v>
      </c>
      <c r="P16" s="266"/>
      <c r="Q16" s="266"/>
    </row>
    <row r="17" spans="1:17" ht="12.75">
      <c r="A17" s="13"/>
      <c r="B17" s="197"/>
      <c r="C17" s="197"/>
      <c r="D17" s="197"/>
      <c r="E17" s="197"/>
      <c r="F17" s="197"/>
      <c r="P17" s="266"/>
      <c r="Q17" s="266"/>
    </row>
    <row r="18" spans="1:17" ht="12.75">
      <c r="A18" s="13" t="s">
        <v>305</v>
      </c>
      <c r="B18" s="197">
        <v>6600</v>
      </c>
      <c r="C18" s="197">
        <v>9225</v>
      </c>
      <c r="D18" s="198" t="s">
        <v>72</v>
      </c>
      <c r="E18" s="198" t="s">
        <v>72</v>
      </c>
      <c r="F18" s="197">
        <v>85384.425</v>
      </c>
      <c r="P18" s="266"/>
      <c r="Q18" s="266"/>
    </row>
    <row r="19" spans="1:17" ht="12.75">
      <c r="A19" s="13" t="s">
        <v>306</v>
      </c>
      <c r="B19" s="197">
        <v>11175</v>
      </c>
      <c r="C19" s="198" t="s">
        <v>72</v>
      </c>
      <c r="D19" s="198" t="s">
        <v>321</v>
      </c>
      <c r="E19" s="198" t="s">
        <v>72</v>
      </c>
      <c r="F19" s="197">
        <v>1509</v>
      </c>
      <c r="P19" s="266"/>
      <c r="Q19" s="266"/>
    </row>
    <row r="20" spans="1:17" ht="12.75">
      <c r="A20" s="13" t="s">
        <v>307</v>
      </c>
      <c r="B20" s="197">
        <v>6365</v>
      </c>
      <c r="C20" s="198" t="s">
        <v>72</v>
      </c>
      <c r="D20" s="198" t="s">
        <v>72</v>
      </c>
      <c r="E20" s="198" t="s">
        <v>72</v>
      </c>
      <c r="F20" s="197">
        <v>987</v>
      </c>
      <c r="P20" s="266"/>
      <c r="Q20" s="266"/>
    </row>
    <row r="21" spans="1:17" ht="12.75">
      <c r="A21" s="95" t="s">
        <v>252</v>
      </c>
      <c r="B21" s="200">
        <v>6660.807700355723</v>
      </c>
      <c r="C21" s="200">
        <v>9225</v>
      </c>
      <c r="D21" s="202" t="s">
        <v>72</v>
      </c>
      <c r="E21" s="202" t="s">
        <v>72</v>
      </c>
      <c r="F21" s="200">
        <v>87880.425</v>
      </c>
      <c r="P21" s="266"/>
      <c r="Q21" s="266"/>
    </row>
    <row r="22" spans="1:17" ht="12.75">
      <c r="A22" s="95"/>
      <c r="B22" s="200"/>
      <c r="C22" s="200"/>
      <c r="D22" s="200"/>
      <c r="E22" s="200"/>
      <c r="F22" s="200"/>
      <c r="P22" s="266"/>
      <c r="Q22" s="266"/>
    </row>
    <row r="23" spans="1:17" ht="12.75">
      <c r="A23" s="95" t="s">
        <v>157</v>
      </c>
      <c r="B23" s="200">
        <v>5926</v>
      </c>
      <c r="C23" s="200">
        <v>7316</v>
      </c>
      <c r="D23" s="202" t="s">
        <v>72</v>
      </c>
      <c r="E23" s="202" t="s">
        <v>72</v>
      </c>
      <c r="F23" s="200">
        <v>151399</v>
      </c>
      <c r="P23" s="266"/>
      <c r="Q23" s="266"/>
    </row>
    <row r="24" spans="1:17" ht="12.75">
      <c r="A24" s="95"/>
      <c r="B24" s="200"/>
      <c r="C24" s="200"/>
      <c r="D24" s="200"/>
      <c r="E24" s="200"/>
      <c r="F24" s="200"/>
      <c r="P24" s="266"/>
      <c r="Q24" s="266"/>
    </row>
    <row r="25" spans="1:17" ht="12.75">
      <c r="A25" s="95" t="s">
        <v>158</v>
      </c>
      <c r="B25" s="200">
        <v>7554</v>
      </c>
      <c r="C25" s="200">
        <v>9188</v>
      </c>
      <c r="D25" s="202" t="s">
        <v>72</v>
      </c>
      <c r="E25" s="202" t="s">
        <v>72</v>
      </c>
      <c r="F25" s="200">
        <v>314183</v>
      </c>
      <c r="P25" s="266"/>
      <c r="Q25" s="266"/>
    </row>
    <row r="26" spans="1:17" ht="12.75">
      <c r="A26" s="13"/>
      <c r="B26" s="197"/>
      <c r="C26" s="197"/>
      <c r="D26" s="197"/>
      <c r="E26" s="197"/>
      <c r="F26" s="197"/>
      <c r="P26" s="266"/>
      <c r="Q26" s="266"/>
    </row>
    <row r="27" spans="1:17" ht="12.75">
      <c r="A27" s="13" t="s">
        <v>308</v>
      </c>
      <c r="B27" s="197">
        <v>6192</v>
      </c>
      <c r="C27" s="197">
        <v>7051</v>
      </c>
      <c r="D27" s="198" t="s">
        <v>72</v>
      </c>
      <c r="E27" s="198" t="s">
        <v>72</v>
      </c>
      <c r="F27" s="197">
        <v>28728</v>
      </c>
      <c r="P27" s="266"/>
      <c r="Q27" s="266"/>
    </row>
    <row r="28" spans="1:17" ht="12.75">
      <c r="A28" s="13" t="s">
        <v>256</v>
      </c>
      <c r="B28" s="197">
        <v>3266</v>
      </c>
      <c r="C28" s="197">
        <v>7800</v>
      </c>
      <c r="D28" s="198" t="s">
        <v>72</v>
      </c>
      <c r="E28" s="198" t="s">
        <v>72</v>
      </c>
      <c r="F28" s="197">
        <v>10983</v>
      </c>
      <c r="P28" s="266"/>
      <c r="Q28" s="266"/>
    </row>
    <row r="29" spans="1:17" ht="12.75">
      <c r="A29" s="13" t="s">
        <v>257</v>
      </c>
      <c r="B29" s="197">
        <v>3200</v>
      </c>
      <c r="C29" s="197">
        <v>5000</v>
      </c>
      <c r="D29" s="198" t="s">
        <v>72</v>
      </c>
      <c r="E29" s="198" t="s">
        <v>72</v>
      </c>
      <c r="F29" s="197">
        <v>118060</v>
      </c>
      <c r="P29" s="266"/>
      <c r="Q29" s="266"/>
    </row>
    <row r="30" spans="1:17" s="99" customFormat="1" ht="12.75">
      <c r="A30" s="95" t="s">
        <v>253</v>
      </c>
      <c r="B30" s="200">
        <v>3486.0335744589934</v>
      </c>
      <c r="C30" s="200">
        <v>5357.002582708154</v>
      </c>
      <c r="D30" s="202" t="s">
        <v>72</v>
      </c>
      <c r="E30" s="202" t="s">
        <v>72</v>
      </c>
      <c r="F30" s="200">
        <v>157771</v>
      </c>
      <c r="P30" s="268"/>
      <c r="Q30" s="268"/>
    </row>
    <row r="31" spans="1:17" ht="12.75">
      <c r="A31" s="13"/>
      <c r="B31" s="197"/>
      <c r="C31" s="197"/>
      <c r="D31" s="197"/>
      <c r="E31" s="197"/>
      <c r="F31" s="197"/>
      <c r="P31" s="266"/>
      <c r="Q31" s="266"/>
    </row>
    <row r="32" spans="1:17" ht="12.75">
      <c r="A32" s="13" t="s">
        <v>258</v>
      </c>
      <c r="B32" s="197">
        <v>9336</v>
      </c>
      <c r="C32" s="197">
        <v>13743</v>
      </c>
      <c r="D32" s="198" t="s">
        <v>72</v>
      </c>
      <c r="E32" s="198" t="s">
        <v>72</v>
      </c>
      <c r="F32" s="197">
        <v>218408</v>
      </c>
      <c r="P32" s="266"/>
      <c r="Q32" s="266"/>
    </row>
    <row r="33" spans="1:17" ht="12.75">
      <c r="A33" s="13" t="s">
        <v>259</v>
      </c>
      <c r="B33" s="197">
        <v>6717</v>
      </c>
      <c r="C33" s="198" t="s">
        <v>72</v>
      </c>
      <c r="D33" s="198" t="s">
        <v>72</v>
      </c>
      <c r="E33" s="198" t="s">
        <v>72</v>
      </c>
      <c r="F33" s="197">
        <v>15597</v>
      </c>
      <c r="P33" s="266"/>
      <c r="Q33" s="266"/>
    </row>
    <row r="34" spans="1:17" ht="12.75">
      <c r="A34" s="13" t="s">
        <v>260</v>
      </c>
      <c r="B34" s="197">
        <v>5017</v>
      </c>
      <c r="C34" s="197">
        <v>10617</v>
      </c>
      <c r="D34" s="198" t="s">
        <v>72</v>
      </c>
      <c r="E34" s="198" t="s">
        <v>72</v>
      </c>
      <c r="F34" s="197">
        <v>35065.484</v>
      </c>
      <c r="P34" s="266"/>
      <c r="Q34" s="266"/>
    </row>
    <row r="35" spans="1:17" ht="12.75">
      <c r="A35" s="13" t="s">
        <v>261</v>
      </c>
      <c r="B35" s="197">
        <v>7410</v>
      </c>
      <c r="C35" s="197">
        <v>14340</v>
      </c>
      <c r="D35" s="197" t="s">
        <v>72</v>
      </c>
      <c r="E35" s="198" t="s">
        <v>72</v>
      </c>
      <c r="F35" s="197">
        <v>227210</v>
      </c>
      <c r="P35" s="266"/>
      <c r="Q35" s="266"/>
    </row>
    <row r="36" spans="1:17" ht="12.75">
      <c r="A36" s="95" t="s">
        <v>159</v>
      </c>
      <c r="B36" s="200">
        <v>8060.97554580573</v>
      </c>
      <c r="C36" s="200">
        <v>11730.156312625251</v>
      </c>
      <c r="D36" s="200" t="s">
        <v>72</v>
      </c>
      <c r="E36" s="202" t="s">
        <v>72</v>
      </c>
      <c r="F36" s="200">
        <v>496280.484</v>
      </c>
      <c r="P36" s="266"/>
      <c r="Q36" s="266"/>
    </row>
    <row r="37" spans="1:17" ht="12.75">
      <c r="A37" s="95"/>
      <c r="B37" s="200"/>
      <c r="C37" s="200"/>
      <c r="D37" s="200"/>
      <c r="E37" s="200"/>
      <c r="F37" s="200"/>
      <c r="P37" s="266"/>
      <c r="Q37" s="266"/>
    </row>
    <row r="38" spans="1:17" ht="12.75">
      <c r="A38" s="95" t="s">
        <v>160</v>
      </c>
      <c r="B38" s="200">
        <v>4000</v>
      </c>
      <c r="C38" s="202" t="s">
        <v>72</v>
      </c>
      <c r="D38" s="202" t="s">
        <v>72</v>
      </c>
      <c r="E38" s="202" t="s">
        <v>72</v>
      </c>
      <c r="F38" s="200">
        <v>5444</v>
      </c>
      <c r="P38" s="266"/>
      <c r="Q38" s="266"/>
    </row>
    <row r="39" spans="1:17" ht="12.75">
      <c r="A39" s="13"/>
      <c r="B39" s="197"/>
      <c r="C39" s="197"/>
      <c r="D39" s="197"/>
      <c r="E39" s="197"/>
      <c r="F39" s="197"/>
      <c r="P39" s="266"/>
      <c r="Q39" s="266"/>
    </row>
    <row r="40" spans="1:17" ht="12.75">
      <c r="A40" s="13" t="s">
        <v>262</v>
      </c>
      <c r="B40" s="197">
        <v>1200</v>
      </c>
      <c r="C40" s="198" t="s">
        <v>72</v>
      </c>
      <c r="D40" s="198" t="s">
        <v>72</v>
      </c>
      <c r="E40" s="198" t="s">
        <v>72</v>
      </c>
      <c r="F40" s="197">
        <v>4271</v>
      </c>
      <c r="P40" s="266"/>
      <c r="Q40" s="266"/>
    </row>
    <row r="41" spans="1:17" ht="12.75">
      <c r="A41" s="13" t="s">
        <v>309</v>
      </c>
      <c r="B41" s="197">
        <v>4510</v>
      </c>
      <c r="C41" s="198">
        <v>4510</v>
      </c>
      <c r="D41" s="198" t="s">
        <v>72</v>
      </c>
      <c r="E41" s="198" t="s">
        <v>72</v>
      </c>
      <c r="F41" s="197">
        <v>64024</v>
      </c>
      <c r="P41" s="266"/>
      <c r="Q41" s="266"/>
    </row>
    <row r="42" spans="1:17" ht="12.75">
      <c r="A42" s="13" t="s">
        <v>263</v>
      </c>
      <c r="B42" s="197">
        <v>3800</v>
      </c>
      <c r="C42" s="198">
        <v>6000</v>
      </c>
      <c r="D42" s="198" t="s">
        <v>72</v>
      </c>
      <c r="E42" s="198" t="s">
        <v>72</v>
      </c>
      <c r="F42" s="197">
        <v>42942</v>
      </c>
      <c r="P42" s="266"/>
      <c r="Q42" s="266"/>
    </row>
    <row r="43" spans="1:17" ht="12.75">
      <c r="A43" s="13" t="s">
        <v>310</v>
      </c>
      <c r="B43" s="197">
        <v>3150</v>
      </c>
      <c r="C43" s="198" t="s">
        <v>72</v>
      </c>
      <c r="D43" s="198" t="s">
        <v>72</v>
      </c>
      <c r="E43" s="198" t="s">
        <v>72</v>
      </c>
      <c r="F43" s="197">
        <v>1805</v>
      </c>
      <c r="P43" s="266"/>
      <c r="Q43" s="266"/>
    </row>
    <row r="44" spans="1:17" ht="12.75">
      <c r="A44" s="13" t="s">
        <v>264</v>
      </c>
      <c r="B44" s="197">
        <v>1873</v>
      </c>
      <c r="C44" s="197" t="s">
        <v>72</v>
      </c>
      <c r="D44" s="197">
        <v>1440</v>
      </c>
      <c r="E44" s="198" t="s">
        <v>72</v>
      </c>
      <c r="F44" s="197">
        <v>4800</v>
      </c>
      <c r="P44" s="266"/>
      <c r="Q44" s="266"/>
    </row>
    <row r="45" spans="1:17" ht="12.75">
      <c r="A45" s="13" t="s">
        <v>311</v>
      </c>
      <c r="B45" s="197">
        <v>3000</v>
      </c>
      <c r="C45" s="198">
        <v>7000</v>
      </c>
      <c r="D45" s="198" t="s">
        <v>72</v>
      </c>
      <c r="E45" s="198" t="s">
        <v>72</v>
      </c>
      <c r="F45" s="197">
        <v>4973</v>
      </c>
      <c r="P45" s="266"/>
      <c r="Q45" s="266"/>
    </row>
    <row r="46" spans="1:17" ht="12.75">
      <c r="A46" s="13" t="s">
        <v>312</v>
      </c>
      <c r="B46" s="197">
        <v>3500</v>
      </c>
      <c r="C46" s="198">
        <v>4000</v>
      </c>
      <c r="D46" s="198" t="s">
        <v>72</v>
      </c>
      <c r="E46" s="198" t="s">
        <v>72</v>
      </c>
      <c r="F46" s="197">
        <v>4658</v>
      </c>
      <c r="P46" s="266"/>
      <c r="Q46" s="266"/>
    </row>
    <row r="47" spans="1:17" ht="12.75">
      <c r="A47" s="13" t="s">
        <v>313</v>
      </c>
      <c r="B47" s="197">
        <v>4400</v>
      </c>
      <c r="C47" s="197">
        <v>8600</v>
      </c>
      <c r="D47" s="198" t="s">
        <v>72</v>
      </c>
      <c r="E47" s="198" t="s">
        <v>72</v>
      </c>
      <c r="F47" s="197">
        <v>74610</v>
      </c>
      <c r="P47" s="266"/>
      <c r="Q47" s="266"/>
    </row>
    <row r="48" spans="1:17" ht="12.75">
      <c r="A48" s="13" t="s">
        <v>265</v>
      </c>
      <c r="B48" s="197">
        <v>3534</v>
      </c>
      <c r="C48" s="197">
        <v>5300</v>
      </c>
      <c r="D48" s="198" t="s">
        <v>72</v>
      </c>
      <c r="E48" s="198" t="s">
        <v>72</v>
      </c>
      <c r="F48" s="197">
        <v>45732</v>
      </c>
      <c r="P48" s="266"/>
      <c r="Q48" s="266"/>
    </row>
    <row r="49" spans="1:17" ht="12.75">
      <c r="A49" s="95" t="s">
        <v>254</v>
      </c>
      <c r="B49" s="200">
        <v>3770.571612243889</v>
      </c>
      <c r="C49" s="200">
        <v>7481.8268090154215</v>
      </c>
      <c r="D49" s="200">
        <v>1440</v>
      </c>
      <c r="E49" s="202" t="s">
        <v>72</v>
      </c>
      <c r="F49" s="200">
        <v>247815</v>
      </c>
      <c r="P49" s="266"/>
      <c r="Q49" s="266"/>
    </row>
    <row r="50" spans="1:17" ht="12.75">
      <c r="A50" s="95"/>
      <c r="B50" s="200"/>
      <c r="C50" s="200"/>
      <c r="D50" s="200"/>
      <c r="E50" s="200"/>
      <c r="F50" s="200"/>
      <c r="P50" s="266"/>
      <c r="Q50" s="266"/>
    </row>
    <row r="51" spans="1:17" ht="12.75">
      <c r="A51" s="95" t="s">
        <v>161</v>
      </c>
      <c r="B51" s="200">
        <v>4800</v>
      </c>
      <c r="C51" s="202">
        <v>6500</v>
      </c>
      <c r="D51" s="202" t="s">
        <v>72</v>
      </c>
      <c r="E51" s="202" t="s">
        <v>72</v>
      </c>
      <c r="F51" s="200">
        <v>89190.9</v>
      </c>
      <c r="P51" s="266"/>
      <c r="Q51" s="266"/>
    </row>
    <row r="52" spans="1:17" ht="12.75">
      <c r="A52" s="13"/>
      <c r="B52" s="197"/>
      <c r="C52" s="197"/>
      <c r="D52" s="197"/>
      <c r="E52" s="197"/>
      <c r="F52" s="197"/>
      <c r="P52" s="266"/>
      <c r="Q52" s="266"/>
    </row>
    <row r="53" spans="1:17" ht="12.75">
      <c r="A53" s="13" t="s">
        <v>266</v>
      </c>
      <c r="B53" s="197">
        <v>4065</v>
      </c>
      <c r="C53" s="197">
        <v>11000</v>
      </c>
      <c r="D53" s="197">
        <v>1500</v>
      </c>
      <c r="E53" s="197">
        <v>6000</v>
      </c>
      <c r="F53" s="197">
        <v>559665</v>
      </c>
      <c r="P53" s="266"/>
      <c r="Q53" s="266"/>
    </row>
    <row r="54" spans="1:17" ht="12.75">
      <c r="A54" s="13" t="s">
        <v>285</v>
      </c>
      <c r="B54" s="197">
        <v>6177</v>
      </c>
      <c r="C54" s="197">
        <v>16600</v>
      </c>
      <c r="D54" s="197">
        <v>4083</v>
      </c>
      <c r="E54" s="198" t="s">
        <v>72</v>
      </c>
      <c r="F54" s="197">
        <v>1476016</v>
      </c>
      <c r="P54" s="266"/>
      <c r="Q54" s="266"/>
    </row>
    <row r="55" spans="1:17" ht="12.75">
      <c r="A55" s="13" t="s">
        <v>267</v>
      </c>
      <c r="B55" s="197">
        <v>5680.307976330204</v>
      </c>
      <c r="C55" s="197">
        <v>7100</v>
      </c>
      <c r="D55" s="197">
        <v>3650</v>
      </c>
      <c r="E55" s="198" t="s">
        <v>72</v>
      </c>
      <c r="F55" s="197">
        <v>654151.8309859155</v>
      </c>
      <c r="P55" s="266"/>
      <c r="Q55" s="266"/>
    </row>
    <row r="56" spans="1:17" ht="12.75">
      <c r="A56" s="13" t="s">
        <v>268</v>
      </c>
      <c r="B56" s="197">
        <v>4100</v>
      </c>
      <c r="C56" s="198" t="s">
        <v>72</v>
      </c>
      <c r="D56" s="198" t="s">
        <v>72</v>
      </c>
      <c r="E56" s="198" t="s">
        <v>72</v>
      </c>
      <c r="F56" s="197">
        <v>10688.7</v>
      </c>
      <c r="P56" s="266"/>
      <c r="Q56" s="266"/>
    </row>
    <row r="57" spans="1:17" ht="12.75">
      <c r="A57" s="13" t="s">
        <v>286</v>
      </c>
      <c r="B57" s="197">
        <v>5930</v>
      </c>
      <c r="C57" s="197">
        <v>9867</v>
      </c>
      <c r="D57" s="198" t="s">
        <v>72</v>
      </c>
      <c r="E57" s="198" t="s">
        <v>72</v>
      </c>
      <c r="F57" s="197">
        <v>910100</v>
      </c>
      <c r="P57" s="266"/>
      <c r="Q57" s="266"/>
    </row>
    <row r="58" spans="1:17" s="99" customFormat="1" ht="12.75">
      <c r="A58" s="95" t="s">
        <v>162</v>
      </c>
      <c r="B58" s="200">
        <v>5542.341318010957</v>
      </c>
      <c r="C58" s="200">
        <v>12275.752232692437</v>
      </c>
      <c r="D58" s="200">
        <v>3880.2306584173066</v>
      </c>
      <c r="E58" s="200">
        <v>6000</v>
      </c>
      <c r="F58" s="200">
        <v>3610621.5309859156</v>
      </c>
      <c r="P58" s="268"/>
      <c r="Q58" s="268"/>
    </row>
    <row r="59" spans="1:17" ht="12.75">
      <c r="A59" s="13"/>
      <c r="B59" s="197"/>
      <c r="C59" s="197"/>
      <c r="D59" s="197"/>
      <c r="E59" s="197"/>
      <c r="F59" s="197"/>
      <c r="P59" s="266"/>
      <c r="Q59" s="266"/>
    </row>
    <row r="60" spans="1:17" ht="12.75">
      <c r="A60" s="13" t="s">
        <v>269</v>
      </c>
      <c r="B60" s="197">
        <v>1509</v>
      </c>
      <c r="C60" s="197">
        <v>5068</v>
      </c>
      <c r="D60" s="197" t="s">
        <v>72</v>
      </c>
      <c r="E60" s="198" t="s">
        <v>72</v>
      </c>
      <c r="F60" s="197">
        <v>41510</v>
      </c>
      <c r="P60" s="266"/>
      <c r="Q60" s="266"/>
    </row>
    <row r="61" spans="1:17" ht="12.75">
      <c r="A61" s="13" t="s">
        <v>270</v>
      </c>
      <c r="B61" s="197">
        <v>2160</v>
      </c>
      <c r="C61" s="198" t="s">
        <v>72</v>
      </c>
      <c r="D61" s="197">
        <v>1900</v>
      </c>
      <c r="E61" s="198" t="s">
        <v>72</v>
      </c>
      <c r="F61" s="197">
        <v>2065</v>
      </c>
      <c r="P61" s="266"/>
      <c r="Q61" s="266"/>
    </row>
    <row r="62" spans="1:17" ht="12.75">
      <c r="A62" s="13" t="s">
        <v>271</v>
      </c>
      <c r="B62" s="197">
        <v>7664</v>
      </c>
      <c r="C62" s="198" t="s">
        <v>72</v>
      </c>
      <c r="D62" s="197">
        <v>2755</v>
      </c>
      <c r="E62" s="198" t="s">
        <v>72</v>
      </c>
      <c r="F62" s="197">
        <v>409094</v>
      </c>
      <c r="P62" s="266"/>
      <c r="Q62" s="266"/>
    </row>
    <row r="63" spans="1:17" ht="12.75">
      <c r="A63" s="95" t="s">
        <v>163</v>
      </c>
      <c r="B63" s="200">
        <v>6506.037221637935</v>
      </c>
      <c r="C63" s="200">
        <v>5068</v>
      </c>
      <c r="D63" s="200">
        <v>2755</v>
      </c>
      <c r="E63" s="202" t="s">
        <v>72</v>
      </c>
      <c r="F63" s="200">
        <v>452669</v>
      </c>
      <c r="P63" s="266"/>
      <c r="Q63" s="266"/>
    </row>
    <row r="64" spans="1:17" ht="12.75">
      <c r="A64" s="95"/>
      <c r="B64" s="200"/>
      <c r="C64" s="200"/>
      <c r="D64" s="200"/>
      <c r="E64" s="200"/>
      <c r="F64" s="200"/>
      <c r="P64" s="266"/>
      <c r="Q64" s="266"/>
    </row>
    <row r="65" spans="1:17" ht="12.75">
      <c r="A65" s="95" t="s">
        <v>164</v>
      </c>
      <c r="B65" s="200">
        <v>1500</v>
      </c>
      <c r="C65" s="200">
        <v>5200</v>
      </c>
      <c r="D65" s="202" t="s">
        <v>72</v>
      </c>
      <c r="E65" s="202" t="s">
        <v>72</v>
      </c>
      <c r="F65" s="200">
        <v>92433</v>
      </c>
      <c r="P65" s="266"/>
      <c r="Q65" s="266"/>
    </row>
    <row r="66" spans="1:17" ht="12.75">
      <c r="A66" s="13"/>
      <c r="B66" s="197"/>
      <c r="C66" s="197"/>
      <c r="D66" s="197"/>
      <c r="E66" s="197"/>
      <c r="F66" s="197"/>
      <c r="P66" s="266"/>
      <c r="Q66" s="266"/>
    </row>
    <row r="67" spans="1:19" ht="12.75">
      <c r="A67" s="13" t="s">
        <v>272</v>
      </c>
      <c r="B67" s="197">
        <v>8000</v>
      </c>
      <c r="C67" s="197">
        <v>9000</v>
      </c>
      <c r="D67" s="197">
        <v>7685</v>
      </c>
      <c r="E67" s="198" t="s">
        <v>72</v>
      </c>
      <c r="F67" s="197">
        <v>606350</v>
      </c>
      <c r="M67" s="266"/>
      <c r="N67" s="266"/>
      <c r="O67" s="266"/>
      <c r="P67" s="266"/>
      <c r="Q67" s="266"/>
      <c r="S67" s="266"/>
    </row>
    <row r="68" spans="1:19" ht="12.75">
      <c r="A68" s="13" t="s">
        <v>273</v>
      </c>
      <c r="B68" s="197">
        <v>3908</v>
      </c>
      <c r="C68" s="198" t="s">
        <v>72</v>
      </c>
      <c r="D68" s="197" t="s">
        <v>72</v>
      </c>
      <c r="E68" s="198" t="s">
        <v>72</v>
      </c>
      <c r="F68" s="197">
        <v>16804</v>
      </c>
      <c r="M68" s="266"/>
      <c r="N68" s="266"/>
      <c r="O68" s="266"/>
      <c r="P68" s="266"/>
      <c r="Q68" s="266"/>
      <c r="S68" s="266"/>
    </row>
    <row r="69" spans="1:17" s="99" customFormat="1" ht="12.75">
      <c r="A69" s="95" t="s">
        <v>165</v>
      </c>
      <c r="B69" s="200">
        <v>7744.25</v>
      </c>
      <c r="C69" s="200">
        <v>9000</v>
      </c>
      <c r="D69" s="200">
        <v>7685</v>
      </c>
      <c r="E69" s="202" t="s">
        <v>72</v>
      </c>
      <c r="F69" s="202">
        <v>623154</v>
      </c>
      <c r="P69" s="268"/>
      <c r="Q69" s="268"/>
    </row>
    <row r="70" spans="1:17" ht="12.75">
      <c r="A70" s="13"/>
      <c r="B70" s="197"/>
      <c r="C70" s="197"/>
      <c r="D70" s="197"/>
      <c r="E70" s="197"/>
      <c r="F70" s="197"/>
      <c r="P70" s="266"/>
      <c r="Q70" s="266"/>
    </row>
    <row r="71" spans="1:17" ht="12.75">
      <c r="A71" s="13" t="s">
        <v>274</v>
      </c>
      <c r="B71" s="197">
        <v>4700</v>
      </c>
      <c r="C71" s="197">
        <v>6550</v>
      </c>
      <c r="D71" s="198" t="s">
        <v>72</v>
      </c>
      <c r="E71" s="198" t="s">
        <v>72</v>
      </c>
      <c r="F71" s="197">
        <v>5264</v>
      </c>
      <c r="P71" s="266"/>
      <c r="Q71" s="266"/>
    </row>
    <row r="72" spans="1:17" ht="12.75">
      <c r="A72" s="13" t="s">
        <v>275</v>
      </c>
      <c r="B72" s="197">
        <v>10500</v>
      </c>
      <c r="C72" s="198" t="s">
        <v>72</v>
      </c>
      <c r="D72" s="198" t="s">
        <v>72</v>
      </c>
      <c r="E72" s="198" t="s">
        <v>72</v>
      </c>
      <c r="F72" s="197">
        <v>114502.5</v>
      </c>
      <c r="P72" s="266"/>
      <c r="Q72" s="266"/>
    </row>
    <row r="73" spans="1:17" ht="12.75">
      <c r="A73" s="13" t="s">
        <v>276</v>
      </c>
      <c r="B73" s="197">
        <v>8878</v>
      </c>
      <c r="C73" s="198" t="s">
        <v>72</v>
      </c>
      <c r="D73" s="197" t="s">
        <v>72</v>
      </c>
      <c r="E73" s="198" t="s">
        <v>72</v>
      </c>
      <c r="F73" s="197">
        <v>86116.6</v>
      </c>
      <c r="P73" s="266"/>
      <c r="Q73" s="266"/>
    </row>
    <row r="74" spans="1:17" ht="12.75">
      <c r="A74" s="13" t="s">
        <v>277</v>
      </c>
      <c r="B74" s="197">
        <v>2100.2715167934707</v>
      </c>
      <c r="C74" s="197">
        <v>4257.447742141375</v>
      </c>
      <c r="D74" s="197">
        <v>1538.4615384615386</v>
      </c>
      <c r="E74" s="198" t="s">
        <v>72</v>
      </c>
      <c r="F74" s="197">
        <v>12020</v>
      </c>
      <c r="P74" s="266"/>
      <c r="Q74" s="266"/>
    </row>
    <row r="75" spans="1:17" ht="12.75">
      <c r="A75" s="13" t="s">
        <v>278</v>
      </c>
      <c r="B75" s="197">
        <v>9500</v>
      </c>
      <c r="C75" s="198" t="s">
        <v>72</v>
      </c>
      <c r="D75" s="197" t="s">
        <v>72</v>
      </c>
      <c r="E75" s="198" t="s">
        <v>72</v>
      </c>
      <c r="F75" s="197">
        <v>63156</v>
      </c>
      <c r="P75" s="266"/>
      <c r="Q75" s="266"/>
    </row>
    <row r="76" spans="1:17" ht="12.75">
      <c r="A76" s="13" t="s">
        <v>279</v>
      </c>
      <c r="B76" s="197">
        <v>3900</v>
      </c>
      <c r="C76" s="198">
        <v>7000</v>
      </c>
      <c r="D76" s="198" t="s">
        <v>72</v>
      </c>
      <c r="E76" s="198" t="s">
        <v>72</v>
      </c>
      <c r="F76" s="197">
        <v>2305</v>
      </c>
      <c r="P76" s="266"/>
      <c r="Q76" s="266"/>
    </row>
    <row r="77" spans="1:17" ht="12.75">
      <c r="A77" s="13" t="s">
        <v>280</v>
      </c>
      <c r="B77" s="197">
        <v>6200</v>
      </c>
      <c r="C77" s="198" t="s">
        <v>72</v>
      </c>
      <c r="D77" s="198" t="s">
        <v>72</v>
      </c>
      <c r="E77" s="198" t="s">
        <v>72</v>
      </c>
      <c r="F77" s="197">
        <v>9300</v>
      </c>
      <c r="P77" s="266"/>
      <c r="Q77" s="266"/>
    </row>
    <row r="78" spans="1:17" ht="12.75">
      <c r="A78" s="13" t="s">
        <v>281</v>
      </c>
      <c r="B78" s="197">
        <v>9500</v>
      </c>
      <c r="C78" s="198">
        <v>11300</v>
      </c>
      <c r="D78" s="198" t="s">
        <v>72</v>
      </c>
      <c r="E78" s="198" t="s">
        <v>72</v>
      </c>
      <c r="F78" s="197">
        <v>9642</v>
      </c>
      <c r="P78" s="266"/>
      <c r="Q78" s="266"/>
    </row>
    <row r="79" spans="1:17" s="99" customFormat="1" ht="12.75">
      <c r="A79" s="95" t="s">
        <v>255</v>
      </c>
      <c r="B79" s="200">
        <v>8335.553957220713</v>
      </c>
      <c r="C79" s="200">
        <v>5111.335750737323</v>
      </c>
      <c r="D79" s="200">
        <v>1538.4615384615386</v>
      </c>
      <c r="E79" s="202" t="s">
        <v>72</v>
      </c>
      <c r="F79" s="200">
        <v>302306.1</v>
      </c>
      <c r="P79" s="268"/>
      <c r="Q79" s="268"/>
    </row>
    <row r="80" spans="1:17" ht="12.75">
      <c r="A80" s="13"/>
      <c r="B80" s="197"/>
      <c r="C80" s="197"/>
      <c r="D80" s="197"/>
      <c r="E80" s="197"/>
      <c r="F80" s="197"/>
      <c r="P80" s="266"/>
      <c r="Q80" s="266"/>
    </row>
    <row r="81" spans="1:17" ht="12.75">
      <c r="A81" s="13" t="s">
        <v>282</v>
      </c>
      <c r="B81" s="197">
        <v>764</v>
      </c>
      <c r="C81" s="198">
        <v>1572</v>
      </c>
      <c r="D81" s="198" t="s">
        <v>72</v>
      </c>
      <c r="E81" s="198" t="s">
        <v>72</v>
      </c>
      <c r="F81" s="197">
        <v>2758</v>
      </c>
      <c r="P81" s="266"/>
      <c r="Q81" s="266"/>
    </row>
    <row r="82" spans="1:17" ht="12.75">
      <c r="A82" s="13" t="s">
        <v>283</v>
      </c>
      <c r="B82" s="197">
        <v>1530</v>
      </c>
      <c r="C82" s="198">
        <v>3530</v>
      </c>
      <c r="D82" s="197" t="s">
        <v>72</v>
      </c>
      <c r="E82" s="198" t="s">
        <v>72</v>
      </c>
      <c r="F82" s="197">
        <v>25930</v>
      </c>
      <c r="P82" s="266"/>
      <c r="Q82" s="266"/>
    </row>
    <row r="83" spans="1:17" s="99" customFormat="1" ht="12.75">
      <c r="A83" s="95" t="s">
        <v>166</v>
      </c>
      <c r="B83" s="200">
        <v>1386.8777841892672</v>
      </c>
      <c r="C83" s="202">
        <v>3280.0719322990126</v>
      </c>
      <c r="D83" s="200" t="s">
        <v>72</v>
      </c>
      <c r="E83" s="202" t="s">
        <v>72</v>
      </c>
      <c r="F83" s="200">
        <v>28688</v>
      </c>
      <c r="P83" s="268"/>
      <c r="Q83" s="268"/>
    </row>
    <row r="84" spans="1:17" ht="12.75">
      <c r="A84" s="13"/>
      <c r="B84" s="197"/>
      <c r="C84" s="197"/>
      <c r="D84" s="197"/>
      <c r="E84" s="197"/>
      <c r="F84" s="197"/>
      <c r="P84" s="266"/>
      <c r="Q84" s="266"/>
    </row>
    <row r="85" spans="1:6" ht="13.5" thickBot="1">
      <c r="A85" s="98" t="s">
        <v>284</v>
      </c>
      <c r="B85" s="204">
        <v>5812</v>
      </c>
      <c r="C85" s="204">
        <v>10403</v>
      </c>
      <c r="D85" s="204">
        <v>6511.677937315956</v>
      </c>
      <c r="E85" s="204">
        <v>6000</v>
      </c>
      <c r="F85" s="203">
        <v>6919884</v>
      </c>
    </row>
    <row r="88" spans="16:17" ht="12.75">
      <c r="P88" s="266"/>
      <c r="Q88" s="266"/>
    </row>
  </sheetData>
  <mergeCells count="6">
    <mergeCell ref="B6:C6"/>
    <mergeCell ref="D6:E6"/>
    <mergeCell ref="A1:F1"/>
    <mergeCell ref="A3:F3"/>
    <mergeCell ref="A4:F4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I14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6" customWidth="1"/>
    <col min="2" max="4" width="14.7109375" style="6" customWidth="1"/>
    <col min="5" max="9" width="12.7109375" style="6" customWidth="1"/>
    <col min="10" max="11" width="11.421875" style="6" customWidth="1"/>
    <col min="12" max="12" width="43.57421875" style="6" customWidth="1"/>
    <col min="13" max="15" width="22.140625" style="6" customWidth="1"/>
    <col min="16" max="16384" width="11.421875" style="6" customWidth="1"/>
  </cols>
  <sheetData>
    <row r="1" spans="1:9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  <c r="I1" s="342"/>
    </row>
    <row r="3" spans="1:9" ht="15">
      <c r="A3" s="343" t="s">
        <v>322</v>
      </c>
      <c r="B3" s="343"/>
      <c r="C3" s="343"/>
      <c r="D3" s="343"/>
      <c r="E3" s="343"/>
      <c r="F3" s="343"/>
      <c r="G3" s="343"/>
      <c r="H3" s="343"/>
      <c r="I3" s="369"/>
    </row>
    <row r="4" spans="1:9" ht="15.75" thickBot="1">
      <c r="A4" s="263"/>
      <c r="B4" s="264"/>
      <c r="C4" s="264"/>
      <c r="D4" s="264"/>
      <c r="E4" s="264"/>
      <c r="F4" s="264"/>
      <c r="G4" s="264"/>
      <c r="H4" s="264"/>
      <c r="I4" s="265"/>
    </row>
    <row r="5" spans="1:9" ht="12.75">
      <c r="A5" s="258" t="s">
        <v>176</v>
      </c>
      <c r="B5" s="338" t="s">
        <v>167</v>
      </c>
      <c r="C5" s="339"/>
      <c r="D5" s="339"/>
      <c r="E5" s="339"/>
      <c r="F5" s="339"/>
      <c r="G5" s="334" t="s">
        <v>323</v>
      </c>
      <c r="H5" s="336"/>
      <c r="I5" s="224" t="s">
        <v>7</v>
      </c>
    </row>
    <row r="6" spans="1:9" ht="12.75">
      <c r="A6" s="22" t="s">
        <v>149</v>
      </c>
      <c r="B6" s="271"/>
      <c r="C6" s="217" t="s">
        <v>8</v>
      </c>
      <c r="D6" s="272"/>
      <c r="E6" s="347" t="s">
        <v>9</v>
      </c>
      <c r="F6" s="361"/>
      <c r="G6" s="367" t="s">
        <v>324</v>
      </c>
      <c r="H6" s="368"/>
      <c r="I6" s="12" t="s">
        <v>11</v>
      </c>
    </row>
    <row r="7" spans="1:9" ht="13.5" thickBot="1">
      <c r="A7" s="226"/>
      <c r="B7" s="228" t="s">
        <v>115</v>
      </c>
      <c r="C7" s="227" t="s">
        <v>116</v>
      </c>
      <c r="D7" s="273" t="s">
        <v>8</v>
      </c>
      <c r="E7" s="228" t="s">
        <v>115</v>
      </c>
      <c r="F7" s="227" t="s">
        <v>116</v>
      </c>
      <c r="G7" s="228" t="s">
        <v>115</v>
      </c>
      <c r="H7" s="228" t="s">
        <v>116</v>
      </c>
      <c r="I7" s="228" t="s">
        <v>27</v>
      </c>
    </row>
    <row r="8" spans="1:9" ht="12.75">
      <c r="A8" s="13" t="s">
        <v>272</v>
      </c>
      <c r="B8" s="197">
        <v>40</v>
      </c>
      <c r="C8" s="197" t="s">
        <v>72</v>
      </c>
      <c r="D8" s="197">
        <v>40</v>
      </c>
      <c r="E8" s="199">
        <v>40</v>
      </c>
      <c r="F8" s="198" t="s">
        <v>72</v>
      </c>
      <c r="G8" s="198">
        <v>3300</v>
      </c>
      <c r="H8" s="198" t="s">
        <v>72</v>
      </c>
      <c r="I8" s="198">
        <v>132</v>
      </c>
    </row>
    <row r="9" spans="1:9" ht="12.75">
      <c r="A9" s="95" t="s">
        <v>165</v>
      </c>
      <c r="B9" s="200">
        <v>40</v>
      </c>
      <c r="C9" s="200" t="s">
        <v>72</v>
      </c>
      <c r="D9" s="200">
        <v>40</v>
      </c>
      <c r="E9" s="201">
        <v>40</v>
      </c>
      <c r="F9" s="200" t="s">
        <v>72</v>
      </c>
      <c r="G9" s="202">
        <v>3300</v>
      </c>
      <c r="H9" s="202" t="s">
        <v>72</v>
      </c>
      <c r="I9" s="202">
        <v>132</v>
      </c>
    </row>
    <row r="10" spans="1:9" ht="12.75">
      <c r="A10" s="13"/>
      <c r="B10" s="197"/>
      <c r="C10" s="197"/>
      <c r="D10" s="197"/>
      <c r="E10" s="199"/>
      <c r="F10" s="197"/>
      <c r="G10" s="197"/>
      <c r="H10" s="197"/>
      <c r="I10" s="197"/>
    </row>
    <row r="11" spans="1:9" ht="12.75">
      <c r="A11" s="13" t="s">
        <v>280</v>
      </c>
      <c r="B11" s="197">
        <v>4080</v>
      </c>
      <c r="C11" s="197" t="s">
        <v>72</v>
      </c>
      <c r="D11" s="197">
        <v>4080</v>
      </c>
      <c r="E11" s="199">
        <v>4080</v>
      </c>
      <c r="F11" s="198" t="s">
        <v>72</v>
      </c>
      <c r="G11" s="197">
        <v>1850</v>
      </c>
      <c r="H11" s="197" t="s">
        <v>72</v>
      </c>
      <c r="I11" s="198">
        <v>7548</v>
      </c>
    </row>
    <row r="12" spans="1:9" ht="12.75">
      <c r="A12" s="95" t="s">
        <v>255</v>
      </c>
      <c r="B12" s="200">
        <v>4080</v>
      </c>
      <c r="C12" s="200" t="s">
        <v>72</v>
      </c>
      <c r="D12" s="200">
        <v>4080</v>
      </c>
      <c r="E12" s="201">
        <v>4080</v>
      </c>
      <c r="F12" s="200" t="s">
        <v>72</v>
      </c>
      <c r="G12" s="200">
        <v>1850</v>
      </c>
      <c r="H12" s="200" t="s">
        <v>72</v>
      </c>
      <c r="I12" s="202">
        <v>7548</v>
      </c>
    </row>
    <row r="13" spans="1:9" ht="12.75">
      <c r="A13" s="13"/>
      <c r="B13" s="197"/>
      <c r="C13" s="197"/>
      <c r="D13" s="197"/>
      <c r="E13" s="199"/>
      <c r="F13" s="197"/>
      <c r="G13" s="197"/>
      <c r="H13" s="197"/>
      <c r="I13" s="197"/>
    </row>
    <row r="14" spans="1:9" ht="13.5" thickBot="1">
      <c r="A14" s="98" t="s">
        <v>284</v>
      </c>
      <c r="B14" s="203">
        <v>4120</v>
      </c>
      <c r="C14" s="203" t="s">
        <v>72</v>
      </c>
      <c r="D14" s="203">
        <v>4120</v>
      </c>
      <c r="E14" s="204">
        <v>4120</v>
      </c>
      <c r="F14" s="203" t="s">
        <v>72</v>
      </c>
      <c r="G14" s="203">
        <v>1864.0776699029127</v>
      </c>
      <c r="H14" s="203" t="s">
        <v>72</v>
      </c>
      <c r="I14" s="203">
        <v>7680</v>
      </c>
    </row>
  </sheetData>
  <mergeCells count="6">
    <mergeCell ref="E6:F6"/>
    <mergeCell ref="G6:H6"/>
    <mergeCell ref="A1:I1"/>
    <mergeCell ref="A3:I3"/>
    <mergeCell ref="B5:F5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0"/>
  <sheetViews>
    <sheetView zoomScale="75" zoomScaleNormal="75" workbookViewId="0" topLeftCell="A1">
      <selection activeCell="A3" sqref="A3:D3"/>
    </sheetView>
  </sheetViews>
  <sheetFormatPr defaultColWidth="11.421875" defaultRowHeight="12.75"/>
  <cols>
    <col min="1" max="1" width="44.7109375" style="6" customWidth="1"/>
    <col min="2" max="3" width="14.7109375" style="6" customWidth="1"/>
    <col min="4" max="8" width="12.7109375" style="6" customWidth="1"/>
    <col min="9" max="10" width="11.421875" style="6" customWidth="1"/>
    <col min="11" max="11" width="43.57421875" style="6" customWidth="1"/>
    <col min="12" max="14" width="22.140625" style="6" customWidth="1"/>
    <col min="15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220"/>
      <c r="F1" s="220"/>
      <c r="G1" s="220"/>
      <c r="H1" s="220"/>
    </row>
    <row r="2" spans="1:4" ht="12.75">
      <c r="A2" s="247"/>
      <c r="B2" s="247"/>
      <c r="C2" s="247"/>
      <c r="D2" s="247"/>
    </row>
    <row r="3" spans="1:4" ht="15">
      <c r="A3" s="343" t="s">
        <v>360</v>
      </c>
      <c r="B3" s="343"/>
      <c r="C3" s="343"/>
      <c r="D3" s="343"/>
    </row>
    <row r="4" spans="1:3" ht="13.5" thickBot="1">
      <c r="A4" s="274"/>
      <c r="B4" s="274"/>
      <c r="C4" s="274"/>
    </row>
    <row r="5" spans="1:4" ht="12.75">
      <c r="A5" s="258" t="s">
        <v>176</v>
      </c>
      <c r="B5" s="275"/>
      <c r="C5" s="275"/>
      <c r="D5" s="275"/>
    </row>
    <row r="6" spans="1:4" ht="12.75">
      <c r="A6" s="22" t="s">
        <v>149</v>
      </c>
      <c r="B6" s="12" t="s">
        <v>115</v>
      </c>
      <c r="C6" s="12" t="s">
        <v>116</v>
      </c>
      <c r="D6" s="12" t="s">
        <v>8</v>
      </c>
    </row>
    <row r="7" spans="1:4" ht="13.5" thickBot="1">
      <c r="A7" s="226"/>
      <c r="B7" s="276"/>
      <c r="C7" s="276"/>
      <c r="D7" s="276"/>
    </row>
    <row r="8" spans="1:4" ht="12.75">
      <c r="A8" s="13" t="s">
        <v>261</v>
      </c>
      <c r="B8" s="197">
        <v>108</v>
      </c>
      <c r="C8" s="197">
        <v>8</v>
      </c>
      <c r="D8" s="197">
        <v>116</v>
      </c>
    </row>
    <row r="9" spans="1:4" ht="12.75">
      <c r="A9" s="95" t="s">
        <v>159</v>
      </c>
      <c r="B9" s="200">
        <v>108</v>
      </c>
      <c r="C9" s="200">
        <v>8</v>
      </c>
      <c r="D9" s="200">
        <v>116</v>
      </c>
    </row>
    <row r="10" spans="1:4" ht="12.75">
      <c r="A10" s="95"/>
      <c r="B10" s="200"/>
      <c r="C10" s="200"/>
      <c r="D10" s="200"/>
    </row>
    <row r="11" spans="1:4" ht="12.75">
      <c r="A11" s="13" t="s">
        <v>266</v>
      </c>
      <c r="B11" s="197" t="s">
        <v>72</v>
      </c>
      <c r="C11" s="197">
        <v>25</v>
      </c>
      <c r="D11" s="197">
        <v>25</v>
      </c>
    </row>
    <row r="12" spans="1:4" ht="12.75">
      <c r="A12" s="95" t="s">
        <v>162</v>
      </c>
      <c r="B12" s="200" t="s">
        <v>72</v>
      </c>
      <c r="C12" s="200">
        <v>25</v>
      </c>
      <c r="D12" s="200">
        <v>25</v>
      </c>
    </row>
    <row r="13" spans="1:4" ht="12.75">
      <c r="A13" s="13"/>
      <c r="B13" s="197"/>
      <c r="C13" s="197"/>
      <c r="D13" s="197"/>
    </row>
    <row r="14" spans="1:4" ht="12.75">
      <c r="A14" s="13" t="s">
        <v>271</v>
      </c>
      <c r="B14" s="197">
        <v>3433</v>
      </c>
      <c r="C14" s="198" t="s">
        <v>72</v>
      </c>
      <c r="D14" s="197">
        <v>3433</v>
      </c>
    </row>
    <row r="15" spans="1:4" ht="12.75">
      <c r="A15" s="95" t="s">
        <v>163</v>
      </c>
      <c r="B15" s="200">
        <v>3433</v>
      </c>
      <c r="C15" s="200" t="s">
        <v>72</v>
      </c>
      <c r="D15" s="200">
        <v>3433</v>
      </c>
    </row>
    <row r="16" spans="1:4" ht="12.75">
      <c r="A16" s="95"/>
      <c r="B16" s="200"/>
      <c r="C16" s="200"/>
      <c r="D16" s="200"/>
    </row>
    <row r="17" spans="1:4" ht="12.75">
      <c r="A17" s="13" t="s">
        <v>283</v>
      </c>
      <c r="B17" s="197" t="s">
        <v>72</v>
      </c>
      <c r="C17" s="198">
        <v>24</v>
      </c>
      <c r="D17" s="197">
        <v>24</v>
      </c>
    </row>
    <row r="18" spans="1:4" ht="12.75">
      <c r="A18" s="95" t="s">
        <v>166</v>
      </c>
      <c r="B18" s="200" t="s">
        <v>72</v>
      </c>
      <c r="C18" s="202">
        <v>24</v>
      </c>
      <c r="D18" s="200">
        <v>24</v>
      </c>
    </row>
    <row r="19" spans="1:4" ht="12.75">
      <c r="A19" s="13"/>
      <c r="B19" s="197"/>
      <c r="C19" s="197"/>
      <c r="D19" s="197"/>
    </row>
    <row r="20" spans="1:4" ht="13.5" thickBot="1">
      <c r="A20" s="98" t="s">
        <v>284</v>
      </c>
      <c r="B20" s="203">
        <v>3541</v>
      </c>
      <c r="C20" s="203">
        <v>57</v>
      </c>
      <c r="D20" s="203">
        <v>3598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1"/>
  <dimension ref="A1:I26"/>
  <sheetViews>
    <sheetView showGridLines="0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5" width="18.7109375" style="3" customWidth="1"/>
    <col min="6" max="6" width="20.4218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33" t="s">
        <v>0</v>
      </c>
      <c r="B1" s="333"/>
      <c r="C1" s="333"/>
      <c r="D1" s="333"/>
      <c r="E1" s="333"/>
      <c r="F1" s="333"/>
      <c r="G1" s="1"/>
      <c r="H1" s="1"/>
      <c r="I1" s="1"/>
    </row>
    <row r="3" spans="1:8" ht="15">
      <c r="A3" s="325" t="s">
        <v>362</v>
      </c>
      <c r="B3" s="325"/>
      <c r="C3" s="325"/>
      <c r="D3" s="325"/>
      <c r="E3" s="325"/>
      <c r="F3" s="325"/>
      <c r="G3" s="33"/>
      <c r="H3" s="33"/>
    </row>
    <row r="4" spans="1:8" ht="15.75" thickBot="1">
      <c r="A4" s="263"/>
      <c r="B4" s="264"/>
      <c r="C4" s="264"/>
      <c r="D4" s="264"/>
      <c r="E4" s="264"/>
      <c r="F4" s="264"/>
      <c r="G4" s="33"/>
      <c r="H4" s="33"/>
    </row>
    <row r="5" spans="1:6" ht="12.75">
      <c r="A5" s="243"/>
      <c r="B5" s="224" t="s">
        <v>21</v>
      </c>
      <c r="C5" s="300" t="s">
        <v>22</v>
      </c>
      <c r="D5" s="301"/>
      <c r="E5" s="286" t="s">
        <v>23</v>
      </c>
      <c r="F5" s="302"/>
    </row>
    <row r="6" spans="1:6" ht="12.75">
      <c r="A6" s="10" t="s">
        <v>5</v>
      </c>
      <c r="B6" s="12" t="s">
        <v>24</v>
      </c>
      <c r="C6" s="11" t="s">
        <v>25</v>
      </c>
      <c r="D6" s="11" t="s">
        <v>26</v>
      </c>
      <c r="E6" s="35" t="s">
        <v>27</v>
      </c>
      <c r="F6" s="36"/>
    </row>
    <row r="7" spans="1:6" ht="12.75">
      <c r="A7" s="6"/>
      <c r="B7" s="12" t="s">
        <v>28</v>
      </c>
      <c r="C7" s="11" t="s">
        <v>29</v>
      </c>
      <c r="D7" s="11" t="s">
        <v>30</v>
      </c>
      <c r="E7" s="11" t="s">
        <v>31</v>
      </c>
      <c r="F7" s="11" t="s">
        <v>32</v>
      </c>
    </row>
    <row r="8" spans="1:6" ht="13.5" thickBot="1">
      <c r="A8" s="245"/>
      <c r="B8" s="228" t="s">
        <v>346</v>
      </c>
      <c r="C8" s="291" t="s">
        <v>33</v>
      </c>
      <c r="D8" s="276"/>
      <c r="E8" s="276"/>
      <c r="F8" s="276"/>
    </row>
    <row r="9" spans="1:6" ht="12.75">
      <c r="A9" s="25">
        <v>1990</v>
      </c>
      <c r="B9" s="38">
        <v>422</v>
      </c>
      <c r="C9" s="39">
        <v>39.258110658348656</v>
      </c>
      <c r="D9" s="40">
        <v>166061.80808481484</v>
      </c>
      <c r="E9" s="40">
        <v>1473</v>
      </c>
      <c r="F9" s="40">
        <v>95007</v>
      </c>
    </row>
    <row r="10" spans="1:6" ht="12.75">
      <c r="A10" s="25">
        <v>1991</v>
      </c>
      <c r="B10" s="41">
        <v>425.9</v>
      </c>
      <c r="C10" s="42">
        <v>33.00157465171348</v>
      </c>
      <c r="D10" s="43">
        <v>140552.6907311913</v>
      </c>
      <c r="E10" s="40">
        <v>2859</v>
      </c>
      <c r="F10" s="40">
        <v>116008</v>
      </c>
    </row>
    <row r="11" spans="1:6" ht="12.75">
      <c r="A11" s="25">
        <v>1992</v>
      </c>
      <c r="B11" s="41">
        <v>380.8</v>
      </c>
      <c r="C11" s="42">
        <v>32.77319005204765</v>
      </c>
      <c r="D11" s="43">
        <v>124800.16347529239</v>
      </c>
      <c r="E11" s="40">
        <v>3808</v>
      </c>
      <c r="F11" s="40">
        <v>123409</v>
      </c>
    </row>
    <row r="12" spans="1:6" ht="12.75">
      <c r="A12" s="25">
        <v>1993</v>
      </c>
      <c r="B12" s="41">
        <v>349.4</v>
      </c>
      <c r="C12" s="42">
        <v>31.44495330135949</v>
      </c>
      <c r="D12" s="43">
        <v>109868.66683495005</v>
      </c>
      <c r="E12" s="40">
        <v>5166</v>
      </c>
      <c r="F12" s="40">
        <v>96275</v>
      </c>
    </row>
    <row r="13" spans="1:6" ht="12.75">
      <c r="A13" s="25">
        <v>1994</v>
      </c>
      <c r="B13" s="41">
        <v>284.9</v>
      </c>
      <c r="C13" s="42">
        <v>43.06852740014184</v>
      </c>
      <c r="D13" s="43">
        <v>122702.23456300408</v>
      </c>
      <c r="E13" s="40">
        <v>12946</v>
      </c>
      <c r="F13" s="40">
        <v>92198</v>
      </c>
    </row>
    <row r="14" spans="1:6" ht="12.75">
      <c r="A14" s="14">
        <v>1995</v>
      </c>
      <c r="B14" s="44">
        <v>363.1</v>
      </c>
      <c r="C14" s="45">
        <v>55.11280997199284</v>
      </c>
      <c r="D14" s="46">
        <v>200114.61300830595</v>
      </c>
      <c r="E14" s="47">
        <v>11850</v>
      </c>
      <c r="F14" s="40">
        <v>92804</v>
      </c>
    </row>
    <row r="15" spans="1:6" ht="12.75">
      <c r="A15" s="14">
        <v>1996</v>
      </c>
      <c r="B15" s="44">
        <v>326.1</v>
      </c>
      <c r="C15" s="45">
        <v>37.683458944863155</v>
      </c>
      <c r="D15" s="46">
        <v>122885.75961919874</v>
      </c>
      <c r="E15" s="46">
        <v>9045</v>
      </c>
      <c r="F15" s="43">
        <v>97519</v>
      </c>
    </row>
    <row r="16" spans="1:6" ht="12.75">
      <c r="A16" s="14">
        <v>1997</v>
      </c>
      <c r="B16" s="44">
        <v>262.9</v>
      </c>
      <c r="C16" s="45">
        <v>57.29448391090597</v>
      </c>
      <c r="D16" s="46">
        <v>150627.19820177177</v>
      </c>
      <c r="E16" s="46">
        <v>20141</v>
      </c>
      <c r="F16" s="43">
        <v>101437</v>
      </c>
    </row>
    <row r="17" spans="1:6" ht="12.75">
      <c r="A17" s="14">
        <v>1998</v>
      </c>
      <c r="B17" s="44">
        <v>296.2</v>
      </c>
      <c r="C17" s="45">
        <v>48.69400069717404</v>
      </c>
      <c r="D17" s="46">
        <v>144231.6300650295</v>
      </c>
      <c r="E17" s="46">
        <v>19920</v>
      </c>
      <c r="F17" s="43">
        <v>92711</v>
      </c>
    </row>
    <row r="18" spans="1:6" ht="12.75">
      <c r="A18" s="14">
        <v>1999</v>
      </c>
      <c r="B18" s="44">
        <v>332.995</v>
      </c>
      <c r="C18" s="45">
        <v>45.556717512290696</v>
      </c>
      <c r="D18" s="46">
        <f aca="true" t="shared" si="0" ref="D18:D23">B18*C18*10</f>
        <v>151701.59148005242</v>
      </c>
      <c r="E18" s="46">
        <v>23681</v>
      </c>
      <c r="F18" s="43">
        <v>106087</v>
      </c>
    </row>
    <row r="19" spans="1:6" ht="12.75">
      <c r="A19" s="14">
        <v>2000</v>
      </c>
      <c r="B19" s="44">
        <v>314.13</v>
      </c>
      <c r="C19" s="45">
        <v>43.71</v>
      </c>
      <c r="D19" s="46">
        <f t="shared" si="0"/>
        <v>137306.223</v>
      </c>
      <c r="E19" s="46">
        <v>19683.406</v>
      </c>
      <c r="F19" s="43">
        <v>113019.667</v>
      </c>
    </row>
    <row r="20" spans="1:6" ht="12.75">
      <c r="A20" s="14">
        <v>2001</v>
      </c>
      <c r="B20" s="44">
        <v>314.26175</v>
      </c>
      <c r="C20" s="45">
        <v>45.47</v>
      </c>
      <c r="D20" s="46">
        <f t="shared" si="0"/>
        <v>142894.817725</v>
      </c>
      <c r="E20" s="46">
        <v>28800.403</v>
      </c>
      <c r="F20" s="43">
        <v>103670.43</v>
      </c>
    </row>
    <row r="21" spans="1:6" ht="12.75">
      <c r="A21" s="14">
        <v>2002</v>
      </c>
      <c r="B21" s="44">
        <v>312.677</v>
      </c>
      <c r="C21" s="45">
        <v>43.31</v>
      </c>
      <c r="D21" s="46">
        <f t="shared" si="0"/>
        <v>135420.4087</v>
      </c>
      <c r="E21" s="46">
        <v>24975.026</v>
      </c>
      <c r="F21" s="43">
        <v>122427.962</v>
      </c>
    </row>
    <row r="22" spans="1:6" ht="12.75">
      <c r="A22" s="25">
        <v>2003</v>
      </c>
      <c r="B22" s="44">
        <v>317.3</v>
      </c>
      <c r="C22" s="45">
        <v>42.84</v>
      </c>
      <c r="D22" s="46">
        <f t="shared" si="0"/>
        <v>135931.32</v>
      </c>
      <c r="E22" s="46">
        <v>27437</v>
      </c>
      <c r="F22" s="43">
        <v>130637</v>
      </c>
    </row>
    <row r="23" spans="1:6" ht="13.5" thickBot="1">
      <c r="A23" s="24" t="s">
        <v>287</v>
      </c>
      <c r="B23" s="48">
        <v>298.3663</v>
      </c>
      <c r="C23" s="49">
        <v>41.41</v>
      </c>
      <c r="D23" s="50">
        <f t="shared" si="0"/>
        <v>123553.48483</v>
      </c>
      <c r="E23" s="50"/>
      <c r="F23" s="51"/>
    </row>
    <row r="24" spans="1:6" ht="12.75">
      <c r="A24" s="6" t="s">
        <v>19</v>
      </c>
      <c r="B24" s="6"/>
      <c r="C24" s="6"/>
      <c r="D24" s="52"/>
      <c r="E24" s="52"/>
      <c r="F24" s="52"/>
    </row>
    <row r="25" spans="1:6" ht="12.75">
      <c r="A25" s="6"/>
      <c r="B25" s="6"/>
      <c r="C25" s="6"/>
      <c r="D25" s="52"/>
      <c r="E25" s="52"/>
      <c r="F25" s="52"/>
    </row>
    <row r="26" spans="1:6" ht="12.75">
      <c r="A26" s="6"/>
      <c r="B26" s="6"/>
      <c r="C26" s="6"/>
      <c r="D26" s="52"/>
      <c r="E26" s="52"/>
      <c r="F26" s="52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/>
  <dimension ref="A1:I23"/>
  <sheetViews>
    <sheetView showGridLines="0" zoomScale="75" zoomScaleNormal="75" zoomScaleSheetLayoutView="75" workbookViewId="0" topLeftCell="A3">
      <selection activeCell="E28" sqref="E28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33" t="s">
        <v>0</v>
      </c>
      <c r="B1" s="333"/>
      <c r="C1" s="333"/>
      <c r="D1" s="333"/>
      <c r="E1" s="333"/>
      <c r="F1" s="333"/>
      <c r="G1" s="1"/>
      <c r="H1" s="1"/>
      <c r="I1" s="1"/>
    </row>
    <row r="3" spans="1:6" s="33" customFormat="1" ht="15">
      <c r="A3" s="343" t="s">
        <v>361</v>
      </c>
      <c r="B3" s="343"/>
      <c r="C3" s="343"/>
      <c r="D3" s="343"/>
      <c r="E3" s="343"/>
      <c r="F3" s="343"/>
    </row>
    <row r="4" spans="1:6" ht="13.5" thickBot="1">
      <c r="A4" s="303"/>
      <c r="B4" s="265"/>
      <c r="C4" s="265"/>
      <c r="D4" s="304"/>
      <c r="E4" s="304"/>
      <c r="F4" s="304"/>
    </row>
    <row r="5" spans="1:6" ht="12.75">
      <c r="A5" s="243"/>
      <c r="B5" s="334" t="s">
        <v>34</v>
      </c>
      <c r="C5" s="335"/>
      <c r="D5" s="380" t="s">
        <v>35</v>
      </c>
      <c r="E5" s="381"/>
      <c r="F5" s="381"/>
    </row>
    <row r="6" spans="1:6" ht="12.75">
      <c r="A6" s="10" t="s">
        <v>5</v>
      </c>
      <c r="B6" s="367" t="s">
        <v>346</v>
      </c>
      <c r="C6" s="379"/>
      <c r="D6" s="53" t="s">
        <v>36</v>
      </c>
      <c r="E6" s="54" t="s">
        <v>37</v>
      </c>
      <c r="F6" s="54" t="s">
        <v>38</v>
      </c>
    </row>
    <row r="7" spans="1:6" ht="12.75" customHeight="1">
      <c r="A7" s="6"/>
      <c r="B7" s="12" t="s">
        <v>15</v>
      </c>
      <c r="C7" s="12" t="s">
        <v>15</v>
      </c>
      <c r="D7" s="55"/>
      <c r="E7" s="53" t="s">
        <v>349</v>
      </c>
      <c r="F7" s="55"/>
    </row>
    <row r="8" spans="1:6" ht="13.5" thickBot="1">
      <c r="A8" s="245"/>
      <c r="B8" s="228" t="s">
        <v>39</v>
      </c>
      <c r="C8" s="228" t="s">
        <v>40</v>
      </c>
      <c r="D8" s="292" t="s">
        <v>348</v>
      </c>
      <c r="E8" s="292" t="s">
        <v>348</v>
      </c>
      <c r="F8" s="292" t="s">
        <v>27</v>
      </c>
    </row>
    <row r="9" spans="1:6" ht="12.75">
      <c r="A9" s="25">
        <v>1990</v>
      </c>
      <c r="B9" s="38">
        <v>6041.7</v>
      </c>
      <c r="C9" s="38">
        <v>9.2</v>
      </c>
      <c r="D9" s="40">
        <v>39692</v>
      </c>
      <c r="E9" s="40">
        <v>2538</v>
      </c>
      <c r="F9" s="40">
        <v>2382</v>
      </c>
    </row>
    <row r="10" spans="1:6" ht="12.75">
      <c r="A10" s="25">
        <v>1991</v>
      </c>
      <c r="B10" s="41">
        <v>4764.1</v>
      </c>
      <c r="C10" s="41">
        <v>6.8</v>
      </c>
      <c r="D10" s="40">
        <v>31390</v>
      </c>
      <c r="E10" s="40">
        <v>2126</v>
      </c>
      <c r="F10" s="40">
        <v>2140</v>
      </c>
    </row>
    <row r="11" spans="1:6" ht="12.75">
      <c r="A11" s="25">
        <v>1992</v>
      </c>
      <c r="B11" s="41">
        <v>5368.1</v>
      </c>
      <c r="C11" s="41">
        <v>8.3</v>
      </c>
      <c r="D11" s="40">
        <v>33832</v>
      </c>
      <c r="E11" s="40">
        <v>4349</v>
      </c>
      <c r="F11" s="40">
        <v>4494</v>
      </c>
    </row>
    <row r="12" spans="1:6" ht="12.75">
      <c r="A12" s="25">
        <v>1993</v>
      </c>
      <c r="B12" s="41">
        <v>4208</v>
      </c>
      <c r="C12" s="41">
        <v>10.2</v>
      </c>
      <c r="D12" s="40">
        <v>26507</v>
      </c>
      <c r="E12" s="40">
        <v>3391</v>
      </c>
      <c r="F12" s="40">
        <v>5109</v>
      </c>
    </row>
    <row r="13" spans="1:6" ht="12.75">
      <c r="A13" s="25">
        <v>1994</v>
      </c>
      <c r="B13" s="41">
        <v>2962.6</v>
      </c>
      <c r="C13" s="41">
        <v>6.9</v>
      </c>
      <c r="D13" s="40">
        <v>20783</v>
      </c>
      <c r="E13" s="40">
        <v>1374</v>
      </c>
      <c r="F13" s="40">
        <v>3304</v>
      </c>
    </row>
    <row r="14" spans="1:6" ht="12.75">
      <c r="A14" s="25">
        <v>1995</v>
      </c>
      <c r="B14" s="41">
        <v>2979.3</v>
      </c>
      <c r="C14" s="38">
        <v>7.6</v>
      </c>
      <c r="D14" s="40">
        <v>21040</v>
      </c>
      <c r="E14" s="40">
        <v>1656</v>
      </c>
      <c r="F14" s="40">
        <v>3340</v>
      </c>
    </row>
    <row r="15" spans="1:6" ht="12.75">
      <c r="A15" s="14">
        <v>1996</v>
      </c>
      <c r="B15" s="44">
        <v>4639.8</v>
      </c>
      <c r="C15" s="44">
        <v>7.7</v>
      </c>
      <c r="D15" s="47">
        <v>30401</v>
      </c>
      <c r="E15" s="46">
        <v>2595</v>
      </c>
      <c r="F15" s="43">
        <v>3958</v>
      </c>
    </row>
    <row r="16" spans="1:6" ht="12.75">
      <c r="A16" s="14">
        <v>1997</v>
      </c>
      <c r="B16" s="44">
        <v>5247.8</v>
      </c>
      <c r="C16" s="44">
        <v>12.7</v>
      </c>
      <c r="D16" s="46">
        <v>33217</v>
      </c>
      <c r="E16" s="46">
        <v>4502</v>
      </c>
      <c r="F16" s="43">
        <v>6068</v>
      </c>
    </row>
    <row r="17" spans="1:6" ht="12.75">
      <c r="A17" s="14">
        <v>1998</v>
      </c>
      <c r="B17" s="44">
        <v>4843.2</v>
      </c>
      <c r="C17" s="44">
        <v>7.4</v>
      </c>
      <c r="D17" s="46">
        <v>30224</v>
      </c>
      <c r="E17" s="46">
        <v>4492</v>
      </c>
      <c r="F17" s="43">
        <v>3159</v>
      </c>
    </row>
    <row r="18" spans="1:6" ht="12.75">
      <c r="A18" s="14">
        <v>1999</v>
      </c>
      <c r="B18" s="44">
        <v>5268.1</v>
      </c>
      <c r="C18" s="44">
        <v>6.5</v>
      </c>
      <c r="D18" s="46">
        <v>33388</v>
      </c>
      <c r="E18" s="46">
        <f>178.083+4055.386+27.902+54.743</f>
        <v>4316.1140000000005</v>
      </c>
      <c r="F18" s="43">
        <v>2906</v>
      </c>
    </row>
    <row r="19" spans="1:6" ht="12.75">
      <c r="A19" s="14">
        <v>2000</v>
      </c>
      <c r="B19" s="44">
        <v>6219.658</v>
      </c>
      <c r="C19" s="44">
        <v>6.024</v>
      </c>
      <c r="D19" s="46">
        <v>41173</v>
      </c>
      <c r="E19" s="46">
        <f>78.364+4406.289+32.71+101.207</f>
        <v>4618.57</v>
      </c>
      <c r="F19" s="43">
        <v>2155</v>
      </c>
    </row>
    <row r="20" spans="1:6" ht="12.75">
      <c r="A20" s="14">
        <v>2001</v>
      </c>
      <c r="B20" s="44">
        <v>4952.452633</v>
      </c>
      <c r="C20" s="44">
        <v>5.023</v>
      </c>
      <c r="D20" s="46">
        <v>30950.671</v>
      </c>
      <c r="E20" s="46">
        <v>3157.7039</v>
      </c>
      <c r="F20" s="43">
        <v>2551</v>
      </c>
    </row>
    <row r="21" spans="1:6" ht="12.75">
      <c r="A21" s="14">
        <v>2002</v>
      </c>
      <c r="B21" s="44">
        <v>5617.294</v>
      </c>
      <c r="C21" s="44">
        <v>4.586</v>
      </c>
      <c r="D21" s="46">
        <v>34539.598073</v>
      </c>
      <c r="E21" s="46">
        <v>6009.1255</v>
      </c>
      <c r="F21" s="43">
        <v>1808</v>
      </c>
    </row>
    <row r="22" spans="1:6" ht="13.5" thickBot="1">
      <c r="A22" s="19">
        <v>2003</v>
      </c>
      <c r="B22" s="48">
        <v>6943</v>
      </c>
      <c r="C22" s="48">
        <v>6.725</v>
      </c>
      <c r="D22" s="50">
        <v>42462.409</v>
      </c>
      <c r="E22" s="50">
        <v>6593</v>
      </c>
      <c r="F22" s="51">
        <v>2798</v>
      </c>
    </row>
    <row r="23" spans="1:6" ht="12.75" customHeight="1">
      <c r="A23" s="6" t="s">
        <v>350</v>
      </c>
      <c r="B23" s="6"/>
      <c r="C23" s="6"/>
      <c r="D23" s="6"/>
      <c r="E23" s="6"/>
      <c r="F23" s="6"/>
    </row>
  </sheetData>
  <mergeCells count="5">
    <mergeCell ref="B5:C5"/>
    <mergeCell ref="B6:C6"/>
    <mergeCell ref="D5:F5"/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N29"/>
  <sheetViews>
    <sheetView showGridLines="0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333" t="s">
        <v>0</v>
      </c>
      <c r="B1" s="333"/>
      <c r="C1" s="333"/>
      <c r="D1" s="333"/>
      <c r="E1" s="333"/>
      <c r="F1" s="333"/>
      <c r="G1" s="333"/>
      <c r="H1" s="1"/>
      <c r="I1" s="1"/>
    </row>
    <row r="3" spans="1:7" s="33" customFormat="1" ht="15">
      <c r="A3" s="325" t="s">
        <v>369</v>
      </c>
      <c r="B3" s="325"/>
      <c r="C3" s="325"/>
      <c r="D3" s="325"/>
      <c r="E3" s="325"/>
      <c r="F3" s="325"/>
      <c r="G3" s="325"/>
    </row>
    <row r="4" spans="1:7" ht="13.5" thickBot="1">
      <c r="A4" s="382"/>
      <c r="B4" s="382"/>
      <c r="C4" s="382"/>
      <c r="D4" s="382"/>
      <c r="E4" s="382"/>
      <c r="F4" s="382"/>
      <c r="G4" s="382"/>
    </row>
    <row r="5" spans="1:7" ht="12.75" customHeight="1">
      <c r="A5" s="243"/>
      <c r="B5" s="338" t="s">
        <v>181</v>
      </c>
      <c r="C5" s="340"/>
      <c r="D5" s="338" t="s">
        <v>351</v>
      </c>
      <c r="E5" s="340"/>
      <c r="F5" s="338" t="s">
        <v>38</v>
      </c>
      <c r="G5" s="339"/>
    </row>
    <row r="6" spans="1:7" ht="13.5" thickBot="1">
      <c r="A6" s="293" t="s">
        <v>5</v>
      </c>
      <c r="B6" s="228" t="s">
        <v>182</v>
      </c>
      <c r="C6" s="227" t="s">
        <v>183</v>
      </c>
      <c r="D6" s="228" t="s">
        <v>182</v>
      </c>
      <c r="E6" s="227" t="s">
        <v>183</v>
      </c>
      <c r="F6" s="228" t="s">
        <v>182</v>
      </c>
      <c r="G6" s="227" t="s">
        <v>183</v>
      </c>
    </row>
    <row r="7" spans="1:7" ht="12.75">
      <c r="A7" s="25">
        <v>1990</v>
      </c>
      <c r="B7" s="102">
        <v>9645</v>
      </c>
      <c r="C7" s="102">
        <v>461771</v>
      </c>
      <c r="D7" s="102">
        <v>18623</v>
      </c>
      <c r="E7" s="102">
        <v>111868</v>
      </c>
      <c r="F7" s="102">
        <v>4555</v>
      </c>
      <c r="G7" s="102">
        <v>271</v>
      </c>
    </row>
    <row r="8" spans="1:7" ht="12.75">
      <c r="A8" s="25">
        <v>1991</v>
      </c>
      <c r="B8" s="102">
        <v>14053</v>
      </c>
      <c r="C8" s="102">
        <v>629801</v>
      </c>
      <c r="D8" s="102">
        <v>563</v>
      </c>
      <c r="E8" s="102">
        <v>134029</v>
      </c>
      <c r="F8" s="102">
        <v>6126</v>
      </c>
      <c r="G8" s="102">
        <v>467</v>
      </c>
    </row>
    <row r="9" spans="1:7" ht="12.75">
      <c r="A9" s="25">
        <v>1992</v>
      </c>
      <c r="B9" s="102">
        <v>7778</v>
      </c>
      <c r="C9" s="102">
        <v>685933</v>
      </c>
      <c r="D9" s="102">
        <v>385</v>
      </c>
      <c r="E9" s="102">
        <v>73260</v>
      </c>
      <c r="F9" s="102">
        <v>5060</v>
      </c>
      <c r="G9" s="102">
        <v>414</v>
      </c>
    </row>
    <row r="10" spans="1:7" ht="12.75">
      <c r="A10" s="25">
        <v>1993</v>
      </c>
      <c r="B10" s="102">
        <v>8547</v>
      </c>
      <c r="C10" s="102">
        <v>981897</v>
      </c>
      <c r="D10" s="102">
        <v>572</v>
      </c>
      <c r="E10" s="102">
        <v>121117</v>
      </c>
      <c r="F10" s="102">
        <v>4596</v>
      </c>
      <c r="G10" s="102">
        <v>536</v>
      </c>
    </row>
    <row r="11" spans="1:7" ht="12.75">
      <c r="A11" s="14">
        <v>1994</v>
      </c>
      <c r="B11" s="104">
        <v>76764</v>
      </c>
      <c r="C11" s="104">
        <v>876669</v>
      </c>
      <c r="D11" s="104">
        <v>32457</v>
      </c>
      <c r="E11" s="104">
        <v>70689</v>
      </c>
      <c r="F11" s="105">
        <v>6713</v>
      </c>
      <c r="G11" s="103">
        <v>247</v>
      </c>
    </row>
    <row r="12" spans="1:7" ht="12.75">
      <c r="A12" s="14">
        <v>1995</v>
      </c>
      <c r="B12" s="105">
        <v>245087</v>
      </c>
      <c r="C12" s="104">
        <v>637976</v>
      </c>
      <c r="D12" s="104">
        <v>39644</v>
      </c>
      <c r="E12" s="104">
        <v>35877</v>
      </c>
      <c r="F12" s="104">
        <v>5817</v>
      </c>
      <c r="G12" s="102">
        <v>160</v>
      </c>
    </row>
    <row r="13" spans="1:7" ht="12.75">
      <c r="A13" s="14">
        <v>1996</v>
      </c>
      <c r="B13" s="105">
        <v>113700</v>
      </c>
      <c r="C13" s="105">
        <v>691142</v>
      </c>
      <c r="D13" s="104">
        <v>9146</v>
      </c>
      <c r="E13" s="105">
        <v>34718</v>
      </c>
      <c r="F13" s="105">
        <v>4899</v>
      </c>
      <c r="G13" s="103">
        <v>323</v>
      </c>
    </row>
    <row r="14" spans="1:7" ht="12.75">
      <c r="A14" s="14">
        <v>1997</v>
      </c>
      <c r="B14" s="105">
        <v>14702</v>
      </c>
      <c r="C14" s="105">
        <v>996338</v>
      </c>
      <c r="D14" s="105">
        <v>5481</v>
      </c>
      <c r="E14" s="105">
        <v>75641</v>
      </c>
      <c r="F14" s="105">
        <v>9238</v>
      </c>
      <c r="G14" s="103">
        <v>570</v>
      </c>
    </row>
    <row r="15" spans="1:7" ht="12.75">
      <c r="A15" s="14">
        <v>1998</v>
      </c>
      <c r="B15" s="105">
        <v>89658</v>
      </c>
      <c r="C15" s="105">
        <v>1086686</v>
      </c>
      <c r="D15" s="105">
        <v>12695</v>
      </c>
      <c r="E15" s="105">
        <v>93215</v>
      </c>
      <c r="F15" s="105">
        <v>9977</v>
      </c>
      <c r="G15" s="103">
        <v>574</v>
      </c>
    </row>
    <row r="16" spans="1:7" ht="12.75">
      <c r="A16" s="14">
        <v>1999</v>
      </c>
      <c r="B16" s="106">
        <v>11518</v>
      </c>
      <c r="C16" s="106">
        <v>286995</v>
      </c>
      <c r="D16" s="106">
        <v>22665</v>
      </c>
      <c r="E16" s="106">
        <v>73657</v>
      </c>
      <c r="F16" s="106">
        <v>9631</v>
      </c>
      <c r="G16" s="103">
        <v>787</v>
      </c>
    </row>
    <row r="17" spans="1:7" ht="12.75">
      <c r="A17" s="14">
        <v>2000</v>
      </c>
      <c r="B17" s="106">
        <v>12036.521</v>
      </c>
      <c r="C17" s="106">
        <v>246655.455</v>
      </c>
      <c r="D17" s="106">
        <v>3488.265</v>
      </c>
      <c r="E17" s="106">
        <v>71064.061</v>
      </c>
      <c r="F17" s="106">
        <v>9528.595</v>
      </c>
      <c r="G17" s="103">
        <v>294.388</v>
      </c>
    </row>
    <row r="18" spans="1:7" ht="12.75">
      <c r="A18" s="14">
        <v>2001</v>
      </c>
      <c r="B18" s="106">
        <v>4044</v>
      </c>
      <c r="C18" s="106">
        <v>238529</v>
      </c>
      <c r="D18" s="106">
        <v>739</v>
      </c>
      <c r="E18" s="106">
        <v>89472</v>
      </c>
      <c r="F18" s="106">
        <v>8781</v>
      </c>
      <c r="G18" s="103">
        <v>533</v>
      </c>
    </row>
    <row r="19" spans="1:7" ht="12.75">
      <c r="A19" s="14">
        <v>2002</v>
      </c>
      <c r="B19" s="106">
        <v>22441.046</v>
      </c>
      <c r="C19" s="106">
        <v>1010580.176</v>
      </c>
      <c r="D19" s="106">
        <v>238528.721</v>
      </c>
      <c r="E19" s="106">
        <v>1010580.176</v>
      </c>
      <c r="F19" s="106">
        <v>6975.778</v>
      </c>
      <c r="G19" s="103">
        <v>638.855</v>
      </c>
    </row>
    <row r="20" spans="1:7" ht="13.5" thickBot="1">
      <c r="A20" s="19">
        <v>2003</v>
      </c>
      <c r="B20" s="107">
        <v>2497</v>
      </c>
      <c r="C20" s="107">
        <v>262950</v>
      </c>
      <c r="D20" s="107">
        <v>1747</v>
      </c>
      <c r="E20" s="107">
        <v>125774</v>
      </c>
      <c r="F20" s="107">
        <v>6006</v>
      </c>
      <c r="G20" s="108">
        <v>665</v>
      </c>
    </row>
    <row r="21" spans="1:7" ht="15" customHeight="1">
      <c r="A21" s="6" t="s">
        <v>352</v>
      </c>
      <c r="B21" s="109"/>
      <c r="C21" s="109"/>
      <c r="D21" s="109"/>
      <c r="E21" s="109"/>
      <c r="F21" s="109"/>
      <c r="G21" s="6"/>
    </row>
    <row r="22" spans="1:14" s="7" customFormat="1" ht="12.75">
      <c r="A22" s="312" t="s">
        <v>356</v>
      </c>
      <c r="C22" s="313"/>
      <c r="D22" s="313"/>
      <c r="E22" s="90"/>
      <c r="G22" s="313"/>
      <c r="H22" s="313"/>
      <c r="I22" s="90"/>
      <c r="K22" s="314"/>
      <c r="L22" s="315"/>
      <c r="M22" s="316"/>
      <c r="N22" s="316"/>
    </row>
    <row r="23" spans="2:5" ht="12.75">
      <c r="B23" s="109"/>
      <c r="C23" s="109"/>
      <c r="D23" s="109"/>
      <c r="E23" s="109"/>
    </row>
    <row r="24" spans="2:5" ht="12.75">
      <c r="B24" s="109"/>
      <c r="C24" s="109"/>
      <c r="D24" s="109"/>
      <c r="E24" s="109"/>
    </row>
    <row r="25" spans="2:6" ht="12.75">
      <c r="B25" s="215"/>
      <c r="C25" s="215"/>
      <c r="D25" s="215"/>
      <c r="E25" s="215"/>
      <c r="F25" s="7"/>
    </row>
    <row r="26" spans="2:6" ht="12.75">
      <c r="B26" s="216"/>
      <c r="C26" s="216"/>
      <c r="D26" s="216"/>
      <c r="E26" s="216"/>
      <c r="F26" s="7"/>
    </row>
    <row r="27" spans="2:6" ht="12.75">
      <c r="B27" s="215"/>
      <c r="C27" s="215"/>
      <c r="D27" s="215"/>
      <c r="E27" s="215"/>
      <c r="F27" s="7"/>
    </row>
    <row r="28" spans="2:6" ht="12.75">
      <c r="B28" s="7"/>
      <c r="C28" s="7"/>
      <c r="D28" s="7"/>
      <c r="E28" s="7"/>
      <c r="F28" s="7"/>
    </row>
    <row r="29" spans="2:6" ht="12.75">
      <c r="B29" s="7"/>
      <c r="C29" s="7"/>
      <c r="D29" s="7"/>
      <c r="E29" s="7"/>
      <c r="F29" s="7"/>
    </row>
  </sheetData>
  <mergeCells count="6">
    <mergeCell ref="A3:G3"/>
    <mergeCell ref="A1:G1"/>
    <mergeCell ref="B5:C5"/>
    <mergeCell ref="D5:E5"/>
    <mergeCell ref="F5:G5"/>
    <mergeCell ref="A4:G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S85"/>
  <sheetViews>
    <sheetView zoomScale="75" zoomScaleNormal="75" workbookViewId="0" topLeftCell="A59">
      <selection activeCell="E85" sqref="E85"/>
    </sheetView>
  </sheetViews>
  <sheetFormatPr defaultColWidth="11.421875" defaultRowHeight="12.75"/>
  <cols>
    <col min="1" max="1" width="36.421875" style="6" customWidth="1"/>
    <col min="2" max="5" width="18.57421875" style="6" customWidth="1"/>
    <col min="6" max="16384" width="11.421875" style="6" customWidth="1"/>
  </cols>
  <sheetData>
    <row r="1" spans="1:9" s="221" customFormat="1" ht="18">
      <c r="A1" s="342" t="s">
        <v>0</v>
      </c>
      <c r="B1" s="342"/>
      <c r="C1" s="342"/>
      <c r="D1" s="342"/>
      <c r="E1" s="342"/>
      <c r="F1" s="220"/>
      <c r="G1" s="220"/>
      <c r="H1" s="220"/>
      <c r="I1" s="220"/>
    </row>
    <row r="3" spans="1:8" ht="15">
      <c r="A3" s="343" t="s">
        <v>363</v>
      </c>
      <c r="B3" s="343"/>
      <c r="C3" s="343"/>
      <c r="D3" s="343"/>
      <c r="E3" s="343"/>
      <c r="F3" s="257"/>
      <c r="G3" s="257"/>
      <c r="H3" s="257"/>
    </row>
    <row r="4" spans="1:8" ht="15.75" thickBot="1">
      <c r="A4" s="263"/>
      <c r="B4" s="264"/>
      <c r="C4" s="264"/>
      <c r="D4" s="264"/>
      <c r="E4" s="264"/>
      <c r="F4" s="257"/>
      <c r="G4" s="257"/>
      <c r="H4" s="257"/>
    </row>
    <row r="5" spans="1:5" ht="12.75">
      <c r="A5" s="258" t="s">
        <v>176</v>
      </c>
      <c r="B5" s="224" t="s">
        <v>177</v>
      </c>
      <c r="C5" s="277" t="s">
        <v>178</v>
      </c>
      <c r="D5" s="278"/>
      <c r="E5" s="383" t="s">
        <v>8</v>
      </c>
    </row>
    <row r="6" spans="1:5" ht="13.5" thickBot="1">
      <c r="A6" s="226" t="s">
        <v>149</v>
      </c>
      <c r="B6" s="228" t="s">
        <v>28</v>
      </c>
      <c r="C6" s="228" t="s">
        <v>179</v>
      </c>
      <c r="D6" s="228" t="s">
        <v>180</v>
      </c>
      <c r="E6" s="384"/>
    </row>
    <row r="7" spans="1:6" ht="12.75">
      <c r="A7" s="23" t="s">
        <v>301</v>
      </c>
      <c r="B7" s="196" t="s">
        <v>72</v>
      </c>
      <c r="C7" s="196" t="s">
        <v>72</v>
      </c>
      <c r="D7" s="194">
        <v>25962</v>
      </c>
      <c r="E7" s="194">
        <v>25962</v>
      </c>
      <c r="F7" s="52"/>
    </row>
    <row r="8" spans="1:6" ht="12.75">
      <c r="A8" s="25" t="s">
        <v>302</v>
      </c>
      <c r="B8" s="198" t="s">
        <v>72</v>
      </c>
      <c r="C8" s="198" t="s">
        <v>72</v>
      </c>
      <c r="D8" s="197">
        <v>28488</v>
      </c>
      <c r="E8" s="197">
        <v>28488</v>
      </c>
      <c r="F8" s="52"/>
    </row>
    <row r="9" spans="1:6" ht="12.75">
      <c r="A9" s="25" t="s">
        <v>303</v>
      </c>
      <c r="B9" s="198" t="s">
        <v>72</v>
      </c>
      <c r="C9" s="198" t="s">
        <v>72</v>
      </c>
      <c r="D9" s="197">
        <v>81672</v>
      </c>
      <c r="E9" s="197">
        <v>81672</v>
      </c>
      <c r="F9" s="52"/>
    </row>
    <row r="10" spans="1:6" ht="12.75">
      <c r="A10" s="25" t="s">
        <v>304</v>
      </c>
      <c r="B10" s="198" t="s">
        <v>72</v>
      </c>
      <c r="C10" s="198" t="s">
        <v>72</v>
      </c>
      <c r="D10" s="197">
        <v>123224</v>
      </c>
      <c r="E10" s="197">
        <v>123224</v>
      </c>
      <c r="F10" s="52"/>
    </row>
    <row r="11" spans="1:6" ht="12.75">
      <c r="A11" s="193" t="s">
        <v>154</v>
      </c>
      <c r="B11" s="202" t="s">
        <v>72</v>
      </c>
      <c r="C11" s="202" t="s">
        <v>72</v>
      </c>
      <c r="D11" s="200">
        <v>259346</v>
      </c>
      <c r="E11" s="200">
        <v>259346</v>
      </c>
      <c r="F11" s="52"/>
    </row>
    <row r="12" spans="1:6" ht="12.75">
      <c r="A12" s="193"/>
      <c r="B12" s="200"/>
      <c r="C12" s="200"/>
      <c r="D12" s="200"/>
      <c r="E12" s="200"/>
      <c r="F12" s="52"/>
    </row>
    <row r="13" spans="1:6" ht="12.75">
      <c r="A13" s="193" t="s">
        <v>155</v>
      </c>
      <c r="B13" s="202" t="s">
        <v>72</v>
      </c>
      <c r="C13" s="202" t="s">
        <v>72</v>
      </c>
      <c r="D13" s="200">
        <v>577</v>
      </c>
      <c r="E13" s="200">
        <v>577</v>
      </c>
      <c r="F13" s="52"/>
    </row>
    <row r="14" spans="1:6" ht="12.75">
      <c r="A14" s="193"/>
      <c r="B14" s="200"/>
      <c r="C14" s="200"/>
      <c r="D14" s="200"/>
      <c r="E14" s="200"/>
      <c r="F14" s="52"/>
    </row>
    <row r="15" spans="1:6" ht="12.75">
      <c r="A15" s="193" t="s">
        <v>156</v>
      </c>
      <c r="B15" s="202" t="s">
        <v>72</v>
      </c>
      <c r="C15" s="202" t="s">
        <v>72</v>
      </c>
      <c r="D15" s="200">
        <v>126</v>
      </c>
      <c r="E15" s="200">
        <v>126</v>
      </c>
      <c r="F15" s="52"/>
    </row>
    <row r="16" spans="1:6" ht="12.75">
      <c r="A16" s="25"/>
      <c r="B16" s="197"/>
      <c r="C16" s="197"/>
      <c r="D16" s="197"/>
      <c r="E16" s="197"/>
      <c r="F16" s="52"/>
    </row>
    <row r="17" spans="1:6" ht="12.75">
      <c r="A17" s="25" t="s">
        <v>305</v>
      </c>
      <c r="B17" s="198" t="s">
        <v>72</v>
      </c>
      <c r="C17" s="198" t="s">
        <v>72</v>
      </c>
      <c r="D17" s="197">
        <v>85384.425</v>
      </c>
      <c r="E17" s="197">
        <v>85384.425</v>
      </c>
      <c r="F17" s="52"/>
    </row>
    <row r="18" spans="1:6" ht="12.75">
      <c r="A18" s="25" t="s">
        <v>306</v>
      </c>
      <c r="B18" s="198" t="s">
        <v>72</v>
      </c>
      <c r="C18" s="198" t="s">
        <v>72</v>
      </c>
      <c r="D18" s="197">
        <v>1509</v>
      </c>
      <c r="E18" s="197">
        <v>1509</v>
      </c>
      <c r="F18" s="52"/>
    </row>
    <row r="19" spans="1:6" ht="12.75">
      <c r="A19" s="25" t="s">
        <v>307</v>
      </c>
      <c r="B19" s="198" t="s">
        <v>72</v>
      </c>
      <c r="C19" s="198" t="s">
        <v>72</v>
      </c>
      <c r="D19" s="197">
        <v>987</v>
      </c>
      <c r="E19" s="197">
        <v>987</v>
      </c>
      <c r="F19" s="52"/>
    </row>
    <row r="20" spans="1:6" ht="12.75">
      <c r="A20" s="193" t="s">
        <v>252</v>
      </c>
      <c r="B20" s="202" t="s">
        <v>72</v>
      </c>
      <c r="C20" s="202" t="s">
        <v>72</v>
      </c>
      <c r="D20" s="200">
        <v>87880.425</v>
      </c>
      <c r="E20" s="200">
        <v>87880.425</v>
      </c>
      <c r="F20" s="52"/>
    </row>
    <row r="21" spans="1:6" ht="12.75">
      <c r="A21" s="193"/>
      <c r="B21" s="200"/>
      <c r="C21" s="200"/>
      <c r="D21" s="200"/>
      <c r="E21" s="200"/>
      <c r="F21" s="52"/>
    </row>
    <row r="22" spans="1:6" ht="12.75">
      <c r="A22" s="193" t="s">
        <v>157</v>
      </c>
      <c r="B22" s="202" t="s">
        <v>72</v>
      </c>
      <c r="C22" s="202" t="s">
        <v>72</v>
      </c>
      <c r="D22" s="200">
        <v>151399</v>
      </c>
      <c r="E22" s="200">
        <v>151399</v>
      </c>
      <c r="F22" s="52"/>
    </row>
    <row r="23" spans="1:6" ht="12.75">
      <c r="A23" s="193"/>
      <c r="B23" s="200"/>
      <c r="C23" s="200"/>
      <c r="D23" s="200"/>
      <c r="E23" s="200"/>
      <c r="F23" s="52"/>
    </row>
    <row r="24" spans="1:6" ht="12.75">
      <c r="A24" s="193" t="s">
        <v>158</v>
      </c>
      <c r="B24" s="202">
        <v>75</v>
      </c>
      <c r="C24" s="202" t="s">
        <v>72</v>
      </c>
      <c r="D24" s="200">
        <v>314108</v>
      </c>
      <c r="E24" s="200">
        <v>314183</v>
      </c>
      <c r="F24" s="52"/>
    </row>
    <row r="25" spans="1:6" ht="12.75">
      <c r="A25" s="25"/>
      <c r="B25" s="197"/>
      <c r="C25" s="197"/>
      <c r="D25" s="197"/>
      <c r="E25" s="197"/>
      <c r="F25" s="52"/>
    </row>
    <row r="26" spans="1:6" ht="12.75">
      <c r="A26" s="25" t="s">
        <v>308</v>
      </c>
      <c r="B26" s="198" t="s">
        <v>72</v>
      </c>
      <c r="C26" s="198" t="s">
        <v>72</v>
      </c>
      <c r="D26" s="197">
        <v>28728</v>
      </c>
      <c r="E26" s="197">
        <v>28728</v>
      </c>
      <c r="F26" s="52"/>
    </row>
    <row r="27" spans="1:6" ht="12.75">
      <c r="A27" s="25" t="s">
        <v>256</v>
      </c>
      <c r="B27" s="198" t="s">
        <v>72</v>
      </c>
      <c r="C27" s="198" t="s">
        <v>72</v>
      </c>
      <c r="D27" s="197">
        <v>10983</v>
      </c>
      <c r="E27" s="197">
        <v>10983</v>
      </c>
      <c r="F27" s="52"/>
    </row>
    <row r="28" spans="1:6" ht="12.75">
      <c r="A28" s="25" t="s">
        <v>257</v>
      </c>
      <c r="B28" s="198">
        <v>499</v>
      </c>
      <c r="C28" s="198" t="s">
        <v>72</v>
      </c>
      <c r="D28" s="197">
        <v>118060</v>
      </c>
      <c r="E28" s="197">
        <v>118559</v>
      </c>
      <c r="F28" s="52"/>
    </row>
    <row r="29" spans="1:6" s="99" customFormat="1" ht="12.75">
      <c r="A29" s="193" t="s">
        <v>253</v>
      </c>
      <c r="B29" s="202">
        <v>499</v>
      </c>
      <c r="C29" s="202" t="s">
        <v>72</v>
      </c>
      <c r="D29" s="200">
        <v>157771</v>
      </c>
      <c r="E29" s="200">
        <v>158270</v>
      </c>
      <c r="F29" s="279"/>
    </row>
    <row r="30" spans="1:6" ht="12.75">
      <c r="A30" s="25"/>
      <c r="B30" s="197"/>
      <c r="C30" s="197"/>
      <c r="D30" s="197"/>
      <c r="E30" s="197"/>
      <c r="F30" s="52"/>
    </row>
    <row r="31" spans="1:6" ht="12.75">
      <c r="A31" s="25" t="s">
        <v>258</v>
      </c>
      <c r="B31" s="198">
        <v>64</v>
      </c>
      <c r="C31" s="198" t="s">
        <v>72</v>
      </c>
      <c r="D31" s="197">
        <v>218414</v>
      </c>
      <c r="E31" s="197">
        <v>218478</v>
      </c>
      <c r="F31" s="52"/>
    </row>
    <row r="32" spans="1:6" ht="12.75">
      <c r="A32" s="25" t="s">
        <v>259</v>
      </c>
      <c r="B32" s="198">
        <v>35</v>
      </c>
      <c r="C32" s="198" t="s">
        <v>72</v>
      </c>
      <c r="D32" s="197">
        <v>15597</v>
      </c>
      <c r="E32" s="197">
        <v>15632</v>
      </c>
      <c r="F32" s="52"/>
    </row>
    <row r="33" spans="1:6" ht="12.75">
      <c r="A33" s="25" t="s">
        <v>260</v>
      </c>
      <c r="B33" s="198">
        <v>242</v>
      </c>
      <c r="C33" s="198" t="s">
        <v>72</v>
      </c>
      <c r="D33" s="197">
        <v>34935.484</v>
      </c>
      <c r="E33" s="197">
        <v>35177.484</v>
      </c>
      <c r="F33" s="52"/>
    </row>
    <row r="34" spans="1:6" ht="12.75">
      <c r="A34" s="25" t="s">
        <v>261</v>
      </c>
      <c r="B34" s="198">
        <v>99</v>
      </c>
      <c r="C34" s="198" t="s">
        <v>72</v>
      </c>
      <c r="D34" s="197">
        <v>227210</v>
      </c>
      <c r="E34" s="197">
        <v>227309</v>
      </c>
      <c r="F34" s="52"/>
    </row>
    <row r="35" spans="1:6" s="99" customFormat="1" ht="12.75">
      <c r="A35" s="193" t="s">
        <v>159</v>
      </c>
      <c r="B35" s="200">
        <v>440</v>
      </c>
      <c r="C35" s="202" t="s">
        <v>72</v>
      </c>
      <c r="D35" s="200">
        <v>496156.484</v>
      </c>
      <c r="E35" s="200">
        <v>496596.484</v>
      </c>
      <c r="F35" s="279"/>
    </row>
    <row r="36" spans="1:6" ht="12.75">
      <c r="A36" s="25"/>
      <c r="B36" s="197"/>
      <c r="C36" s="197"/>
      <c r="D36" s="197"/>
      <c r="E36" s="197"/>
      <c r="F36" s="52"/>
    </row>
    <row r="37" spans="1:6" s="99" customFormat="1" ht="12.75">
      <c r="A37" s="193" t="s">
        <v>160</v>
      </c>
      <c r="B37" s="202">
        <v>373</v>
      </c>
      <c r="C37" s="202" t="s">
        <v>72</v>
      </c>
      <c r="D37" s="200">
        <v>5335</v>
      </c>
      <c r="E37" s="200">
        <v>5708</v>
      </c>
      <c r="F37" s="279"/>
    </row>
    <row r="38" spans="1:6" ht="12.75">
      <c r="A38" s="25"/>
      <c r="B38" s="197"/>
      <c r="C38" s="197"/>
      <c r="D38" s="197"/>
      <c r="E38" s="197"/>
      <c r="F38" s="52"/>
    </row>
    <row r="39" spans="1:6" ht="12.75">
      <c r="A39" s="25" t="s">
        <v>262</v>
      </c>
      <c r="B39" s="198">
        <v>278</v>
      </c>
      <c r="C39" s="198" t="s">
        <v>72</v>
      </c>
      <c r="D39" s="197">
        <v>4261</v>
      </c>
      <c r="E39" s="197">
        <v>4539</v>
      </c>
      <c r="F39" s="52"/>
    </row>
    <row r="40" spans="1:6" ht="12.75">
      <c r="A40" s="25" t="s">
        <v>309</v>
      </c>
      <c r="B40" s="198" t="s">
        <v>72</v>
      </c>
      <c r="C40" s="198" t="s">
        <v>72</v>
      </c>
      <c r="D40" s="197">
        <v>64024</v>
      </c>
      <c r="E40" s="197">
        <v>64024</v>
      </c>
      <c r="F40" s="52"/>
    </row>
    <row r="41" spans="1:6" ht="12.75">
      <c r="A41" s="25" t="s">
        <v>263</v>
      </c>
      <c r="B41" s="198" t="s">
        <v>72</v>
      </c>
      <c r="C41" s="198" t="s">
        <v>72</v>
      </c>
      <c r="D41" s="197">
        <v>42942</v>
      </c>
      <c r="E41" s="197">
        <v>42942</v>
      </c>
      <c r="F41" s="52"/>
    </row>
    <row r="42" spans="1:6" ht="12.75">
      <c r="A42" s="25" t="s">
        <v>310</v>
      </c>
      <c r="B42" s="198" t="s">
        <v>72</v>
      </c>
      <c r="C42" s="198" t="s">
        <v>72</v>
      </c>
      <c r="D42" s="197">
        <v>1805</v>
      </c>
      <c r="E42" s="197">
        <v>1805</v>
      </c>
      <c r="F42" s="52"/>
    </row>
    <row r="43" spans="1:6" ht="12.75">
      <c r="A43" s="25" t="s">
        <v>264</v>
      </c>
      <c r="B43" s="198">
        <v>358</v>
      </c>
      <c r="C43" s="198" t="s">
        <v>72</v>
      </c>
      <c r="D43" s="197">
        <v>4656</v>
      </c>
      <c r="E43" s="197">
        <v>5014</v>
      </c>
      <c r="F43" s="52"/>
    </row>
    <row r="44" spans="1:6" ht="12.75">
      <c r="A44" s="25" t="s">
        <v>311</v>
      </c>
      <c r="B44" s="198" t="s">
        <v>72</v>
      </c>
      <c r="C44" s="198" t="s">
        <v>72</v>
      </c>
      <c r="D44" s="197">
        <v>4973</v>
      </c>
      <c r="E44" s="197">
        <v>4973</v>
      </c>
      <c r="F44" s="52"/>
    </row>
    <row r="45" spans="1:6" ht="12.75">
      <c r="A45" s="25" t="s">
        <v>312</v>
      </c>
      <c r="B45" s="198" t="s">
        <v>72</v>
      </c>
      <c r="C45" s="198" t="s">
        <v>72</v>
      </c>
      <c r="D45" s="197">
        <v>4658</v>
      </c>
      <c r="E45" s="197">
        <v>4658</v>
      </c>
      <c r="F45" s="52"/>
    </row>
    <row r="46" spans="1:6" ht="12.75">
      <c r="A46" s="25" t="s">
        <v>313</v>
      </c>
      <c r="B46" s="198">
        <v>120</v>
      </c>
      <c r="C46" s="198" t="s">
        <v>72</v>
      </c>
      <c r="D46" s="197">
        <v>74490</v>
      </c>
      <c r="E46" s="197">
        <v>74610</v>
      </c>
      <c r="F46" s="52"/>
    </row>
    <row r="47" spans="1:6" ht="12.75">
      <c r="A47" s="25" t="s">
        <v>265</v>
      </c>
      <c r="B47" s="198" t="s">
        <v>72</v>
      </c>
      <c r="C47" s="198" t="s">
        <v>72</v>
      </c>
      <c r="D47" s="197">
        <v>45732</v>
      </c>
      <c r="E47" s="197">
        <v>45732</v>
      </c>
      <c r="F47" s="52"/>
    </row>
    <row r="48" spans="1:6" ht="12.75">
      <c r="A48" s="193" t="s">
        <v>254</v>
      </c>
      <c r="B48" s="200">
        <v>756</v>
      </c>
      <c r="C48" s="202" t="s">
        <v>72</v>
      </c>
      <c r="D48" s="200">
        <v>247541</v>
      </c>
      <c r="E48" s="200">
        <v>248297</v>
      </c>
      <c r="F48" s="52"/>
    </row>
    <row r="49" spans="1:6" ht="12.75">
      <c r="A49" s="193"/>
      <c r="B49" s="200"/>
      <c r="C49" s="200"/>
      <c r="D49" s="200"/>
      <c r="E49" s="200"/>
      <c r="F49" s="52"/>
    </row>
    <row r="50" spans="1:6" ht="12.75">
      <c r="A50" s="193" t="s">
        <v>161</v>
      </c>
      <c r="B50" s="202">
        <v>110.4</v>
      </c>
      <c r="C50" s="202" t="s">
        <v>72</v>
      </c>
      <c r="D50" s="200">
        <v>89190.9</v>
      </c>
      <c r="E50" s="200">
        <v>89301.3</v>
      </c>
      <c r="F50" s="52"/>
    </row>
    <row r="51" spans="1:6" ht="12.75">
      <c r="A51" s="25"/>
      <c r="B51" s="197"/>
      <c r="C51" s="197"/>
      <c r="D51" s="197"/>
      <c r="E51" s="197"/>
      <c r="F51" s="52"/>
    </row>
    <row r="52" spans="1:6" ht="12.75">
      <c r="A52" s="25" t="s">
        <v>266</v>
      </c>
      <c r="B52" s="198">
        <v>195</v>
      </c>
      <c r="C52" s="198" t="s">
        <v>72</v>
      </c>
      <c r="D52" s="197">
        <v>559640</v>
      </c>
      <c r="E52" s="197">
        <v>559835</v>
      </c>
      <c r="F52" s="52"/>
    </row>
    <row r="53" spans="1:6" ht="12.75">
      <c r="A53" s="25" t="s">
        <v>285</v>
      </c>
      <c r="B53" s="198" t="s">
        <v>72</v>
      </c>
      <c r="C53" s="198" t="s">
        <v>72</v>
      </c>
      <c r="D53" s="197">
        <v>1476016</v>
      </c>
      <c r="E53" s="197">
        <v>1476016</v>
      </c>
      <c r="F53" s="52"/>
    </row>
    <row r="54" spans="1:6" ht="12.75">
      <c r="A54" s="25" t="s">
        <v>267</v>
      </c>
      <c r="B54" s="198">
        <v>837</v>
      </c>
      <c r="C54" s="198" t="s">
        <v>72</v>
      </c>
      <c r="D54" s="197">
        <v>654151.8309859155</v>
      </c>
      <c r="E54" s="197">
        <v>654988.8309859155</v>
      </c>
      <c r="F54" s="52"/>
    </row>
    <row r="55" spans="1:6" ht="12.75">
      <c r="A55" s="25" t="s">
        <v>268</v>
      </c>
      <c r="B55" s="198">
        <v>5.8</v>
      </c>
      <c r="C55" s="198" t="s">
        <v>72</v>
      </c>
      <c r="D55" s="197">
        <v>10688.7</v>
      </c>
      <c r="E55" s="197">
        <v>10694.5</v>
      </c>
      <c r="F55" s="52"/>
    </row>
    <row r="56" spans="1:6" ht="12.75">
      <c r="A56" s="25" t="s">
        <v>286</v>
      </c>
      <c r="B56" s="198" t="s">
        <v>72</v>
      </c>
      <c r="C56" s="198" t="s">
        <v>72</v>
      </c>
      <c r="D56" s="197">
        <v>910100</v>
      </c>
      <c r="E56" s="197">
        <v>910100</v>
      </c>
      <c r="F56" s="52"/>
    </row>
    <row r="57" spans="1:6" s="99" customFormat="1" ht="12.75">
      <c r="A57" s="193" t="s">
        <v>162</v>
      </c>
      <c r="B57" s="200">
        <v>1037.8</v>
      </c>
      <c r="C57" s="200" t="s">
        <v>72</v>
      </c>
      <c r="D57" s="200">
        <v>3610596.5309859156</v>
      </c>
      <c r="E57" s="200">
        <v>3611634.3309859154</v>
      </c>
      <c r="F57" s="279"/>
    </row>
    <row r="58" spans="1:6" ht="12.75">
      <c r="A58" s="25"/>
      <c r="B58" s="197"/>
      <c r="C58" s="197"/>
      <c r="D58" s="197"/>
      <c r="E58" s="197"/>
      <c r="F58" s="52"/>
    </row>
    <row r="59" spans="1:6" ht="12.75">
      <c r="A59" s="25" t="s">
        <v>269</v>
      </c>
      <c r="B59" s="198">
        <v>168000</v>
      </c>
      <c r="C59" s="198">
        <v>80</v>
      </c>
      <c r="D59" s="197">
        <v>50678</v>
      </c>
      <c r="E59" s="197">
        <v>218758</v>
      </c>
      <c r="F59" s="52"/>
    </row>
    <row r="60" spans="1:6" ht="12.75">
      <c r="A60" s="25" t="s">
        <v>270</v>
      </c>
      <c r="B60" s="198">
        <v>160</v>
      </c>
      <c r="C60" s="198" t="s">
        <v>72</v>
      </c>
      <c r="D60" s="197">
        <v>2065</v>
      </c>
      <c r="E60" s="197">
        <v>2225</v>
      </c>
      <c r="F60" s="52"/>
    </row>
    <row r="61" spans="1:6" ht="12.75">
      <c r="A61" s="25" t="s">
        <v>271</v>
      </c>
      <c r="B61" s="198">
        <v>3064</v>
      </c>
      <c r="C61" s="198" t="s">
        <v>72</v>
      </c>
      <c r="D61" s="197">
        <v>409860</v>
      </c>
      <c r="E61" s="197">
        <v>412924</v>
      </c>
      <c r="F61" s="52"/>
    </row>
    <row r="62" spans="1:6" ht="12.75">
      <c r="A62" s="193" t="s">
        <v>163</v>
      </c>
      <c r="B62" s="200">
        <v>171224</v>
      </c>
      <c r="C62" s="200">
        <v>80</v>
      </c>
      <c r="D62" s="200">
        <v>462603</v>
      </c>
      <c r="E62" s="200">
        <v>633907</v>
      </c>
      <c r="F62" s="52"/>
    </row>
    <row r="63" spans="1:6" ht="12.75">
      <c r="A63" s="193"/>
      <c r="B63" s="200"/>
      <c r="C63" s="200"/>
      <c r="D63" s="200"/>
      <c r="E63" s="200"/>
      <c r="F63" s="52"/>
    </row>
    <row r="64" spans="1:6" ht="12.75">
      <c r="A64" s="193" t="s">
        <v>164</v>
      </c>
      <c r="B64" s="202">
        <v>89011</v>
      </c>
      <c r="C64" s="202" t="s">
        <v>72</v>
      </c>
      <c r="D64" s="200">
        <v>100173</v>
      </c>
      <c r="E64" s="200">
        <v>189184</v>
      </c>
      <c r="F64" s="52"/>
    </row>
    <row r="65" spans="1:6" ht="12.75">
      <c r="A65" s="25"/>
      <c r="B65" s="197"/>
      <c r="C65" s="197"/>
      <c r="D65" s="197"/>
      <c r="E65" s="197"/>
      <c r="F65" s="52"/>
    </row>
    <row r="66" spans="1:6" ht="12.75">
      <c r="A66" s="25" t="s">
        <v>272</v>
      </c>
      <c r="B66" s="198">
        <v>4095</v>
      </c>
      <c r="C66" s="198">
        <v>132</v>
      </c>
      <c r="D66" s="197">
        <v>606350</v>
      </c>
      <c r="E66" s="197">
        <v>610577</v>
      </c>
      <c r="F66" s="52"/>
    </row>
    <row r="67" spans="1:19" ht="12.75">
      <c r="A67" s="25" t="s">
        <v>273</v>
      </c>
      <c r="B67" s="198">
        <v>350</v>
      </c>
      <c r="C67" s="198" t="s">
        <v>72</v>
      </c>
      <c r="D67" s="197">
        <v>16804</v>
      </c>
      <c r="E67" s="197">
        <v>17154</v>
      </c>
      <c r="F67" s="52"/>
      <c r="S67" s="266"/>
    </row>
    <row r="68" spans="1:19" s="99" customFormat="1" ht="12.75">
      <c r="A68" s="193" t="s">
        <v>165</v>
      </c>
      <c r="B68" s="200">
        <v>4445</v>
      </c>
      <c r="C68" s="200">
        <v>132</v>
      </c>
      <c r="D68" s="200">
        <v>623154</v>
      </c>
      <c r="E68" s="200">
        <v>627731</v>
      </c>
      <c r="F68" s="279"/>
      <c r="S68" s="268"/>
    </row>
    <row r="69" spans="1:6" ht="12.75">
      <c r="A69" s="25"/>
      <c r="B69" s="197"/>
      <c r="C69" s="197"/>
      <c r="D69" s="197"/>
      <c r="E69" s="197"/>
      <c r="F69" s="52"/>
    </row>
    <row r="70" spans="1:6" ht="12.75">
      <c r="A70" s="25" t="s">
        <v>274</v>
      </c>
      <c r="B70" s="198">
        <v>4558</v>
      </c>
      <c r="C70" s="198" t="s">
        <v>72</v>
      </c>
      <c r="D70" s="197">
        <v>5890</v>
      </c>
      <c r="E70" s="197">
        <v>10448</v>
      </c>
      <c r="F70" s="52"/>
    </row>
    <row r="71" spans="1:6" ht="12.75">
      <c r="A71" s="25" t="s">
        <v>275</v>
      </c>
      <c r="B71" s="198">
        <v>1220</v>
      </c>
      <c r="C71" s="198" t="s">
        <v>72</v>
      </c>
      <c r="D71" s="197">
        <v>114502.5</v>
      </c>
      <c r="E71" s="197">
        <v>115722.5</v>
      </c>
      <c r="F71" s="52"/>
    </row>
    <row r="72" spans="1:6" ht="12.75">
      <c r="A72" s="25" t="s">
        <v>276</v>
      </c>
      <c r="B72" s="198">
        <v>13</v>
      </c>
      <c r="C72" s="198" t="s">
        <v>72</v>
      </c>
      <c r="D72" s="197">
        <v>86116.6</v>
      </c>
      <c r="E72" s="197">
        <v>86129.6</v>
      </c>
      <c r="F72" s="52"/>
    </row>
    <row r="73" spans="1:6" ht="12.75">
      <c r="A73" s="25" t="s">
        <v>277</v>
      </c>
      <c r="B73" s="198">
        <v>1926</v>
      </c>
      <c r="C73" s="198" t="s">
        <v>72</v>
      </c>
      <c r="D73" s="197">
        <v>12020</v>
      </c>
      <c r="E73" s="197">
        <v>13946</v>
      </c>
      <c r="F73" s="52"/>
    </row>
    <row r="74" spans="1:6" ht="12.75">
      <c r="A74" s="25" t="s">
        <v>278</v>
      </c>
      <c r="B74" s="198" t="s">
        <v>72</v>
      </c>
      <c r="C74" s="198" t="s">
        <v>72</v>
      </c>
      <c r="D74" s="197">
        <v>67634.1</v>
      </c>
      <c r="E74" s="197">
        <v>67634.1</v>
      </c>
      <c r="F74" s="52"/>
    </row>
    <row r="75" spans="1:6" ht="12.75">
      <c r="A75" s="25" t="s">
        <v>279</v>
      </c>
      <c r="B75" s="198">
        <v>54</v>
      </c>
      <c r="C75" s="198" t="s">
        <v>72</v>
      </c>
      <c r="D75" s="197">
        <v>2305</v>
      </c>
      <c r="E75" s="197">
        <v>2359</v>
      </c>
      <c r="F75" s="52"/>
    </row>
    <row r="76" spans="1:6" ht="12.75">
      <c r="A76" s="25" t="s">
        <v>280</v>
      </c>
      <c r="B76" s="198">
        <v>2320</v>
      </c>
      <c r="C76" s="198">
        <v>6513</v>
      </c>
      <c r="D76" s="197">
        <v>10335</v>
      </c>
      <c r="E76" s="197">
        <v>19168</v>
      </c>
      <c r="F76" s="52"/>
    </row>
    <row r="77" spans="1:6" ht="12.75">
      <c r="A77" s="25" t="s">
        <v>281</v>
      </c>
      <c r="B77" s="198">
        <v>20048.1</v>
      </c>
      <c r="C77" s="198" t="s">
        <v>72</v>
      </c>
      <c r="D77" s="197">
        <v>9642</v>
      </c>
      <c r="E77" s="197">
        <v>29690.1</v>
      </c>
      <c r="F77" s="52"/>
    </row>
    <row r="78" spans="1:6" s="99" customFormat="1" ht="12.75">
      <c r="A78" s="193" t="s">
        <v>255</v>
      </c>
      <c r="B78" s="200">
        <v>30139.1</v>
      </c>
      <c r="C78" s="200">
        <v>6513</v>
      </c>
      <c r="D78" s="200">
        <v>308445.2</v>
      </c>
      <c r="E78" s="200">
        <v>345097.3</v>
      </c>
      <c r="F78" s="279"/>
    </row>
    <row r="79" spans="1:6" ht="12.75">
      <c r="A79" s="25"/>
      <c r="B79" s="197"/>
      <c r="C79" s="197"/>
      <c r="D79" s="197"/>
      <c r="E79" s="197"/>
      <c r="F79" s="52"/>
    </row>
    <row r="80" spans="1:6" ht="12.75">
      <c r="A80" s="25" t="s">
        <v>282</v>
      </c>
      <c r="B80" s="198">
        <v>166</v>
      </c>
      <c r="C80" s="198" t="s">
        <v>72</v>
      </c>
      <c r="D80" s="197">
        <v>2758</v>
      </c>
      <c r="E80" s="197">
        <v>2924</v>
      </c>
      <c r="F80" s="52"/>
    </row>
    <row r="81" spans="1:6" ht="12.75">
      <c r="A81" s="25" t="s">
        <v>283</v>
      </c>
      <c r="B81" s="198">
        <v>90</v>
      </c>
      <c r="C81" s="198" t="s">
        <v>72</v>
      </c>
      <c r="D81" s="197">
        <v>25930</v>
      </c>
      <c r="E81" s="197">
        <v>26020</v>
      </c>
      <c r="F81" s="52"/>
    </row>
    <row r="82" spans="1:6" s="99" customFormat="1" ht="12.75">
      <c r="A82" s="193" t="s">
        <v>166</v>
      </c>
      <c r="B82" s="200">
        <v>256</v>
      </c>
      <c r="C82" s="202" t="s">
        <v>72</v>
      </c>
      <c r="D82" s="200">
        <v>28688</v>
      </c>
      <c r="E82" s="200">
        <v>28944</v>
      </c>
      <c r="F82" s="279"/>
    </row>
    <row r="83" spans="1:6" ht="12.75">
      <c r="A83" s="25"/>
      <c r="B83" s="197"/>
      <c r="C83" s="197"/>
      <c r="D83" s="197"/>
      <c r="E83" s="197"/>
      <c r="F83" s="52"/>
    </row>
    <row r="84" spans="1:6" ht="13.5" thickBot="1">
      <c r="A84" s="280" t="s">
        <v>284</v>
      </c>
      <c r="B84" s="203">
        <v>298366.3</v>
      </c>
      <c r="C84" s="203">
        <v>6725</v>
      </c>
      <c r="D84" s="203">
        <v>6943091</v>
      </c>
      <c r="E84" s="203">
        <v>7248182</v>
      </c>
      <c r="F84" s="52"/>
    </row>
    <row r="85" ht="12.75">
      <c r="E85" s="262"/>
    </row>
  </sheetData>
  <mergeCells count="3">
    <mergeCell ref="A1:E1"/>
    <mergeCell ref="A3:E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N81"/>
  <sheetViews>
    <sheetView showGridLines="0" showZeros="0" zoomScale="75" zoomScaleNormal="75" zoomScaleSheetLayoutView="25" workbookViewId="0" topLeftCell="A28">
      <selection activeCell="G7" activeCellId="1" sqref="D7 G7"/>
    </sheetView>
  </sheetViews>
  <sheetFormatPr defaultColWidth="11.421875" defaultRowHeight="12.75"/>
  <cols>
    <col min="1" max="1" width="34.57421875" style="77" customWidth="1"/>
    <col min="2" max="16384" width="11.421875" style="77" customWidth="1"/>
  </cols>
  <sheetData>
    <row r="1" spans="1:7" s="75" customFormat="1" ht="18">
      <c r="A1" s="333" t="s">
        <v>0</v>
      </c>
      <c r="B1" s="333"/>
      <c r="C1" s="333"/>
      <c r="D1" s="333"/>
      <c r="E1" s="333"/>
      <c r="F1" s="333"/>
      <c r="G1" s="333"/>
    </row>
    <row r="3" spans="1:8" ht="15">
      <c r="A3" s="385" t="s">
        <v>353</v>
      </c>
      <c r="B3" s="385"/>
      <c r="C3" s="385"/>
      <c r="D3" s="385"/>
      <c r="E3" s="385"/>
      <c r="F3" s="385"/>
      <c r="G3" s="385"/>
      <c r="H3" s="76"/>
    </row>
    <row r="4" spans="1:8" ht="15" thickBot="1">
      <c r="A4" s="76"/>
      <c r="B4" s="76"/>
      <c r="C4" s="76"/>
      <c r="D4" s="76"/>
      <c r="E4" s="76"/>
      <c r="F4" s="76"/>
      <c r="G4" s="76"/>
      <c r="H4" s="76"/>
    </row>
    <row r="5" spans="1:7" ht="12.75">
      <c r="A5" s="386" t="s">
        <v>342</v>
      </c>
      <c r="B5" s="388" t="s">
        <v>31</v>
      </c>
      <c r="C5" s="388"/>
      <c r="D5" s="388"/>
      <c r="E5" s="388" t="s">
        <v>32</v>
      </c>
      <c r="F5" s="388"/>
      <c r="G5" s="389"/>
    </row>
    <row r="6" spans="1:7" ht="13.5" thickBot="1">
      <c r="A6" s="387"/>
      <c r="B6" s="305">
        <v>2001</v>
      </c>
      <c r="C6" s="305">
        <v>2002</v>
      </c>
      <c r="D6" s="305">
        <v>2003</v>
      </c>
      <c r="E6" s="305">
        <v>2001</v>
      </c>
      <c r="F6" s="306">
        <v>2002</v>
      </c>
      <c r="G6" s="306">
        <v>2003</v>
      </c>
    </row>
    <row r="7" spans="1:7" ht="12.75">
      <c r="A7" s="78" t="s">
        <v>68</v>
      </c>
      <c r="B7" s="79">
        <v>28800.403</v>
      </c>
      <c r="C7" s="79">
        <v>24975.026</v>
      </c>
      <c r="D7" s="79">
        <v>27437</v>
      </c>
      <c r="E7" s="79">
        <v>103670.43</v>
      </c>
      <c r="F7" s="79">
        <v>122427.962</v>
      </c>
      <c r="G7" s="80">
        <v>130637</v>
      </c>
    </row>
    <row r="8" spans="1:7" ht="12.75">
      <c r="A8" s="81"/>
      <c r="B8" s="82"/>
      <c r="C8" s="82"/>
      <c r="D8" s="82"/>
      <c r="E8" s="82"/>
      <c r="F8" s="82"/>
      <c r="G8" s="83"/>
    </row>
    <row r="9" spans="1:7" ht="12.75">
      <c r="A9" s="182" t="s">
        <v>248</v>
      </c>
      <c r="B9" s="82"/>
      <c r="C9" s="82"/>
      <c r="D9" s="82"/>
      <c r="E9" s="82"/>
      <c r="F9" s="82"/>
      <c r="G9" s="83"/>
    </row>
    <row r="10" spans="1:11" ht="12.75">
      <c r="A10" s="91" t="s">
        <v>69</v>
      </c>
      <c r="B10" s="92">
        <v>17119.42</v>
      </c>
      <c r="C10" s="92">
        <v>10809.158999999998</v>
      </c>
      <c r="D10" s="92">
        <f>SUM(D11:D23)</f>
        <v>9230</v>
      </c>
      <c r="E10" s="92">
        <v>100648.10500000003</v>
      </c>
      <c r="F10" s="92">
        <v>117178.369</v>
      </c>
      <c r="G10" s="93">
        <f>SUM(G11:G23)</f>
        <v>123437</v>
      </c>
      <c r="K10" s="77">
        <f>SUM(J10:J11)</f>
        <v>0</v>
      </c>
    </row>
    <row r="11" spans="1:7" ht="12.75">
      <c r="A11" s="84" t="s">
        <v>70</v>
      </c>
      <c r="B11" s="85">
        <v>772.886</v>
      </c>
      <c r="C11" s="82">
        <v>283.399</v>
      </c>
      <c r="D11" s="189">
        <v>849</v>
      </c>
      <c r="E11" s="85">
        <v>26634.168</v>
      </c>
      <c r="F11" s="82">
        <v>34401.377</v>
      </c>
      <c r="G11" s="190">
        <v>33495</v>
      </c>
    </row>
    <row r="12" spans="1:7" ht="12.75">
      <c r="A12" s="84" t="s">
        <v>71</v>
      </c>
      <c r="B12" s="85" t="s">
        <v>72</v>
      </c>
      <c r="C12" s="85" t="s">
        <v>72</v>
      </c>
      <c r="D12" s="85" t="s">
        <v>72</v>
      </c>
      <c r="E12" s="85">
        <v>489.794</v>
      </c>
      <c r="F12" s="82">
        <v>760.389</v>
      </c>
      <c r="G12" s="190">
        <v>726</v>
      </c>
    </row>
    <row r="13" spans="1:7" ht="12.75">
      <c r="A13" s="84" t="s">
        <v>73</v>
      </c>
      <c r="B13" s="85">
        <v>5.304</v>
      </c>
      <c r="C13" s="82">
        <v>1362.312</v>
      </c>
      <c r="D13" s="189">
        <v>702</v>
      </c>
      <c r="E13" s="85">
        <v>593.309</v>
      </c>
      <c r="F13" s="82">
        <v>764.159</v>
      </c>
      <c r="G13" s="83">
        <v>1055</v>
      </c>
    </row>
    <row r="14" spans="1:7" ht="12.75">
      <c r="A14" s="84" t="s">
        <v>74</v>
      </c>
      <c r="B14" s="85" t="s">
        <v>72</v>
      </c>
      <c r="C14" s="85" t="s">
        <v>72</v>
      </c>
      <c r="D14" s="85" t="s">
        <v>72</v>
      </c>
      <c r="E14" s="85">
        <v>934.246</v>
      </c>
      <c r="F14" s="82">
        <v>1120.705</v>
      </c>
      <c r="G14" s="190">
        <v>1349</v>
      </c>
    </row>
    <row r="15" spans="1:7" ht="12.75">
      <c r="A15" s="84" t="s">
        <v>75</v>
      </c>
      <c r="B15" s="85" t="s">
        <v>72</v>
      </c>
      <c r="C15" s="85" t="s">
        <v>72</v>
      </c>
      <c r="D15" s="85" t="s">
        <v>72</v>
      </c>
      <c r="E15" s="85">
        <v>258.654</v>
      </c>
      <c r="F15" s="82">
        <v>466.755</v>
      </c>
      <c r="G15" s="190">
        <v>332</v>
      </c>
    </row>
    <row r="16" spans="1:7" ht="12.75">
      <c r="A16" s="84" t="s">
        <v>76</v>
      </c>
      <c r="B16" s="85">
        <v>1089.321</v>
      </c>
      <c r="C16" s="82">
        <v>681.465</v>
      </c>
      <c r="D16" s="189">
        <v>314</v>
      </c>
      <c r="E16" s="85">
        <v>16592.099</v>
      </c>
      <c r="F16" s="82">
        <v>22926.995</v>
      </c>
      <c r="G16" s="190">
        <v>23378</v>
      </c>
    </row>
    <row r="17" spans="1:7" ht="12.75">
      <c r="A17" s="84" t="s">
        <v>77</v>
      </c>
      <c r="B17" s="85">
        <v>8.577</v>
      </c>
      <c r="C17" s="85">
        <v>5</v>
      </c>
      <c r="D17" s="85" t="s">
        <v>72</v>
      </c>
      <c r="E17" s="85">
        <v>312.258</v>
      </c>
      <c r="F17" s="82">
        <v>16.977</v>
      </c>
      <c r="G17" s="190">
        <v>64</v>
      </c>
    </row>
    <row r="18" spans="1:7" ht="12.75">
      <c r="A18" s="84" t="s">
        <v>78</v>
      </c>
      <c r="B18" s="85" t="s">
        <v>72</v>
      </c>
      <c r="C18" s="85" t="s">
        <v>72</v>
      </c>
      <c r="D18" s="85" t="s">
        <v>72</v>
      </c>
      <c r="E18" s="85">
        <v>928.86</v>
      </c>
      <c r="F18" s="82">
        <v>664.514</v>
      </c>
      <c r="G18" s="190">
        <v>1028</v>
      </c>
    </row>
    <row r="19" spans="1:7" ht="12.75">
      <c r="A19" s="84" t="s">
        <v>79</v>
      </c>
      <c r="B19" s="85">
        <v>14589.512</v>
      </c>
      <c r="C19" s="82">
        <v>7915.168</v>
      </c>
      <c r="D19" s="189">
        <v>6151</v>
      </c>
      <c r="E19" s="85">
        <v>3602.584</v>
      </c>
      <c r="F19" s="82">
        <v>3194.052</v>
      </c>
      <c r="G19" s="190">
        <v>4834</v>
      </c>
    </row>
    <row r="20" spans="1:7" ht="12.75">
      <c r="A20" s="84" t="s">
        <v>80</v>
      </c>
      <c r="B20" s="85">
        <v>339.242</v>
      </c>
      <c r="C20" s="82">
        <v>323.063</v>
      </c>
      <c r="D20" s="189">
        <v>1046</v>
      </c>
      <c r="E20" s="85">
        <v>4114.987</v>
      </c>
      <c r="F20" s="82">
        <v>6233.207</v>
      </c>
      <c r="G20" s="190">
        <v>5624</v>
      </c>
    </row>
    <row r="21" spans="1:7" ht="12.75">
      <c r="A21" s="84" t="s">
        <v>81</v>
      </c>
      <c r="B21" s="85">
        <v>303.246</v>
      </c>
      <c r="C21" s="82">
        <v>222.192</v>
      </c>
      <c r="D21" s="189">
        <v>165</v>
      </c>
      <c r="E21" s="85">
        <v>22728.787</v>
      </c>
      <c r="F21" s="82">
        <v>24216.833</v>
      </c>
      <c r="G21" s="190">
        <v>21986</v>
      </c>
    </row>
    <row r="22" spans="1:7" ht="12.75">
      <c r="A22" s="84" t="s">
        <v>82</v>
      </c>
      <c r="B22" s="85">
        <v>11.332</v>
      </c>
      <c r="C22" s="82">
        <v>16.56</v>
      </c>
      <c r="D22" s="189">
        <v>3</v>
      </c>
      <c r="E22" s="85">
        <v>23307.445</v>
      </c>
      <c r="F22" s="82">
        <v>22272.892</v>
      </c>
      <c r="G22" s="190">
        <v>29271</v>
      </c>
    </row>
    <row r="23" spans="1:7" ht="12.75">
      <c r="A23" s="84" t="s">
        <v>83</v>
      </c>
      <c r="B23" s="85" t="s">
        <v>72</v>
      </c>
      <c r="C23" s="85" t="s">
        <v>72</v>
      </c>
      <c r="D23" s="85">
        <v>0</v>
      </c>
      <c r="E23" s="85">
        <v>150.914</v>
      </c>
      <c r="F23" s="82">
        <v>139.514</v>
      </c>
      <c r="G23" s="190">
        <v>295</v>
      </c>
    </row>
    <row r="24" spans="1:7" ht="12.75">
      <c r="A24" s="81" t="s">
        <v>84</v>
      </c>
      <c r="B24" s="82"/>
      <c r="C24" s="82"/>
      <c r="D24" s="82"/>
      <c r="E24" s="82"/>
      <c r="F24" s="82"/>
      <c r="G24" s="83"/>
    </row>
    <row r="25" spans="1:7" ht="12.75">
      <c r="A25" s="91" t="s">
        <v>85</v>
      </c>
      <c r="B25" s="85"/>
      <c r="C25" s="82"/>
      <c r="D25" s="85"/>
      <c r="E25" s="82"/>
      <c r="F25" s="82"/>
      <c r="G25" s="83"/>
    </row>
    <row r="26" spans="1:7" ht="12.75">
      <c r="A26" s="84" t="s">
        <v>86</v>
      </c>
      <c r="B26" s="85" t="s">
        <v>72</v>
      </c>
      <c r="C26" s="85" t="s">
        <v>72</v>
      </c>
      <c r="D26" s="85" t="s">
        <v>72</v>
      </c>
      <c r="E26" s="85">
        <v>242.725</v>
      </c>
      <c r="F26" s="82">
        <v>255.464</v>
      </c>
      <c r="G26" s="190">
        <v>153</v>
      </c>
    </row>
    <row r="27" spans="1:7" ht="12.75">
      <c r="A27" s="84" t="s">
        <v>87</v>
      </c>
      <c r="B27" s="85" t="s">
        <v>72</v>
      </c>
      <c r="C27" s="82" t="s">
        <v>72</v>
      </c>
      <c r="D27" s="85" t="s">
        <v>72</v>
      </c>
      <c r="E27" s="85">
        <v>10.635</v>
      </c>
      <c r="F27" s="82">
        <v>3.33</v>
      </c>
      <c r="G27" s="190">
        <v>8</v>
      </c>
    </row>
    <row r="28" spans="1:7" ht="12.75">
      <c r="A28" s="84" t="s">
        <v>88</v>
      </c>
      <c r="B28" s="85" t="s">
        <v>72</v>
      </c>
      <c r="C28" s="85" t="s">
        <v>72</v>
      </c>
      <c r="D28" s="85" t="s">
        <v>72</v>
      </c>
      <c r="E28" s="85">
        <v>117.874</v>
      </c>
      <c r="F28" s="82">
        <v>456.644</v>
      </c>
      <c r="G28" s="190">
        <v>387</v>
      </c>
    </row>
    <row r="29" spans="1:7" ht="12.75">
      <c r="A29" s="84" t="s">
        <v>89</v>
      </c>
      <c r="B29" s="85" t="s">
        <v>72</v>
      </c>
      <c r="C29" s="85" t="s">
        <v>72</v>
      </c>
      <c r="D29" s="85" t="s">
        <v>72</v>
      </c>
      <c r="E29" s="85">
        <v>61.7</v>
      </c>
      <c r="F29" s="82" t="s">
        <v>72</v>
      </c>
      <c r="G29" s="86">
        <v>27</v>
      </c>
    </row>
    <row r="30" spans="1:7" ht="12.75">
      <c r="A30" s="84" t="s">
        <v>90</v>
      </c>
      <c r="B30" s="85" t="s">
        <v>72</v>
      </c>
      <c r="C30" s="85" t="s">
        <v>72</v>
      </c>
      <c r="D30" s="85" t="s">
        <v>72</v>
      </c>
      <c r="E30" s="85">
        <v>71.838</v>
      </c>
      <c r="F30" s="82">
        <v>522.424</v>
      </c>
      <c r="G30" s="190">
        <v>383</v>
      </c>
    </row>
    <row r="31" spans="1:7" ht="12.75">
      <c r="A31" s="84" t="s">
        <v>91</v>
      </c>
      <c r="B31" s="85" t="s">
        <v>72</v>
      </c>
      <c r="C31" s="85" t="s">
        <v>72</v>
      </c>
      <c r="D31" s="85" t="s">
        <v>72</v>
      </c>
      <c r="E31" s="85">
        <v>39.711</v>
      </c>
      <c r="F31" s="82">
        <v>60.335</v>
      </c>
      <c r="G31" s="190">
        <v>516</v>
      </c>
    </row>
    <row r="32" spans="1:7" ht="12.75">
      <c r="A32" s="84" t="s">
        <v>92</v>
      </c>
      <c r="B32" s="85" t="s">
        <v>72</v>
      </c>
      <c r="C32" s="85" t="s">
        <v>72</v>
      </c>
      <c r="D32" s="85" t="s">
        <v>72</v>
      </c>
      <c r="E32" s="85">
        <v>257.212</v>
      </c>
      <c r="F32" s="82">
        <v>235.625</v>
      </c>
      <c r="G32" s="190">
        <v>604</v>
      </c>
    </row>
    <row r="33" spans="1:7" ht="12.75">
      <c r="A33" s="84" t="s">
        <v>93</v>
      </c>
      <c r="B33" s="85" t="s">
        <v>72</v>
      </c>
      <c r="C33" s="85" t="s">
        <v>72</v>
      </c>
      <c r="D33" s="85" t="s">
        <v>72</v>
      </c>
      <c r="E33" s="85">
        <v>603.497</v>
      </c>
      <c r="F33" s="82">
        <v>1020.825</v>
      </c>
      <c r="G33" s="190">
        <v>1207</v>
      </c>
    </row>
    <row r="34" spans="1:7" ht="12.75">
      <c r="A34" s="84" t="s">
        <v>103</v>
      </c>
      <c r="B34" s="85" t="s">
        <v>72</v>
      </c>
      <c r="C34" s="85" t="s">
        <v>72</v>
      </c>
      <c r="D34" s="85" t="s">
        <v>72</v>
      </c>
      <c r="E34" s="85">
        <v>9.58</v>
      </c>
      <c r="F34" s="82" t="s">
        <v>72</v>
      </c>
      <c r="G34" s="86" t="s">
        <v>72</v>
      </c>
    </row>
    <row r="35" spans="1:7" ht="12.75">
      <c r="A35" s="84" t="s">
        <v>94</v>
      </c>
      <c r="B35" s="85" t="s">
        <v>72</v>
      </c>
      <c r="C35" s="85">
        <v>21</v>
      </c>
      <c r="D35" s="85" t="s">
        <v>72</v>
      </c>
      <c r="E35" s="85" t="s">
        <v>72</v>
      </c>
      <c r="F35" s="82" t="s">
        <v>72</v>
      </c>
      <c r="G35" s="86" t="s">
        <v>72</v>
      </c>
    </row>
    <row r="36" spans="1:7" ht="12.75">
      <c r="A36" s="84"/>
      <c r="B36" s="85"/>
      <c r="C36" s="82"/>
      <c r="D36" s="82"/>
      <c r="E36" s="85"/>
      <c r="F36" s="82"/>
      <c r="G36" s="83"/>
    </row>
    <row r="37" spans="1:7" ht="12.75">
      <c r="A37" s="182" t="s">
        <v>249</v>
      </c>
      <c r="B37" s="82"/>
      <c r="C37" s="82"/>
      <c r="D37" s="82"/>
      <c r="E37" s="82"/>
      <c r="F37" s="82"/>
      <c r="G37" s="83"/>
    </row>
    <row r="38" spans="1:7" ht="12.75">
      <c r="A38" s="84" t="s">
        <v>250</v>
      </c>
      <c r="B38" s="82">
        <v>467.038</v>
      </c>
      <c r="C38" s="82">
        <v>633.321</v>
      </c>
      <c r="D38" s="189">
        <v>916</v>
      </c>
      <c r="E38" s="82" t="s">
        <v>72</v>
      </c>
      <c r="F38" s="85" t="s">
        <v>72</v>
      </c>
      <c r="G38" s="86" t="s">
        <v>72</v>
      </c>
    </row>
    <row r="39" spans="1:7" ht="12.75">
      <c r="A39" s="84" t="s">
        <v>231</v>
      </c>
      <c r="B39" s="85">
        <v>125.885</v>
      </c>
      <c r="C39" s="82">
        <v>99.848</v>
      </c>
      <c r="D39" s="189">
        <v>208</v>
      </c>
      <c r="E39" s="85">
        <v>79.475</v>
      </c>
      <c r="F39" s="82">
        <v>32.664</v>
      </c>
      <c r="G39" s="86" t="s">
        <v>72</v>
      </c>
    </row>
    <row r="40" spans="1:7" ht="12.75">
      <c r="A40" s="84" t="s">
        <v>232</v>
      </c>
      <c r="B40" s="85" t="s">
        <v>72</v>
      </c>
      <c r="C40" s="85" t="s">
        <v>72</v>
      </c>
      <c r="D40" s="85" t="s">
        <v>72</v>
      </c>
      <c r="E40" s="85">
        <v>70.72</v>
      </c>
      <c r="F40" s="82">
        <v>123.105</v>
      </c>
      <c r="G40" s="190">
        <v>1</v>
      </c>
    </row>
    <row r="41" spans="1:7" ht="12.75">
      <c r="A41" s="84" t="s">
        <v>233</v>
      </c>
      <c r="B41" s="85">
        <v>31.4</v>
      </c>
      <c r="C41" s="82">
        <v>30.657</v>
      </c>
      <c r="D41" s="189">
        <v>26</v>
      </c>
      <c r="E41" s="85" t="s">
        <v>72</v>
      </c>
      <c r="F41" s="85" t="s">
        <v>72</v>
      </c>
      <c r="G41" s="86" t="s">
        <v>72</v>
      </c>
    </row>
    <row r="42" spans="1:7" ht="12.75">
      <c r="A42" s="84" t="s">
        <v>251</v>
      </c>
      <c r="B42" s="85" t="s">
        <v>72</v>
      </c>
      <c r="C42" s="85">
        <v>18.432</v>
      </c>
      <c r="D42" s="189">
        <v>1</v>
      </c>
      <c r="E42" s="85" t="s">
        <v>72</v>
      </c>
      <c r="F42" s="85" t="s">
        <v>72</v>
      </c>
      <c r="G42" s="86" t="s">
        <v>72</v>
      </c>
    </row>
    <row r="43" spans="1:7" ht="12.75">
      <c r="A43" s="84" t="s">
        <v>237</v>
      </c>
      <c r="B43" s="85" t="s">
        <v>72</v>
      </c>
      <c r="C43" s="85" t="s">
        <v>72</v>
      </c>
      <c r="D43" s="85" t="s">
        <v>72</v>
      </c>
      <c r="E43" s="85">
        <v>101.34</v>
      </c>
      <c r="F43" s="82">
        <v>140.561</v>
      </c>
      <c r="G43" s="190">
        <v>364</v>
      </c>
    </row>
    <row r="44" spans="1:7" ht="13.5" thickBot="1">
      <c r="A44" s="87" t="s">
        <v>239</v>
      </c>
      <c r="B44" s="88" t="s">
        <v>72</v>
      </c>
      <c r="C44" s="88" t="s">
        <v>72</v>
      </c>
      <c r="D44" s="88" t="s">
        <v>72</v>
      </c>
      <c r="E44" s="89">
        <v>174.164</v>
      </c>
      <c r="F44" s="89">
        <v>88.194</v>
      </c>
      <c r="G44" s="191">
        <v>178</v>
      </c>
    </row>
    <row r="45" spans="1:14" s="7" customFormat="1" ht="12.75">
      <c r="A45" s="312" t="s">
        <v>356</v>
      </c>
      <c r="C45" s="313"/>
      <c r="D45" s="313"/>
      <c r="E45" s="90"/>
      <c r="G45" s="313"/>
      <c r="H45" s="313"/>
      <c r="I45" s="90"/>
      <c r="K45" s="314"/>
      <c r="L45" s="315"/>
      <c r="M45" s="316"/>
      <c r="N45" s="316"/>
    </row>
    <row r="46" ht="12.75">
      <c r="A46" s="77" t="s">
        <v>84</v>
      </c>
    </row>
    <row r="47" ht="12.75">
      <c r="A47" s="77" t="s">
        <v>84</v>
      </c>
    </row>
    <row r="48" ht="12.75">
      <c r="A48" s="77" t="s">
        <v>84</v>
      </c>
    </row>
    <row r="49" ht="12.75">
      <c r="A49" s="77" t="s">
        <v>84</v>
      </c>
    </row>
    <row r="50" ht="12.75">
      <c r="A50" s="77" t="s">
        <v>84</v>
      </c>
    </row>
    <row r="51" ht="12.75">
      <c r="A51" s="77" t="s">
        <v>84</v>
      </c>
    </row>
    <row r="52" ht="12.75">
      <c r="A52" s="77" t="s">
        <v>84</v>
      </c>
    </row>
    <row r="53" ht="12.75">
      <c r="A53" s="77" t="s">
        <v>84</v>
      </c>
    </row>
    <row r="54" ht="12.75">
      <c r="A54" s="77" t="s">
        <v>84</v>
      </c>
    </row>
    <row r="55" ht="12.75">
      <c r="A55" s="77" t="s">
        <v>84</v>
      </c>
    </row>
    <row r="56" ht="12.75">
      <c r="A56" s="77" t="s">
        <v>84</v>
      </c>
    </row>
    <row r="57" ht="12.75">
      <c r="A57" s="77" t="s">
        <v>84</v>
      </c>
    </row>
    <row r="58" ht="12.75">
      <c r="A58" s="77" t="s">
        <v>84</v>
      </c>
    </row>
    <row r="59" ht="12.75">
      <c r="A59" s="77" t="s">
        <v>84</v>
      </c>
    </row>
    <row r="60" ht="12.75">
      <c r="A60" s="77" t="s">
        <v>84</v>
      </c>
    </row>
    <row r="61" ht="12.75">
      <c r="A61" s="77" t="s">
        <v>84</v>
      </c>
    </row>
    <row r="62" ht="12.75">
      <c r="A62" s="77" t="s">
        <v>84</v>
      </c>
    </row>
    <row r="63" ht="12.75">
      <c r="A63" s="77" t="s">
        <v>84</v>
      </c>
    </row>
    <row r="64" ht="12.75">
      <c r="A64" s="77" t="s">
        <v>84</v>
      </c>
    </row>
    <row r="65" ht="12.75">
      <c r="A65" s="77" t="s">
        <v>84</v>
      </c>
    </row>
    <row r="66" ht="12.75">
      <c r="A66" s="77" t="s">
        <v>84</v>
      </c>
    </row>
    <row r="67" ht="12.75">
      <c r="A67" s="77" t="s">
        <v>84</v>
      </c>
    </row>
    <row r="68" ht="12.75">
      <c r="A68" s="77" t="s">
        <v>84</v>
      </c>
    </row>
    <row r="69" ht="12.75">
      <c r="A69" s="77" t="s">
        <v>84</v>
      </c>
    </row>
    <row r="70" ht="12.75">
      <c r="A70" s="77" t="s">
        <v>84</v>
      </c>
    </row>
    <row r="71" ht="12.75">
      <c r="A71" s="77" t="s">
        <v>84</v>
      </c>
    </row>
    <row r="72" ht="12.75">
      <c r="A72" s="77" t="s">
        <v>84</v>
      </c>
    </row>
    <row r="73" ht="12.75">
      <c r="A73" s="77" t="s">
        <v>84</v>
      </c>
    </row>
    <row r="74" ht="12.75">
      <c r="A74" s="77" t="s">
        <v>84</v>
      </c>
    </row>
    <row r="75" ht="12.75">
      <c r="A75" s="77" t="s">
        <v>84</v>
      </c>
    </row>
    <row r="76" ht="12.75">
      <c r="A76" s="77" t="s">
        <v>84</v>
      </c>
    </row>
    <row r="77" ht="12.75">
      <c r="A77" s="77" t="s">
        <v>84</v>
      </c>
    </row>
    <row r="78" ht="12.75">
      <c r="A78" s="77" t="s">
        <v>84</v>
      </c>
    </row>
    <row r="79" ht="12.75">
      <c r="A79" s="77" t="s">
        <v>84</v>
      </c>
    </row>
    <row r="80" ht="12.75">
      <c r="A80" s="77" t="s">
        <v>84</v>
      </c>
    </row>
    <row r="81" ht="12.75">
      <c r="A81" s="77" t="s">
        <v>84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/>
  <dimension ref="A1:F53"/>
  <sheetViews>
    <sheetView showGridLines="0" zoomScale="75" zoomScaleNormal="75" zoomScaleSheetLayoutView="25" workbookViewId="0" topLeftCell="A1">
      <selection activeCell="A3" sqref="A3:E3"/>
    </sheetView>
  </sheetViews>
  <sheetFormatPr defaultColWidth="11.00390625" defaultRowHeight="12.75"/>
  <cols>
    <col min="1" max="1" width="38.421875" style="150" customWidth="1"/>
    <col min="2" max="4" width="18.7109375" style="150" customWidth="1"/>
    <col min="5" max="5" width="18.7109375" style="163" customWidth="1"/>
    <col min="6" max="16384" width="11.00390625" style="150" customWidth="1"/>
  </cols>
  <sheetData>
    <row r="1" spans="1:6" s="149" customFormat="1" ht="18">
      <c r="A1" s="392" t="s">
        <v>0</v>
      </c>
      <c r="B1" s="391"/>
      <c r="C1" s="391"/>
      <c r="D1" s="391"/>
      <c r="E1" s="391"/>
      <c r="F1" s="148"/>
    </row>
    <row r="2" spans="5:6" ht="12.75">
      <c r="E2" s="167"/>
      <c r="F2" s="151"/>
    </row>
    <row r="3" spans="1:6" ht="15">
      <c r="A3" s="390" t="s">
        <v>357</v>
      </c>
      <c r="B3" s="391"/>
      <c r="C3" s="391"/>
      <c r="D3" s="391"/>
      <c r="E3" s="391"/>
      <c r="F3" s="152"/>
    </row>
    <row r="4" spans="1:6" ht="15" thickBot="1">
      <c r="A4" s="168"/>
      <c r="B4" s="153"/>
      <c r="C4" s="153"/>
      <c r="D4" s="153"/>
      <c r="E4" s="168"/>
      <c r="F4" s="153"/>
    </row>
    <row r="5" spans="1:6" ht="12.75">
      <c r="A5" s="307"/>
      <c r="B5" s="308" t="s">
        <v>241</v>
      </c>
      <c r="C5" s="308" t="s">
        <v>7</v>
      </c>
      <c r="D5" s="309" t="s">
        <v>242</v>
      </c>
      <c r="E5" s="309" t="s">
        <v>243</v>
      </c>
      <c r="F5" s="151"/>
    </row>
    <row r="6" spans="1:6" ht="12.75">
      <c r="A6" s="169" t="s">
        <v>342</v>
      </c>
      <c r="B6" s="170">
        <v>2003</v>
      </c>
      <c r="C6" s="170">
        <v>2003</v>
      </c>
      <c r="D6" s="171">
        <v>2003</v>
      </c>
      <c r="E6" s="171">
        <v>2003</v>
      </c>
      <c r="F6" s="151"/>
    </row>
    <row r="7" spans="1:6" ht="13.5" thickBot="1">
      <c r="A7" s="183"/>
      <c r="B7" s="155" t="s">
        <v>354</v>
      </c>
      <c r="C7" s="155" t="s">
        <v>355</v>
      </c>
      <c r="D7" s="155" t="s">
        <v>355</v>
      </c>
      <c r="E7" s="298" t="s">
        <v>355</v>
      </c>
      <c r="F7" s="151"/>
    </row>
    <row r="8" spans="1:5" ht="12.75">
      <c r="A8" s="156" t="s">
        <v>218</v>
      </c>
      <c r="B8" s="157">
        <v>7517</v>
      </c>
      <c r="C8" s="157">
        <v>62348</v>
      </c>
      <c r="D8" s="157">
        <v>2794</v>
      </c>
      <c r="E8" s="158">
        <v>3117</v>
      </c>
    </row>
    <row r="9" spans="1:5" ht="12.75">
      <c r="A9" s="154"/>
      <c r="B9" s="159"/>
      <c r="C9" s="159"/>
      <c r="D9" s="159"/>
      <c r="E9" s="160"/>
    </row>
    <row r="10" spans="1:5" ht="12.75">
      <c r="A10" s="184" t="s">
        <v>248</v>
      </c>
      <c r="B10" s="159"/>
      <c r="C10" s="159"/>
      <c r="D10" s="159"/>
      <c r="E10" s="160"/>
    </row>
    <row r="11" spans="1:5" ht="12.75">
      <c r="A11" s="184" t="s">
        <v>69</v>
      </c>
      <c r="B11" s="185">
        <f>SUM(B12:B25)</f>
        <v>3343.0019999999995</v>
      </c>
      <c r="C11" s="185">
        <f>SUM(C12:C25)</f>
        <v>24275.254</v>
      </c>
      <c r="D11" s="185">
        <f>SUM(D12:D25)</f>
        <v>1142.227</v>
      </c>
      <c r="E11" s="185">
        <f>SUM(E12:E25)</f>
        <v>946.7470000000001</v>
      </c>
    </row>
    <row r="12" spans="1:5" ht="12.75">
      <c r="A12" s="154" t="s">
        <v>219</v>
      </c>
      <c r="B12" s="164">
        <v>98.27</v>
      </c>
      <c r="C12" s="164">
        <v>1170</v>
      </c>
      <c r="D12" s="164">
        <v>323.111</v>
      </c>
      <c r="E12" s="165">
        <v>11.216</v>
      </c>
    </row>
    <row r="13" spans="1:5" ht="12.75">
      <c r="A13" s="154" t="s">
        <v>71</v>
      </c>
      <c r="B13" s="164">
        <v>42.117</v>
      </c>
      <c r="C13" s="164">
        <v>341.5</v>
      </c>
      <c r="D13" s="164">
        <v>46.692</v>
      </c>
      <c r="E13" s="165">
        <v>19.883</v>
      </c>
    </row>
    <row r="14" spans="1:5" ht="12.75">
      <c r="A14" s="154" t="s">
        <v>220</v>
      </c>
      <c r="B14" s="164">
        <v>1.31</v>
      </c>
      <c r="C14" s="164">
        <v>17.524</v>
      </c>
      <c r="D14" s="164">
        <v>98.294</v>
      </c>
      <c r="E14" s="165">
        <v>61.132</v>
      </c>
    </row>
    <row r="15" spans="1:5" ht="12.75">
      <c r="A15" s="154" t="s">
        <v>221</v>
      </c>
      <c r="B15" s="160" t="s">
        <v>288</v>
      </c>
      <c r="C15" s="160" t="s">
        <v>288</v>
      </c>
      <c r="D15" s="164">
        <v>21.611</v>
      </c>
      <c r="E15" s="160" t="s">
        <v>288</v>
      </c>
    </row>
    <row r="16" spans="1:5" ht="12.75">
      <c r="A16" s="154" t="s">
        <v>222</v>
      </c>
      <c r="B16" s="164">
        <v>1166.347</v>
      </c>
      <c r="C16" s="164">
        <v>6863.9</v>
      </c>
      <c r="D16" s="164">
        <v>26.599</v>
      </c>
      <c r="E16" s="165">
        <v>122.911</v>
      </c>
    </row>
    <row r="17" spans="1:5" ht="12.75">
      <c r="A17" s="154" t="s">
        <v>75</v>
      </c>
      <c r="B17" s="160" t="s">
        <v>288</v>
      </c>
      <c r="C17" s="160" t="s">
        <v>288</v>
      </c>
      <c r="D17" s="164">
        <v>11.313</v>
      </c>
      <c r="E17" s="160" t="s">
        <v>288</v>
      </c>
    </row>
    <row r="18" spans="1:5" ht="12.75">
      <c r="A18" s="154" t="s">
        <v>223</v>
      </c>
      <c r="B18" s="164">
        <v>850.794</v>
      </c>
      <c r="C18" s="164">
        <v>6307.112</v>
      </c>
      <c r="D18" s="164">
        <v>154.159</v>
      </c>
      <c r="E18" s="165">
        <v>12.128</v>
      </c>
    </row>
    <row r="19" spans="1:5" ht="12.75">
      <c r="A19" s="154" t="s">
        <v>224</v>
      </c>
      <c r="B19" s="164">
        <v>129</v>
      </c>
      <c r="C19" s="164">
        <v>1200</v>
      </c>
      <c r="D19" s="164">
        <v>1.229</v>
      </c>
      <c r="E19" s="165">
        <v>68.772</v>
      </c>
    </row>
    <row r="20" spans="1:5" ht="12.75">
      <c r="A20" s="154" t="s">
        <v>225</v>
      </c>
      <c r="B20" s="160" t="s">
        <v>288</v>
      </c>
      <c r="C20" s="160" t="s">
        <v>288</v>
      </c>
      <c r="D20" s="164">
        <v>185.802</v>
      </c>
      <c r="E20" s="165">
        <v>128.838</v>
      </c>
    </row>
    <row r="21" spans="1:5" ht="12.75">
      <c r="A21" s="154" t="s">
        <v>226</v>
      </c>
      <c r="B21" s="160" t="s">
        <v>288</v>
      </c>
      <c r="C21" s="160" t="s">
        <v>288</v>
      </c>
      <c r="D21" s="164">
        <v>8.168</v>
      </c>
      <c r="E21" s="160" t="s">
        <v>288</v>
      </c>
    </row>
    <row r="22" spans="1:5" ht="12.75">
      <c r="A22" s="154" t="s">
        <v>79</v>
      </c>
      <c r="B22" s="164">
        <v>836.114</v>
      </c>
      <c r="C22" s="164">
        <v>7483.78</v>
      </c>
      <c r="D22" s="164">
        <v>16.608</v>
      </c>
      <c r="E22" s="165">
        <v>513.278</v>
      </c>
    </row>
    <row r="23" spans="1:5" ht="12.75">
      <c r="A23" s="154" t="s">
        <v>227</v>
      </c>
      <c r="B23" s="164">
        <v>218.294</v>
      </c>
      <c r="C23" s="164">
        <v>890.238</v>
      </c>
      <c r="D23" s="164">
        <v>25.375</v>
      </c>
      <c r="E23" s="160">
        <v>0.986</v>
      </c>
    </row>
    <row r="24" spans="1:5" ht="12.75">
      <c r="A24" s="154" t="s">
        <v>228</v>
      </c>
      <c r="B24" s="164">
        <v>0.756</v>
      </c>
      <c r="C24" s="164">
        <v>1.2</v>
      </c>
      <c r="D24" s="164">
        <v>202.181</v>
      </c>
      <c r="E24" s="165">
        <v>6.849</v>
      </c>
    </row>
    <row r="25" spans="1:5" ht="12.75">
      <c r="A25" s="154" t="s">
        <v>83</v>
      </c>
      <c r="B25" s="160" t="s">
        <v>288</v>
      </c>
      <c r="C25" s="160" t="s">
        <v>288</v>
      </c>
      <c r="D25" s="164">
        <v>21.085</v>
      </c>
      <c r="E25" s="160">
        <v>0.754</v>
      </c>
    </row>
    <row r="26" spans="1:5" ht="12.75">
      <c r="A26" s="154"/>
      <c r="B26" s="159"/>
      <c r="C26" s="159"/>
      <c r="D26" s="159"/>
      <c r="E26" s="160"/>
    </row>
    <row r="27" spans="1:5" ht="12.75">
      <c r="A27" s="184" t="s">
        <v>85</v>
      </c>
      <c r="B27" s="159"/>
      <c r="C27" s="159"/>
      <c r="D27" s="159"/>
      <c r="E27" s="160"/>
    </row>
    <row r="28" spans="1:5" ht="12.75">
      <c r="A28" s="154" t="s">
        <v>104</v>
      </c>
      <c r="B28" s="164">
        <v>110</v>
      </c>
      <c r="C28" s="164">
        <v>400</v>
      </c>
      <c r="D28" s="164">
        <v>0.754</v>
      </c>
      <c r="E28" s="160" t="s">
        <v>288</v>
      </c>
    </row>
    <row r="29" spans="1:5" ht="12.75">
      <c r="A29" s="154" t="s">
        <v>105</v>
      </c>
      <c r="B29" s="164">
        <v>16.289</v>
      </c>
      <c r="C29" s="164">
        <v>80.86</v>
      </c>
      <c r="D29" s="160" t="s">
        <v>288</v>
      </c>
      <c r="E29" s="165">
        <v>1.636</v>
      </c>
    </row>
    <row r="30" spans="1:5" ht="12.75">
      <c r="A30" s="154" t="s">
        <v>86</v>
      </c>
      <c r="B30" s="164">
        <v>12.642</v>
      </c>
      <c r="C30" s="164">
        <v>65.955</v>
      </c>
      <c r="D30" s="164">
        <v>11.947</v>
      </c>
      <c r="E30" s="165">
        <v>7.876</v>
      </c>
    </row>
    <row r="31" spans="1:5" ht="12.75">
      <c r="A31" s="154" t="s">
        <v>87</v>
      </c>
      <c r="B31" s="164">
        <v>15.335</v>
      </c>
      <c r="C31" s="164">
        <v>102.974</v>
      </c>
      <c r="D31" s="164">
        <v>5.059</v>
      </c>
      <c r="E31" s="160" t="s">
        <v>288</v>
      </c>
    </row>
    <row r="32" spans="1:5" ht="12.75">
      <c r="A32" s="154" t="s">
        <v>88</v>
      </c>
      <c r="B32" s="160" t="s">
        <v>288</v>
      </c>
      <c r="C32" s="164">
        <v>1.4</v>
      </c>
      <c r="D32" s="164">
        <v>5.422</v>
      </c>
      <c r="E32" s="160" t="s">
        <v>288</v>
      </c>
    </row>
    <row r="33" spans="1:5" ht="12.75">
      <c r="A33" s="154" t="s">
        <v>89</v>
      </c>
      <c r="B33" s="164">
        <v>83</v>
      </c>
      <c r="C33" s="164">
        <v>581.49</v>
      </c>
      <c r="D33" s="164">
        <v>3.503</v>
      </c>
      <c r="E33" s="165">
        <v>8.868</v>
      </c>
    </row>
    <row r="34" spans="1:5" ht="12.75">
      <c r="A34" s="154" t="s">
        <v>90</v>
      </c>
      <c r="B34" s="160" t="s">
        <v>288</v>
      </c>
      <c r="C34" s="160" t="s">
        <v>288</v>
      </c>
      <c r="D34" s="164">
        <v>6.508</v>
      </c>
      <c r="E34" s="160" t="s">
        <v>288</v>
      </c>
    </row>
    <row r="35" spans="1:5" ht="12.75">
      <c r="A35" s="154" t="s">
        <v>91</v>
      </c>
      <c r="B35" s="160" t="s">
        <v>288</v>
      </c>
      <c r="C35" s="160" t="s">
        <v>288</v>
      </c>
      <c r="D35" s="164">
        <v>7.809</v>
      </c>
      <c r="E35" s="165">
        <v>0.761</v>
      </c>
    </row>
    <row r="36" spans="1:5" ht="12.75">
      <c r="A36" s="154" t="s">
        <v>92</v>
      </c>
      <c r="B36" s="160" t="s">
        <v>288</v>
      </c>
      <c r="C36" s="160" t="s">
        <v>288</v>
      </c>
      <c r="D36" s="164">
        <v>71.311</v>
      </c>
      <c r="E36" s="160" t="s">
        <v>288</v>
      </c>
    </row>
    <row r="37" spans="1:5" ht="12.75">
      <c r="A37" s="154" t="s">
        <v>93</v>
      </c>
      <c r="B37" s="164">
        <v>11.825</v>
      </c>
      <c r="C37" s="164">
        <v>67.412</v>
      </c>
      <c r="D37" s="164">
        <v>46.6</v>
      </c>
      <c r="E37" s="160" t="s">
        <v>288</v>
      </c>
    </row>
    <row r="38" spans="1:5" ht="12.75">
      <c r="A38" s="154" t="s">
        <v>103</v>
      </c>
      <c r="B38" s="164">
        <v>228</v>
      </c>
      <c r="C38" s="164">
        <v>1077.986</v>
      </c>
      <c r="D38" s="164">
        <v>4.186</v>
      </c>
      <c r="E38" s="165">
        <v>0.944</v>
      </c>
    </row>
    <row r="39" spans="1:5" ht="12.75">
      <c r="A39" s="154" t="s">
        <v>94</v>
      </c>
      <c r="B39" s="164">
        <v>565</v>
      </c>
      <c r="C39" s="164">
        <v>3650</v>
      </c>
      <c r="D39" s="160" t="s">
        <v>288</v>
      </c>
      <c r="E39" s="165">
        <v>98.729</v>
      </c>
    </row>
    <row r="40" spans="1:5" ht="12.75">
      <c r="A40" s="154"/>
      <c r="B40" s="159"/>
      <c r="C40" s="159"/>
      <c r="D40" s="159"/>
      <c r="E40" s="160"/>
    </row>
    <row r="41" spans="1:5" ht="12.75">
      <c r="A41" s="184" t="s">
        <v>249</v>
      </c>
      <c r="B41" s="159"/>
      <c r="C41" s="159"/>
      <c r="D41" s="159"/>
      <c r="E41" s="160"/>
    </row>
    <row r="42" spans="1:5" ht="12.75">
      <c r="A42" s="154" t="s">
        <v>229</v>
      </c>
      <c r="B42" s="164">
        <v>208.731</v>
      </c>
      <c r="C42" s="164">
        <v>2370</v>
      </c>
      <c r="D42" s="164">
        <v>1.089</v>
      </c>
      <c r="E42" s="165">
        <v>39.074</v>
      </c>
    </row>
    <row r="43" spans="1:5" ht="12.75">
      <c r="A43" s="154" t="s">
        <v>230</v>
      </c>
      <c r="B43" s="164">
        <v>142.793</v>
      </c>
      <c r="C43" s="164">
        <v>1496.939</v>
      </c>
      <c r="D43" s="164">
        <v>1.15</v>
      </c>
      <c r="E43" s="165">
        <v>38.714</v>
      </c>
    </row>
    <row r="44" spans="1:5" ht="12.75">
      <c r="A44" s="154" t="s">
        <v>231</v>
      </c>
      <c r="B44" s="164">
        <v>67.427</v>
      </c>
      <c r="C44" s="164">
        <v>1065.42</v>
      </c>
      <c r="D44" s="164">
        <v>7.612</v>
      </c>
      <c r="E44" s="165">
        <v>37.601</v>
      </c>
    </row>
    <row r="45" spans="1:5" ht="12.75">
      <c r="A45" s="154" t="s">
        <v>232</v>
      </c>
      <c r="B45" s="164">
        <v>8.869</v>
      </c>
      <c r="C45" s="164">
        <v>54.76</v>
      </c>
      <c r="D45" s="164">
        <v>167.192</v>
      </c>
      <c r="E45" s="160" t="s">
        <v>288</v>
      </c>
    </row>
    <row r="46" spans="1:5" ht="12.75">
      <c r="A46" s="154" t="s">
        <v>233</v>
      </c>
      <c r="B46" s="164">
        <v>384.698</v>
      </c>
      <c r="C46" s="164">
        <v>5962.68</v>
      </c>
      <c r="D46" s="164">
        <v>482.486</v>
      </c>
      <c r="E46" s="165">
        <v>366.174</v>
      </c>
    </row>
    <row r="47" spans="1:5" ht="12.75">
      <c r="A47" s="154" t="s">
        <v>234</v>
      </c>
      <c r="B47" s="160" t="s">
        <v>288</v>
      </c>
      <c r="C47" s="160" t="s">
        <v>288</v>
      </c>
      <c r="D47" s="164">
        <v>0.898</v>
      </c>
      <c r="E47" s="160" t="s">
        <v>288</v>
      </c>
    </row>
    <row r="48" spans="1:5" ht="12.75">
      <c r="A48" s="154" t="s">
        <v>235</v>
      </c>
      <c r="B48" s="164">
        <v>19.4</v>
      </c>
      <c r="C48" s="164">
        <v>220.8</v>
      </c>
      <c r="D48" s="164">
        <v>12.751</v>
      </c>
      <c r="E48" s="160" t="s">
        <v>288</v>
      </c>
    </row>
    <row r="49" spans="1:5" ht="12.75">
      <c r="A49" s="154" t="s">
        <v>236</v>
      </c>
      <c r="B49" s="164">
        <v>39.327</v>
      </c>
      <c r="C49" s="164">
        <v>456.638</v>
      </c>
      <c r="D49" s="164">
        <v>84.279</v>
      </c>
      <c r="E49" s="165">
        <v>166.757</v>
      </c>
    </row>
    <row r="50" spans="1:5" ht="12.75">
      <c r="A50" s="154" t="s">
        <v>237</v>
      </c>
      <c r="B50" s="160" t="s">
        <v>288</v>
      </c>
      <c r="C50" s="160" t="s">
        <v>288</v>
      </c>
      <c r="D50" s="164">
        <v>23.877</v>
      </c>
      <c r="E50" s="160" t="s">
        <v>288</v>
      </c>
    </row>
    <row r="51" spans="1:5" ht="12.75">
      <c r="A51" s="154" t="s">
        <v>238</v>
      </c>
      <c r="B51" s="164">
        <v>15.479</v>
      </c>
      <c r="C51" s="164">
        <v>76.4</v>
      </c>
      <c r="D51" s="164">
        <v>8.534</v>
      </c>
      <c r="E51" s="160" t="s">
        <v>288</v>
      </c>
    </row>
    <row r="52" spans="1:5" ht="13.5" thickBot="1">
      <c r="A52" s="161" t="s">
        <v>239</v>
      </c>
      <c r="B52" s="166">
        <v>15</v>
      </c>
      <c r="C52" s="166">
        <v>148</v>
      </c>
      <c r="D52" s="166">
        <v>36</v>
      </c>
      <c r="E52" s="162" t="s">
        <v>288</v>
      </c>
    </row>
    <row r="53" spans="1:4" ht="12.75">
      <c r="A53" s="163" t="s">
        <v>240</v>
      </c>
      <c r="B53" s="163"/>
      <c r="C53" s="163"/>
      <c r="D53" s="163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/>
  <dimension ref="A1:Y41"/>
  <sheetViews>
    <sheetView showGridLines="0" zoomScale="75" zoomScaleNormal="75" zoomScaleSheetLayoutView="25" workbookViewId="0" topLeftCell="A13">
      <selection activeCell="D38" sqref="D38"/>
    </sheetView>
  </sheetViews>
  <sheetFormatPr defaultColWidth="11.421875" defaultRowHeight="12.75"/>
  <cols>
    <col min="1" max="7" width="15.7109375" style="3" customWidth="1"/>
    <col min="8" max="8" width="13.57421875" style="3" customWidth="1"/>
    <col min="9" max="9" width="11.421875" style="3" customWidth="1"/>
    <col min="10" max="10" width="17.28125" style="3" customWidth="1"/>
    <col min="11" max="15" width="17.57421875" style="3" customWidth="1"/>
    <col min="16" max="17" width="12.00390625" style="3" customWidth="1"/>
    <col min="18" max="18" width="10.7109375" style="3" customWidth="1"/>
    <col min="19" max="24" width="15.8515625" style="3" customWidth="1"/>
    <col min="25" max="16384" width="11.421875" style="3" customWidth="1"/>
  </cols>
  <sheetData>
    <row r="1" spans="1:7" s="2" customFormat="1" ht="18">
      <c r="A1" s="333" t="s">
        <v>0</v>
      </c>
      <c r="B1" s="333"/>
      <c r="C1" s="333"/>
      <c r="D1" s="333"/>
      <c r="E1" s="333"/>
      <c r="F1" s="333"/>
      <c r="G1" s="333"/>
    </row>
    <row r="3" spans="1:8" ht="15">
      <c r="A3" s="325" t="s">
        <v>364</v>
      </c>
      <c r="B3" s="325"/>
      <c r="C3" s="325"/>
      <c r="D3" s="325"/>
      <c r="E3" s="325"/>
      <c r="F3" s="325"/>
      <c r="G3" s="325"/>
      <c r="H3" s="33"/>
    </row>
    <row r="4" spans="1:25" ht="13.5" thickBot="1">
      <c r="A4"/>
      <c r="B4"/>
      <c r="C4"/>
      <c r="D4"/>
      <c r="E4"/>
      <c r="F4"/>
      <c r="G4"/>
      <c r="Y4" s="7"/>
    </row>
    <row r="5" spans="1:7" ht="14.25">
      <c r="A5" s="243"/>
      <c r="B5" s="338" t="s">
        <v>45</v>
      </c>
      <c r="C5" s="339"/>
      <c r="D5" s="340"/>
      <c r="E5" s="338" t="s">
        <v>359</v>
      </c>
      <c r="F5" s="339"/>
      <c r="G5" s="339"/>
    </row>
    <row r="6" spans="1:7" ht="12.75">
      <c r="A6" s="10" t="s">
        <v>5</v>
      </c>
      <c r="B6" s="12"/>
      <c r="C6" s="12" t="s">
        <v>46</v>
      </c>
      <c r="D6" s="12"/>
      <c r="E6" s="66"/>
      <c r="F6" s="12" t="s">
        <v>46</v>
      </c>
      <c r="G6" s="12"/>
    </row>
    <row r="7" spans="1:7" ht="13.5" customHeight="1" thickBot="1">
      <c r="A7" s="13"/>
      <c r="B7" s="12" t="s">
        <v>336</v>
      </c>
      <c r="C7" s="12" t="s">
        <v>337</v>
      </c>
      <c r="D7" s="65" t="s">
        <v>8</v>
      </c>
      <c r="E7" s="12" t="s">
        <v>47</v>
      </c>
      <c r="F7" s="12" t="s">
        <v>48</v>
      </c>
      <c r="G7" s="12" t="s">
        <v>8</v>
      </c>
    </row>
    <row r="8" spans="1:7" ht="12.75">
      <c r="A8" s="23">
        <v>1992</v>
      </c>
      <c r="B8" s="59">
        <v>21551.8</v>
      </c>
      <c r="C8" s="59">
        <v>12279.7</v>
      </c>
      <c r="D8" s="59">
        <v>33831.5</v>
      </c>
      <c r="E8" s="37">
        <v>5984.2</v>
      </c>
      <c r="F8" s="37">
        <v>5053.9</v>
      </c>
      <c r="G8" s="59">
        <v>11038.1</v>
      </c>
    </row>
    <row r="9" spans="1:7" ht="12.75">
      <c r="A9" s="25">
        <v>1993</v>
      </c>
      <c r="B9" s="41">
        <v>14698.7</v>
      </c>
      <c r="C9" s="41">
        <v>11706</v>
      </c>
      <c r="D9" s="41">
        <v>26404.7</v>
      </c>
      <c r="E9" s="38">
        <v>4984.5</v>
      </c>
      <c r="F9" s="38">
        <v>4361.9</v>
      </c>
      <c r="G9" s="41">
        <v>9346.4</v>
      </c>
    </row>
    <row r="10" spans="1:7" ht="12.75">
      <c r="A10" s="25">
        <v>1994</v>
      </c>
      <c r="B10" s="41">
        <v>11698.5</v>
      </c>
      <c r="C10" s="41">
        <v>9084.8</v>
      </c>
      <c r="D10" s="41">
        <v>20783.3</v>
      </c>
      <c r="E10" s="38">
        <v>3964.2</v>
      </c>
      <c r="F10" s="38">
        <v>4198.8</v>
      </c>
      <c r="G10" s="41">
        <v>8163</v>
      </c>
    </row>
    <row r="11" spans="1:7" ht="12.75">
      <c r="A11" s="25">
        <v>1995</v>
      </c>
      <c r="B11" s="41">
        <v>10776.9</v>
      </c>
      <c r="C11" s="41">
        <v>10262.7</v>
      </c>
      <c r="D11" s="41">
        <v>21039.6</v>
      </c>
      <c r="E11" s="38">
        <v>4204.5</v>
      </c>
      <c r="F11" s="38">
        <v>4764.6</v>
      </c>
      <c r="G11" s="41">
        <v>8969.1</v>
      </c>
    </row>
    <row r="12" spans="1:7" ht="12.75">
      <c r="A12" s="25">
        <v>1996</v>
      </c>
      <c r="B12" s="41">
        <v>16499.7</v>
      </c>
      <c r="C12" s="41">
        <v>13901.5</v>
      </c>
      <c r="D12" s="41">
        <v>30401.2</v>
      </c>
      <c r="E12" s="38">
        <v>5502.3</v>
      </c>
      <c r="F12" s="38">
        <v>6232.1</v>
      </c>
      <c r="G12" s="41">
        <v>11734.4</v>
      </c>
    </row>
    <row r="13" spans="1:7" ht="12.75">
      <c r="A13" s="25">
        <v>1997</v>
      </c>
      <c r="B13" s="41">
        <v>18290.3</v>
      </c>
      <c r="C13" s="41">
        <v>14927.5</v>
      </c>
      <c r="D13" s="41">
        <v>33217.8</v>
      </c>
      <c r="E13" s="38">
        <v>4126.6</v>
      </c>
      <c r="F13" s="38">
        <v>6893.7</v>
      </c>
      <c r="G13" s="41">
        <v>11020.3</v>
      </c>
    </row>
    <row r="14" spans="1:7" ht="12.75">
      <c r="A14" s="25">
        <v>1998</v>
      </c>
      <c r="B14" s="41">
        <v>16261.3</v>
      </c>
      <c r="C14" s="41">
        <v>13963</v>
      </c>
      <c r="D14" s="41">
        <v>30224.3</v>
      </c>
      <c r="E14" s="38">
        <v>4358.7</v>
      </c>
      <c r="F14" s="38">
        <v>6365.9</v>
      </c>
      <c r="G14" s="41">
        <v>10724.5</v>
      </c>
    </row>
    <row r="15" spans="1:7" ht="12.75">
      <c r="A15" s="25">
        <v>1999</v>
      </c>
      <c r="B15" s="41">
        <v>18518.3</v>
      </c>
      <c r="C15" s="41">
        <v>14869.4</v>
      </c>
      <c r="D15" s="41">
        <v>33387.7</v>
      </c>
      <c r="E15" s="38">
        <v>4623.5</v>
      </c>
      <c r="F15" s="38">
        <v>6487.2</v>
      </c>
      <c r="G15" s="41">
        <v>11110.7</v>
      </c>
    </row>
    <row r="16" spans="1:7" ht="12.75">
      <c r="A16" s="25">
        <v>2000</v>
      </c>
      <c r="B16" s="41">
        <v>23060.9</v>
      </c>
      <c r="C16" s="41">
        <f>14426.886+3686.15</f>
        <v>18113.036</v>
      </c>
      <c r="D16" s="41">
        <v>41173.936</v>
      </c>
      <c r="E16" s="38">
        <v>4402.609</v>
      </c>
      <c r="F16" s="69">
        <f>6943.742+1203.308</f>
        <v>8147.05</v>
      </c>
      <c r="G16" s="41">
        <v>12549.659</v>
      </c>
    </row>
    <row r="17" spans="1:7" ht="12.75">
      <c r="A17" s="25">
        <v>2001</v>
      </c>
      <c r="B17" s="41">
        <v>14643.443</v>
      </c>
      <c r="C17" s="41">
        <v>16307.228</v>
      </c>
      <c r="D17" s="41">
        <v>30950.671</v>
      </c>
      <c r="E17" s="38">
        <v>4024.092</v>
      </c>
      <c r="F17" s="69">
        <v>7059.323</v>
      </c>
      <c r="G17" s="41">
        <v>11083.415</v>
      </c>
    </row>
    <row r="18" spans="1:7" ht="12.75">
      <c r="A18" s="25">
        <v>2002</v>
      </c>
      <c r="B18" s="41">
        <v>17629.531493</v>
      </c>
      <c r="C18" s="41">
        <v>16910.06658</v>
      </c>
      <c r="D18" s="41">
        <v>34539.598073</v>
      </c>
      <c r="E18" s="38">
        <v>4800.058493</v>
      </c>
      <c r="F18" s="69">
        <v>7133.88258</v>
      </c>
      <c r="G18" s="41">
        <v>11933.941073</v>
      </c>
    </row>
    <row r="19" spans="1:7" ht="13.5" thickBot="1">
      <c r="A19" s="19">
        <v>2003</v>
      </c>
      <c r="B19" s="60">
        <v>20390.4</v>
      </c>
      <c r="C19" s="60">
        <v>22072</v>
      </c>
      <c r="D19" s="60">
        <v>42462.4</v>
      </c>
      <c r="E19" s="61">
        <v>5201.6</v>
      </c>
      <c r="F19" s="61">
        <v>9090.6</v>
      </c>
      <c r="G19" s="60">
        <v>14292.2</v>
      </c>
    </row>
    <row r="20" spans="1:7" ht="12.75">
      <c r="A20" s="22"/>
      <c r="B20" s="62"/>
      <c r="C20" s="62"/>
      <c r="D20" s="62"/>
      <c r="E20" s="63"/>
      <c r="F20" s="63"/>
      <c r="G20" s="63"/>
    </row>
    <row r="21" spans="1:7" ht="12.75">
      <c r="A21" s="22"/>
      <c r="B21" s="62"/>
      <c r="C21" s="62"/>
      <c r="D21" s="62"/>
      <c r="E21" s="63"/>
      <c r="F21" s="63"/>
      <c r="G21" s="62"/>
    </row>
    <row r="22" spans="1:7" ht="12.75">
      <c r="A22" s="22"/>
      <c r="B22" s="62"/>
      <c r="C22" s="62"/>
      <c r="D22" s="62"/>
      <c r="E22" s="63"/>
      <c r="F22" s="63"/>
      <c r="G22" s="62"/>
    </row>
    <row r="23" spans="1:7" ht="13.5" thickBot="1">
      <c r="A23" s="13"/>
      <c r="B23" s="13"/>
      <c r="C23" s="13"/>
      <c r="D23" s="13"/>
      <c r="E23" s="13"/>
      <c r="F23" s="13"/>
      <c r="G23" s="13"/>
    </row>
    <row r="24" spans="1:7" ht="12.75">
      <c r="A24" s="243"/>
      <c r="B24" s="338" t="s">
        <v>49</v>
      </c>
      <c r="C24" s="339"/>
      <c r="D24" s="340"/>
      <c r="E24" s="338" t="s">
        <v>50</v>
      </c>
      <c r="F24" s="339"/>
      <c r="G24" s="339"/>
    </row>
    <row r="25" spans="1:7" ht="12.75">
      <c r="A25" s="10" t="s">
        <v>5</v>
      </c>
      <c r="B25" s="12"/>
      <c r="C25" s="12" t="s">
        <v>46</v>
      </c>
      <c r="D25" s="12"/>
      <c r="E25" s="12"/>
      <c r="F25" s="12" t="s">
        <v>46</v>
      </c>
      <c r="G25" s="12"/>
    </row>
    <row r="26" spans="1:7" ht="13.5" thickBot="1">
      <c r="A26" s="13"/>
      <c r="B26" s="12" t="s">
        <v>47</v>
      </c>
      <c r="C26" s="12" t="s">
        <v>48</v>
      </c>
      <c r="D26" s="65" t="s">
        <v>8</v>
      </c>
      <c r="E26" s="12" t="s">
        <v>47</v>
      </c>
      <c r="F26" s="12" t="s">
        <v>48</v>
      </c>
      <c r="G26" s="12" t="s">
        <v>8</v>
      </c>
    </row>
    <row r="27" spans="1:7" ht="12.75">
      <c r="A27" s="23">
        <v>1992</v>
      </c>
      <c r="B27" s="59">
        <v>14859</v>
      </c>
      <c r="C27" s="37">
        <v>6979.7</v>
      </c>
      <c r="D27" s="59">
        <v>21838.7</v>
      </c>
      <c r="E27" s="37">
        <v>708.6</v>
      </c>
      <c r="F27" s="37">
        <v>246.1</v>
      </c>
      <c r="G27" s="59">
        <v>954.7</v>
      </c>
    </row>
    <row r="28" spans="1:7" ht="12.75">
      <c r="A28" s="25">
        <v>1993</v>
      </c>
      <c r="B28" s="41">
        <v>9131.3</v>
      </c>
      <c r="C28" s="38">
        <v>6890.8</v>
      </c>
      <c r="D28" s="41">
        <v>16022.1</v>
      </c>
      <c r="E28" s="38">
        <v>582.9</v>
      </c>
      <c r="F28" s="38">
        <v>453.3</v>
      </c>
      <c r="G28" s="41">
        <v>1036.2</v>
      </c>
    </row>
    <row r="29" spans="1:7" ht="12.75">
      <c r="A29" s="25">
        <v>1994</v>
      </c>
      <c r="B29" s="41">
        <v>6926.4</v>
      </c>
      <c r="C29" s="38">
        <v>4779.2</v>
      </c>
      <c r="D29" s="41">
        <v>11705.6</v>
      </c>
      <c r="E29" s="38">
        <v>807.9</v>
      </c>
      <c r="F29" s="38">
        <v>106.8</v>
      </c>
      <c r="G29" s="41">
        <v>914.7</v>
      </c>
    </row>
    <row r="30" spans="1:7" ht="12.75">
      <c r="A30" s="14">
        <v>1995</v>
      </c>
      <c r="B30" s="44">
        <v>5896.8</v>
      </c>
      <c r="C30" s="67">
        <v>5426.8</v>
      </c>
      <c r="D30" s="44">
        <v>11323.6</v>
      </c>
      <c r="E30" s="67">
        <v>675.6</v>
      </c>
      <c r="F30" s="67">
        <v>71.3</v>
      </c>
      <c r="G30" s="41">
        <v>746.9</v>
      </c>
    </row>
    <row r="31" spans="1:7" ht="12.75">
      <c r="A31" s="14">
        <v>1996</v>
      </c>
      <c r="B31" s="44">
        <v>10044.3</v>
      </c>
      <c r="C31" s="67">
        <v>7537.2</v>
      </c>
      <c r="D31" s="44">
        <v>17581.5</v>
      </c>
      <c r="E31" s="67">
        <v>953.1</v>
      </c>
      <c r="F31" s="67">
        <v>132.2</v>
      </c>
      <c r="G31" s="41">
        <v>1085.3</v>
      </c>
    </row>
    <row r="32" spans="1:7" ht="12.75">
      <c r="A32" s="14">
        <v>1997</v>
      </c>
      <c r="B32" s="44">
        <v>12560</v>
      </c>
      <c r="C32" s="67">
        <v>7892.1</v>
      </c>
      <c r="D32" s="44">
        <v>20452.1</v>
      </c>
      <c r="E32" s="67">
        <v>1603.7</v>
      </c>
      <c r="F32" s="67">
        <v>141.7</v>
      </c>
      <c r="G32" s="41">
        <v>1745.4</v>
      </c>
    </row>
    <row r="33" spans="1:7" ht="12.75">
      <c r="A33" s="14">
        <v>1998</v>
      </c>
      <c r="B33" s="44">
        <v>10719.4</v>
      </c>
      <c r="C33" s="67">
        <v>7538.1</v>
      </c>
      <c r="D33" s="44">
        <v>18077.6</v>
      </c>
      <c r="E33" s="67">
        <v>1183.3</v>
      </c>
      <c r="F33" s="67">
        <v>239</v>
      </c>
      <c r="G33" s="41">
        <v>1422.2</v>
      </c>
    </row>
    <row r="34" spans="1:7" ht="12.75">
      <c r="A34" s="14">
        <v>1999</v>
      </c>
      <c r="B34" s="44">
        <v>13546.4</v>
      </c>
      <c r="C34" s="67">
        <v>8133.5</v>
      </c>
      <c r="D34" s="44">
        <v>21679.9</v>
      </c>
      <c r="E34" s="67">
        <v>348.4</v>
      </c>
      <c r="F34" s="67">
        <v>248.7</v>
      </c>
      <c r="G34" s="41">
        <v>597.1</v>
      </c>
    </row>
    <row r="35" spans="1:7" ht="12.75">
      <c r="A35" s="14">
        <v>2000</v>
      </c>
      <c r="B35" s="44">
        <v>18170.653</v>
      </c>
      <c r="C35" s="67">
        <f>6881.187+2221.485</f>
        <v>9102.672</v>
      </c>
      <c r="D35" s="44">
        <f>B35+C35</f>
        <v>27273.324999999997</v>
      </c>
      <c r="E35" s="67">
        <v>487.6</v>
      </c>
      <c r="F35" s="67">
        <v>863.3</v>
      </c>
      <c r="G35" s="41">
        <v>1351</v>
      </c>
    </row>
    <row r="36" spans="1:7" ht="12.75">
      <c r="A36" s="14">
        <v>2001</v>
      </c>
      <c r="B36" s="44">
        <v>10037.693</v>
      </c>
      <c r="C36" s="67">
        <v>8619.861</v>
      </c>
      <c r="D36" s="44">
        <v>18657.554</v>
      </c>
      <c r="E36" s="67">
        <v>581.658</v>
      </c>
      <c r="F36" s="67">
        <v>628.044</v>
      </c>
      <c r="G36" s="41">
        <v>1209.702</v>
      </c>
    </row>
    <row r="37" spans="1:7" ht="12.75">
      <c r="A37" s="14">
        <v>2002</v>
      </c>
      <c r="B37" s="44">
        <v>12111.218</v>
      </c>
      <c r="C37" s="67">
        <v>8934.921</v>
      </c>
      <c r="D37" s="44">
        <v>21046.139</v>
      </c>
      <c r="E37" s="67">
        <v>718.255</v>
      </c>
      <c r="F37" s="67">
        <v>841.263</v>
      </c>
      <c r="G37" s="41">
        <v>1559.518</v>
      </c>
    </row>
    <row r="38" spans="1:7" ht="13.5" thickBot="1">
      <c r="A38" s="19">
        <v>2003</v>
      </c>
      <c r="B38" s="48">
        <v>14379.8</v>
      </c>
      <c r="C38" s="68">
        <v>11870.4</v>
      </c>
      <c r="D38" s="48">
        <v>26305.2</v>
      </c>
      <c r="E38" s="68">
        <v>809.043</v>
      </c>
      <c r="F38" s="68">
        <v>1111.013</v>
      </c>
      <c r="G38" s="60">
        <v>1920.056</v>
      </c>
    </row>
    <row r="39" spans="1:7" ht="14.25">
      <c r="A39" s="296" t="s">
        <v>338</v>
      </c>
      <c r="B39" s="6"/>
      <c r="C39" s="6"/>
      <c r="D39" s="6"/>
      <c r="E39" s="6"/>
      <c r="F39" s="6"/>
      <c r="G39" s="6"/>
    </row>
    <row r="40" spans="1:7" ht="14.25">
      <c r="A40" s="296" t="s">
        <v>339</v>
      </c>
      <c r="B40" s="6"/>
      <c r="C40" s="6"/>
      <c r="D40" s="6"/>
      <c r="E40" s="6"/>
      <c r="F40" s="6"/>
      <c r="G40" s="6"/>
    </row>
    <row r="41" spans="1:7" ht="14.25">
      <c r="A41" s="133" t="s">
        <v>335</v>
      </c>
      <c r="B41" s="134"/>
      <c r="C41" s="134"/>
      <c r="D41" s="134"/>
      <c r="E41" s="63"/>
      <c r="F41" s="63"/>
      <c r="G41" s="63"/>
    </row>
  </sheetData>
  <mergeCells count="6">
    <mergeCell ref="A1:G1"/>
    <mergeCell ref="A3:G3"/>
    <mergeCell ref="B24:D24"/>
    <mergeCell ref="E24:G24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I22"/>
  <sheetViews>
    <sheetView zoomScale="75" zoomScaleNormal="75" workbookViewId="0" topLeftCell="A1">
      <selection activeCell="A28" sqref="A28"/>
    </sheetView>
  </sheetViews>
  <sheetFormatPr defaultColWidth="11.421875" defaultRowHeight="12.75"/>
  <cols>
    <col min="1" max="1" width="40.7109375" style="6" customWidth="1"/>
    <col min="2" max="5" width="12.7109375" style="6" customWidth="1"/>
    <col min="6" max="6" width="11.421875" style="6" customWidth="1"/>
    <col min="7" max="7" width="11.57421875" style="6" customWidth="1"/>
    <col min="8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342"/>
      <c r="H1" s="220"/>
    </row>
    <row r="3" spans="1:7" ht="15">
      <c r="A3" s="343" t="s">
        <v>294</v>
      </c>
      <c r="B3" s="343"/>
      <c r="C3" s="343"/>
      <c r="D3" s="343"/>
      <c r="E3" s="343"/>
      <c r="F3" s="343"/>
      <c r="G3" s="343"/>
    </row>
    <row r="4" spans="1:9" ht="13.5" thickBot="1">
      <c r="A4" s="96"/>
      <c r="B4" s="96"/>
      <c r="C4" s="96"/>
      <c r="D4" s="96"/>
      <c r="E4" s="96"/>
      <c r="F4" s="96"/>
      <c r="G4" s="96"/>
      <c r="H4" s="13"/>
      <c r="I4" s="13"/>
    </row>
    <row r="5" spans="1:9" ht="12.75">
      <c r="A5" s="236"/>
      <c r="B5" s="351" t="s">
        <v>122</v>
      </c>
      <c r="C5" s="352"/>
      <c r="D5" s="355" t="s">
        <v>295</v>
      </c>
      <c r="E5" s="353" t="s">
        <v>123</v>
      </c>
      <c r="F5" s="354"/>
      <c r="G5" s="354"/>
      <c r="H5" s="13"/>
      <c r="I5" s="13"/>
    </row>
    <row r="6" spans="1:9" ht="12.75">
      <c r="A6" s="238" t="s">
        <v>112</v>
      </c>
      <c r="B6" s="349" t="s">
        <v>125</v>
      </c>
      <c r="C6" s="350"/>
      <c r="D6" s="356"/>
      <c r="E6" s="239" t="s">
        <v>126</v>
      </c>
      <c r="F6" s="239" t="s">
        <v>15</v>
      </c>
      <c r="G6" s="239" t="s">
        <v>15</v>
      </c>
      <c r="H6" s="13"/>
      <c r="I6" s="13"/>
    </row>
    <row r="7" spans="1:9" ht="13.5" thickBot="1">
      <c r="A7" s="240"/>
      <c r="B7" s="241" t="s">
        <v>115</v>
      </c>
      <c r="C7" s="241" t="s">
        <v>116</v>
      </c>
      <c r="D7" s="357"/>
      <c r="E7" s="241" t="s">
        <v>28</v>
      </c>
      <c r="F7" s="241" t="s">
        <v>17</v>
      </c>
      <c r="G7" s="241" t="s">
        <v>39</v>
      </c>
      <c r="H7" s="13"/>
      <c r="I7" s="13"/>
    </row>
    <row r="8" spans="1:9" ht="12.75">
      <c r="A8" s="242" t="s">
        <v>289</v>
      </c>
      <c r="B8" s="231"/>
      <c r="C8" s="231"/>
      <c r="D8" s="231"/>
      <c r="E8" s="231"/>
      <c r="F8" s="231"/>
      <c r="G8" s="231"/>
      <c r="H8" s="13"/>
      <c r="I8" s="13"/>
    </row>
    <row r="9" spans="1:9" ht="12.75">
      <c r="A9" s="13" t="s">
        <v>119</v>
      </c>
      <c r="B9" s="197">
        <v>4900.039159001314</v>
      </c>
      <c r="C9" s="197">
        <v>16904.16903066659</v>
      </c>
      <c r="D9" s="197">
        <v>320160</v>
      </c>
      <c r="E9" s="197">
        <v>297296</v>
      </c>
      <c r="F9" s="197">
        <v>80</v>
      </c>
      <c r="G9" s="197">
        <v>22784</v>
      </c>
      <c r="H9" s="13"/>
      <c r="I9" s="13"/>
    </row>
    <row r="10" spans="1:9" ht="12.75">
      <c r="A10" s="13" t="s">
        <v>120</v>
      </c>
      <c r="B10" s="197">
        <v>6118.75</v>
      </c>
      <c r="C10" s="197">
        <v>9285.714285714286</v>
      </c>
      <c r="D10" s="197">
        <v>457</v>
      </c>
      <c r="E10" s="197">
        <v>457</v>
      </c>
      <c r="F10" s="198" t="s">
        <v>72</v>
      </c>
      <c r="G10" s="198" t="s">
        <v>72</v>
      </c>
      <c r="H10" s="13"/>
      <c r="I10" s="13"/>
    </row>
    <row r="11" spans="1:9" s="99" customFormat="1" ht="12.75">
      <c r="A11" s="95" t="s">
        <v>290</v>
      </c>
      <c r="B11" s="197">
        <v>4920.198759369346</v>
      </c>
      <c r="C11" s="197">
        <v>16901.180396772023</v>
      </c>
      <c r="D11" s="197">
        <f>SUM(D9:D10)</f>
        <v>320617</v>
      </c>
      <c r="E11" s="197">
        <f>SUM(E9:E10)</f>
        <v>297753</v>
      </c>
      <c r="F11" s="197">
        <f>SUM(F9:F10)</f>
        <v>80</v>
      </c>
      <c r="G11" s="197">
        <f>SUM(G9:G10)</f>
        <v>22784</v>
      </c>
      <c r="H11" s="95"/>
      <c r="I11" s="95"/>
    </row>
    <row r="12" spans="1:9" ht="12.75">
      <c r="A12" s="13"/>
      <c r="B12" s="197"/>
      <c r="C12" s="197"/>
      <c r="D12" s="197"/>
      <c r="E12" s="197"/>
      <c r="F12" s="197"/>
      <c r="G12" s="197"/>
      <c r="H12" s="13"/>
      <c r="I12" s="13"/>
    </row>
    <row r="13" spans="1:9" ht="12.75">
      <c r="A13" s="95" t="s">
        <v>291</v>
      </c>
      <c r="B13" s="197"/>
      <c r="C13" s="197"/>
      <c r="D13" s="197"/>
      <c r="E13" s="197"/>
      <c r="F13" s="197"/>
      <c r="G13" s="197"/>
      <c r="H13" s="13"/>
      <c r="I13" s="13"/>
    </row>
    <row r="14" spans="1:9" ht="12.75">
      <c r="A14" s="13" t="s">
        <v>119</v>
      </c>
      <c r="B14" s="197">
        <v>5811.585674416663</v>
      </c>
      <c r="C14" s="197">
        <v>10402.558403281892</v>
      </c>
      <c r="D14" s="197">
        <v>6827933</v>
      </c>
      <c r="E14" s="197">
        <v>584</v>
      </c>
      <c r="F14" s="198" t="s">
        <v>72</v>
      </c>
      <c r="G14" s="197">
        <v>6827349</v>
      </c>
      <c r="H14" s="13"/>
      <c r="I14" s="13"/>
    </row>
    <row r="15" spans="1:9" ht="12.75">
      <c r="A15" s="13" t="s">
        <v>120</v>
      </c>
      <c r="B15" s="197">
        <v>6511.677937315956</v>
      </c>
      <c r="C15" s="197">
        <v>6000</v>
      </c>
      <c r="D15" s="197">
        <v>91952</v>
      </c>
      <c r="E15" s="197">
        <v>29</v>
      </c>
      <c r="F15" s="198" t="s">
        <v>72</v>
      </c>
      <c r="G15" s="197">
        <v>919223</v>
      </c>
      <c r="H15" s="13"/>
      <c r="I15" s="13"/>
    </row>
    <row r="16" spans="1:9" s="99" customFormat="1" ht="12.75">
      <c r="A16" s="95" t="s">
        <v>290</v>
      </c>
      <c r="B16" s="197">
        <v>5822.038050813944</v>
      </c>
      <c r="C16" s="197">
        <v>10401.753465591144</v>
      </c>
      <c r="D16" s="197">
        <f>SUM(D14:D15)</f>
        <v>6919885</v>
      </c>
      <c r="E16" s="197">
        <f>SUM(E14:E15)</f>
        <v>613</v>
      </c>
      <c r="F16" s="199" t="s">
        <v>72</v>
      </c>
      <c r="G16" s="197">
        <f>SUM(G14:G15)</f>
        <v>7746572</v>
      </c>
      <c r="H16" s="95"/>
      <c r="I16" s="95"/>
    </row>
    <row r="17" spans="1:9" ht="12.75">
      <c r="A17" s="13"/>
      <c r="B17" s="197"/>
      <c r="C17" s="197"/>
      <c r="D17" s="197"/>
      <c r="E17" s="197"/>
      <c r="F17" s="197"/>
      <c r="G17" s="197"/>
      <c r="H17" s="13"/>
      <c r="I17" s="13"/>
    </row>
    <row r="18" spans="1:9" ht="12.75">
      <c r="A18" s="95" t="s">
        <v>292</v>
      </c>
      <c r="B18" s="197">
        <v>1864.0776699029127</v>
      </c>
      <c r="C18" s="198" t="s">
        <v>72</v>
      </c>
      <c r="D18" s="197">
        <v>7680</v>
      </c>
      <c r="E18" s="198" t="s">
        <v>72</v>
      </c>
      <c r="F18" s="198">
        <v>6645</v>
      </c>
      <c r="G18" s="198">
        <v>1035</v>
      </c>
      <c r="H18" s="13"/>
      <c r="I18" s="13"/>
    </row>
    <row r="19" spans="1:9" ht="12.75">
      <c r="A19" s="13"/>
      <c r="B19" s="197"/>
      <c r="C19" s="197"/>
      <c r="D19" s="197"/>
      <c r="E19" s="197"/>
      <c r="F19" s="197"/>
      <c r="G19" s="197"/>
      <c r="H19" s="13"/>
      <c r="I19" s="13"/>
    </row>
    <row r="20" spans="1:9" ht="13.5" thickBot="1">
      <c r="A20" s="98" t="s">
        <v>121</v>
      </c>
      <c r="B20" s="203">
        <v>5801.24961841912</v>
      </c>
      <c r="C20" s="203">
        <v>11152.017239429879</v>
      </c>
      <c r="D20" s="204">
        <f>SUM(D11,D16,D18)</f>
        <v>7248182</v>
      </c>
      <c r="E20" s="204">
        <f>SUM(E11,E16,E18)</f>
        <v>298366</v>
      </c>
      <c r="F20" s="204">
        <f>SUM(F11,F16,F18)</f>
        <v>6725</v>
      </c>
      <c r="G20" s="203">
        <f>SUM(G11,G16,G18)</f>
        <v>7770391</v>
      </c>
      <c r="H20" s="13"/>
      <c r="I20" s="13"/>
    </row>
    <row r="21" ht="12.75">
      <c r="I21" s="13"/>
    </row>
    <row r="22" ht="12.75">
      <c r="I22" s="13"/>
    </row>
  </sheetData>
  <mergeCells count="6">
    <mergeCell ref="B6:C6"/>
    <mergeCell ref="A1:G1"/>
    <mergeCell ref="A3:G3"/>
    <mergeCell ref="B5:C5"/>
    <mergeCell ref="E5:G5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86"/>
  <sheetViews>
    <sheetView zoomScale="75" zoomScaleNormal="75" workbookViewId="0" topLeftCell="A59">
      <selection activeCell="G85" sqref="G85"/>
    </sheetView>
  </sheetViews>
  <sheetFormatPr defaultColWidth="11.421875" defaultRowHeight="12.75"/>
  <cols>
    <col min="1" max="1" width="22.28125" style="6" customWidth="1"/>
    <col min="2" max="7" width="15.00390625" style="6" customWidth="1"/>
    <col min="8" max="16384" width="11.421875" style="6" customWidth="1"/>
  </cols>
  <sheetData>
    <row r="1" spans="1:7" s="221" customFormat="1" ht="18">
      <c r="A1" s="342" t="s">
        <v>0</v>
      </c>
      <c r="B1" s="342"/>
      <c r="C1" s="342"/>
      <c r="D1" s="342"/>
      <c r="E1" s="342"/>
      <c r="F1" s="342"/>
      <c r="G1" s="342"/>
    </row>
    <row r="3" spans="1:8" ht="15">
      <c r="A3" s="343" t="s">
        <v>365</v>
      </c>
      <c r="B3" s="343"/>
      <c r="C3" s="343"/>
      <c r="D3" s="343"/>
      <c r="E3" s="343"/>
      <c r="F3" s="343"/>
      <c r="G3" s="343"/>
      <c r="H3" s="257"/>
    </row>
    <row r="4" spans="1:8" ht="15.75" thickBot="1">
      <c r="A4" s="263"/>
      <c r="B4" s="264"/>
      <c r="C4" s="264"/>
      <c r="D4" s="264"/>
      <c r="E4" s="264"/>
      <c r="F4" s="264"/>
      <c r="G4" s="264"/>
      <c r="H4" s="257"/>
    </row>
    <row r="5" spans="1:7" ht="12.75">
      <c r="A5" s="281" t="s">
        <v>176</v>
      </c>
      <c r="B5" s="353" t="s">
        <v>184</v>
      </c>
      <c r="C5" s="354"/>
      <c r="D5" s="393"/>
      <c r="E5" s="353" t="s">
        <v>49</v>
      </c>
      <c r="F5" s="354"/>
      <c r="G5" s="354"/>
    </row>
    <row r="6" spans="1:7" ht="12.75">
      <c r="A6" s="238" t="s">
        <v>149</v>
      </c>
      <c r="B6" s="282"/>
      <c r="C6" s="239" t="s">
        <v>325</v>
      </c>
      <c r="D6" s="283"/>
      <c r="E6" s="282"/>
      <c r="F6" s="239" t="s">
        <v>325</v>
      </c>
      <c r="G6" s="283"/>
    </row>
    <row r="7" spans="1:7" ht="13.5" thickBot="1">
      <c r="A7" s="284"/>
      <c r="B7" s="241" t="s">
        <v>47</v>
      </c>
      <c r="C7" s="241" t="s">
        <v>326</v>
      </c>
      <c r="D7" s="241" t="s">
        <v>8</v>
      </c>
      <c r="E7" s="241" t="s">
        <v>47</v>
      </c>
      <c r="F7" s="241" t="s">
        <v>326</v>
      </c>
      <c r="G7" s="241" t="s">
        <v>8</v>
      </c>
    </row>
    <row r="8" spans="1:7" ht="12.75">
      <c r="A8" s="243" t="s">
        <v>301</v>
      </c>
      <c r="B8" s="194">
        <v>35300</v>
      </c>
      <c r="C8" s="194">
        <v>141242</v>
      </c>
      <c r="D8" s="194">
        <v>176542</v>
      </c>
      <c r="E8" s="194">
        <v>35300</v>
      </c>
      <c r="F8" s="195">
        <v>141242</v>
      </c>
      <c r="G8" s="194">
        <v>176542</v>
      </c>
    </row>
    <row r="9" spans="1:7" ht="12.75">
      <c r="A9" s="13" t="s">
        <v>302</v>
      </c>
      <c r="B9" s="197" t="s">
        <v>72</v>
      </c>
      <c r="C9" s="197">
        <v>189919</v>
      </c>
      <c r="D9" s="197">
        <v>189919</v>
      </c>
      <c r="E9" s="197" t="s">
        <v>72</v>
      </c>
      <c r="F9" s="199" t="s">
        <v>72</v>
      </c>
      <c r="G9" s="197" t="s">
        <v>72</v>
      </c>
    </row>
    <row r="10" spans="1:7" ht="12.75">
      <c r="A10" s="13" t="s">
        <v>303</v>
      </c>
      <c r="B10" s="197">
        <v>197704</v>
      </c>
      <c r="C10" s="197">
        <v>374000</v>
      </c>
      <c r="D10" s="197">
        <v>571704</v>
      </c>
      <c r="E10" s="197">
        <v>44000</v>
      </c>
      <c r="F10" s="199">
        <v>118000</v>
      </c>
      <c r="G10" s="197">
        <v>162000</v>
      </c>
    </row>
    <row r="11" spans="1:7" ht="12.75">
      <c r="A11" s="13" t="s">
        <v>304</v>
      </c>
      <c r="B11" s="197">
        <v>447959</v>
      </c>
      <c r="C11" s="197">
        <v>398762</v>
      </c>
      <c r="D11" s="197">
        <v>846721</v>
      </c>
      <c r="E11" s="197" t="s">
        <v>72</v>
      </c>
      <c r="F11" s="199" t="s">
        <v>72</v>
      </c>
      <c r="G11" s="197" t="s">
        <v>72</v>
      </c>
    </row>
    <row r="12" spans="1:7" ht="12.75">
      <c r="A12" s="95" t="s">
        <v>154</v>
      </c>
      <c r="B12" s="200">
        <v>680963</v>
      </c>
      <c r="C12" s="200">
        <v>1103923</v>
      </c>
      <c r="D12" s="200">
        <v>1784886</v>
      </c>
      <c r="E12" s="200">
        <v>79300</v>
      </c>
      <c r="F12" s="201">
        <v>259242</v>
      </c>
      <c r="G12" s="200">
        <v>338542</v>
      </c>
    </row>
    <row r="13" spans="1:7" ht="12.75">
      <c r="A13" s="95"/>
      <c r="B13" s="200"/>
      <c r="C13" s="200"/>
      <c r="D13" s="200"/>
      <c r="E13" s="200"/>
      <c r="F13" s="201"/>
      <c r="G13" s="200"/>
    </row>
    <row r="14" spans="1:7" ht="12.75">
      <c r="A14" s="95" t="s">
        <v>155</v>
      </c>
      <c r="B14" s="202" t="s">
        <v>72</v>
      </c>
      <c r="C14" s="200">
        <v>3462</v>
      </c>
      <c r="D14" s="200">
        <v>3462</v>
      </c>
      <c r="E14" s="202" t="s">
        <v>72</v>
      </c>
      <c r="F14" s="202" t="s">
        <v>72</v>
      </c>
      <c r="G14" s="202" t="s">
        <v>72</v>
      </c>
    </row>
    <row r="15" spans="1:7" ht="12.75">
      <c r="A15" s="95"/>
      <c r="B15" s="200"/>
      <c r="C15" s="200"/>
      <c r="D15" s="200"/>
      <c r="E15" s="200"/>
      <c r="F15" s="201"/>
      <c r="G15" s="200"/>
    </row>
    <row r="16" spans="1:7" ht="12.75">
      <c r="A16" s="95" t="s">
        <v>156</v>
      </c>
      <c r="B16" s="202" t="s">
        <v>72</v>
      </c>
      <c r="C16" s="200">
        <v>670</v>
      </c>
      <c r="D16" s="200">
        <v>670</v>
      </c>
      <c r="E16" s="202" t="s">
        <v>72</v>
      </c>
      <c r="F16" s="202" t="s">
        <v>72</v>
      </c>
      <c r="G16" s="202" t="s">
        <v>72</v>
      </c>
    </row>
    <row r="17" spans="1:7" ht="12.75">
      <c r="A17" s="13"/>
      <c r="B17" s="197"/>
      <c r="C17" s="197"/>
      <c r="D17" s="197"/>
      <c r="E17" s="197"/>
      <c r="F17" s="199"/>
      <c r="G17" s="197"/>
    </row>
    <row r="18" spans="1:7" ht="12.75">
      <c r="A18" s="13" t="s">
        <v>305</v>
      </c>
      <c r="B18" s="197">
        <v>45362</v>
      </c>
      <c r="C18" s="197">
        <v>573106</v>
      </c>
      <c r="D18" s="197">
        <v>618468</v>
      </c>
      <c r="E18" s="197" t="s">
        <v>72</v>
      </c>
      <c r="F18" s="198" t="s">
        <v>72</v>
      </c>
      <c r="G18" s="197" t="s">
        <v>72</v>
      </c>
    </row>
    <row r="19" spans="1:7" ht="12.75">
      <c r="A19" s="13" t="s">
        <v>306</v>
      </c>
      <c r="B19" s="197">
        <v>11000</v>
      </c>
      <c r="C19" s="198" t="s">
        <v>72</v>
      </c>
      <c r="D19" s="197">
        <v>11000</v>
      </c>
      <c r="E19" s="198" t="s">
        <v>72</v>
      </c>
      <c r="F19" s="198" t="s">
        <v>72</v>
      </c>
      <c r="G19" s="198" t="s">
        <v>72</v>
      </c>
    </row>
    <row r="20" spans="1:7" ht="12.75">
      <c r="A20" s="13" t="s">
        <v>307</v>
      </c>
      <c r="B20" s="197">
        <v>6325.64</v>
      </c>
      <c r="C20" s="197">
        <v>825.36</v>
      </c>
      <c r="D20" s="197">
        <v>7151</v>
      </c>
      <c r="E20" s="198">
        <v>273</v>
      </c>
      <c r="F20" s="198" t="s">
        <v>72</v>
      </c>
      <c r="G20" s="198">
        <v>273</v>
      </c>
    </row>
    <row r="21" spans="1:7" ht="12.75">
      <c r="A21" s="95" t="s">
        <v>252</v>
      </c>
      <c r="B21" s="200">
        <v>62687.64</v>
      </c>
      <c r="C21" s="200">
        <v>573931.36</v>
      </c>
      <c r="D21" s="200">
        <v>636619</v>
      </c>
      <c r="E21" s="200">
        <v>273</v>
      </c>
      <c r="F21" s="202" t="s">
        <v>72</v>
      </c>
      <c r="G21" s="200">
        <v>273</v>
      </c>
    </row>
    <row r="22" spans="1:7" ht="12.75">
      <c r="A22" s="95"/>
      <c r="B22" s="200"/>
      <c r="C22" s="200"/>
      <c r="D22" s="200"/>
      <c r="E22" s="200"/>
      <c r="F22" s="201"/>
      <c r="G22" s="200"/>
    </row>
    <row r="23" spans="1:7" ht="12.75">
      <c r="A23" s="95" t="s">
        <v>157</v>
      </c>
      <c r="B23" s="200">
        <v>49425</v>
      </c>
      <c r="C23" s="200">
        <v>883957</v>
      </c>
      <c r="D23" s="200">
        <v>933382</v>
      </c>
      <c r="E23" s="200">
        <v>3140</v>
      </c>
      <c r="F23" s="201">
        <v>39400</v>
      </c>
      <c r="G23" s="200">
        <v>42540</v>
      </c>
    </row>
    <row r="24" spans="1:7" ht="12.75">
      <c r="A24" s="95"/>
      <c r="B24" s="200"/>
      <c r="C24" s="200"/>
      <c r="D24" s="200"/>
      <c r="E24" s="200"/>
      <c r="F24" s="201"/>
      <c r="G24" s="200"/>
    </row>
    <row r="25" spans="1:7" ht="12.75">
      <c r="A25" s="95" t="s">
        <v>158</v>
      </c>
      <c r="B25" s="200">
        <v>144380</v>
      </c>
      <c r="C25" s="200">
        <v>2091097</v>
      </c>
      <c r="D25" s="200">
        <v>2235477</v>
      </c>
      <c r="E25" s="202">
        <v>3627</v>
      </c>
      <c r="F25" s="202">
        <v>189095</v>
      </c>
      <c r="G25" s="202">
        <v>192722</v>
      </c>
    </row>
    <row r="26" spans="1:7" ht="12.75">
      <c r="A26" s="13"/>
      <c r="B26" s="197"/>
      <c r="C26" s="197"/>
      <c r="D26" s="197"/>
      <c r="E26" s="197"/>
      <c r="F26" s="199"/>
      <c r="G26" s="197"/>
    </row>
    <row r="27" spans="1:7" ht="12.75">
      <c r="A27" s="13" t="s">
        <v>308</v>
      </c>
      <c r="B27" s="197">
        <v>26742</v>
      </c>
      <c r="C27" s="197">
        <v>119325</v>
      </c>
      <c r="D27" s="197">
        <v>146067</v>
      </c>
      <c r="E27" s="197">
        <v>5442</v>
      </c>
      <c r="F27" s="199" t="s">
        <v>72</v>
      </c>
      <c r="G27" s="197">
        <v>60471</v>
      </c>
    </row>
    <row r="28" spans="1:7" ht="12.75">
      <c r="A28" s="13" t="s">
        <v>256</v>
      </c>
      <c r="B28" s="197">
        <v>25947</v>
      </c>
      <c r="C28" s="197">
        <v>56426</v>
      </c>
      <c r="D28" s="197">
        <v>82373</v>
      </c>
      <c r="E28" s="197">
        <v>25947</v>
      </c>
      <c r="F28" s="199">
        <v>56426</v>
      </c>
      <c r="G28" s="197">
        <v>82373</v>
      </c>
    </row>
    <row r="29" spans="1:7" ht="12.75">
      <c r="A29" s="13" t="s">
        <v>257</v>
      </c>
      <c r="B29" s="197">
        <v>140953</v>
      </c>
      <c r="C29" s="197">
        <v>766502</v>
      </c>
      <c r="D29" s="197">
        <v>907455</v>
      </c>
      <c r="E29" s="197">
        <v>81120</v>
      </c>
      <c r="F29" s="199">
        <v>324427</v>
      </c>
      <c r="G29" s="197">
        <v>405547</v>
      </c>
    </row>
    <row r="30" spans="1:7" s="99" customFormat="1" ht="12.75">
      <c r="A30" s="95" t="s">
        <v>253</v>
      </c>
      <c r="B30" s="200">
        <v>193642</v>
      </c>
      <c r="C30" s="200">
        <f>SUM(C27:C29)</f>
        <v>942253</v>
      </c>
      <c r="D30" s="200">
        <f>SUM(D27:D29)</f>
        <v>1135895</v>
      </c>
      <c r="E30" s="200">
        <v>112509</v>
      </c>
      <c r="F30" s="201">
        <v>380853</v>
      </c>
      <c r="G30" s="200">
        <v>548391</v>
      </c>
    </row>
    <row r="31" spans="1:7" ht="12.75">
      <c r="A31" s="13"/>
      <c r="B31" s="197"/>
      <c r="C31" s="197"/>
      <c r="D31" s="197"/>
      <c r="E31" s="197"/>
      <c r="F31" s="199"/>
      <c r="G31" s="197"/>
    </row>
    <row r="32" spans="1:7" ht="12.75">
      <c r="A32" s="13" t="s">
        <v>258</v>
      </c>
      <c r="B32" s="197">
        <v>1190626</v>
      </c>
      <c r="C32" s="197">
        <v>281100</v>
      </c>
      <c r="D32" s="197">
        <v>1471726</v>
      </c>
      <c r="E32" s="197">
        <v>58893</v>
      </c>
      <c r="F32" s="199">
        <v>14693</v>
      </c>
      <c r="G32" s="197">
        <v>73586</v>
      </c>
    </row>
    <row r="33" spans="1:7" ht="12.75">
      <c r="A33" s="13" t="s">
        <v>259</v>
      </c>
      <c r="B33" s="197">
        <v>16843</v>
      </c>
      <c r="C33" s="197">
        <v>84660</v>
      </c>
      <c r="D33" s="197">
        <v>101503</v>
      </c>
      <c r="E33" s="197">
        <v>1918</v>
      </c>
      <c r="F33" s="199">
        <v>18150</v>
      </c>
      <c r="G33" s="197">
        <v>20068</v>
      </c>
    </row>
    <row r="34" spans="1:7" ht="12.75">
      <c r="A34" s="13" t="s">
        <v>260</v>
      </c>
      <c r="B34" s="197">
        <v>142515</v>
      </c>
      <c r="C34" s="197">
        <v>111913</v>
      </c>
      <c r="D34" s="197">
        <v>254428</v>
      </c>
      <c r="E34" s="197">
        <v>34548</v>
      </c>
      <c r="F34" s="199">
        <v>10617</v>
      </c>
      <c r="G34" s="197">
        <v>45165</v>
      </c>
    </row>
    <row r="35" spans="1:7" ht="12.75">
      <c r="A35" s="13" t="s">
        <v>261</v>
      </c>
      <c r="B35" s="197">
        <v>880325</v>
      </c>
      <c r="C35" s="197">
        <v>637575</v>
      </c>
      <c r="D35" s="197">
        <v>1517900</v>
      </c>
      <c r="E35" s="197">
        <v>118042</v>
      </c>
      <c r="F35" s="199">
        <v>21105</v>
      </c>
      <c r="G35" s="197">
        <v>139147</v>
      </c>
    </row>
    <row r="36" spans="1:7" ht="12.75">
      <c r="A36" s="95" t="s">
        <v>159</v>
      </c>
      <c r="B36" s="200">
        <v>2230309</v>
      </c>
      <c r="C36" s="200">
        <v>1115248</v>
      </c>
      <c r="D36" s="200">
        <v>3345557</v>
      </c>
      <c r="E36" s="200">
        <v>213401</v>
      </c>
      <c r="F36" s="201">
        <v>64565</v>
      </c>
      <c r="G36" s="200">
        <v>277966</v>
      </c>
    </row>
    <row r="37" spans="1:7" ht="12.75">
      <c r="A37" s="95"/>
      <c r="B37" s="200"/>
      <c r="C37" s="200"/>
      <c r="D37" s="200"/>
      <c r="E37" s="200"/>
      <c r="F37" s="201"/>
      <c r="G37" s="200"/>
    </row>
    <row r="38" spans="1:7" ht="12.75">
      <c r="A38" s="95" t="s">
        <v>160</v>
      </c>
      <c r="B38" s="200">
        <v>10714</v>
      </c>
      <c r="C38" s="200">
        <v>42717</v>
      </c>
      <c r="D38" s="200">
        <v>53431</v>
      </c>
      <c r="E38" s="200">
        <v>4797</v>
      </c>
      <c r="F38" s="201">
        <v>17780</v>
      </c>
      <c r="G38" s="200">
        <v>22577</v>
      </c>
    </row>
    <row r="39" spans="1:7" ht="12.75">
      <c r="A39" s="13"/>
      <c r="B39" s="197"/>
      <c r="C39" s="197"/>
      <c r="D39" s="197"/>
      <c r="E39" s="197"/>
      <c r="F39" s="199"/>
      <c r="G39" s="197"/>
    </row>
    <row r="40" spans="1:7" ht="12.75">
      <c r="A40" s="13" t="s">
        <v>262</v>
      </c>
      <c r="B40" s="197">
        <v>3420</v>
      </c>
      <c r="C40" s="197">
        <v>30720</v>
      </c>
      <c r="D40" s="197">
        <v>34140</v>
      </c>
      <c r="E40" s="198">
        <v>3420</v>
      </c>
      <c r="F40" s="199">
        <v>30720</v>
      </c>
      <c r="G40" s="197">
        <v>34140</v>
      </c>
    </row>
    <row r="41" spans="1:7" ht="12.75">
      <c r="A41" s="13" t="s">
        <v>309</v>
      </c>
      <c r="B41" s="198" t="s">
        <v>72</v>
      </c>
      <c r="C41" s="197">
        <v>449033</v>
      </c>
      <c r="D41" s="197">
        <v>449033</v>
      </c>
      <c r="E41" s="198" t="s">
        <v>72</v>
      </c>
      <c r="F41" s="199" t="s">
        <v>72</v>
      </c>
      <c r="G41" s="197" t="s">
        <v>72</v>
      </c>
    </row>
    <row r="42" spans="1:7" ht="12.75">
      <c r="A42" s="13" t="s">
        <v>263</v>
      </c>
      <c r="B42" s="197">
        <v>94502</v>
      </c>
      <c r="C42" s="197">
        <v>223269</v>
      </c>
      <c r="D42" s="197">
        <v>317771</v>
      </c>
      <c r="E42" s="197">
        <v>87358</v>
      </c>
      <c r="F42" s="199">
        <v>146221</v>
      </c>
      <c r="G42" s="197">
        <v>233579</v>
      </c>
    </row>
    <row r="43" spans="1:7" ht="12.75">
      <c r="A43" s="13" t="s">
        <v>310</v>
      </c>
      <c r="B43" s="198" t="s">
        <v>72</v>
      </c>
      <c r="C43" s="197">
        <v>12635</v>
      </c>
      <c r="D43" s="197">
        <v>12635</v>
      </c>
      <c r="E43" s="198" t="s">
        <v>72</v>
      </c>
      <c r="F43" s="198" t="s">
        <v>72</v>
      </c>
      <c r="G43" s="198" t="s">
        <v>72</v>
      </c>
    </row>
    <row r="44" spans="1:7" ht="12.75">
      <c r="A44" s="13" t="s">
        <v>264</v>
      </c>
      <c r="B44" s="198">
        <v>3911</v>
      </c>
      <c r="C44" s="197">
        <v>28681</v>
      </c>
      <c r="D44" s="197">
        <v>32592</v>
      </c>
      <c r="E44" s="198">
        <v>3911</v>
      </c>
      <c r="F44" s="199">
        <v>28681</v>
      </c>
      <c r="G44" s="197">
        <v>32592</v>
      </c>
    </row>
    <row r="45" spans="1:7" ht="12.75">
      <c r="A45" s="13" t="s">
        <v>311</v>
      </c>
      <c r="B45" s="197">
        <v>16385</v>
      </c>
      <c r="C45" s="197">
        <v>18426</v>
      </c>
      <c r="D45" s="197">
        <v>34811</v>
      </c>
      <c r="E45" s="197">
        <v>4222</v>
      </c>
      <c r="F45" s="199">
        <v>15887</v>
      </c>
      <c r="G45" s="197">
        <v>20109</v>
      </c>
    </row>
    <row r="46" spans="1:7" ht="12.75">
      <c r="A46" s="13" t="s">
        <v>312</v>
      </c>
      <c r="B46" s="198" t="s">
        <v>72</v>
      </c>
      <c r="C46" s="197">
        <v>33558</v>
      </c>
      <c r="D46" s="197">
        <v>33558</v>
      </c>
      <c r="E46" s="198" t="s">
        <v>72</v>
      </c>
      <c r="F46" s="199" t="s">
        <v>72</v>
      </c>
      <c r="G46" s="197" t="s">
        <v>72</v>
      </c>
    </row>
    <row r="47" spans="1:7" ht="12.75">
      <c r="A47" s="13" t="s">
        <v>313</v>
      </c>
      <c r="B47" s="197">
        <v>240050</v>
      </c>
      <c r="C47" s="197">
        <v>282220</v>
      </c>
      <c r="D47" s="197">
        <v>522270</v>
      </c>
      <c r="E47" s="197">
        <v>13450</v>
      </c>
      <c r="F47" s="199">
        <v>82870</v>
      </c>
      <c r="G47" s="197">
        <v>96320</v>
      </c>
    </row>
    <row r="48" spans="1:7" ht="12.75">
      <c r="A48" s="13" t="s">
        <v>265</v>
      </c>
      <c r="B48" s="197">
        <v>54386</v>
      </c>
      <c r="C48" s="197">
        <v>229989</v>
      </c>
      <c r="D48" s="197">
        <v>284375</v>
      </c>
      <c r="E48" s="197">
        <v>38136</v>
      </c>
      <c r="F48" s="199">
        <v>83590</v>
      </c>
      <c r="G48" s="197">
        <v>121726</v>
      </c>
    </row>
    <row r="49" spans="1:7" ht="12.75">
      <c r="A49" s="95" t="s">
        <v>254</v>
      </c>
      <c r="B49" s="200">
        <v>412654</v>
      </c>
      <c r="C49" s="200">
        <v>1308531</v>
      </c>
      <c r="D49" s="200">
        <v>1721185</v>
      </c>
      <c r="E49" s="200">
        <v>150497</v>
      </c>
      <c r="F49" s="201">
        <v>387969</v>
      </c>
      <c r="G49" s="200">
        <v>538466</v>
      </c>
    </row>
    <row r="50" spans="1:7" ht="12.75">
      <c r="A50" s="95"/>
      <c r="B50" s="200"/>
      <c r="C50" s="200"/>
      <c r="D50" s="200"/>
      <c r="E50" s="200"/>
      <c r="F50" s="201"/>
      <c r="G50" s="200"/>
    </row>
    <row r="51" spans="1:7" ht="12.75">
      <c r="A51" s="95" t="s">
        <v>161</v>
      </c>
      <c r="B51" s="200">
        <v>271639.80504</v>
      </c>
      <c r="C51" s="200">
        <v>370534.67496</v>
      </c>
      <c r="D51" s="200">
        <v>642174.48</v>
      </c>
      <c r="E51" s="200">
        <v>250448.0472</v>
      </c>
      <c r="F51" s="201">
        <v>250448.0472</v>
      </c>
      <c r="G51" s="200">
        <v>500896.0944</v>
      </c>
    </row>
    <row r="52" spans="1:7" ht="12.75">
      <c r="A52" s="13"/>
      <c r="B52" s="197"/>
      <c r="C52" s="197"/>
      <c r="D52" s="197"/>
      <c r="E52" s="197"/>
      <c r="F52" s="199"/>
      <c r="G52" s="197"/>
    </row>
    <row r="53" spans="1:7" ht="12.75">
      <c r="A53" s="13" t="s">
        <v>266</v>
      </c>
      <c r="B53" s="197">
        <v>759528</v>
      </c>
      <c r="C53" s="197">
        <v>2999185</v>
      </c>
      <c r="D53" s="197">
        <v>3758713</v>
      </c>
      <c r="E53" s="197">
        <v>692529</v>
      </c>
      <c r="F53" s="199">
        <v>2287301</v>
      </c>
      <c r="G53" s="197">
        <v>2979830</v>
      </c>
    </row>
    <row r="54" spans="1:7" ht="12.75">
      <c r="A54" s="13" t="s">
        <v>285</v>
      </c>
      <c r="B54" s="197">
        <v>4912317</v>
      </c>
      <c r="C54" s="197">
        <v>2003119</v>
      </c>
      <c r="D54" s="197">
        <v>6915436</v>
      </c>
      <c r="E54" s="197">
        <v>4729355</v>
      </c>
      <c r="F54" s="199">
        <v>1321173</v>
      </c>
      <c r="G54" s="197">
        <v>6050528</v>
      </c>
    </row>
    <row r="55" spans="1:7" ht="12.75">
      <c r="A55" s="13" t="s">
        <v>267</v>
      </c>
      <c r="B55" s="197">
        <v>1322890</v>
      </c>
      <c r="C55" s="197">
        <v>2416671</v>
      </c>
      <c r="D55" s="197">
        <v>3739561</v>
      </c>
      <c r="E55" s="197">
        <v>1286202</v>
      </c>
      <c r="F55" s="199">
        <v>1861976</v>
      </c>
      <c r="G55" s="197">
        <v>3148178</v>
      </c>
    </row>
    <row r="56" spans="1:7" ht="12.75">
      <c r="A56" s="13" t="s">
        <v>268</v>
      </c>
      <c r="B56" s="197">
        <v>12300</v>
      </c>
      <c r="C56" s="197">
        <v>64658.64</v>
      </c>
      <c r="D56" s="197">
        <v>76958.64</v>
      </c>
      <c r="E56" s="197">
        <v>11200</v>
      </c>
      <c r="F56" s="199">
        <v>53574.64</v>
      </c>
      <c r="G56" s="197">
        <v>64774.64</v>
      </c>
    </row>
    <row r="57" spans="1:7" ht="12.75">
      <c r="A57" s="13" t="s">
        <v>286</v>
      </c>
      <c r="B57" s="197">
        <v>3630404</v>
      </c>
      <c r="C57" s="197">
        <v>1686568</v>
      </c>
      <c r="D57" s="197">
        <v>5316972</v>
      </c>
      <c r="E57" s="197">
        <v>3528630</v>
      </c>
      <c r="F57" s="199">
        <v>1585326</v>
      </c>
      <c r="G57" s="197">
        <v>5113956</v>
      </c>
    </row>
    <row r="58" spans="1:7" s="99" customFormat="1" ht="12.75">
      <c r="A58" s="95" t="s">
        <v>162</v>
      </c>
      <c r="B58" s="200">
        <v>10637439</v>
      </c>
      <c r="C58" s="200">
        <v>9170201.64</v>
      </c>
      <c r="D58" s="200">
        <v>19807640.64</v>
      </c>
      <c r="E58" s="200">
        <v>10247916</v>
      </c>
      <c r="F58" s="201">
        <v>7109350.64</v>
      </c>
      <c r="G58" s="200">
        <v>17357266.64</v>
      </c>
    </row>
    <row r="59" spans="1:7" ht="12.75">
      <c r="A59" s="13"/>
      <c r="B59" s="197"/>
      <c r="C59" s="197"/>
      <c r="D59" s="197"/>
      <c r="E59" s="197"/>
      <c r="F59" s="199"/>
      <c r="G59" s="197"/>
    </row>
    <row r="60" spans="1:7" ht="12.75">
      <c r="A60" s="13" t="s">
        <v>269</v>
      </c>
      <c r="B60" s="197">
        <v>31602</v>
      </c>
      <c r="C60" s="197">
        <v>273615</v>
      </c>
      <c r="D60" s="197">
        <v>305217</v>
      </c>
      <c r="E60" s="197">
        <v>8543</v>
      </c>
      <c r="F60" s="199">
        <v>135924</v>
      </c>
      <c r="G60" s="197">
        <v>144467</v>
      </c>
    </row>
    <row r="61" spans="1:7" ht="12.75">
      <c r="A61" s="13" t="s">
        <v>270</v>
      </c>
      <c r="B61" s="197">
        <v>2400</v>
      </c>
      <c r="C61" s="197">
        <v>9783</v>
      </c>
      <c r="D61" s="197">
        <v>12183</v>
      </c>
      <c r="E61" s="197">
        <v>2400</v>
      </c>
      <c r="F61" s="199">
        <v>9783</v>
      </c>
      <c r="G61" s="197">
        <v>12183</v>
      </c>
    </row>
    <row r="62" spans="1:7" ht="12.75">
      <c r="A62" s="13" t="s">
        <v>271</v>
      </c>
      <c r="B62" s="197">
        <v>430454</v>
      </c>
      <c r="C62" s="197">
        <v>2320945</v>
      </c>
      <c r="D62" s="197">
        <v>2751399</v>
      </c>
      <c r="E62" s="197">
        <v>102506</v>
      </c>
      <c r="F62" s="199">
        <v>1663298</v>
      </c>
      <c r="G62" s="197">
        <v>1765804</v>
      </c>
    </row>
    <row r="63" spans="1:7" ht="12.75">
      <c r="A63" s="95" t="s">
        <v>163</v>
      </c>
      <c r="B63" s="200">
        <v>464456</v>
      </c>
      <c r="C63" s="200">
        <v>2604343</v>
      </c>
      <c r="D63" s="200">
        <v>3068799</v>
      </c>
      <c r="E63" s="200">
        <v>113449</v>
      </c>
      <c r="F63" s="201">
        <v>1809005</v>
      </c>
      <c r="G63" s="200">
        <v>1922454</v>
      </c>
    </row>
    <row r="64" spans="1:7" ht="12.75">
      <c r="A64" s="95"/>
      <c r="B64" s="200"/>
      <c r="C64" s="200"/>
      <c r="D64" s="200"/>
      <c r="E64" s="200"/>
      <c r="F64" s="201"/>
      <c r="G64" s="200"/>
    </row>
    <row r="65" spans="1:7" ht="12.75">
      <c r="A65" s="95" t="s">
        <v>164</v>
      </c>
      <c r="B65" s="200">
        <v>25375</v>
      </c>
      <c r="C65" s="200">
        <v>621795</v>
      </c>
      <c r="D65" s="200">
        <v>647170</v>
      </c>
      <c r="E65" s="200">
        <v>15368</v>
      </c>
      <c r="F65" s="201">
        <v>376640</v>
      </c>
      <c r="G65" s="200">
        <v>392008</v>
      </c>
    </row>
    <row r="66" spans="1:7" ht="12.75">
      <c r="A66" s="13"/>
      <c r="B66" s="197"/>
      <c r="C66" s="197"/>
      <c r="D66" s="197"/>
      <c r="E66" s="197"/>
      <c r="F66" s="199"/>
      <c r="G66" s="197"/>
    </row>
    <row r="67" spans="1:7" ht="12.75">
      <c r="A67" s="13" t="s">
        <v>272</v>
      </c>
      <c r="B67" s="197">
        <v>3251421</v>
      </c>
      <c r="C67" s="197">
        <v>982009</v>
      </c>
      <c r="D67" s="197">
        <v>4233430</v>
      </c>
      <c r="E67" s="197">
        <v>2564914</v>
      </c>
      <c r="F67" s="199">
        <v>774666</v>
      </c>
      <c r="G67" s="197">
        <v>3339580</v>
      </c>
    </row>
    <row r="68" spans="1:7" ht="12.75">
      <c r="A68" s="13" t="s">
        <v>273</v>
      </c>
      <c r="B68" s="197">
        <v>95498</v>
      </c>
      <c r="C68" s="197">
        <v>28849</v>
      </c>
      <c r="D68" s="197">
        <v>124347</v>
      </c>
      <c r="E68" s="197">
        <v>95498</v>
      </c>
      <c r="F68" s="199">
        <v>28849</v>
      </c>
      <c r="G68" s="197">
        <v>124347</v>
      </c>
    </row>
    <row r="69" spans="1:7" s="99" customFormat="1" ht="12.75">
      <c r="A69" s="95" t="s">
        <v>165</v>
      </c>
      <c r="B69" s="200">
        <v>3346919</v>
      </c>
      <c r="C69" s="200">
        <v>1010858</v>
      </c>
      <c r="D69" s="200">
        <v>4357777</v>
      </c>
      <c r="E69" s="200">
        <f>SUM(E67:E68)</f>
        <v>2660412</v>
      </c>
      <c r="F69" s="201">
        <f>SUM(F67:F68)</f>
        <v>803515</v>
      </c>
      <c r="G69" s="200">
        <f>SUM(G67:G68)</f>
        <v>3463927</v>
      </c>
    </row>
    <row r="70" spans="1:7" ht="12.75">
      <c r="A70" s="13"/>
      <c r="B70" s="197"/>
      <c r="C70" s="197"/>
      <c r="D70" s="197"/>
      <c r="E70" s="197"/>
      <c r="F70" s="199"/>
      <c r="G70" s="197"/>
    </row>
    <row r="71" spans="1:7" ht="12.75">
      <c r="A71" s="13" t="s">
        <v>274</v>
      </c>
      <c r="B71" s="198">
        <v>10896</v>
      </c>
      <c r="C71" s="197">
        <v>20688</v>
      </c>
      <c r="D71" s="197">
        <v>31584</v>
      </c>
      <c r="E71" s="198">
        <v>10896</v>
      </c>
      <c r="F71" s="199">
        <v>20688</v>
      </c>
      <c r="G71" s="197">
        <v>31584</v>
      </c>
    </row>
    <row r="72" spans="1:7" ht="12.75">
      <c r="A72" s="13" t="s">
        <v>275</v>
      </c>
      <c r="B72" s="197">
        <v>531459</v>
      </c>
      <c r="C72" s="198" t="s">
        <v>72</v>
      </c>
      <c r="D72" s="197">
        <v>531459</v>
      </c>
      <c r="E72" s="197">
        <v>50326</v>
      </c>
      <c r="F72" s="198" t="s">
        <v>72</v>
      </c>
      <c r="G72" s="197">
        <v>50326</v>
      </c>
    </row>
    <row r="73" spans="1:7" ht="12.75">
      <c r="A73" s="13" t="s">
        <v>276</v>
      </c>
      <c r="B73" s="197">
        <v>651618</v>
      </c>
      <c r="C73" s="198">
        <v>6756</v>
      </c>
      <c r="D73" s="197">
        <v>658374</v>
      </c>
      <c r="E73" s="197" t="s">
        <v>72</v>
      </c>
      <c r="F73" s="198" t="s">
        <v>72</v>
      </c>
      <c r="G73" s="197" t="s">
        <v>72</v>
      </c>
    </row>
    <row r="74" spans="1:7" ht="12.75">
      <c r="A74" s="13" t="s">
        <v>277</v>
      </c>
      <c r="B74" s="197">
        <v>6562.92</v>
      </c>
      <c r="C74" s="197">
        <v>87193.08</v>
      </c>
      <c r="D74" s="197">
        <v>93756</v>
      </c>
      <c r="E74" s="197">
        <v>6562.92</v>
      </c>
      <c r="F74" s="199">
        <v>87193.08</v>
      </c>
      <c r="G74" s="197">
        <v>93756</v>
      </c>
    </row>
    <row r="75" spans="1:7" ht="12.75">
      <c r="A75" s="13" t="s">
        <v>278</v>
      </c>
      <c r="B75" s="197">
        <v>432637</v>
      </c>
      <c r="C75" s="198">
        <v>834</v>
      </c>
      <c r="D75" s="197">
        <v>433471</v>
      </c>
      <c r="E75" s="197">
        <v>312352</v>
      </c>
      <c r="F75" s="198">
        <v>834</v>
      </c>
      <c r="G75" s="197">
        <v>313186</v>
      </c>
    </row>
    <row r="76" spans="1:7" ht="12.75">
      <c r="A76" s="13" t="s">
        <v>279</v>
      </c>
      <c r="B76" s="197">
        <v>13572</v>
      </c>
      <c r="C76" s="197">
        <v>4169</v>
      </c>
      <c r="D76" s="197">
        <v>17741</v>
      </c>
      <c r="E76" s="197">
        <v>13572</v>
      </c>
      <c r="F76" s="199">
        <v>4169</v>
      </c>
      <c r="G76" s="197">
        <v>17741</v>
      </c>
    </row>
    <row r="77" spans="1:7" ht="12.75">
      <c r="A77" s="13" t="s">
        <v>280</v>
      </c>
      <c r="B77" s="197">
        <v>54045</v>
      </c>
      <c r="C77" s="197">
        <v>1755</v>
      </c>
      <c r="D77" s="197">
        <v>55800</v>
      </c>
      <c r="E77" s="197">
        <v>27046</v>
      </c>
      <c r="F77" s="199">
        <v>385</v>
      </c>
      <c r="G77" s="197">
        <v>27431</v>
      </c>
    </row>
    <row r="78" spans="1:7" ht="12.75">
      <c r="A78" s="13" t="s">
        <v>281</v>
      </c>
      <c r="B78" s="197">
        <v>70868.7</v>
      </c>
      <c r="C78" s="198" t="s">
        <v>72</v>
      </c>
      <c r="D78" s="197">
        <v>70868.7</v>
      </c>
      <c r="E78" s="197">
        <v>46064.655</v>
      </c>
      <c r="F78" s="198" t="s">
        <v>72</v>
      </c>
      <c r="G78" s="197">
        <v>46064.655</v>
      </c>
    </row>
    <row r="79" spans="1:7" s="99" customFormat="1" ht="12.75">
      <c r="A79" s="95" t="s">
        <v>255</v>
      </c>
      <c r="B79" s="200">
        <f>SUM(B71:B78)</f>
        <v>1771658.6199999999</v>
      </c>
      <c r="C79" s="200">
        <f>SUM(C71:C78)</f>
        <v>121395.08</v>
      </c>
      <c r="D79" s="200">
        <v>1893053.7</v>
      </c>
      <c r="E79" s="200">
        <v>466819.57499999995</v>
      </c>
      <c r="F79" s="201">
        <v>113269.08</v>
      </c>
      <c r="G79" s="200">
        <v>580088.655</v>
      </c>
    </row>
    <row r="80" spans="1:7" ht="12.75">
      <c r="A80" s="13"/>
      <c r="B80" s="197"/>
      <c r="C80" s="197"/>
      <c r="D80" s="197"/>
      <c r="E80" s="197"/>
      <c r="F80" s="199"/>
      <c r="G80" s="197"/>
    </row>
    <row r="81" spans="1:7" ht="12.75">
      <c r="A81" s="13" t="s">
        <v>282</v>
      </c>
      <c r="B81" s="197">
        <v>10132</v>
      </c>
      <c r="C81" s="197">
        <v>8752</v>
      </c>
      <c r="D81" s="197">
        <v>18884</v>
      </c>
      <c r="E81" s="197">
        <v>2969</v>
      </c>
      <c r="F81" s="199">
        <v>3066</v>
      </c>
      <c r="G81" s="197">
        <v>6035</v>
      </c>
    </row>
    <row r="82" spans="1:7" ht="12.75">
      <c r="A82" s="13" t="s">
        <v>283</v>
      </c>
      <c r="B82" s="197">
        <v>77976</v>
      </c>
      <c r="C82" s="197">
        <v>98369</v>
      </c>
      <c r="D82" s="197">
        <v>176345</v>
      </c>
      <c r="E82" s="197">
        <v>54830</v>
      </c>
      <c r="F82" s="199">
        <v>66232</v>
      </c>
      <c r="G82" s="197">
        <v>121062</v>
      </c>
    </row>
    <row r="83" spans="1:7" s="99" customFormat="1" ht="12.75">
      <c r="A83" s="95" t="s">
        <v>166</v>
      </c>
      <c r="B83" s="200">
        <v>88108</v>
      </c>
      <c r="C83" s="200">
        <v>107121</v>
      </c>
      <c r="D83" s="200">
        <v>195229</v>
      </c>
      <c r="E83" s="200">
        <v>57799</v>
      </c>
      <c r="F83" s="201">
        <v>69298</v>
      </c>
      <c r="G83" s="200">
        <v>127097</v>
      </c>
    </row>
    <row r="84" spans="1:7" ht="12.75">
      <c r="A84" s="13"/>
      <c r="B84" s="197"/>
      <c r="C84" s="197"/>
      <c r="D84" s="197"/>
      <c r="E84" s="197"/>
      <c r="F84" s="197"/>
      <c r="G84" s="197"/>
    </row>
    <row r="85" spans="1:7" ht="13.5" thickBot="1">
      <c r="A85" s="98" t="s">
        <v>284</v>
      </c>
      <c r="B85" s="203">
        <v>20390371</v>
      </c>
      <c r="C85" s="203">
        <v>22072038</v>
      </c>
      <c r="D85" s="203">
        <v>42462409</v>
      </c>
      <c r="E85" s="203">
        <v>14379756</v>
      </c>
      <c r="F85" s="203">
        <v>11870430</v>
      </c>
      <c r="G85" s="203">
        <v>26305215</v>
      </c>
    </row>
    <row r="86" spans="4:7" ht="12.75">
      <c r="D86" s="262"/>
      <c r="G86" s="262"/>
    </row>
  </sheetData>
  <mergeCells count="4"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S88"/>
  <sheetViews>
    <sheetView zoomScale="75" zoomScaleNormal="75" workbookViewId="0" topLeftCell="A46">
      <selection activeCell="I63" sqref="I63"/>
    </sheetView>
  </sheetViews>
  <sheetFormatPr defaultColWidth="11.421875" defaultRowHeight="12.75"/>
  <cols>
    <col min="1" max="1" width="25.7109375" style="6" customWidth="1"/>
    <col min="2" max="9" width="12.7109375" style="6" customWidth="1"/>
    <col min="10" max="16384" width="11.421875" style="6" customWidth="1"/>
  </cols>
  <sheetData>
    <row r="1" spans="1:9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  <c r="I1" s="342"/>
    </row>
    <row r="3" spans="1:9" ht="17.25">
      <c r="A3" s="343" t="s">
        <v>371</v>
      </c>
      <c r="B3" s="343"/>
      <c r="C3" s="343"/>
      <c r="D3" s="343"/>
      <c r="E3" s="343"/>
      <c r="F3" s="343"/>
      <c r="G3" s="343"/>
      <c r="H3" s="343"/>
      <c r="I3" s="369"/>
    </row>
    <row r="4" spans="1:9" ht="15.75" thickBot="1">
      <c r="A4" s="263"/>
      <c r="B4" s="264"/>
      <c r="C4" s="264"/>
      <c r="D4" s="264"/>
      <c r="E4" s="264"/>
      <c r="F4" s="264"/>
      <c r="G4" s="264"/>
      <c r="H4" s="264"/>
      <c r="I4" s="265"/>
    </row>
    <row r="5" spans="1:9" ht="12.75" customHeight="1">
      <c r="A5" s="258" t="s">
        <v>176</v>
      </c>
      <c r="B5" s="285"/>
      <c r="C5" s="237" t="s">
        <v>8</v>
      </c>
      <c r="D5" s="278"/>
      <c r="E5" s="286" t="s">
        <v>41</v>
      </c>
      <c r="F5" s="224" t="s">
        <v>41</v>
      </c>
      <c r="G5" s="338" t="s">
        <v>340</v>
      </c>
      <c r="H5" s="339"/>
      <c r="I5" s="339"/>
    </row>
    <row r="6" spans="1:9" ht="12.75">
      <c r="A6" s="22" t="s">
        <v>149</v>
      </c>
      <c r="B6" s="66"/>
      <c r="C6" s="8" t="s">
        <v>325</v>
      </c>
      <c r="D6" s="287"/>
      <c r="E6" s="12" t="s">
        <v>42</v>
      </c>
      <c r="F6" s="34" t="s">
        <v>185</v>
      </c>
      <c r="G6" s="66"/>
      <c r="H6" s="8" t="s">
        <v>325</v>
      </c>
      <c r="I6" s="287"/>
    </row>
    <row r="7" spans="1:9" ht="13.5" thickBot="1">
      <c r="A7" s="226"/>
      <c r="B7" s="228" t="s">
        <v>47</v>
      </c>
      <c r="C7" s="228" t="s">
        <v>326</v>
      </c>
      <c r="D7" s="228" t="s">
        <v>8</v>
      </c>
      <c r="E7" s="228" t="s">
        <v>186</v>
      </c>
      <c r="F7" s="228" t="s">
        <v>186</v>
      </c>
      <c r="G7" s="228" t="s">
        <v>47</v>
      </c>
      <c r="H7" s="228" t="s">
        <v>326</v>
      </c>
      <c r="I7" s="228" t="s">
        <v>8</v>
      </c>
    </row>
    <row r="8" spans="1:17" ht="12.75">
      <c r="A8" s="243" t="s">
        <v>301</v>
      </c>
      <c r="B8" s="196" t="s">
        <v>72</v>
      </c>
      <c r="C8" s="196" t="s">
        <v>72</v>
      </c>
      <c r="D8" s="196" t="s">
        <v>72</v>
      </c>
      <c r="E8" s="196" t="s">
        <v>72</v>
      </c>
      <c r="F8" s="196" t="s">
        <v>72</v>
      </c>
      <c r="G8" s="196" t="s">
        <v>72</v>
      </c>
      <c r="H8" s="196" t="s">
        <v>72</v>
      </c>
      <c r="I8" s="196" t="s">
        <v>72</v>
      </c>
      <c r="J8" s="52"/>
      <c r="K8" s="262"/>
      <c r="P8" s="266"/>
      <c r="Q8" s="266"/>
    </row>
    <row r="9" spans="1:17" ht="12.75">
      <c r="A9" s="13" t="s">
        <v>302</v>
      </c>
      <c r="B9" s="197" t="s">
        <v>72</v>
      </c>
      <c r="C9" s="199">
        <v>123446</v>
      </c>
      <c r="D9" s="198">
        <v>123446</v>
      </c>
      <c r="E9" s="198" t="s">
        <v>72</v>
      </c>
      <c r="F9" s="198" t="s">
        <v>72</v>
      </c>
      <c r="G9" s="197" t="s">
        <v>72</v>
      </c>
      <c r="H9" s="199">
        <v>123446</v>
      </c>
      <c r="I9" s="198">
        <v>123446</v>
      </c>
      <c r="J9" s="52"/>
      <c r="K9" s="262"/>
      <c r="P9" s="266"/>
      <c r="Q9" s="266"/>
    </row>
    <row r="10" spans="1:17" ht="12.75">
      <c r="A10" s="13" t="s">
        <v>303</v>
      </c>
      <c r="B10" s="197">
        <v>140408</v>
      </c>
      <c r="C10" s="199">
        <v>238000</v>
      </c>
      <c r="D10" s="197">
        <v>378408</v>
      </c>
      <c r="E10" s="198" t="s">
        <v>72</v>
      </c>
      <c r="F10" s="198" t="s">
        <v>72</v>
      </c>
      <c r="G10" s="197">
        <v>140408</v>
      </c>
      <c r="H10" s="199">
        <v>238000</v>
      </c>
      <c r="I10" s="197">
        <v>378408</v>
      </c>
      <c r="J10" s="52"/>
      <c r="K10" s="262"/>
      <c r="P10" s="266"/>
      <c r="Q10" s="266"/>
    </row>
    <row r="11" spans="1:17" ht="12.75">
      <c r="A11" s="13" t="s">
        <v>304</v>
      </c>
      <c r="B11" s="197">
        <v>107856</v>
      </c>
      <c r="C11" s="205" t="s">
        <v>72</v>
      </c>
      <c r="D11" s="197">
        <v>107856</v>
      </c>
      <c r="E11" s="198" t="s">
        <v>72</v>
      </c>
      <c r="F11" s="198" t="s">
        <v>72</v>
      </c>
      <c r="G11" s="197">
        <v>107856</v>
      </c>
      <c r="H11" s="205" t="s">
        <v>72</v>
      </c>
      <c r="I11" s="197">
        <v>107856</v>
      </c>
      <c r="J11" s="52"/>
      <c r="K11" s="262"/>
      <c r="P11" s="266"/>
      <c r="Q11" s="266"/>
    </row>
    <row r="12" spans="1:17" ht="12.75">
      <c r="A12" s="95" t="s">
        <v>154</v>
      </c>
      <c r="B12" s="200">
        <v>248264</v>
      </c>
      <c r="C12" s="201">
        <v>361446</v>
      </c>
      <c r="D12" s="200">
        <v>609710</v>
      </c>
      <c r="E12" s="202" t="s">
        <v>72</v>
      </c>
      <c r="F12" s="202" t="s">
        <v>72</v>
      </c>
      <c r="G12" s="200">
        <v>248264</v>
      </c>
      <c r="H12" s="201">
        <v>361446</v>
      </c>
      <c r="I12" s="200">
        <v>609710</v>
      </c>
      <c r="J12" s="52"/>
      <c r="K12" s="262"/>
      <c r="P12" s="266"/>
      <c r="Q12" s="266"/>
    </row>
    <row r="13" spans="1:17" ht="12.75">
      <c r="A13" s="95"/>
      <c r="B13" s="200"/>
      <c r="C13" s="201"/>
      <c r="D13" s="200"/>
      <c r="E13" s="200"/>
      <c r="F13" s="200"/>
      <c r="G13" s="200"/>
      <c r="H13" s="201"/>
      <c r="I13" s="200"/>
      <c r="J13" s="52"/>
      <c r="K13" s="262"/>
      <c r="P13" s="266"/>
      <c r="Q13" s="266"/>
    </row>
    <row r="14" spans="1:17" ht="12.75">
      <c r="A14" s="95" t="s">
        <v>155</v>
      </c>
      <c r="B14" s="206" t="s">
        <v>72</v>
      </c>
      <c r="C14" s="206" t="s">
        <v>72</v>
      </c>
      <c r="D14" s="202" t="s">
        <v>72</v>
      </c>
      <c r="E14" s="202" t="s">
        <v>72</v>
      </c>
      <c r="F14" s="202" t="s">
        <v>72</v>
      </c>
      <c r="G14" s="206" t="s">
        <v>72</v>
      </c>
      <c r="H14" s="206" t="s">
        <v>72</v>
      </c>
      <c r="I14" s="202" t="s">
        <v>72</v>
      </c>
      <c r="J14" s="52"/>
      <c r="K14" s="262"/>
      <c r="P14" s="266"/>
      <c r="Q14" s="266"/>
    </row>
    <row r="15" spans="1:17" ht="12.75">
      <c r="A15" s="95"/>
      <c r="B15" s="200"/>
      <c r="C15" s="201"/>
      <c r="D15" s="200"/>
      <c r="E15" s="200"/>
      <c r="F15" s="200"/>
      <c r="G15" s="200"/>
      <c r="H15" s="201"/>
      <c r="I15" s="200"/>
      <c r="J15" s="52"/>
      <c r="K15" s="262"/>
      <c r="P15" s="266"/>
      <c r="Q15" s="266"/>
    </row>
    <row r="16" spans="1:17" ht="12.75">
      <c r="A16" s="95" t="s">
        <v>156</v>
      </c>
      <c r="B16" s="206" t="s">
        <v>72</v>
      </c>
      <c r="C16" s="206" t="s">
        <v>72</v>
      </c>
      <c r="D16" s="202" t="s">
        <v>72</v>
      </c>
      <c r="E16" s="202" t="s">
        <v>72</v>
      </c>
      <c r="F16" s="202" t="s">
        <v>72</v>
      </c>
      <c r="G16" s="206" t="s">
        <v>72</v>
      </c>
      <c r="H16" s="206" t="s">
        <v>72</v>
      </c>
      <c r="I16" s="202" t="s">
        <v>72</v>
      </c>
      <c r="J16" s="52"/>
      <c r="K16" s="262"/>
      <c r="P16" s="266"/>
      <c r="Q16" s="266"/>
    </row>
    <row r="17" spans="1:17" ht="12.75">
      <c r="A17" s="13"/>
      <c r="B17" s="197"/>
      <c r="C17" s="199"/>
      <c r="D17" s="197"/>
      <c r="E17" s="197"/>
      <c r="F17" s="197"/>
      <c r="G17" s="197"/>
      <c r="H17" s="199"/>
      <c r="I17" s="197"/>
      <c r="J17" s="52"/>
      <c r="K17" s="262"/>
      <c r="P17" s="266"/>
      <c r="Q17" s="266"/>
    </row>
    <row r="18" spans="1:17" ht="12.75">
      <c r="A18" s="13" t="s">
        <v>305</v>
      </c>
      <c r="B18" s="197">
        <v>44747</v>
      </c>
      <c r="C18" s="199">
        <v>563521</v>
      </c>
      <c r="D18" s="197">
        <v>608268</v>
      </c>
      <c r="E18" s="198">
        <v>1200</v>
      </c>
      <c r="F18" s="198" t="s">
        <v>72</v>
      </c>
      <c r="G18" s="197">
        <v>43547</v>
      </c>
      <c r="H18" s="199">
        <v>563521</v>
      </c>
      <c r="I18" s="197">
        <v>607068</v>
      </c>
      <c r="J18" s="52"/>
      <c r="K18" s="262"/>
      <c r="P18" s="266"/>
      <c r="Q18" s="266"/>
    </row>
    <row r="19" spans="1:17" ht="12.75">
      <c r="A19" s="13" t="s">
        <v>306</v>
      </c>
      <c r="B19" s="197">
        <v>11000</v>
      </c>
      <c r="C19" s="205" t="s">
        <v>72</v>
      </c>
      <c r="D19" s="197">
        <v>11000</v>
      </c>
      <c r="E19" s="198" t="s">
        <v>72</v>
      </c>
      <c r="F19" s="198" t="s">
        <v>72</v>
      </c>
      <c r="G19" s="197">
        <v>11000</v>
      </c>
      <c r="H19" s="205" t="s">
        <v>72</v>
      </c>
      <c r="I19" s="197">
        <v>11000</v>
      </c>
      <c r="J19" s="52"/>
      <c r="K19" s="262"/>
      <c r="P19" s="266"/>
      <c r="Q19" s="266"/>
    </row>
    <row r="20" spans="1:17" ht="12.75">
      <c r="A20" s="13" t="s">
        <v>307</v>
      </c>
      <c r="B20" s="197">
        <v>6052.64</v>
      </c>
      <c r="C20" s="199">
        <v>825.36</v>
      </c>
      <c r="D20" s="197">
        <v>6878</v>
      </c>
      <c r="E20" s="198" t="s">
        <v>72</v>
      </c>
      <c r="F20" s="198" t="s">
        <v>72</v>
      </c>
      <c r="G20" s="197">
        <v>6052.64</v>
      </c>
      <c r="H20" s="199">
        <v>825.36</v>
      </c>
      <c r="I20" s="197">
        <v>6878</v>
      </c>
      <c r="J20" s="52"/>
      <c r="K20" s="262"/>
      <c r="P20" s="266"/>
      <c r="Q20" s="266"/>
    </row>
    <row r="21" spans="1:17" ht="12.75">
      <c r="A21" s="95" t="s">
        <v>252</v>
      </c>
      <c r="B21" s="200">
        <v>61799.64</v>
      </c>
      <c r="C21" s="201">
        <v>564346.36</v>
      </c>
      <c r="D21" s="200">
        <v>626146</v>
      </c>
      <c r="E21" s="202">
        <v>1200</v>
      </c>
      <c r="F21" s="202" t="s">
        <v>72</v>
      </c>
      <c r="G21" s="200">
        <v>60599.64</v>
      </c>
      <c r="H21" s="201">
        <v>564346.36</v>
      </c>
      <c r="I21" s="200">
        <v>624946</v>
      </c>
      <c r="J21" s="52"/>
      <c r="K21" s="262"/>
      <c r="P21" s="266"/>
      <c r="Q21" s="266"/>
    </row>
    <row r="22" spans="1:17" ht="12.75">
      <c r="A22" s="95"/>
      <c r="B22" s="200"/>
      <c r="C22" s="201"/>
      <c r="D22" s="200"/>
      <c r="E22" s="200"/>
      <c r="F22" s="200"/>
      <c r="G22" s="200"/>
      <c r="H22" s="201"/>
      <c r="I22" s="200"/>
      <c r="J22" s="52"/>
      <c r="K22" s="262"/>
      <c r="P22" s="266"/>
      <c r="Q22" s="266"/>
    </row>
    <row r="23" spans="1:17" ht="12.75">
      <c r="A23" s="95" t="s">
        <v>157</v>
      </c>
      <c r="B23" s="200">
        <v>42025</v>
      </c>
      <c r="C23" s="201">
        <v>834557</v>
      </c>
      <c r="D23" s="200">
        <v>876582</v>
      </c>
      <c r="E23" s="200">
        <v>1130</v>
      </c>
      <c r="F23" s="200">
        <v>3513</v>
      </c>
      <c r="G23" s="200">
        <v>37382</v>
      </c>
      <c r="H23" s="201">
        <v>834557</v>
      </c>
      <c r="I23" s="200">
        <v>871939</v>
      </c>
      <c r="J23" s="52"/>
      <c r="K23" s="262"/>
      <c r="P23" s="266"/>
      <c r="Q23" s="266"/>
    </row>
    <row r="24" spans="1:17" ht="12.75">
      <c r="A24" s="95"/>
      <c r="B24" s="200"/>
      <c r="C24" s="201"/>
      <c r="D24" s="200"/>
      <c r="E24" s="200"/>
      <c r="F24" s="200"/>
      <c r="G24" s="200"/>
      <c r="H24" s="201"/>
      <c r="I24" s="200"/>
      <c r="J24" s="52"/>
      <c r="K24" s="262"/>
      <c r="P24" s="266"/>
      <c r="Q24" s="266"/>
    </row>
    <row r="25" spans="1:17" ht="12.75">
      <c r="A25" s="95" t="s">
        <v>158</v>
      </c>
      <c r="B25" s="200">
        <v>140753</v>
      </c>
      <c r="C25" s="201">
        <v>1902002</v>
      </c>
      <c r="D25" s="200">
        <v>2042755</v>
      </c>
      <c r="E25" s="200">
        <v>1524</v>
      </c>
      <c r="F25" s="202" t="s">
        <v>72</v>
      </c>
      <c r="G25" s="200">
        <v>139229</v>
      </c>
      <c r="H25" s="201">
        <v>1902002</v>
      </c>
      <c r="I25" s="200">
        <v>2041231</v>
      </c>
      <c r="J25" s="52"/>
      <c r="K25" s="262"/>
      <c r="P25" s="266"/>
      <c r="Q25" s="266"/>
    </row>
    <row r="26" spans="1:17" ht="12.75">
      <c r="A26" s="13"/>
      <c r="B26" s="197"/>
      <c r="C26" s="199"/>
      <c r="D26" s="197"/>
      <c r="E26" s="197"/>
      <c r="F26" s="197"/>
      <c r="G26" s="197"/>
      <c r="H26" s="199"/>
      <c r="I26" s="197"/>
      <c r="J26" s="52"/>
      <c r="K26" s="262"/>
      <c r="P26" s="266"/>
      <c r="Q26" s="266"/>
    </row>
    <row r="27" spans="1:17" ht="12.75">
      <c r="A27" s="13" t="s">
        <v>308</v>
      </c>
      <c r="B27" s="197">
        <v>21300</v>
      </c>
      <c r="C27" s="199">
        <v>119325</v>
      </c>
      <c r="D27" s="197">
        <v>140625</v>
      </c>
      <c r="E27" s="198" t="s">
        <v>72</v>
      </c>
      <c r="F27" s="198" t="s">
        <v>72</v>
      </c>
      <c r="G27" s="197">
        <v>21300</v>
      </c>
      <c r="H27" s="199">
        <v>119325</v>
      </c>
      <c r="I27" s="197">
        <v>140625</v>
      </c>
      <c r="J27" s="52"/>
      <c r="K27" s="262"/>
      <c r="P27" s="266"/>
      <c r="Q27" s="266"/>
    </row>
    <row r="28" spans="1:17" ht="12.75">
      <c r="A28" s="13" t="s">
        <v>256</v>
      </c>
      <c r="B28" s="205" t="s">
        <v>72</v>
      </c>
      <c r="C28" s="205" t="s">
        <v>72</v>
      </c>
      <c r="D28" s="198" t="s">
        <v>72</v>
      </c>
      <c r="E28" s="198" t="s">
        <v>72</v>
      </c>
      <c r="F28" s="198" t="s">
        <v>72</v>
      </c>
      <c r="G28" s="205" t="s">
        <v>72</v>
      </c>
      <c r="H28" s="205" t="s">
        <v>72</v>
      </c>
      <c r="I28" s="198" t="s">
        <v>72</v>
      </c>
      <c r="J28" s="52"/>
      <c r="K28" s="262"/>
      <c r="P28" s="266"/>
      <c r="Q28" s="266"/>
    </row>
    <row r="29" spans="1:17" ht="12.75">
      <c r="A29" s="13" t="s">
        <v>257</v>
      </c>
      <c r="B29" s="197">
        <v>59833</v>
      </c>
      <c r="C29" s="199">
        <v>442075</v>
      </c>
      <c r="D29" s="197">
        <v>501908</v>
      </c>
      <c r="E29" s="197" t="s">
        <v>72</v>
      </c>
      <c r="F29" s="197" t="s">
        <v>72</v>
      </c>
      <c r="G29" s="197">
        <v>59833</v>
      </c>
      <c r="H29" s="199">
        <v>442075</v>
      </c>
      <c r="I29" s="197">
        <v>501908</v>
      </c>
      <c r="J29" s="52"/>
      <c r="K29" s="262"/>
      <c r="P29" s="266"/>
      <c r="Q29" s="266"/>
    </row>
    <row r="30" spans="1:17" s="99" customFormat="1" ht="12.75">
      <c r="A30" s="95" t="s">
        <v>253</v>
      </c>
      <c r="B30" s="200">
        <v>81133</v>
      </c>
      <c r="C30" s="201">
        <v>561400</v>
      </c>
      <c r="D30" s="200">
        <v>642533</v>
      </c>
      <c r="E30" s="200" t="s">
        <v>72</v>
      </c>
      <c r="F30" s="200" t="s">
        <v>72</v>
      </c>
      <c r="G30" s="200">
        <v>81133</v>
      </c>
      <c r="H30" s="201">
        <v>561400</v>
      </c>
      <c r="I30" s="200">
        <v>642533</v>
      </c>
      <c r="J30" s="279"/>
      <c r="K30" s="288"/>
      <c r="P30" s="268"/>
      <c r="Q30" s="268"/>
    </row>
    <row r="31" spans="1:17" ht="12.75">
      <c r="A31" s="13"/>
      <c r="B31" s="197"/>
      <c r="C31" s="199"/>
      <c r="D31" s="197"/>
      <c r="E31" s="197"/>
      <c r="F31" s="197"/>
      <c r="G31" s="197"/>
      <c r="H31" s="199"/>
      <c r="I31" s="197"/>
      <c r="J31" s="52"/>
      <c r="K31" s="262"/>
      <c r="P31" s="266"/>
      <c r="Q31" s="266"/>
    </row>
    <row r="32" spans="1:17" ht="12.75">
      <c r="A32" s="13" t="s">
        <v>258</v>
      </c>
      <c r="B32" s="197">
        <v>1083471</v>
      </c>
      <c r="C32" s="199">
        <v>255800</v>
      </c>
      <c r="D32" s="197">
        <v>1339271</v>
      </c>
      <c r="E32" s="197">
        <v>780100</v>
      </c>
      <c r="F32" s="197">
        <v>1150</v>
      </c>
      <c r="G32" s="197">
        <v>302221</v>
      </c>
      <c r="H32" s="199">
        <v>255800</v>
      </c>
      <c r="I32" s="197">
        <v>558021</v>
      </c>
      <c r="J32" s="52"/>
      <c r="K32" s="262"/>
      <c r="P32" s="266"/>
      <c r="Q32" s="266"/>
    </row>
    <row r="33" spans="1:17" ht="12.75">
      <c r="A33" s="13" t="s">
        <v>259</v>
      </c>
      <c r="B33" s="197">
        <v>10683</v>
      </c>
      <c r="C33" s="199">
        <v>58320</v>
      </c>
      <c r="D33" s="197">
        <v>69003</v>
      </c>
      <c r="E33" s="197">
        <v>3462</v>
      </c>
      <c r="F33" s="197">
        <v>214</v>
      </c>
      <c r="G33" s="197">
        <v>8017</v>
      </c>
      <c r="H33" s="199">
        <v>57310</v>
      </c>
      <c r="I33" s="197">
        <v>65327</v>
      </c>
      <c r="J33" s="52"/>
      <c r="K33" s="262"/>
      <c r="P33" s="266"/>
      <c r="Q33" s="266"/>
    </row>
    <row r="34" spans="1:17" ht="12.75">
      <c r="A34" s="13" t="s">
        <v>260</v>
      </c>
      <c r="B34" s="197">
        <v>105118</v>
      </c>
      <c r="C34" s="199">
        <v>101296</v>
      </c>
      <c r="D34" s="197">
        <v>206414</v>
      </c>
      <c r="E34" s="197" t="s">
        <v>72</v>
      </c>
      <c r="F34" s="198" t="s">
        <v>72</v>
      </c>
      <c r="G34" s="197">
        <v>105118</v>
      </c>
      <c r="H34" s="199">
        <v>101296</v>
      </c>
      <c r="I34" s="197">
        <v>206414</v>
      </c>
      <c r="J34" s="52"/>
      <c r="K34" s="262"/>
      <c r="P34" s="266"/>
      <c r="Q34" s="266"/>
    </row>
    <row r="35" spans="1:17" ht="12.75">
      <c r="A35" s="13" t="s">
        <v>261</v>
      </c>
      <c r="B35" s="197">
        <v>752000</v>
      </c>
      <c r="C35" s="199">
        <v>616470</v>
      </c>
      <c r="D35" s="197">
        <v>1368470</v>
      </c>
      <c r="E35" s="197">
        <v>260000</v>
      </c>
      <c r="F35" s="197" t="s">
        <v>72</v>
      </c>
      <c r="G35" s="197">
        <v>492000</v>
      </c>
      <c r="H35" s="199">
        <v>616470</v>
      </c>
      <c r="I35" s="197">
        <v>1108470</v>
      </c>
      <c r="J35" s="52"/>
      <c r="K35" s="262"/>
      <c r="P35" s="266"/>
      <c r="Q35" s="266"/>
    </row>
    <row r="36" spans="1:17" ht="12.75">
      <c r="A36" s="95" t="s">
        <v>159</v>
      </c>
      <c r="B36" s="200">
        <v>1951272</v>
      </c>
      <c r="C36" s="201">
        <v>1031886</v>
      </c>
      <c r="D36" s="200">
        <v>2983158</v>
      </c>
      <c r="E36" s="200">
        <v>1043562</v>
      </c>
      <c r="F36" s="200">
        <v>1364</v>
      </c>
      <c r="G36" s="200">
        <v>907356</v>
      </c>
      <c r="H36" s="201">
        <v>1030876</v>
      </c>
      <c r="I36" s="200">
        <v>1938232</v>
      </c>
      <c r="J36" s="52"/>
      <c r="K36" s="262"/>
      <c r="P36" s="266"/>
      <c r="Q36" s="266"/>
    </row>
    <row r="37" spans="1:17" ht="12.75">
      <c r="A37" s="95"/>
      <c r="B37" s="200"/>
      <c r="C37" s="201"/>
      <c r="D37" s="200"/>
      <c r="E37" s="200"/>
      <c r="F37" s="200"/>
      <c r="G37" s="200"/>
      <c r="H37" s="201"/>
      <c r="I37" s="200"/>
      <c r="J37" s="52"/>
      <c r="K37" s="262"/>
      <c r="P37" s="266"/>
      <c r="Q37" s="266"/>
    </row>
    <row r="38" spans="1:17" ht="12.75">
      <c r="A38" s="95" t="s">
        <v>160</v>
      </c>
      <c r="B38" s="200">
        <v>4797</v>
      </c>
      <c r="C38" s="201">
        <v>17780</v>
      </c>
      <c r="D38" s="200">
        <v>22577</v>
      </c>
      <c r="E38" s="202" t="s">
        <v>72</v>
      </c>
      <c r="F38" s="202" t="s">
        <v>72</v>
      </c>
      <c r="G38" s="200">
        <v>4797</v>
      </c>
      <c r="H38" s="201">
        <v>17780</v>
      </c>
      <c r="I38" s="200">
        <v>22577</v>
      </c>
      <c r="J38" s="52"/>
      <c r="K38" s="262"/>
      <c r="P38" s="266"/>
      <c r="Q38" s="266"/>
    </row>
    <row r="39" spans="1:17" ht="12.75">
      <c r="A39" s="13"/>
      <c r="B39" s="197"/>
      <c r="C39" s="199"/>
      <c r="D39" s="197"/>
      <c r="E39" s="197"/>
      <c r="F39" s="197"/>
      <c r="G39" s="197"/>
      <c r="H39" s="199"/>
      <c r="I39" s="197"/>
      <c r="J39" s="52"/>
      <c r="K39" s="262"/>
      <c r="P39" s="266"/>
      <c r="Q39" s="266"/>
    </row>
    <row r="40" spans="1:17" ht="12.75">
      <c r="A40" s="13" t="s">
        <v>262</v>
      </c>
      <c r="B40" s="205" t="s">
        <v>72</v>
      </c>
      <c r="C40" s="205" t="s">
        <v>72</v>
      </c>
      <c r="D40" s="198" t="s">
        <v>72</v>
      </c>
      <c r="E40" s="198" t="s">
        <v>72</v>
      </c>
      <c r="F40" s="198" t="s">
        <v>72</v>
      </c>
      <c r="G40" s="205" t="s">
        <v>72</v>
      </c>
      <c r="H40" s="205" t="s">
        <v>72</v>
      </c>
      <c r="I40" s="198" t="s">
        <v>72</v>
      </c>
      <c r="J40" s="52"/>
      <c r="K40" s="262"/>
      <c r="P40" s="266"/>
      <c r="Q40" s="266"/>
    </row>
    <row r="41" spans="1:17" ht="12.75">
      <c r="A41" s="13" t="s">
        <v>309</v>
      </c>
      <c r="B41" s="205" t="s">
        <v>72</v>
      </c>
      <c r="C41" s="199">
        <v>375898</v>
      </c>
      <c r="D41" s="197">
        <v>375898</v>
      </c>
      <c r="E41" s="198" t="s">
        <v>72</v>
      </c>
      <c r="F41" s="198" t="s">
        <v>72</v>
      </c>
      <c r="G41" s="205" t="s">
        <v>72</v>
      </c>
      <c r="H41" s="199">
        <v>375898</v>
      </c>
      <c r="I41" s="197">
        <v>375898</v>
      </c>
      <c r="J41" s="52"/>
      <c r="K41" s="262"/>
      <c r="P41" s="266"/>
      <c r="Q41" s="266"/>
    </row>
    <row r="42" spans="1:17" ht="12.75">
      <c r="A42" s="13" t="s">
        <v>263</v>
      </c>
      <c r="B42" s="197">
        <v>7144</v>
      </c>
      <c r="C42" s="199">
        <v>77048</v>
      </c>
      <c r="D42" s="197">
        <v>84192</v>
      </c>
      <c r="E42" s="198" t="s">
        <v>72</v>
      </c>
      <c r="F42" s="198" t="s">
        <v>72</v>
      </c>
      <c r="G42" s="197">
        <v>7144</v>
      </c>
      <c r="H42" s="199">
        <v>77048</v>
      </c>
      <c r="I42" s="197">
        <v>84192</v>
      </c>
      <c r="J42" s="52"/>
      <c r="K42" s="262"/>
      <c r="P42" s="266"/>
      <c r="Q42" s="266"/>
    </row>
    <row r="43" spans="1:17" ht="12.75">
      <c r="A43" s="13" t="s">
        <v>310</v>
      </c>
      <c r="B43" s="205" t="s">
        <v>72</v>
      </c>
      <c r="C43" s="199">
        <v>3260</v>
      </c>
      <c r="D43" s="197">
        <v>3260</v>
      </c>
      <c r="E43" s="198" t="s">
        <v>72</v>
      </c>
      <c r="F43" s="198" t="s">
        <v>72</v>
      </c>
      <c r="G43" s="205" t="s">
        <v>72</v>
      </c>
      <c r="H43" s="199">
        <v>3260</v>
      </c>
      <c r="I43" s="197">
        <v>3260</v>
      </c>
      <c r="J43" s="52"/>
      <c r="K43" s="262"/>
      <c r="P43" s="266"/>
      <c r="Q43" s="266"/>
    </row>
    <row r="44" spans="1:17" ht="12.75">
      <c r="A44" s="13" t="s">
        <v>264</v>
      </c>
      <c r="B44" s="205" t="s">
        <v>72</v>
      </c>
      <c r="C44" s="205" t="s">
        <v>72</v>
      </c>
      <c r="D44" s="198" t="s">
        <v>72</v>
      </c>
      <c r="E44" s="198" t="s">
        <v>72</v>
      </c>
      <c r="F44" s="198" t="s">
        <v>72</v>
      </c>
      <c r="G44" s="205" t="s">
        <v>72</v>
      </c>
      <c r="H44" s="205" t="s">
        <v>72</v>
      </c>
      <c r="I44" s="198" t="s">
        <v>72</v>
      </c>
      <c r="J44" s="52"/>
      <c r="K44" s="262"/>
      <c r="P44" s="266"/>
      <c r="Q44" s="266"/>
    </row>
    <row r="45" spans="1:17" ht="12.75">
      <c r="A45" s="13" t="s">
        <v>311</v>
      </c>
      <c r="B45" s="197">
        <v>12163</v>
      </c>
      <c r="C45" s="199">
        <v>2539</v>
      </c>
      <c r="D45" s="197">
        <v>14702</v>
      </c>
      <c r="E45" s="198" t="s">
        <v>72</v>
      </c>
      <c r="F45" s="198" t="s">
        <v>72</v>
      </c>
      <c r="G45" s="197">
        <v>12163</v>
      </c>
      <c r="H45" s="199">
        <v>2539</v>
      </c>
      <c r="I45" s="197">
        <v>14702</v>
      </c>
      <c r="J45" s="52"/>
      <c r="K45" s="262"/>
      <c r="P45" s="266"/>
      <c r="Q45" s="266"/>
    </row>
    <row r="46" spans="1:17" ht="12.75">
      <c r="A46" s="13" t="s">
        <v>312</v>
      </c>
      <c r="B46" s="205" t="s">
        <v>72</v>
      </c>
      <c r="C46" s="199">
        <v>26320</v>
      </c>
      <c r="D46" s="197">
        <v>26320</v>
      </c>
      <c r="E46" s="198" t="s">
        <v>72</v>
      </c>
      <c r="F46" s="198" t="s">
        <v>72</v>
      </c>
      <c r="G46" s="205" t="s">
        <v>72</v>
      </c>
      <c r="H46" s="199">
        <v>26320</v>
      </c>
      <c r="I46" s="197">
        <v>26320</v>
      </c>
      <c r="J46" s="52"/>
      <c r="K46" s="262"/>
      <c r="P46" s="266"/>
      <c r="Q46" s="266"/>
    </row>
    <row r="47" spans="1:17" ht="12.75">
      <c r="A47" s="13" t="s">
        <v>313</v>
      </c>
      <c r="B47" s="197">
        <v>226600</v>
      </c>
      <c r="C47" s="199">
        <v>199350</v>
      </c>
      <c r="D47" s="197">
        <v>425950</v>
      </c>
      <c r="E47" s="197">
        <v>1350</v>
      </c>
      <c r="F47" s="198" t="s">
        <v>72</v>
      </c>
      <c r="G47" s="197">
        <v>225250</v>
      </c>
      <c r="H47" s="199">
        <v>199350</v>
      </c>
      <c r="I47" s="197">
        <v>424600</v>
      </c>
      <c r="J47" s="52"/>
      <c r="K47" s="262"/>
      <c r="P47" s="266"/>
      <c r="Q47" s="266"/>
    </row>
    <row r="48" spans="1:17" ht="12.75">
      <c r="A48" s="13" t="s">
        <v>265</v>
      </c>
      <c r="B48" s="197">
        <v>16250</v>
      </c>
      <c r="C48" s="199">
        <v>146399</v>
      </c>
      <c r="D48" s="197">
        <v>162649</v>
      </c>
      <c r="E48" s="198" t="s">
        <v>72</v>
      </c>
      <c r="F48" s="198" t="s">
        <v>72</v>
      </c>
      <c r="G48" s="197">
        <v>16250</v>
      </c>
      <c r="H48" s="199">
        <v>146399</v>
      </c>
      <c r="I48" s="197">
        <v>162649</v>
      </c>
      <c r="J48" s="52"/>
      <c r="K48" s="262"/>
      <c r="P48" s="266"/>
      <c r="Q48" s="266"/>
    </row>
    <row r="49" spans="1:17" ht="12.75">
      <c r="A49" s="95" t="s">
        <v>254</v>
      </c>
      <c r="B49" s="200">
        <v>262157</v>
      </c>
      <c r="C49" s="201">
        <v>830814</v>
      </c>
      <c r="D49" s="200">
        <v>1092971</v>
      </c>
      <c r="E49" s="200">
        <v>1350</v>
      </c>
      <c r="F49" s="202" t="s">
        <v>72</v>
      </c>
      <c r="G49" s="200">
        <v>260807</v>
      </c>
      <c r="H49" s="201">
        <v>830814</v>
      </c>
      <c r="I49" s="200">
        <v>1091621</v>
      </c>
      <c r="J49" s="52"/>
      <c r="K49" s="262"/>
      <c r="P49" s="266"/>
      <c r="Q49" s="266"/>
    </row>
    <row r="50" spans="1:17" ht="12.75">
      <c r="A50" s="95"/>
      <c r="B50" s="200"/>
      <c r="C50" s="201"/>
      <c r="D50" s="200"/>
      <c r="E50" s="200"/>
      <c r="F50" s="200"/>
      <c r="G50" s="200"/>
      <c r="H50" s="201"/>
      <c r="I50" s="200"/>
      <c r="J50" s="52"/>
      <c r="K50" s="262"/>
      <c r="P50" s="266"/>
      <c r="Q50" s="266"/>
    </row>
    <row r="51" spans="1:17" ht="12.75">
      <c r="A51" s="95" t="s">
        <v>161</v>
      </c>
      <c r="B51" s="200">
        <v>21191.757839999995</v>
      </c>
      <c r="C51" s="201">
        <v>120086.62775999999</v>
      </c>
      <c r="D51" s="200">
        <v>141278.38559999998</v>
      </c>
      <c r="E51" s="202" t="s">
        <v>72</v>
      </c>
      <c r="F51" s="202" t="s">
        <v>72</v>
      </c>
      <c r="G51" s="200">
        <v>21191.757839999995</v>
      </c>
      <c r="H51" s="201">
        <v>120086.62775999999</v>
      </c>
      <c r="I51" s="200">
        <v>141278.38559999998</v>
      </c>
      <c r="J51" s="52"/>
      <c r="K51" s="262"/>
      <c r="P51" s="266"/>
      <c r="Q51" s="266"/>
    </row>
    <row r="52" spans="1:17" ht="12.75">
      <c r="A52" s="13"/>
      <c r="B52" s="197"/>
      <c r="C52" s="199"/>
      <c r="D52" s="197"/>
      <c r="E52" s="197"/>
      <c r="F52" s="197"/>
      <c r="G52" s="197"/>
      <c r="H52" s="199"/>
      <c r="I52" s="197"/>
      <c r="J52" s="52"/>
      <c r="K52" s="262"/>
      <c r="P52" s="266"/>
      <c r="Q52" s="266"/>
    </row>
    <row r="53" spans="1:17" ht="12.75">
      <c r="A53" s="13" t="s">
        <v>266</v>
      </c>
      <c r="B53" s="197">
        <v>26828</v>
      </c>
      <c r="C53" s="199">
        <v>230281</v>
      </c>
      <c r="D53" s="197">
        <v>257109</v>
      </c>
      <c r="E53" s="198" t="s">
        <v>72</v>
      </c>
      <c r="F53" s="198" t="s">
        <v>72</v>
      </c>
      <c r="G53" s="197">
        <v>26828</v>
      </c>
      <c r="H53" s="199">
        <v>230281</v>
      </c>
      <c r="I53" s="197">
        <v>257109</v>
      </c>
      <c r="J53" s="52"/>
      <c r="K53" s="262"/>
      <c r="P53" s="266"/>
      <c r="Q53" s="266"/>
    </row>
    <row r="54" spans="1:17" ht="12.75">
      <c r="A54" s="13" t="s">
        <v>285</v>
      </c>
      <c r="B54" s="197">
        <v>178642</v>
      </c>
      <c r="C54" s="199">
        <v>681946</v>
      </c>
      <c r="D54" s="197">
        <v>860588</v>
      </c>
      <c r="E54" s="198">
        <v>130</v>
      </c>
      <c r="F54" s="198" t="s">
        <v>72</v>
      </c>
      <c r="G54" s="197">
        <v>178512</v>
      </c>
      <c r="H54" s="199">
        <v>681946</v>
      </c>
      <c r="I54" s="197">
        <v>860458</v>
      </c>
      <c r="J54" s="52"/>
      <c r="K54" s="262"/>
      <c r="P54" s="266"/>
      <c r="Q54" s="266"/>
    </row>
    <row r="55" spans="1:17" ht="12.75">
      <c r="A55" s="13" t="s">
        <v>267</v>
      </c>
      <c r="B55" s="197">
        <v>30573</v>
      </c>
      <c r="C55" s="199">
        <v>554695</v>
      </c>
      <c r="D55" s="197">
        <v>585268</v>
      </c>
      <c r="E55" s="198" t="s">
        <v>72</v>
      </c>
      <c r="F55" s="198" t="s">
        <v>72</v>
      </c>
      <c r="G55" s="197">
        <v>30573</v>
      </c>
      <c r="H55" s="199">
        <v>554695</v>
      </c>
      <c r="I55" s="197">
        <v>585268</v>
      </c>
      <c r="J55" s="52"/>
      <c r="K55" s="262"/>
      <c r="P55" s="266"/>
      <c r="Q55" s="266"/>
    </row>
    <row r="56" spans="1:17" ht="12.75">
      <c r="A56" s="13" t="s">
        <v>268</v>
      </c>
      <c r="B56" s="197">
        <v>1100</v>
      </c>
      <c r="C56" s="199">
        <v>11084</v>
      </c>
      <c r="D56" s="197">
        <v>12184</v>
      </c>
      <c r="E56" s="198" t="s">
        <v>72</v>
      </c>
      <c r="F56" s="198" t="s">
        <v>72</v>
      </c>
      <c r="G56" s="197">
        <v>1100</v>
      </c>
      <c r="H56" s="199">
        <v>11084</v>
      </c>
      <c r="I56" s="197">
        <v>12184</v>
      </c>
      <c r="J56" s="52"/>
      <c r="K56" s="262"/>
      <c r="P56" s="266"/>
      <c r="Q56" s="266"/>
    </row>
    <row r="57" spans="1:17" ht="12.75">
      <c r="A57" s="13" t="s">
        <v>286</v>
      </c>
      <c r="B57" s="197">
        <v>56255</v>
      </c>
      <c r="C57" s="199">
        <v>101242</v>
      </c>
      <c r="D57" s="197">
        <v>157497</v>
      </c>
      <c r="E57" s="198" t="s">
        <v>72</v>
      </c>
      <c r="F57" s="198" t="s">
        <v>72</v>
      </c>
      <c r="G57" s="197">
        <v>56255</v>
      </c>
      <c r="H57" s="199">
        <v>101242</v>
      </c>
      <c r="I57" s="197">
        <v>157497</v>
      </c>
      <c r="J57" s="52"/>
      <c r="K57" s="262"/>
      <c r="P57" s="266"/>
      <c r="Q57" s="266"/>
    </row>
    <row r="58" spans="1:17" s="99" customFormat="1" ht="12.75">
      <c r="A58" s="95" t="s">
        <v>162</v>
      </c>
      <c r="B58" s="200">
        <v>293398</v>
      </c>
      <c r="C58" s="201">
        <v>1579248</v>
      </c>
      <c r="D58" s="200">
        <v>1872646</v>
      </c>
      <c r="E58" s="202">
        <v>130</v>
      </c>
      <c r="F58" s="202" t="s">
        <v>72</v>
      </c>
      <c r="G58" s="200">
        <v>293268</v>
      </c>
      <c r="H58" s="201">
        <v>1579248</v>
      </c>
      <c r="I58" s="200">
        <v>1872516</v>
      </c>
      <c r="J58" s="279"/>
      <c r="K58" s="288"/>
      <c r="P58" s="268"/>
      <c r="Q58" s="268"/>
    </row>
    <row r="59" spans="1:17" ht="12.75">
      <c r="A59" s="13"/>
      <c r="B59" s="197"/>
      <c r="C59" s="199"/>
      <c r="D59" s="197"/>
      <c r="E59" s="197"/>
      <c r="F59" s="197"/>
      <c r="G59" s="197"/>
      <c r="H59" s="199"/>
      <c r="I59" s="197"/>
      <c r="J59" s="52"/>
      <c r="K59" s="262"/>
      <c r="P59" s="266"/>
      <c r="Q59" s="266"/>
    </row>
    <row r="60" spans="1:17" ht="12.75">
      <c r="A60" s="13" t="s">
        <v>269</v>
      </c>
      <c r="B60" s="197">
        <v>23059</v>
      </c>
      <c r="C60" s="199">
        <v>137691</v>
      </c>
      <c r="D60" s="197">
        <v>160750</v>
      </c>
      <c r="E60" s="198" t="s">
        <v>72</v>
      </c>
      <c r="F60" s="197">
        <v>10765</v>
      </c>
      <c r="G60" s="197">
        <v>12294</v>
      </c>
      <c r="H60" s="199">
        <v>137691</v>
      </c>
      <c r="I60" s="197">
        <v>149985</v>
      </c>
      <c r="J60" s="52"/>
      <c r="K60" s="262"/>
      <c r="P60" s="266"/>
      <c r="Q60" s="266"/>
    </row>
    <row r="61" spans="1:17" ht="12.75">
      <c r="A61" s="13" t="s">
        <v>270</v>
      </c>
      <c r="B61" s="198" t="s">
        <v>72</v>
      </c>
      <c r="C61" s="198" t="s">
        <v>72</v>
      </c>
      <c r="D61" s="198" t="s">
        <v>72</v>
      </c>
      <c r="E61" s="198" t="s">
        <v>72</v>
      </c>
      <c r="F61" s="198" t="s">
        <v>72</v>
      </c>
      <c r="G61" s="205" t="s">
        <v>72</v>
      </c>
      <c r="H61" s="205" t="s">
        <v>72</v>
      </c>
      <c r="I61" s="198" t="s">
        <v>72</v>
      </c>
      <c r="J61" s="52"/>
      <c r="K61" s="262"/>
      <c r="P61" s="266"/>
      <c r="Q61" s="266"/>
    </row>
    <row r="62" spans="1:17" ht="12.75">
      <c r="A62" s="13" t="s">
        <v>271</v>
      </c>
      <c r="B62" s="197">
        <v>327036</v>
      </c>
      <c r="C62" s="199">
        <v>657647</v>
      </c>
      <c r="D62" s="197">
        <v>984683</v>
      </c>
      <c r="E62" s="197">
        <v>6005</v>
      </c>
      <c r="F62" s="197">
        <v>98631</v>
      </c>
      <c r="G62" s="197">
        <v>223005</v>
      </c>
      <c r="H62" s="199">
        <v>657042</v>
      </c>
      <c r="I62" s="197">
        <v>880047</v>
      </c>
      <c r="J62" s="52"/>
      <c r="K62" s="262"/>
      <c r="P62" s="266"/>
      <c r="Q62" s="266"/>
    </row>
    <row r="63" spans="1:17" ht="12.75">
      <c r="A63" s="95" t="s">
        <v>163</v>
      </c>
      <c r="B63" s="200">
        <v>350095</v>
      </c>
      <c r="C63" s="201">
        <v>795338</v>
      </c>
      <c r="D63" s="200">
        <v>1145433</v>
      </c>
      <c r="E63" s="200">
        <v>6005</v>
      </c>
      <c r="F63" s="200">
        <v>109396</v>
      </c>
      <c r="G63" s="200">
        <v>235299</v>
      </c>
      <c r="H63" s="201">
        <v>794733</v>
      </c>
      <c r="I63" s="200">
        <v>1030032</v>
      </c>
      <c r="J63" s="52"/>
      <c r="K63" s="262"/>
      <c r="P63" s="266"/>
      <c r="Q63" s="266"/>
    </row>
    <row r="64" spans="1:17" ht="12.75">
      <c r="A64" s="95"/>
      <c r="B64" s="200"/>
      <c r="C64" s="201"/>
      <c r="D64" s="200"/>
      <c r="E64" s="200"/>
      <c r="F64" s="200"/>
      <c r="G64" s="200"/>
      <c r="H64" s="201"/>
      <c r="I64" s="200"/>
      <c r="J64" s="52"/>
      <c r="K64" s="262"/>
      <c r="P64" s="266"/>
      <c r="Q64" s="266"/>
    </row>
    <row r="65" spans="1:17" ht="12.75">
      <c r="A65" s="95" t="s">
        <v>164</v>
      </c>
      <c r="B65" s="200">
        <v>10007</v>
      </c>
      <c r="C65" s="201">
        <v>245155</v>
      </c>
      <c r="D65" s="200">
        <v>255162</v>
      </c>
      <c r="E65" s="202" t="s">
        <v>72</v>
      </c>
      <c r="F65" s="202" t="s">
        <v>72</v>
      </c>
      <c r="G65" s="200">
        <v>10007</v>
      </c>
      <c r="H65" s="201">
        <v>245155</v>
      </c>
      <c r="I65" s="200">
        <v>255162</v>
      </c>
      <c r="J65" s="52"/>
      <c r="K65" s="262"/>
      <c r="P65" s="266"/>
      <c r="Q65" s="266"/>
    </row>
    <row r="66" spans="1:17" ht="12.75">
      <c r="A66" s="13"/>
      <c r="B66" s="197"/>
      <c r="C66" s="199"/>
      <c r="D66" s="197"/>
      <c r="E66" s="197"/>
      <c r="F66" s="197"/>
      <c r="G66" s="197"/>
      <c r="H66" s="199"/>
      <c r="I66" s="197"/>
      <c r="J66" s="52"/>
      <c r="K66" s="262"/>
      <c r="P66" s="266"/>
      <c r="Q66" s="266"/>
    </row>
    <row r="67" spans="1:19" ht="12.75">
      <c r="A67" s="13" t="s">
        <v>272</v>
      </c>
      <c r="B67" s="198">
        <v>686507</v>
      </c>
      <c r="C67" s="198">
        <v>207343</v>
      </c>
      <c r="D67" s="198">
        <v>893850</v>
      </c>
      <c r="E67" s="198" t="s">
        <v>72</v>
      </c>
      <c r="F67" s="198" t="s">
        <v>72</v>
      </c>
      <c r="G67" s="205">
        <v>686507</v>
      </c>
      <c r="H67" s="205">
        <v>207343</v>
      </c>
      <c r="I67" s="198">
        <v>893850</v>
      </c>
      <c r="J67" s="52"/>
      <c r="K67" s="262"/>
      <c r="M67" s="266"/>
      <c r="N67" s="266"/>
      <c r="O67" s="266"/>
      <c r="P67" s="266"/>
      <c r="Q67" s="266"/>
      <c r="S67" s="266"/>
    </row>
    <row r="68" spans="1:19" ht="12.75">
      <c r="A68" s="13" t="s">
        <v>273</v>
      </c>
      <c r="B68" s="198" t="s">
        <v>72</v>
      </c>
      <c r="C68" s="198" t="s">
        <v>72</v>
      </c>
      <c r="D68" s="198" t="s">
        <v>72</v>
      </c>
      <c r="E68" s="198" t="s">
        <v>72</v>
      </c>
      <c r="F68" s="198" t="s">
        <v>72</v>
      </c>
      <c r="G68" s="205" t="s">
        <v>72</v>
      </c>
      <c r="H68" s="205" t="s">
        <v>72</v>
      </c>
      <c r="I68" s="198" t="s">
        <v>72</v>
      </c>
      <c r="J68" s="52"/>
      <c r="K68" s="262"/>
      <c r="M68" s="266"/>
      <c r="N68" s="266"/>
      <c r="O68" s="266"/>
      <c r="P68" s="266"/>
      <c r="Q68" s="266"/>
      <c r="S68" s="266"/>
    </row>
    <row r="69" spans="1:17" s="99" customFormat="1" ht="12.75">
      <c r="A69" s="95" t="s">
        <v>165</v>
      </c>
      <c r="B69" s="202">
        <f>SUM(B67:B68)</f>
        <v>686507</v>
      </c>
      <c r="C69" s="202">
        <f>SUM(C67:C68)</f>
        <v>207343</v>
      </c>
      <c r="D69" s="202">
        <f>SUM(D67:D68)</f>
        <v>893850</v>
      </c>
      <c r="E69" s="202" t="s">
        <v>72</v>
      </c>
      <c r="F69" s="202" t="s">
        <v>72</v>
      </c>
      <c r="G69" s="206">
        <f>SUM(G67:G68)</f>
        <v>686507</v>
      </c>
      <c r="H69" s="206">
        <f>SUM(H67:H68)</f>
        <v>207343</v>
      </c>
      <c r="I69" s="202">
        <f>SUM(I67:I68)</f>
        <v>893850</v>
      </c>
      <c r="J69" s="279"/>
      <c r="K69" s="288"/>
      <c r="P69" s="268"/>
      <c r="Q69" s="268"/>
    </row>
    <row r="70" spans="1:17" ht="12.75">
      <c r="A70" s="13"/>
      <c r="B70" s="197"/>
      <c r="C70" s="199"/>
      <c r="D70" s="197"/>
      <c r="E70" s="197"/>
      <c r="F70" s="197"/>
      <c r="G70" s="197"/>
      <c r="H70" s="199"/>
      <c r="I70" s="197"/>
      <c r="J70" s="52"/>
      <c r="K70" s="262"/>
      <c r="P70" s="266"/>
      <c r="Q70" s="266"/>
    </row>
    <row r="71" spans="1:17" ht="12.75">
      <c r="A71" s="13" t="s">
        <v>274</v>
      </c>
      <c r="B71" s="198" t="s">
        <v>72</v>
      </c>
      <c r="C71" s="198" t="s">
        <v>72</v>
      </c>
      <c r="D71" s="198" t="s">
        <v>72</v>
      </c>
      <c r="E71" s="198" t="s">
        <v>72</v>
      </c>
      <c r="F71" s="198" t="s">
        <v>72</v>
      </c>
      <c r="G71" s="205" t="s">
        <v>72</v>
      </c>
      <c r="H71" s="205" t="s">
        <v>72</v>
      </c>
      <c r="I71" s="198" t="s">
        <v>72</v>
      </c>
      <c r="J71" s="52"/>
      <c r="K71" s="262"/>
      <c r="P71" s="266"/>
      <c r="Q71" s="266"/>
    </row>
    <row r="72" spans="1:17" ht="12.75">
      <c r="A72" s="13" t="s">
        <v>275</v>
      </c>
      <c r="B72" s="197">
        <v>478451</v>
      </c>
      <c r="C72" s="198"/>
      <c r="D72" s="197">
        <v>478451</v>
      </c>
      <c r="E72" s="198" t="s">
        <v>72</v>
      </c>
      <c r="F72" s="197">
        <v>478451</v>
      </c>
      <c r="G72" s="197" t="s">
        <v>72</v>
      </c>
      <c r="H72" s="205" t="s">
        <v>72</v>
      </c>
      <c r="I72" s="197" t="s">
        <v>72</v>
      </c>
      <c r="J72" s="52"/>
      <c r="K72" s="262"/>
      <c r="P72" s="266"/>
      <c r="Q72" s="266"/>
    </row>
    <row r="73" spans="1:17" ht="12.75">
      <c r="A73" s="13" t="s">
        <v>276</v>
      </c>
      <c r="B73" s="197">
        <v>368456</v>
      </c>
      <c r="C73" s="198" t="s">
        <v>72</v>
      </c>
      <c r="D73" s="197">
        <v>368456</v>
      </c>
      <c r="E73" s="198" t="s">
        <v>72</v>
      </c>
      <c r="F73" s="197">
        <v>368456</v>
      </c>
      <c r="G73" s="197" t="s">
        <v>72</v>
      </c>
      <c r="H73" s="205" t="s">
        <v>72</v>
      </c>
      <c r="I73" s="197" t="s">
        <v>72</v>
      </c>
      <c r="J73" s="52"/>
      <c r="K73" s="262"/>
      <c r="P73" s="266"/>
      <c r="Q73" s="266"/>
    </row>
    <row r="74" spans="1:17" ht="12.75">
      <c r="A74" s="13" t="s">
        <v>277</v>
      </c>
      <c r="B74" s="198" t="s">
        <v>72</v>
      </c>
      <c r="C74" s="198" t="s">
        <v>72</v>
      </c>
      <c r="D74" s="198" t="s">
        <v>72</v>
      </c>
      <c r="E74" s="198" t="s">
        <v>72</v>
      </c>
      <c r="F74" s="198" t="s">
        <v>72</v>
      </c>
      <c r="G74" s="205" t="s">
        <v>72</v>
      </c>
      <c r="H74" s="205" t="s">
        <v>72</v>
      </c>
      <c r="I74" s="198" t="s">
        <v>72</v>
      </c>
      <c r="J74" s="52"/>
      <c r="K74" s="262"/>
      <c r="P74" s="266"/>
      <c r="Q74" s="266"/>
    </row>
    <row r="75" spans="1:17" ht="12.75">
      <c r="A75" s="13" t="s">
        <v>278</v>
      </c>
      <c r="B75" s="197">
        <v>120285</v>
      </c>
      <c r="C75" s="198" t="s">
        <v>72</v>
      </c>
      <c r="D75" s="197">
        <v>120285</v>
      </c>
      <c r="E75" s="198" t="s">
        <v>72</v>
      </c>
      <c r="F75" s="197">
        <v>120285</v>
      </c>
      <c r="G75" s="205" t="s">
        <v>72</v>
      </c>
      <c r="H75" s="205" t="s">
        <v>72</v>
      </c>
      <c r="I75" s="198" t="s">
        <v>72</v>
      </c>
      <c r="J75" s="52"/>
      <c r="K75" s="262"/>
      <c r="P75" s="266"/>
      <c r="Q75" s="266"/>
    </row>
    <row r="76" spans="1:17" ht="12.75">
      <c r="A76" s="13" t="s">
        <v>279</v>
      </c>
      <c r="B76" s="198" t="s">
        <v>72</v>
      </c>
      <c r="C76" s="198" t="s">
        <v>72</v>
      </c>
      <c r="D76" s="198" t="s">
        <v>72</v>
      </c>
      <c r="E76" s="198" t="s">
        <v>72</v>
      </c>
      <c r="F76" s="198" t="s">
        <v>72</v>
      </c>
      <c r="G76" s="205" t="s">
        <v>72</v>
      </c>
      <c r="H76" s="205" t="s">
        <v>72</v>
      </c>
      <c r="I76" s="198" t="s">
        <v>72</v>
      </c>
      <c r="J76" s="52"/>
      <c r="K76" s="262"/>
      <c r="P76" s="266"/>
      <c r="Q76" s="266"/>
    </row>
    <row r="77" spans="1:17" ht="12.75">
      <c r="A77" s="13" t="s">
        <v>280</v>
      </c>
      <c r="B77" s="197">
        <v>25867</v>
      </c>
      <c r="C77" s="198">
        <v>1370</v>
      </c>
      <c r="D77" s="197">
        <v>27237</v>
      </c>
      <c r="E77" s="198" t="s">
        <v>72</v>
      </c>
      <c r="F77" s="197">
        <v>21317</v>
      </c>
      <c r="G77" s="205">
        <v>4550</v>
      </c>
      <c r="H77" s="205">
        <v>1370</v>
      </c>
      <c r="I77" s="198">
        <v>5920</v>
      </c>
      <c r="J77" s="52"/>
      <c r="K77" s="262"/>
      <c r="P77" s="266"/>
      <c r="Q77" s="266"/>
    </row>
    <row r="78" spans="1:17" ht="12.75">
      <c r="A78" s="13" t="s">
        <v>281</v>
      </c>
      <c r="B78" s="197">
        <v>24804.045</v>
      </c>
      <c r="C78" s="198" t="s">
        <v>72</v>
      </c>
      <c r="D78" s="197">
        <v>24804.045</v>
      </c>
      <c r="E78" s="198" t="s">
        <v>72</v>
      </c>
      <c r="F78" s="198">
        <v>24804</v>
      </c>
      <c r="G78" s="205" t="s">
        <v>72</v>
      </c>
      <c r="H78" s="205" t="s">
        <v>72</v>
      </c>
      <c r="I78" s="198" t="s">
        <v>72</v>
      </c>
      <c r="J78" s="52"/>
      <c r="K78" s="262"/>
      <c r="P78" s="266"/>
      <c r="Q78" s="266"/>
    </row>
    <row r="79" spans="1:17" s="99" customFormat="1" ht="12.75">
      <c r="A79" s="95" t="s">
        <v>255</v>
      </c>
      <c r="B79" s="200">
        <f>SUM(B71:B78)</f>
        <v>1017863.045</v>
      </c>
      <c r="C79" s="202">
        <f>SUM(C77:C78)</f>
        <v>1370</v>
      </c>
      <c r="D79" s="202">
        <v>1019233.045</v>
      </c>
      <c r="E79" s="202" t="s">
        <v>72</v>
      </c>
      <c r="F79" s="200">
        <f>SUM(F71:F78)</f>
        <v>1013313</v>
      </c>
      <c r="G79" s="200">
        <f>SUM(G71:G78)</f>
        <v>4550</v>
      </c>
      <c r="H79" s="206">
        <v>1370</v>
      </c>
      <c r="I79" s="202">
        <f>SUM(I71:I78)</f>
        <v>5920</v>
      </c>
      <c r="J79" s="279"/>
      <c r="K79" s="288"/>
      <c r="P79" s="268"/>
      <c r="Q79" s="268"/>
    </row>
    <row r="80" spans="1:17" ht="12.75">
      <c r="A80" s="13"/>
      <c r="B80" s="197"/>
      <c r="C80" s="197"/>
      <c r="D80" s="197"/>
      <c r="E80" s="197"/>
      <c r="F80" s="197"/>
      <c r="G80" s="197"/>
      <c r="H80" s="199"/>
      <c r="I80" s="197"/>
      <c r="J80" s="52"/>
      <c r="K80" s="262"/>
      <c r="P80" s="266"/>
      <c r="Q80" s="266"/>
    </row>
    <row r="81" spans="1:17" ht="12.75">
      <c r="A81" s="13" t="s">
        <v>282</v>
      </c>
      <c r="B81" s="197">
        <v>7163</v>
      </c>
      <c r="C81" s="197">
        <v>5686</v>
      </c>
      <c r="D81" s="198">
        <v>12849</v>
      </c>
      <c r="E81" s="198" t="s">
        <v>72</v>
      </c>
      <c r="F81" s="198" t="s">
        <v>72</v>
      </c>
      <c r="G81" s="197">
        <v>7163</v>
      </c>
      <c r="H81" s="199">
        <v>5686</v>
      </c>
      <c r="I81" s="198">
        <v>12849</v>
      </c>
      <c r="J81" s="52"/>
      <c r="K81" s="262"/>
      <c r="P81" s="266"/>
      <c r="Q81" s="266"/>
    </row>
    <row r="82" spans="1:17" ht="12.75">
      <c r="A82" s="13" t="s">
        <v>283</v>
      </c>
      <c r="B82" s="197">
        <v>23146</v>
      </c>
      <c r="C82" s="199">
        <v>32137</v>
      </c>
      <c r="D82" s="197">
        <v>55283</v>
      </c>
      <c r="E82" s="198" t="s">
        <v>72</v>
      </c>
      <c r="F82" s="198" t="s">
        <v>72</v>
      </c>
      <c r="G82" s="197">
        <v>23146</v>
      </c>
      <c r="H82" s="199">
        <v>32137</v>
      </c>
      <c r="I82" s="197">
        <v>55283</v>
      </c>
      <c r="J82" s="52"/>
      <c r="K82" s="262"/>
      <c r="P82" s="266"/>
      <c r="Q82" s="266"/>
    </row>
    <row r="83" spans="1:17" s="99" customFormat="1" ht="12.75">
      <c r="A83" s="95" t="s">
        <v>166</v>
      </c>
      <c r="B83" s="200">
        <v>30309</v>
      </c>
      <c r="C83" s="201">
        <v>37823</v>
      </c>
      <c r="D83" s="200">
        <v>68132</v>
      </c>
      <c r="E83" s="202" t="s">
        <v>72</v>
      </c>
      <c r="F83" s="202" t="s">
        <v>72</v>
      </c>
      <c r="G83" s="200">
        <v>30309</v>
      </c>
      <c r="H83" s="201">
        <v>37823</v>
      </c>
      <c r="I83" s="200">
        <v>68132</v>
      </c>
      <c r="J83" s="279"/>
      <c r="K83" s="288"/>
      <c r="P83" s="268"/>
      <c r="Q83" s="268"/>
    </row>
    <row r="84" spans="1:17" ht="12.75">
      <c r="A84" s="13"/>
      <c r="B84" s="197"/>
      <c r="C84" s="199"/>
      <c r="D84" s="197"/>
      <c r="E84" s="197"/>
      <c r="F84" s="197"/>
      <c r="G84" s="197"/>
      <c r="H84" s="197"/>
      <c r="I84" s="197"/>
      <c r="J84" s="52"/>
      <c r="K84" s="262"/>
      <c r="P84" s="266"/>
      <c r="Q84" s="266"/>
    </row>
    <row r="85" spans="1:11" ht="13.5" thickBot="1">
      <c r="A85" s="98" t="s">
        <v>284</v>
      </c>
      <c r="B85" s="203">
        <v>5201572</v>
      </c>
      <c r="C85" s="203">
        <v>9090595</v>
      </c>
      <c r="D85" s="203">
        <v>14292167</v>
      </c>
      <c r="E85" s="203">
        <v>1054901</v>
      </c>
      <c r="F85" s="203">
        <v>1127586</v>
      </c>
      <c r="G85" s="203">
        <v>3020700</v>
      </c>
      <c r="H85" s="203">
        <v>9088980</v>
      </c>
      <c r="I85" s="203">
        <v>12109680</v>
      </c>
      <c r="J85" s="52"/>
      <c r="K85" s="262"/>
    </row>
    <row r="86" spans="1:11" ht="12.75">
      <c r="A86" s="6" t="s">
        <v>187</v>
      </c>
      <c r="D86" s="262"/>
      <c r="E86" s="262"/>
      <c r="I86" s="262"/>
      <c r="K86" s="262"/>
    </row>
    <row r="87" spans="1:11" ht="12.75">
      <c r="A87" s="6" t="s">
        <v>188</v>
      </c>
      <c r="K87" s="262"/>
    </row>
    <row r="88" spans="1:17" ht="12.75" customHeight="1">
      <c r="A88" s="133" t="s">
        <v>335</v>
      </c>
      <c r="B88" s="134"/>
      <c r="C88" s="134"/>
      <c r="D88" s="134"/>
      <c r="K88" s="262"/>
      <c r="P88" s="266"/>
      <c r="Q88" s="266"/>
    </row>
  </sheetData>
  <mergeCells count="3">
    <mergeCell ref="A1:I1"/>
    <mergeCell ref="A3:I3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Q49"/>
  <sheetViews>
    <sheetView zoomScale="75" zoomScaleNormal="75" workbookViewId="0" topLeftCell="A1">
      <selection activeCell="A3" sqref="A3:J3"/>
    </sheetView>
  </sheetViews>
  <sheetFormatPr defaultColWidth="11.421875" defaultRowHeight="12.75"/>
  <cols>
    <col min="1" max="1" width="25.7109375" style="6" customWidth="1"/>
    <col min="2" max="10" width="12.7109375" style="6" customWidth="1"/>
    <col min="11" max="16384" width="11.421875" style="6" customWidth="1"/>
  </cols>
  <sheetData>
    <row r="1" spans="1:10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</row>
    <row r="3" spans="1:10" ht="15">
      <c r="A3" s="343" t="s">
        <v>366</v>
      </c>
      <c r="B3" s="343"/>
      <c r="C3" s="343"/>
      <c r="D3" s="343"/>
      <c r="E3" s="343"/>
      <c r="F3" s="343"/>
      <c r="G3" s="343"/>
      <c r="H3" s="343"/>
      <c r="I3" s="369"/>
      <c r="J3" s="369"/>
    </row>
    <row r="4" spans="1:10" ht="15.75" thickBot="1">
      <c r="A4" s="263"/>
      <c r="B4" s="264"/>
      <c r="C4" s="264"/>
      <c r="D4" s="264"/>
      <c r="E4" s="264"/>
      <c r="F4" s="264"/>
      <c r="G4" s="264"/>
      <c r="H4" s="264"/>
      <c r="I4" s="265"/>
      <c r="J4" s="265"/>
    </row>
    <row r="5" spans="1:10" ht="12.75">
      <c r="A5" s="258" t="s">
        <v>176</v>
      </c>
      <c r="B5" s="285"/>
      <c r="C5" s="237" t="s">
        <v>8</v>
      </c>
      <c r="D5" s="278"/>
      <c r="E5" s="286"/>
      <c r="F5" s="224" t="s">
        <v>189</v>
      </c>
      <c r="G5" s="286"/>
      <c r="H5" s="286"/>
      <c r="I5" s="224" t="s">
        <v>190</v>
      </c>
      <c r="J5" s="224" t="s">
        <v>190</v>
      </c>
    </row>
    <row r="6" spans="1:10" ht="12.75">
      <c r="A6" s="22" t="s">
        <v>149</v>
      </c>
      <c r="B6" s="66"/>
      <c r="C6" s="12" t="s">
        <v>325</v>
      </c>
      <c r="D6" s="289"/>
      <c r="E6" s="12" t="s">
        <v>191</v>
      </c>
      <c r="F6" s="12" t="s">
        <v>192</v>
      </c>
      <c r="G6" s="12" t="s">
        <v>193</v>
      </c>
      <c r="H6" s="12" t="s">
        <v>15</v>
      </c>
      <c r="I6" s="12" t="s">
        <v>194</v>
      </c>
      <c r="J6" s="12" t="s">
        <v>195</v>
      </c>
    </row>
    <row r="7" spans="1:10" ht="13.5" thickBot="1">
      <c r="A7" s="226"/>
      <c r="B7" s="228" t="s">
        <v>47</v>
      </c>
      <c r="C7" s="228" t="s">
        <v>326</v>
      </c>
      <c r="D7" s="228" t="s">
        <v>8</v>
      </c>
      <c r="E7" s="228"/>
      <c r="F7" s="228" t="s">
        <v>43</v>
      </c>
      <c r="G7" s="228" t="s">
        <v>196</v>
      </c>
      <c r="H7" s="228" t="s">
        <v>44</v>
      </c>
      <c r="I7" s="228" t="s">
        <v>197</v>
      </c>
      <c r="J7" s="228" t="s">
        <v>198</v>
      </c>
    </row>
    <row r="8" spans="1:17" ht="12.75">
      <c r="A8" s="13" t="s">
        <v>302</v>
      </c>
      <c r="B8" s="197" t="s">
        <v>72</v>
      </c>
      <c r="C8" s="199">
        <v>66473</v>
      </c>
      <c r="D8" s="198">
        <v>66473</v>
      </c>
      <c r="E8" s="198" t="s">
        <v>72</v>
      </c>
      <c r="F8" s="198" t="s">
        <v>72</v>
      </c>
      <c r="G8" s="197" t="s">
        <v>72</v>
      </c>
      <c r="H8" s="199" t="s">
        <v>72</v>
      </c>
      <c r="I8" s="198">
        <v>66473</v>
      </c>
      <c r="J8" s="198" t="s">
        <v>72</v>
      </c>
      <c r="K8" s="52"/>
      <c r="L8" s="262"/>
      <c r="P8" s="266"/>
      <c r="Q8" s="266"/>
    </row>
    <row r="9" spans="1:17" ht="12.75">
      <c r="A9" s="13" t="s">
        <v>303</v>
      </c>
      <c r="B9" s="197">
        <v>13296</v>
      </c>
      <c r="C9" s="199">
        <v>18000</v>
      </c>
      <c r="D9" s="197">
        <v>31296</v>
      </c>
      <c r="E9" s="198" t="s">
        <v>72</v>
      </c>
      <c r="F9" s="198" t="s">
        <v>72</v>
      </c>
      <c r="G9" s="197" t="s">
        <v>72</v>
      </c>
      <c r="H9" s="199">
        <v>9296</v>
      </c>
      <c r="I9" s="197">
        <v>22000</v>
      </c>
      <c r="J9" s="197" t="s">
        <v>72</v>
      </c>
      <c r="K9" s="52"/>
      <c r="L9" s="262"/>
      <c r="P9" s="266"/>
      <c r="Q9" s="266"/>
    </row>
    <row r="10" spans="1:17" ht="12.75">
      <c r="A10" s="13" t="s">
        <v>304</v>
      </c>
      <c r="B10" s="197">
        <v>340103</v>
      </c>
      <c r="C10" s="205">
        <v>398762</v>
      </c>
      <c r="D10" s="197">
        <v>738865</v>
      </c>
      <c r="E10" s="198" t="s">
        <v>72</v>
      </c>
      <c r="F10" s="198" t="s">
        <v>72</v>
      </c>
      <c r="G10" s="197" t="s">
        <v>72</v>
      </c>
      <c r="H10" s="205" t="s">
        <v>72</v>
      </c>
      <c r="I10" s="197">
        <v>738865</v>
      </c>
      <c r="J10" s="197" t="s">
        <v>72</v>
      </c>
      <c r="K10" s="52"/>
      <c r="L10" s="262"/>
      <c r="P10" s="266"/>
      <c r="Q10" s="266"/>
    </row>
    <row r="11" spans="1:17" ht="12.75">
      <c r="A11" s="95" t="s">
        <v>154</v>
      </c>
      <c r="B11" s="200">
        <v>353399</v>
      </c>
      <c r="C11" s="201">
        <v>483235</v>
      </c>
      <c r="D11" s="200">
        <v>836634</v>
      </c>
      <c r="E11" s="202" t="s">
        <v>72</v>
      </c>
      <c r="F11" s="202" t="s">
        <v>72</v>
      </c>
      <c r="G11" s="200" t="s">
        <v>72</v>
      </c>
      <c r="H11" s="201">
        <v>9296</v>
      </c>
      <c r="I11" s="200">
        <v>827338</v>
      </c>
      <c r="J11" s="200" t="s">
        <v>72</v>
      </c>
      <c r="K11" s="52"/>
      <c r="L11" s="262"/>
      <c r="P11" s="266"/>
      <c r="Q11" s="266"/>
    </row>
    <row r="12" spans="1:17" ht="12.75">
      <c r="A12" s="95"/>
      <c r="B12" s="200"/>
      <c r="C12" s="201"/>
      <c r="D12" s="200"/>
      <c r="E12" s="200"/>
      <c r="F12" s="200"/>
      <c r="G12" s="200"/>
      <c r="H12" s="201"/>
      <c r="I12" s="200"/>
      <c r="J12" s="200"/>
      <c r="K12" s="52"/>
      <c r="L12" s="262"/>
      <c r="P12" s="266"/>
      <c r="Q12" s="266"/>
    </row>
    <row r="13" spans="1:17" ht="12.75">
      <c r="A13" s="95" t="s">
        <v>155</v>
      </c>
      <c r="B13" s="206" t="s">
        <v>72</v>
      </c>
      <c r="C13" s="206">
        <v>3462</v>
      </c>
      <c r="D13" s="202">
        <v>3462</v>
      </c>
      <c r="E13" s="202" t="s">
        <v>72</v>
      </c>
      <c r="F13" s="202" t="s">
        <v>72</v>
      </c>
      <c r="G13" s="206" t="s">
        <v>72</v>
      </c>
      <c r="H13" s="206" t="s">
        <v>72</v>
      </c>
      <c r="I13" s="202">
        <v>3462</v>
      </c>
      <c r="J13" s="202" t="s">
        <v>72</v>
      </c>
      <c r="K13" s="52"/>
      <c r="L13" s="262"/>
      <c r="P13" s="266"/>
      <c r="Q13" s="266"/>
    </row>
    <row r="14" spans="1:17" ht="12.75">
      <c r="A14" s="95"/>
      <c r="B14" s="200"/>
      <c r="C14" s="201"/>
      <c r="D14" s="200"/>
      <c r="E14" s="200"/>
      <c r="F14" s="200"/>
      <c r="G14" s="200"/>
      <c r="H14" s="201"/>
      <c r="I14" s="200"/>
      <c r="J14" s="200"/>
      <c r="K14" s="52"/>
      <c r="L14" s="262"/>
      <c r="P14" s="266"/>
      <c r="Q14" s="266"/>
    </row>
    <row r="15" spans="1:17" ht="12.75">
      <c r="A15" s="95" t="s">
        <v>156</v>
      </c>
      <c r="B15" s="206" t="s">
        <v>72</v>
      </c>
      <c r="C15" s="206">
        <v>670</v>
      </c>
      <c r="D15" s="202">
        <v>670</v>
      </c>
      <c r="E15" s="202" t="s">
        <v>72</v>
      </c>
      <c r="F15" s="202" t="s">
        <v>72</v>
      </c>
      <c r="G15" s="206" t="s">
        <v>72</v>
      </c>
      <c r="H15" s="206" t="s">
        <v>72</v>
      </c>
      <c r="I15" s="202">
        <v>630</v>
      </c>
      <c r="J15" s="202">
        <v>40</v>
      </c>
      <c r="K15" s="52"/>
      <c r="L15" s="262"/>
      <c r="P15" s="266"/>
      <c r="Q15" s="266"/>
    </row>
    <row r="16" spans="1:17" ht="12.75">
      <c r="A16" s="13"/>
      <c r="B16" s="197"/>
      <c r="C16" s="199"/>
      <c r="D16" s="197"/>
      <c r="E16" s="197"/>
      <c r="F16" s="197"/>
      <c r="G16" s="197"/>
      <c r="H16" s="199"/>
      <c r="I16" s="197"/>
      <c r="J16" s="197"/>
      <c r="K16" s="52"/>
      <c r="L16" s="262"/>
      <c r="P16" s="266"/>
      <c r="Q16" s="266"/>
    </row>
    <row r="17" spans="1:17" ht="12.75">
      <c r="A17" s="13" t="s">
        <v>305</v>
      </c>
      <c r="B17" s="197">
        <v>615</v>
      </c>
      <c r="C17" s="199">
        <v>9585</v>
      </c>
      <c r="D17" s="197">
        <v>10200</v>
      </c>
      <c r="E17" s="198" t="s">
        <v>72</v>
      </c>
      <c r="F17" s="198" t="s">
        <v>72</v>
      </c>
      <c r="G17" s="197" t="s">
        <v>72</v>
      </c>
      <c r="H17" s="199" t="s">
        <v>72</v>
      </c>
      <c r="I17" s="197">
        <v>10200</v>
      </c>
      <c r="J17" s="197" t="s">
        <v>72</v>
      </c>
      <c r="K17" s="52"/>
      <c r="L17" s="262"/>
      <c r="P17" s="266"/>
      <c r="Q17" s="266"/>
    </row>
    <row r="18" spans="1:17" ht="12.75">
      <c r="A18" s="95" t="s">
        <v>252</v>
      </c>
      <c r="B18" s="200">
        <v>615</v>
      </c>
      <c r="C18" s="201">
        <v>9585</v>
      </c>
      <c r="D18" s="200">
        <v>10200</v>
      </c>
      <c r="E18" s="202" t="s">
        <v>72</v>
      </c>
      <c r="F18" s="202" t="s">
        <v>72</v>
      </c>
      <c r="G18" s="200" t="s">
        <v>72</v>
      </c>
      <c r="H18" s="201" t="s">
        <v>72</v>
      </c>
      <c r="I18" s="200">
        <v>10200</v>
      </c>
      <c r="J18" s="200" t="s">
        <v>72</v>
      </c>
      <c r="K18" s="52"/>
      <c r="L18" s="262"/>
      <c r="P18" s="266"/>
      <c r="Q18" s="266"/>
    </row>
    <row r="19" spans="1:17" ht="12.75">
      <c r="A19" s="95"/>
      <c r="B19" s="200"/>
      <c r="C19" s="201"/>
      <c r="D19" s="200"/>
      <c r="E19" s="200"/>
      <c r="F19" s="200"/>
      <c r="G19" s="200"/>
      <c r="H19" s="201"/>
      <c r="I19" s="200"/>
      <c r="J19" s="200"/>
      <c r="K19" s="52"/>
      <c r="L19" s="262"/>
      <c r="P19" s="266"/>
      <c r="Q19" s="266"/>
    </row>
    <row r="20" spans="1:17" s="99" customFormat="1" ht="12.75">
      <c r="A20" s="95" t="s">
        <v>157</v>
      </c>
      <c r="B20" s="200">
        <v>4260</v>
      </c>
      <c r="C20" s="201">
        <v>10000</v>
      </c>
      <c r="D20" s="200">
        <v>14260</v>
      </c>
      <c r="E20" s="200">
        <v>260</v>
      </c>
      <c r="F20" s="200" t="s">
        <v>72</v>
      </c>
      <c r="G20" s="200" t="s">
        <v>72</v>
      </c>
      <c r="H20" s="201" t="s">
        <v>72</v>
      </c>
      <c r="I20" s="200" t="s">
        <v>72</v>
      </c>
      <c r="J20" s="200">
        <v>14000</v>
      </c>
      <c r="K20" s="279"/>
      <c r="L20" s="288"/>
      <c r="P20" s="268"/>
      <c r="Q20" s="268"/>
    </row>
    <row r="21" spans="1:17" ht="12.75">
      <c r="A21" s="95"/>
      <c r="B21" s="200"/>
      <c r="C21" s="201"/>
      <c r="D21" s="200"/>
      <c r="E21" s="200"/>
      <c r="F21" s="200"/>
      <c r="G21" s="200"/>
      <c r="H21" s="201"/>
      <c r="I21" s="200"/>
      <c r="J21" s="200"/>
      <c r="K21" s="52"/>
      <c r="L21" s="262"/>
      <c r="P21" s="266"/>
      <c r="Q21" s="266"/>
    </row>
    <row r="22" spans="1:17" ht="12.75">
      <c r="A22" s="13" t="s">
        <v>258</v>
      </c>
      <c r="B22" s="197">
        <v>48262</v>
      </c>
      <c r="C22" s="199">
        <v>10607</v>
      </c>
      <c r="D22" s="197">
        <v>58869</v>
      </c>
      <c r="E22" s="197">
        <v>41</v>
      </c>
      <c r="F22" s="197">
        <v>8789</v>
      </c>
      <c r="G22" s="197">
        <v>50039</v>
      </c>
      <c r="H22" s="199" t="s">
        <v>72</v>
      </c>
      <c r="I22" s="197" t="s">
        <v>72</v>
      </c>
      <c r="J22" s="197" t="s">
        <v>72</v>
      </c>
      <c r="K22" s="52"/>
      <c r="L22" s="262"/>
      <c r="P22" s="266"/>
      <c r="Q22" s="266"/>
    </row>
    <row r="23" spans="1:17" ht="12.75">
      <c r="A23" s="13" t="s">
        <v>259</v>
      </c>
      <c r="B23" s="197">
        <v>4242</v>
      </c>
      <c r="C23" s="199">
        <v>8190</v>
      </c>
      <c r="D23" s="197">
        <v>12432</v>
      </c>
      <c r="E23" s="197">
        <v>2542</v>
      </c>
      <c r="F23" s="197" t="s">
        <v>72</v>
      </c>
      <c r="G23" s="197">
        <v>12</v>
      </c>
      <c r="H23" s="199" t="s">
        <v>72</v>
      </c>
      <c r="I23" s="197" t="s">
        <v>72</v>
      </c>
      <c r="J23" s="197">
        <v>9878</v>
      </c>
      <c r="K23" s="52"/>
      <c r="L23" s="262"/>
      <c r="P23" s="266"/>
      <c r="Q23" s="266"/>
    </row>
    <row r="24" spans="1:17" ht="12.75">
      <c r="A24" s="13" t="s">
        <v>260</v>
      </c>
      <c r="B24" s="197">
        <v>2849</v>
      </c>
      <c r="C24" s="199" t="s">
        <v>72</v>
      </c>
      <c r="D24" s="197">
        <v>2849</v>
      </c>
      <c r="E24" s="197" t="s">
        <v>72</v>
      </c>
      <c r="F24" s="198" t="s">
        <v>72</v>
      </c>
      <c r="G24" s="197" t="s">
        <v>72</v>
      </c>
      <c r="H24" s="199" t="s">
        <v>72</v>
      </c>
      <c r="I24" s="197" t="s">
        <v>72</v>
      </c>
      <c r="J24" s="197">
        <v>2849</v>
      </c>
      <c r="K24" s="52"/>
      <c r="L24" s="262"/>
      <c r="P24" s="266"/>
      <c r="Q24" s="266"/>
    </row>
    <row r="25" spans="1:17" ht="12.75">
      <c r="A25" s="13" t="s">
        <v>261</v>
      </c>
      <c r="B25" s="197">
        <v>10283</v>
      </c>
      <c r="C25" s="199" t="s">
        <v>72</v>
      </c>
      <c r="D25" s="197">
        <v>10283</v>
      </c>
      <c r="E25" s="197">
        <v>2273</v>
      </c>
      <c r="F25" s="197">
        <v>8010</v>
      </c>
      <c r="G25" s="197" t="s">
        <v>72</v>
      </c>
      <c r="H25" s="199" t="s">
        <v>72</v>
      </c>
      <c r="I25" s="197" t="s">
        <v>72</v>
      </c>
      <c r="J25" s="197" t="s">
        <v>72</v>
      </c>
      <c r="K25" s="52"/>
      <c r="L25" s="262"/>
      <c r="P25" s="266"/>
      <c r="Q25" s="266"/>
    </row>
    <row r="26" spans="1:17" ht="12.75">
      <c r="A26" s="95" t="s">
        <v>159</v>
      </c>
      <c r="B26" s="200">
        <v>65636</v>
      </c>
      <c r="C26" s="201">
        <v>18797</v>
      </c>
      <c r="D26" s="200">
        <v>84433</v>
      </c>
      <c r="E26" s="200">
        <v>4856</v>
      </c>
      <c r="F26" s="200">
        <v>16799</v>
      </c>
      <c r="G26" s="200">
        <v>50051</v>
      </c>
      <c r="H26" s="201" t="s">
        <v>72</v>
      </c>
      <c r="I26" s="200" t="s">
        <v>72</v>
      </c>
      <c r="J26" s="200">
        <v>12727</v>
      </c>
      <c r="K26" s="52"/>
      <c r="L26" s="262"/>
      <c r="P26" s="266"/>
      <c r="Q26" s="266"/>
    </row>
    <row r="27" spans="1:17" ht="12.75">
      <c r="A27" s="95"/>
      <c r="B27" s="200"/>
      <c r="C27" s="201"/>
      <c r="D27" s="200"/>
      <c r="E27" s="200"/>
      <c r="F27" s="200"/>
      <c r="G27" s="200"/>
      <c r="H27" s="201"/>
      <c r="I27" s="200"/>
      <c r="J27" s="200"/>
      <c r="K27" s="52"/>
      <c r="L27" s="262"/>
      <c r="P27" s="266"/>
      <c r="Q27" s="266"/>
    </row>
    <row r="28" spans="1:17" ht="12.75">
      <c r="A28" s="95" t="s">
        <v>160</v>
      </c>
      <c r="B28" s="200">
        <v>1120</v>
      </c>
      <c r="C28" s="201">
        <v>7157</v>
      </c>
      <c r="D28" s="200">
        <v>8277</v>
      </c>
      <c r="E28" s="202" t="s">
        <v>72</v>
      </c>
      <c r="F28" s="202" t="s">
        <v>72</v>
      </c>
      <c r="G28" s="200" t="s">
        <v>72</v>
      </c>
      <c r="H28" s="201" t="s">
        <v>72</v>
      </c>
      <c r="I28" s="200" t="s">
        <v>72</v>
      </c>
      <c r="J28" s="200">
        <v>8277</v>
      </c>
      <c r="K28" s="52"/>
      <c r="L28" s="262"/>
      <c r="P28" s="266"/>
      <c r="Q28" s="266"/>
    </row>
    <row r="29" spans="1:17" s="99" customFormat="1" ht="12.75">
      <c r="A29" s="13"/>
      <c r="B29" s="197"/>
      <c r="C29" s="199"/>
      <c r="D29" s="197"/>
      <c r="E29" s="197"/>
      <c r="F29" s="197"/>
      <c r="G29" s="197"/>
      <c r="H29" s="199"/>
      <c r="I29" s="197"/>
      <c r="J29" s="197"/>
      <c r="K29" s="279"/>
      <c r="L29" s="288"/>
      <c r="P29" s="268"/>
      <c r="Q29" s="268"/>
    </row>
    <row r="30" spans="1:17" ht="12.75">
      <c r="A30" s="13" t="s">
        <v>309</v>
      </c>
      <c r="B30" s="205" t="s">
        <v>72</v>
      </c>
      <c r="C30" s="199">
        <v>73135</v>
      </c>
      <c r="D30" s="197">
        <v>73135</v>
      </c>
      <c r="E30" s="198" t="s">
        <v>72</v>
      </c>
      <c r="F30" s="198" t="s">
        <v>72</v>
      </c>
      <c r="G30" s="205" t="s">
        <v>72</v>
      </c>
      <c r="H30" s="199" t="s">
        <v>72</v>
      </c>
      <c r="I30" s="197" t="s">
        <v>72</v>
      </c>
      <c r="J30" s="197">
        <v>73135</v>
      </c>
      <c r="K30" s="52"/>
      <c r="L30" s="262"/>
      <c r="P30" s="266"/>
      <c r="Q30" s="266"/>
    </row>
    <row r="31" spans="1:17" ht="12.75">
      <c r="A31" s="13" t="s">
        <v>310</v>
      </c>
      <c r="B31" s="205" t="s">
        <v>72</v>
      </c>
      <c r="C31" s="199">
        <v>9375</v>
      </c>
      <c r="D31" s="197">
        <v>9375</v>
      </c>
      <c r="E31" s="198" t="s">
        <v>72</v>
      </c>
      <c r="F31" s="198" t="s">
        <v>72</v>
      </c>
      <c r="G31" s="205" t="s">
        <v>72</v>
      </c>
      <c r="H31" s="199" t="s">
        <v>72</v>
      </c>
      <c r="I31" s="197">
        <v>9375</v>
      </c>
      <c r="J31" s="197" t="s">
        <v>72</v>
      </c>
      <c r="K31" s="52"/>
      <c r="L31" s="262"/>
      <c r="P31" s="266"/>
      <c r="Q31" s="266"/>
    </row>
    <row r="32" spans="1:17" ht="12.75">
      <c r="A32" s="13" t="s">
        <v>312</v>
      </c>
      <c r="B32" s="205" t="s">
        <v>72</v>
      </c>
      <c r="C32" s="199">
        <v>7238</v>
      </c>
      <c r="D32" s="197">
        <v>7238</v>
      </c>
      <c r="E32" s="198" t="s">
        <v>72</v>
      </c>
      <c r="F32" s="198" t="s">
        <v>72</v>
      </c>
      <c r="G32" s="205" t="s">
        <v>72</v>
      </c>
      <c r="H32" s="199" t="s">
        <v>72</v>
      </c>
      <c r="I32" s="197">
        <v>7238</v>
      </c>
      <c r="J32" s="197" t="s">
        <v>72</v>
      </c>
      <c r="K32" s="52"/>
      <c r="L32" s="262"/>
      <c r="P32" s="266"/>
      <c r="Q32" s="266"/>
    </row>
    <row r="33" spans="1:17" ht="12.75">
      <c r="A33" s="95" t="s">
        <v>254</v>
      </c>
      <c r="B33" s="200" t="s">
        <v>72</v>
      </c>
      <c r="C33" s="201">
        <v>89748</v>
      </c>
      <c r="D33" s="200">
        <v>89748</v>
      </c>
      <c r="E33" s="200" t="s">
        <v>72</v>
      </c>
      <c r="F33" s="202" t="s">
        <v>72</v>
      </c>
      <c r="G33" s="200" t="s">
        <v>72</v>
      </c>
      <c r="H33" s="201" t="s">
        <v>72</v>
      </c>
      <c r="I33" s="200">
        <v>16613</v>
      </c>
      <c r="J33" s="200">
        <v>73135</v>
      </c>
      <c r="K33" s="52"/>
      <c r="L33" s="262"/>
      <c r="P33" s="266"/>
      <c r="Q33" s="266"/>
    </row>
    <row r="34" spans="1:17" s="99" customFormat="1" ht="12.75">
      <c r="A34" s="95"/>
      <c r="B34" s="200"/>
      <c r="C34" s="201"/>
      <c r="D34" s="200"/>
      <c r="E34" s="200"/>
      <c r="F34" s="200"/>
      <c r="G34" s="200"/>
      <c r="H34" s="201"/>
      <c r="I34" s="200"/>
      <c r="J34" s="200"/>
      <c r="K34" s="279"/>
      <c r="L34" s="288"/>
      <c r="P34" s="268"/>
      <c r="Q34" s="268"/>
    </row>
    <row r="35" spans="1:17" ht="12.75">
      <c r="A35" s="13" t="s">
        <v>266</v>
      </c>
      <c r="B35" s="197">
        <v>40171</v>
      </c>
      <c r="C35" s="199">
        <v>481603</v>
      </c>
      <c r="D35" s="197">
        <v>521774</v>
      </c>
      <c r="E35" s="198" t="s">
        <v>72</v>
      </c>
      <c r="F35" s="198" t="s">
        <v>72</v>
      </c>
      <c r="G35" s="197" t="s">
        <v>72</v>
      </c>
      <c r="H35" s="199" t="s">
        <v>72</v>
      </c>
      <c r="I35" s="197" t="s">
        <v>72</v>
      </c>
      <c r="J35" s="197">
        <v>521774</v>
      </c>
      <c r="L35" s="262"/>
      <c r="P35" s="266"/>
      <c r="Q35" s="266"/>
    </row>
    <row r="36" spans="1:10" ht="12.75">
      <c r="A36" s="13" t="s">
        <v>285</v>
      </c>
      <c r="B36" s="197">
        <v>4320</v>
      </c>
      <c r="C36" s="199" t="s">
        <v>72</v>
      </c>
      <c r="D36" s="197">
        <v>4320</v>
      </c>
      <c r="E36" s="198">
        <v>405</v>
      </c>
      <c r="F36" s="198">
        <v>1550</v>
      </c>
      <c r="G36" s="197">
        <v>290</v>
      </c>
      <c r="H36" s="199">
        <v>2075</v>
      </c>
      <c r="I36" s="197" t="s">
        <v>72</v>
      </c>
      <c r="J36" s="197" t="s">
        <v>72</v>
      </c>
    </row>
    <row r="37" spans="1:10" ht="12.75">
      <c r="A37" s="13" t="s">
        <v>267</v>
      </c>
      <c r="B37" s="197">
        <v>6115</v>
      </c>
      <c r="C37" s="199" t="s">
        <v>72</v>
      </c>
      <c r="D37" s="197">
        <v>6115</v>
      </c>
      <c r="E37" s="198">
        <v>6115</v>
      </c>
      <c r="F37" s="198" t="s">
        <v>72</v>
      </c>
      <c r="G37" s="197" t="s">
        <v>72</v>
      </c>
      <c r="H37" s="199" t="s">
        <v>72</v>
      </c>
      <c r="I37" s="197" t="s">
        <v>72</v>
      </c>
      <c r="J37" s="197" t="s">
        <v>72</v>
      </c>
    </row>
    <row r="38" spans="1:10" ht="12.75">
      <c r="A38" s="13" t="s">
        <v>286</v>
      </c>
      <c r="B38" s="197">
        <v>45519</v>
      </c>
      <c r="C38" s="199" t="s">
        <v>72</v>
      </c>
      <c r="D38" s="197">
        <v>45519</v>
      </c>
      <c r="E38" s="198">
        <v>24852</v>
      </c>
      <c r="F38" s="198" t="s">
        <v>72</v>
      </c>
      <c r="G38" s="197">
        <v>11330</v>
      </c>
      <c r="H38" s="199">
        <v>9337</v>
      </c>
      <c r="I38" s="197" t="s">
        <v>72</v>
      </c>
      <c r="J38" s="197" t="s">
        <v>72</v>
      </c>
    </row>
    <row r="39" spans="1:10" ht="12.75">
      <c r="A39" s="95" t="s">
        <v>162</v>
      </c>
      <c r="B39" s="200">
        <v>96125</v>
      </c>
      <c r="C39" s="201">
        <v>481603</v>
      </c>
      <c r="D39" s="200">
        <v>577728</v>
      </c>
      <c r="E39" s="202">
        <v>31372</v>
      </c>
      <c r="F39" s="202">
        <v>1550</v>
      </c>
      <c r="G39" s="200">
        <v>11620</v>
      </c>
      <c r="H39" s="201">
        <v>11412</v>
      </c>
      <c r="I39" s="200" t="s">
        <v>72</v>
      </c>
      <c r="J39" s="200">
        <v>521774</v>
      </c>
    </row>
    <row r="40" spans="1:10" ht="12.75">
      <c r="A40" s="13"/>
      <c r="B40" s="197"/>
      <c r="C40" s="199"/>
      <c r="D40" s="197"/>
      <c r="E40" s="197"/>
      <c r="F40" s="197"/>
      <c r="G40" s="197"/>
      <c r="H40" s="199"/>
      <c r="I40" s="197"/>
      <c r="J40" s="197"/>
    </row>
    <row r="41" spans="1:10" ht="12.75">
      <c r="A41" s="13" t="s">
        <v>271</v>
      </c>
      <c r="B41" s="197">
        <v>912</v>
      </c>
      <c r="C41" s="199" t="s">
        <v>72</v>
      </c>
      <c r="D41" s="197">
        <v>912</v>
      </c>
      <c r="E41" s="197" t="s">
        <v>72</v>
      </c>
      <c r="F41" s="197" t="s">
        <v>72</v>
      </c>
      <c r="G41" s="197" t="s">
        <v>72</v>
      </c>
      <c r="H41" s="199" t="s">
        <v>72</v>
      </c>
      <c r="I41" s="197" t="s">
        <v>72</v>
      </c>
      <c r="J41" s="197">
        <v>912</v>
      </c>
    </row>
    <row r="42" spans="1:10" ht="12.75">
      <c r="A42" s="95" t="s">
        <v>163</v>
      </c>
      <c r="B42" s="200">
        <v>912</v>
      </c>
      <c r="C42" s="201" t="s">
        <v>72</v>
      </c>
      <c r="D42" s="200">
        <v>912</v>
      </c>
      <c r="E42" s="200" t="s">
        <v>72</v>
      </c>
      <c r="F42" s="200" t="s">
        <v>72</v>
      </c>
      <c r="G42" s="200" t="s">
        <v>72</v>
      </c>
      <c r="H42" s="201" t="s">
        <v>72</v>
      </c>
      <c r="I42" s="200" t="s">
        <v>72</v>
      </c>
      <c r="J42" s="200">
        <v>912</v>
      </c>
    </row>
    <row r="43" spans="1:10" ht="12.75">
      <c r="A43" s="95"/>
      <c r="B43" s="200"/>
      <c r="C43" s="201"/>
      <c r="D43" s="200"/>
      <c r="E43" s="200"/>
      <c r="F43" s="200"/>
      <c r="G43" s="200"/>
      <c r="H43" s="201"/>
      <c r="I43" s="200"/>
      <c r="J43" s="200"/>
    </row>
    <row r="44" spans="1:10" ht="12.75">
      <c r="A44" s="13" t="s">
        <v>275</v>
      </c>
      <c r="B44" s="197">
        <v>2682</v>
      </c>
      <c r="C44" s="198" t="s">
        <v>72</v>
      </c>
      <c r="D44" s="197">
        <v>2682</v>
      </c>
      <c r="E44" s="198" t="s">
        <v>72</v>
      </c>
      <c r="F44" s="197" t="s">
        <v>72</v>
      </c>
      <c r="G44" s="197">
        <v>2682</v>
      </c>
      <c r="H44" s="205" t="s">
        <v>72</v>
      </c>
      <c r="I44" s="197" t="s">
        <v>72</v>
      </c>
      <c r="J44" s="197" t="s">
        <v>72</v>
      </c>
    </row>
    <row r="45" spans="1:10" ht="12.75">
      <c r="A45" s="13" t="s">
        <v>276</v>
      </c>
      <c r="B45" s="197">
        <v>283162</v>
      </c>
      <c r="C45" s="198">
        <v>6756</v>
      </c>
      <c r="D45" s="197">
        <v>289918</v>
      </c>
      <c r="E45" s="198" t="s">
        <v>72</v>
      </c>
      <c r="F45" s="197" t="s">
        <v>72</v>
      </c>
      <c r="G45" s="205" t="s">
        <v>72</v>
      </c>
      <c r="H45" s="205" t="s">
        <v>72</v>
      </c>
      <c r="I45" s="197" t="s">
        <v>72</v>
      </c>
      <c r="J45" s="197">
        <v>289918</v>
      </c>
    </row>
    <row r="46" spans="1:10" ht="12.75">
      <c r="A46" s="13" t="s">
        <v>280</v>
      </c>
      <c r="B46" s="197">
        <v>1132</v>
      </c>
      <c r="C46" s="198" t="s">
        <v>72</v>
      </c>
      <c r="D46" s="197">
        <v>1132</v>
      </c>
      <c r="E46" s="198">
        <v>24</v>
      </c>
      <c r="F46" s="197" t="s">
        <v>72</v>
      </c>
      <c r="G46" s="205">
        <v>30</v>
      </c>
      <c r="H46" s="205" t="s">
        <v>72</v>
      </c>
      <c r="I46" s="198" t="s">
        <v>72</v>
      </c>
      <c r="J46" s="198">
        <v>1078</v>
      </c>
    </row>
    <row r="47" spans="1:10" ht="12.75">
      <c r="A47" s="95" t="s">
        <v>255</v>
      </c>
      <c r="B47" s="200">
        <v>286976</v>
      </c>
      <c r="C47" s="202">
        <v>6756</v>
      </c>
      <c r="D47" s="202">
        <v>293732</v>
      </c>
      <c r="E47" s="202">
        <v>24</v>
      </c>
      <c r="F47" s="200" t="s">
        <v>72</v>
      </c>
      <c r="G47" s="200">
        <v>2712</v>
      </c>
      <c r="H47" s="206" t="s">
        <v>72</v>
      </c>
      <c r="I47" s="202" t="s">
        <v>72</v>
      </c>
      <c r="J47" s="202">
        <v>290996</v>
      </c>
    </row>
    <row r="48" spans="1:10" ht="12.75">
      <c r="A48" s="13"/>
      <c r="B48" s="197"/>
      <c r="C48" s="197"/>
      <c r="D48" s="197"/>
      <c r="E48" s="197"/>
      <c r="F48" s="197"/>
      <c r="G48" s="197"/>
      <c r="H48" s="199"/>
      <c r="I48" s="197"/>
      <c r="J48" s="197"/>
    </row>
    <row r="49" spans="1:10" ht="13.5" thickBot="1">
      <c r="A49" s="98" t="s">
        <v>284</v>
      </c>
      <c r="B49" s="203">
        <v>809043</v>
      </c>
      <c r="C49" s="203">
        <v>1111013</v>
      </c>
      <c r="D49" s="203">
        <v>1920056</v>
      </c>
      <c r="E49" s="203">
        <v>36512</v>
      </c>
      <c r="F49" s="203">
        <v>18349</v>
      </c>
      <c r="G49" s="203">
        <v>64383</v>
      </c>
      <c r="H49" s="203">
        <v>20708</v>
      </c>
      <c r="I49" s="203">
        <v>858243</v>
      </c>
      <c r="J49" s="203">
        <v>921861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62"/>
  <dimension ref="A1:N35"/>
  <sheetViews>
    <sheetView showGridLines="0" zoomScale="75" zoomScaleNormal="75" zoomScaleSheetLayoutView="75" workbookViewId="0" topLeftCell="A1">
      <selection activeCell="A7" sqref="A7:I7"/>
    </sheetView>
  </sheetViews>
  <sheetFormatPr defaultColWidth="11.421875" defaultRowHeight="12.75"/>
  <cols>
    <col min="1" max="1" width="34.421875" style="3" customWidth="1"/>
    <col min="2" max="8" width="10.7109375" style="3" customWidth="1"/>
    <col min="9" max="16384" width="11.421875" style="3" customWidth="1"/>
  </cols>
  <sheetData>
    <row r="1" spans="1:9" s="2" customFormat="1" ht="18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2.75">
      <c r="A2" s="110"/>
      <c r="B2" s="110"/>
      <c r="C2" s="110"/>
      <c r="D2" s="110"/>
      <c r="E2" s="110"/>
      <c r="F2" s="110"/>
      <c r="G2" s="110"/>
      <c r="H2" s="110"/>
      <c r="I2" s="111"/>
    </row>
    <row r="3" spans="1:9" ht="15">
      <c r="A3" s="325" t="s">
        <v>341</v>
      </c>
      <c r="B3" s="325"/>
      <c r="C3" s="325"/>
      <c r="D3" s="325"/>
      <c r="E3" s="325"/>
      <c r="F3" s="325"/>
      <c r="G3" s="325"/>
      <c r="H3" s="325"/>
      <c r="I3" s="325"/>
    </row>
    <row r="4" spans="1:9" s="112" customFormat="1" ht="15">
      <c r="A4" s="325" t="s">
        <v>199</v>
      </c>
      <c r="B4" s="325"/>
      <c r="C4" s="325"/>
      <c r="D4" s="325"/>
      <c r="E4" s="325"/>
      <c r="F4" s="325"/>
      <c r="G4" s="325"/>
      <c r="H4" s="325"/>
      <c r="I4" s="325"/>
    </row>
    <row r="5" spans="1:9" s="112" customFormat="1" ht="15">
      <c r="A5" s="395" t="s">
        <v>327</v>
      </c>
      <c r="B5" s="395"/>
      <c r="C5" s="395"/>
      <c r="D5" s="395"/>
      <c r="E5" s="395"/>
      <c r="F5" s="395"/>
      <c r="G5" s="395"/>
      <c r="H5" s="395"/>
      <c r="I5" s="395"/>
    </row>
    <row r="6" spans="1:9" ht="13.5" thickBot="1">
      <c r="A6" s="7"/>
      <c r="B6" s="7"/>
      <c r="C6" s="7"/>
      <c r="D6" s="7"/>
      <c r="E6" s="7"/>
      <c r="F6" s="7"/>
      <c r="G6" s="7"/>
      <c r="H6" s="7"/>
      <c r="I6" s="111"/>
    </row>
    <row r="7" spans="1:9" ht="14.25">
      <c r="A7" s="310"/>
      <c r="B7" s="396" t="s">
        <v>200</v>
      </c>
      <c r="C7" s="397"/>
      <c r="D7" s="396" t="s">
        <v>214</v>
      </c>
      <c r="E7" s="397"/>
      <c r="F7" s="396" t="s">
        <v>201</v>
      </c>
      <c r="G7" s="397"/>
      <c r="H7" s="396" t="s">
        <v>50</v>
      </c>
      <c r="I7" s="398"/>
    </row>
    <row r="8" spans="1:9" ht="12.75">
      <c r="A8" s="113" t="s">
        <v>202</v>
      </c>
      <c r="B8" s="113"/>
      <c r="C8" s="114"/>
      <c r="D8" s="113"/>
      <c r="E8" s="115"/>
      <c r="F8" s="116"/>
      <c r="G8" s="114"/>
      <c r="H8" s="113"/>
      <c r="I8" s="115"/>
    </row>
    <row r="9" spans="1:9" ht="13.5" thickBot="1">
      <c r="A9" s="178"/>
      <c r="B9" s="179" t="s">
        <v>8</v>
      </c>
      <c r="C9" s="179" t="s">
        <v>203</v>
      </c>
      <c r="D9" s="179" t="s">
        <v>8</v>
      </c>
      <c r="E9" s="180" t="s">
        <v>203</v>
      </c>
      <c r="F9" s="181" t="s">
        <v>8</v>
      </c>
      <c r="G9" s="179" t="s">
        <v>203</v>
      </c>
      <c r="H9" s="179" t="s">
        <v>8</v>
      </c>
      <c r="I9" s="180" t="s">
        <v>203</v>
      </c>
    </row>
    <row r="10" spans="1:9" s="112" customFormat="1" ht="12.75">
      <c r="A10" s="117" t="s">
        <v>244</v>
      </c>
      <c r="B10" s="118">
        <v>39419</v>
      </c>
      <c r="C10" s="118">
        <v>22797</v>
      </c>
      <c r="D10" s="118">
        <v>11157</v>
      </c>
      <c r="E10" s="119">
        <v>4254</v>
      </c>
      <c r="F10" s="120">
        <v>22247</v>
      </c>
      <c r="G10" s="118">
        <v>12590</v>
      </c>
      <c r="H10" s="118">
        <v>6015</v>
      </c>
      <c r="I10" s="119">
        <v>5953</v>
      </c>
    </row>
    <row r="11" spans="1:9" ht="12.75">
      <c r="A11" s="121"/>
      <c r="B11" s="122"/>
      <c r="C11" s="122"/>
      <c r="D11" s="122"/>
      <c r="E11" s="123"/>
      <c r="F11" s="124"/>
      <c r="G11" s="122"/>
      <c r="H11" s="122"/>
      <c r="I11" s="123"/>
    </row>
    <row r="12" spans="1:9" s="112" customFormat="1" ht="12.75">
      <c r="A12" s="121" t="s">
        <v>204</v>
      </c>
      <c r="B12" s="125">
        <v>5701</v>
      </c>
      <c r="C12" s="125">
        <v>5644</v>
      </c>
      <c r="D12" s="125" t="s">
        <v>72</v>
      </c>
      <c r="E12" s="126" t="s">
        <v>72</v>
      </c>
      <c r="F12" s="127" t="s">
        <v>72</v>
      </c>
      <c r="G12" s="125" t="s">
        <v>72</v>
      </c>
      <c r="H12" s="125">
        <v>5701</v>
      </c>
      <c r="I12" s="126">
        <v>5644</v>
      </c>
    </row>
    <row r="13" spans="1:9" ht="12.75">
      <c r="A13" s="121"/>
      <c r="B13" s="122"/>
      <c r="C13" s="122"/>
      <c r="D13" s="122"/>
      <c r="E13" s="123"/>
      <c r="F13" s="124"/>
      <c r="G13" s="122"/>
      <c r="H13" s="122"/>
      <c r="I13" s="123"/>
    </row>
    <row r="14" spans="1:9" s="112" customFormat="1" ht="12.75">
      <c r="A14" s="121" t="s">
        <v>245</v>
      </c>
      <c r="B14" s="125">
        <v>33478</v>
      </c>
      <c r="C14" s="125">
        <v>16914</v>
      </c>
      <c r="D14" s="125">
        <v>11157</v>
      </c>
      <c r="E14" s="126">
        <v>4254</v>
      </c>
      <c r="F14" s="127">
        <v>22247</v>
      </c>
      <c r="G14" s="125">
        <v>12590</v>
      </c>
      <c r="H14" s="125">
        <v>74</v>
      </c>
      <c r="I14" s="126">
        <v>70</v>
      </c>
    </row>
    <row r="15" spans="1:9" ht="12.75">
      <c r="A15" s="121"/>
      <c r="B15" s="122"/>
      <c r="C15" s="122"/>
      <c r="D15" s="122"/>
      <c r="E15" s="123"/>
      <c r="F15" s="124"/>
      <c r="G15" s="122"/>
      <c r="H15" s="122"/>
      <c r="I15" s="123"/>
    </row>
    <row r="16" spans="1:9" s="112" customFormat="1" ht="12.75">
      <c r="A16" s="121" t="s">
        <v>205</v>
      </c>
      <c r="B16" s="125">
        <v>241</v>
      </c>
      <c r="C16" s="125">
        <v>179</v>
      </c>
      <c r="D16" s="125">
        <v>65</v>
      </c>
      <c r="E16" s="126">
        <v>37</v>
      </c>
      <c r="F16" s="127">
        <v>160</v>
      </c>
      <c r="G16" s="125">
        <v>131</v>
      </c>
      <c r="H16" s="125">
        <v>16</v>
      </c>
      <c r="I16" s="126">
        <v>11</v>
      </c>
    </row>
    <row r="17" spans="1:9" ht="12.75">
      <c r="A17" s="128" t="s">
        <v>206</v>
      </c>
      <c r="B17" s="122">
        <v>16</v>
      </c>
      <c r="C17" s="122">
        <v>11</v>
      </c>
      <c r="D17" s="122" t="s">
        <v>72</v>
      </c>
      <c r="E17" s="123" t="s">
        <v>72</v>
      </c>
      <c r="F17" s="124" t="s">
        <v>72</v>
      </c>
      <c r="G17" s="122" t="s">
        <v>72</v>
      </c>
      <c r="H17" s="122">
        <v>16</v>
      </c>
      <c r="I17" s="123">
        <v>11</v>
      </c>
    </row>
    <row r="18" spans="1:9" ht="12.75">
      <c r="A18" s="128"/>
      <c r="B18" s="122"/>
      <c r="C18" s="122"/>
      <c r="D18" s="122"/>
      <c r="E18" s="123"/>
      <c r="F18" s="124"/>
      <c r="G18" s="122"/>
      <c r="H18" s="122"/>
      <c r="I18" s="123"/>
    </row>
    <row r="19" spans="1:10" s="112" customFormat="1" ht="12.75">
      <c r="A19" s="121" t="s">
        <v>207</v>
      </c>
      <c r="B19" s="125">
        <v>10964</v>
      </c>
      <c r="C19" s="125">
        <v>4473</v>
      </c>
      <c r="D19" s="125">
        <v>4177</v>
      </c>
      <c r="E19" s="126">
        <v>1694</v>
      </c>
      <c r="F19" s="127">
        <v>6621</v>
      </c>
      <c r="G19" s="125">
        <v>2702</v>
      </c>
      <c r="H19" s="125">
        <v>166</v>
      </c>
      <c r="I19" s="126">
        <v>77</v>
      </c>
      <c r="J19" s="208"/>
    </row>
    <row r="20" spans="1:9" ht="12.75">
      <c r="A20" s="128" t="s">
        <v>208</v>
      </c>
      <c r="B20" s="122">
        <v>2485</v>
      </c>
      <c r="C20" s="122">
        <v>394</v>
      </c>
      <c r="D20" s="122">
        <v>727</v>
      </c>
      <c r="E20" s="123">
        <v>121</v>
      </c>
      <c r="F20" s="124">
        <v>1742</v>
      </c>
      <c r="G20" s="122">
        <v>258</v>
      </c>
      <c r="H20" s="122">
        <v>15</v>
      </c>
      <c r="I20" s="123">
        <v>15</v>
      </c>
    </row>
    <row r="21" spans="1:9" ht="12.75">
      <c r="A21" s="128"/>
      <c r="B21" s="122"/>
      <c r="C21" s="122"/>
      <c r="D21" s="122"/>
      <c r="E21" s="123"/>
      <c r="F21" s="124"/>
      <c r="G21" s="122"/>
      <c r="H21" s="122"/>
      <c r="I21" s="123"/>
    </row>
    <row r="22" spans="1:9" s="112" customFormat="1" ht="12.75">
      <c r="A22" s="121" t="s">
        <v>246</v>
      </c>
      <c r="B22" s="125">
        <v>23345</v>
      </c>
      <c r="C22" s="125">
        <v>13336</v>
      </c>
      <c r="D22" s="125">
        <v>7523</v>
      </c>
      <c r="E22" s="126">
        <v>3114</v>
      </c>
      <c r="F22" s="127">
        <v>15779</v>
      </c>
      <c r="G22" s="125">
        <v>10212</v>
      </c>
      <c r="H22" s="125">
        <v>42</v>
      </c>
      <c r="I22" s="126">
        <v>10</v>
      </c>
    </row>
    <row r="23" spans="1:9" ht="12.75">
      <c r="A23" s="128" t="s">
        <v>209</v>
      </c>
      <c r="B23" s="122">
        <v>13702</v>
      </c>
      <c r="C23" s="122">
        <v>6494</v>
      </c>
      <c r="D23" s="122">
        <v>7044</v>
      </c>
      <c r="E23" s="123">
        <v>2857</v>
      </c>
      <c r="F23" s="124">
        <v>6616</v>
      </c>
      <c r="G23" s="122">
        <v>3627</v>
      </c>
      <c r="H23" s="122">
        <v>41</v>
      </c>
      <c r="I23" s="123">
        <v>10</v>
      </c>
    </row>
    <row r="24" spans="1:9" ht="12.75">
      <c r="A24" s="128" t="s">
        <v>210</v>
      </c>
      <c r="B24" s="122">
        <v>8543</v>
      </c>
      <c r="C24" s="122">
        <v>6308</v>
      </c>
      <c r="D24" s="122">
        <v>278</v>
      </c>
      <c r="E24" s="123">
        <v>180</v>
      </c>
      <c r="F24" s="124">
        <v>8265</v>
      </c>
      <c r="G24" s="122">
        <v>6128</v>
      </c>
      <c r="H24" s="122">
        <v>0</v>
      </c>
      <c r="I24" s="123">
        <v>0</v>
      </c>
    </row>
    <row r="25" spans="1:9" ht="12.75">
      <c r="A25" s="129" t="s">
        <v>211</v>
      </c>
      <c r="B25" s="122">
        <v>7952</v>
      </c>
      <c r="C25" s="122">
        <v>5741</v>
      </c>
      <c r="D25" s="122">
        <v>261</v>
      </c>
      <c r="E25" s="123">
        <v>163</v>
      </c>
      <c r="F25" s="124">
        <v>7691</v>
      </c>
      <c r="G25" s="122">
        <v>5578</v>
      </c>
      <c r="H25" s="122">
        <v>0</v>
      </c>
      <c r="I25" s="123">
        <v>0</v>
      </c>
    </row>
    <row r="26" spans="1:9" ht="12.75">
      <c r="A26" s="129" t="s">
        <v>212</v>
      </c>
      <c r="B26" s="122">
        <v>591</v>
      </c>
      <c r="C26" s="122">
        <v>567</v>
      </c>
      <c r="D26" s="122">
        <v>17</v>
      </c>
      <c r="E26" s="123">
        <v>17</v>
      </c>
      <c r="F26" s="124">
        <v>574</v>
      </c>
      <c r="G26" s="122">
        <v>550</v>
      </c>
      <c r="H26" s="122">
        <v>0</v>
      </c>
      <c r="I26" s="123">
        <v>0</v>
      </c>
    </row>
    <row r="27" spans="1:9" ht="12.75">
      <c r="A27" s="128" t="s">
        <v>178</v>
      </c>
      <c r="B27" s="122">
        <v>676</v>
      </c>
      <c r="C27" s="122">
        <v>331</v>
      </c>
      <c r="D27" s="122">
        <v>0</v>
      </c>
      <c r="E27" s="123">
        <v>0</v>
      </c>
      <c r="F27" s="124">
        <v>676</v>
      </c>
      <c r="G27" s="122">
        <v>331</v>
      </c>
      <c r="H27" s="122">
        <v>0</v>
      </c>
      <c r="I27" s="123">
        <v>0</v>
      </c>
    </row>
    <row r="28" spans="1:9" ht="12.75">
      <c r="A28" s="128" t="s">
        <v>213</v>
      </c>
      <c r="B28" s="122">
        <v>424</v>
      </c>
      <c r="C28" s="122">
        <v>203</v>
      </c>
      <c r="D28" s="122">
        <v>201</v>
      </c>
      <c r="E28" s="123">
        <v>77</v>
      </c>
      <c r="F28" s="124">
        <v>222</v>
      </c>
      <c r="G28" s="122">
        <v>126</v>
      </c>
      <c r="H28" s="122">
        <v>1</v>
      </c>
      <c r="I28" s="123">
        <v>0</v>
      </c>
    </row>
    <row r="29" spans="1:9" ht="12.75">
      <c r="A29" s="128"/>
      <c r="B29" s="122"/>
      <c r="C29" s="122"/>
      <c r="D29" s="122"/>
      <c r="E29" s="123"/>
      <c r="F29" s="124"/>
      <c r="G29" s="122"/>
      <c r="H29" s="122"/>
      <c r="I29" s="123"/>
    </row>
    <row r="30" spans="1:9" s="112" customFormat="1" ht="13.5" thickBot="1">
      <c r="A30" s="130" t="s">
        <v>247</v>
      </c>
      <c r="B30" s="131">
        <v>-589</v>
      </c>
      <c r="C30" s="131">
        <v>-716</v>
      </c>
      <c r="D30" s="131">
        <v>-478</v>
      </c>
      <c r="E30" s="132">
        <v>-517</v>
      </c>
      <c r="F30" s="131">
        <v>7</v>
      </c>
      <c r="G30" s="131">
        <v>-193</v>
      </c>
      <c r="H30" s="131">
        <v>-118</v>
      </c>
      <c r="I30" s="132">
        <v>-6</v>
      </c>
    </row>
    <row r="31" spans="1:12" ht="14.25">
      <c r="A31" s="133" t="s">
        <v>215</v>
      </c>
      <c r="B31" s="134"/>
      <c r="C31" s="134"/>
      <c r="D31" s="134"/>
      <c r="E31" s="134"/>
      <c r="F31" s="134"/>
      <c r="G31" s="135"/>
      <c r="H31" s="135"/>
      <c r="I31" s="135"/>
      <c r="J31" s="135"/>
      <c r="K31" s="135"/>
      <c r="L31" s="77"/>
    </row>
    <row r="32" spans="2:8" ht="12.75">
      <c r="B32" s="90"/>
      <c r="C32" s="7"/>
      <c r="D32" s="7"/>
      <c r="E32" s="7"/>
      <c r="F32" s="7"/>
      <c r="G32" s="7"/>
      <c r="H32" s="7"/>
    </row>
    <row r="33" spans="2:9" ht="12.75">
      <c r="B33" s="90"/>
      <c r="C33" s="90"/>
      <c r="D33" s="90"/>
      <c r="E33" s="90"/>
      <c r="F33" s="90"/>
      <c r="G33" s="90"/>
      <c r="H33" s="90"/>
      <c r="I33" s="90"/>
    </row>
    <row r="34" spans="2:14" ht="12.75">
      <c r="B34" s="90"/>
      <c r="C34" s="90"/>
      <c r="D34" s="90"/>
      <c r="E34" s="394"/>
      <c r="F34" s="394"/>
      <c r="G34" s="394"/>
      <c r="H34" s="394"/>
      <c r="I34" s="394"/>
      <c r="J34" s="394"/>
      <c r="K34" s="394"/>
      <c r="L34" s="394"/>
      <c r="M34" s="394"/>
      <c r="N34" s="394"/>
    </row>
    <row r="35" spans="2:8" ht="12.75">
      <c r="B35" s="7"/>
      <c r="C35" s="7"/>
      <c r="D35" s="7"/>
      <c r="H35" s="7"/>
    </row>
    <row r="37" ht="22.5" customHeight="1"/>
    <row r="38" ht="22.5" customHeight="1"/>
    <row r="39" ht="22.5" customHeight="1"/>
    <row r="40" ht="22.5" customHeight="1"/>
    <row r="41" ht="22.5" customHeight="1"/>
    <row r="44" ht="22.5" customHeight="1"/>
    <row r="45" ht="22.5" customHeight="1"/>
    <row r="46" ht="22.5" customHeight="1"/>
    <row r="47" ht="22.5" customHeight="1"/>
  </sheetData>
  <mergeCells count="9">
    <mergeCell ref="A1:I1"/>
    <mergeCell ref="E34:N34"/>
    <mergeCell ref="A3:I3"/>
    <mergeCell ref="A4:I4"/>
    <mergeCell ref="A5:I5"/>
    <mergeCell ref="D7:E7"/>
    <mergeCell ref="B7:C7"/>
    <mergeCell ref="H7:I7"/>
    <mergeCell ref="F7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/>
  <dimension ref="A1:N51"/>
  <sheetViews>
    <sheetView showGridLines="0" showZeros="0" zoomScale="75" zoomScaleNormal="75" zoomScaleSheetLayoutView="25" workbookViewId="0" topLeftCell="A31">
      <selection activeCell="G7" activeCellId="1" sqref="D7 G7"/>
    </sheetView>
  </sheetViews>
  <sheetFormatPr defaultColWidth="11.421875" defaultRowHeight="12.75"/>
  <cols>
    <col min="1" max="1" width="34.7109375" style="3" customWidth="1"/>
    <col min="2" max="6" width="11.421875" style="3" customWidth="1"/>
    <col min="7" max="7" width="11.421875" style="7" customWidth="1"/>
    <col min="8" max="8" width="11.421875" style="3" customWidth="1"/>
    <col min="9" max="10" width="11.421875" style="77" customWidth="1"/>
    <col min="11" max="16384" width="11.421875" style="3" customWidth="1"/>
  </cols>
  <sheetData>
    <row r="1" spans="1:10" s="2" customFormat="1" ht="18">
      <c r="A1" s="401" t="s">
        <v>0</v>
      </c>
      <c r="B1" s="401"/>
      <c r="C1" s="401"/>
      <c r="D1" s="401"/>
      <c r="E1" s="401"/>
      <c r="F1" s="401"/>
      <c r="G1" s="401"/>
      <c r="I1" s="75"/>
      <c r="J1" s="75"/>
    </row>
    <row r="2" spans="1:8" ht="12.75">
      <c r="A2" s="77"/>
      <c r="B2" s="77"/>
      <c r="C2" s="77"/>
      <c r="D2" s="77"/>
      <c r="E2" s="77"/>
      <c r="F2" s="77"/>
      <c r="G2" s="90"/>
      <c r="H2" s="77"/>
    </row>
    <row r="3" spans="1:8" ht="15">
      <c r="A3" s="402" t="s">
        <v>358</v>
      </c>
      <c r="B3" s="402"/>
      <c r="C3" s="402"/>
      <c r="D3" s="402"/>
      <c r="E3" s="402"/>
      <c r="F3" s="402"/>
      <c r="G3" s="402"/>
      <c r="H3" s="76"/>
    </row>
    <row r="4" spans="1:8" ht="15" thickBot="1">
      <c r="A4" s="76"/>
      <c r="B4" s="210"/>
      <c r="C4" s="210"/>
      <c r="D4" s="210"/>
      <c r="E4" s="210"/>
      <c r="F4" s="210"/>
      <c r="G4" s="211"/>
      <c r="H4" s="210"/>
    </row>
    <row r="5" spans="1:8" ht="12.75">
      <c r="A5" s="386" t="s">
        <v>342</v>
      </c>
      <c r="B5" s="399" t="s">
        <v>31</v>
      </c>
      <c r="C5" s="399"/>
      <c r="D5" s="399"/>
      <c r="E5" s="399" t="s">
        <v>32</v>
      </c>
      <c r="F5" s="399"/>
      <c r="G5" s="400"/>
      <c r="H5" s="212"/>
    </row>
    <row r="6" spans="1:8" ht="13.5" thickBot="1">
      <c r="A6" s="387"/>
      <c r="B6" s="213">
        <v>2001</v>
      </c>
      <c r="C6" s="213">
        <v>2002</v>
      </c>
      <c r="D6" s="213">
        <v>2003</v>
      </c>
      <c r="E6" s="213">
        <v>2001</v>
      </c>
      <c r="F6" s="214">
        <v>2002</v>
      </c>
      <c r="G6" s="214">
        <v>2003</v>
      </c>
      <c r="H6" s="212"/>
    </row>
    <row r="7" spans="1:8" ht="12.75">
      <c r="A7" s="91" t="s">
        <v>68</v>
      </c>
      <c r="B7" s="79">
        <v>4043.849</v>
      </c>
      <c r="C7" s="79">
        <v>22441.046</v>
      </c>
      <c r="D7" s="79">
        <v>2524</v>
      </c>
      <c r="E7" s="79">
        <v>238528.721</v>
      </c>
      <c r="F7" s="79">
        <v>1010580.176</v>
      </c>
      <c r="G7" s="80">
        <v>277879</v>
      </c>
      <c r="H7" s="77"/>
    </row>
    <row r="8" spans="1:8" ht="12.75">
      <c r="A8" s="81"/>
      <c r="B8" s="82"/>
      <c r="C8" s="82"/>
      <c r="D8" s="82"/>
      <c r="E8" s="82"/>
      <c r="F8" s="82"/>
      <c r="G8" s="83"/>
      <c r="H8" s="77"/>
    </row>
    <row r="9" spans="1:8" ht="12.75">
      <c r="A9" s="182" t="s">
        <v>248</v>
      </c>
      <c r="B9" s="82"/>
      <c r="C9" s="82"/>
      <c r="D9" s="82"/>
      <c r="E9" s="82"/>
      <c r="F9" s="82"/>
      <c r="G9" s="83"/>
      <c r="H9" s="77"/>
    </row>
    <row r="10" spans="1:11" ht="12.75">
      <c r="A10" s="91" t="s">
        <v>69</v>
      </c>
      <c r="B10" s="92">
        <v>2139.084</v>
      </c>
      <c r="C10" s="92">
        <v>20964.456000000002</v>
      </c>
      <c r="D10" s="92">
        <f>SUM(D11:D23)</f>
        <v>913</v>
      </c>
      <c r="E10" s="92">
        <v>7580.566000000002</v>
      </c>
      <c r="F10" s="92">
        <v>752496.9629999999</v>
      </c>
      <c r="G10" s="93">
        <f>SUM(G11:G23)</f>
        <v>20757</v>
      </c>
      <c r="H10" s="77"/>
      <c r="K10" s="77"/>
    </row>
    <row r="11" spans="1:8" ht="12.75">
      <c r="A11" s="84" t="s">
        <v>70</v>
      </c>
      <c r="B11" s="85">
        <v>81.04</v>
      </c>
      <c r="C11" s="82">
        <v>782.89</v>
      </c>
      <c r="D11" s="82">
        <v>80</v>
      </c>
      <c r="E11" s="85">
        <v>793.46</v>
      </c>
      <c r="F11" s="82">
        <v>150760.683</v>
      </c>
      <c r="G11" s="77">
        <v>1237</v>
      </c>
      <c r="H11" s="77"/>
    </row>
    <row r="12" spans="1:8" ht="12.75">
      <c r="A12" s="84" t="s">
        <v>71</v>
      </c>
      <c r="B12" s="85" t="s">
        <v>72</v>
      </c>
      <c r="C12" s="85">
        <v>7.405</v>
      </c>
      <c r="D12" s="85" t="s">
        <v>72</v>
      </c>
      <c r="E12" s="85" t="s">
        <v>72</v>
      </c>
      <c r="F12" s="82">
        <v>4375.664</v>
      </c>
      <c r="G12" s="77">
        <v>95</v>
      </c>
      <c r="H12" s="77"/>
    </row>
    <row r="13" spans="1:8" ht="12.75">
      <c r="A13" s="84" t="s">
        <v>73</v>
      </c>
      <c r="B13" s="85" t="s">
        <v>72</v>
      </c>
      <c r="C13" s="85">
        <v>12.405</v>
      </c>
      <c r="D13" s="85" t="s">
        <v>72</v>
      </c>
      <c r="E13" s="85">
        <v>290.397</v>
      </c>
      <c r="F13" s="82">
        <v>14008.077000000001</v>
      </c>
      <c r="G13" s="190">
        <v>2</v>
      </c>
      <c r="H13" s="77"/>
    </row>
    <row r="14" spans="1:8" ht="12.75">
      <c r="A14" s="84" t="s">
        <v>74</v>
      </c>
      <c r="B14" s="85" t="s">
        <v>72</v>
      </c>
      <c r="C14" s="82">
        <v>21.976</v>
      </c>
      <c r="D14" s="85" t="s">
        <v>72</v>
      </c>
      <c r="E14" s="85" t="s">
        <v>72</v>
      </c>
      <c r="F14" s="82">
        <v>36339.815</v>
      </c>
      <c r="G14" s="77">
        <v>1928</v>
      </c>
      <c r="H14" s="77"/>
    </row>
    <row r="15" spans="1:8" ht="12.75">
      <c r="A15" s="84" t="s">
        <v>75</v>
      </c>
      <c r="B15" s="85" t="s">
        <v>72</v>
      </c>
      <c r="C15" s="85">
        <v>1.905</v>
      </c>
      <c r="D15" s="85" t="s">
        <v>72</v>
      </c>
      <c r="E15" s="85">
        <v>2.475</v>
      </c>
      <c r="F15" s="82">
        <v>10362.561</v>
      </c>
      <c r="G15" s="77">
        <v>0</v>
      </c>
      <c r="H15" s="77"/>
    </row>
    <row r="16" spans="1:8" ht="12.75">
      <c r="A16" s="84" t="s">
        <v>76</v>
      </c>
      <c r="B16" s="85">
        <v>413.405</v>
      </c>
      <c r="C16" s="82">
        <v>6070.598</v>
      </c>
      <c r="D16" s="77">
        <v>30</v>
      </c>
      <c r="E16" s="85">
        <v>5666.876</v>
      </c>
      <c r="F16" s="82">
        <v>161193.785</v>
      </c>
      <c r="G16" s="77">
        <v>11412</v>
      </c>
      <c r="H16" s="77"/>
    </row>
    <row r="17" spans="1:8" ht="12.75">
      <c r="A17" s="84" t="s">
        <v>77</v>
      </c>
      <c r="B17" s="85" t="s">
        <v>72</v>
      </c>
      <c r="C17" s="82">
        <v>78.973</v>
      </c>
      <c r="D17" s="85" t="s">
        <v>72</v>
      </c>
      <c r="E17" s="85">
        <v>1.372</v>
      </c>
      <c r="F17" s="85">
        <v>776.49</v>
      </c>
      <c r="G17" s="77">
        <v>0</v>
      </c>
      <c r="H17" s="77"/>
    </row>
    <row r="18" spans="1:8" ht="12.75">
      <c r="A18" s="84" t="s">
        <v>78</v>
      </c>
      <c r="B18" s="85" t="s">
        <v>72</v>
      </c>
      <c r="C18" s="82" t="s">
        <v>72</v>
      </c>
      <c r="D18" s="85">
        <v>6</v>
      </c>
      <c r="E18" s="85" t="s">
        <v>72</v>
      </c>
      <c r="F18" s="82">
        <v>3638.593</v>
      </c>
      <c r="G18" s="77">
        <v>6</v>
      </c>
      <c r="H18" s="77"/>
    </row>
    <row r="19" spans="1:8" ht="12.75">
      <c r="A19" s="84" t="s">
        <v>79</v>
      </c>
      <c r="B19" s="85">
        <v>336.621</v>
      </c>
      <c r="C19" s="82">
        <v>5514.455</v>
      </c>
      <c r="D19" s="77">
        <v>434</v>
      </c>
      <c r="E19" s="85" t="s">
        <v>72</v>
      </c>
      <c r="F19" s="82">
        <v>61172.573</v>
      </c>
      <c r="G19" s="77">
        <v>5613</v>
      </c>
      <c r="H19" s="77"/>
    </row>
    <row r="20" spans="1:8" ht="12.75">
      <c r="A20" s="84" t="s">
        <v>80</v>
      </c>
      <c r="B20" s="85">
        <v>1.12</v>
      </c>
      <c r="C20" s="82">
        <v>151.817</v>
      </c>
      <c r="D20" s="85" t="s">
        <v>72</v>
      </c>
      <c r="E20" s="85" t="s">
        <v>72</v>
      </c>
      <c r="F20" s="82">
        <v>42242.071</v>
      </c>
      <c r="G20" s="77">
        <v>0</v>
      </c>
      <c r="H20" s="77"/>
    </row>
    <row r="21" spans="1:8" ht="12.75">
      <c r="A21" s="84" t="s">
        <v>81</v>
      </c>
      <c r="B21" s="85">
        <v>1302.336</v>
      </c>
      <c r="C21" s="82">
        <v>6731.921</v>
      </c>
      <c r="D21" s="77">
        <v>303</v>
      </c>
      <c r="E21" s="85">
        <v>795.239</v>
      </c>
      <c r="F21" s="82">
        <v>123379.75</v>
      </c>
      <c r="G21" s="77">
        <v>459</v>
      </c>
      <c r="H21" s="77"/>
    </row>
    <row r="22" spans="1:8" ht="12.75">
      <c r="A22" s="84" t="s">
        <v>82</v>
      </c>
      <c r="B22" s="85">
        <v>4.562</v>
      </c>
      <c r="C22" s="82">
        <v>1182.857</v>
      </c>
      <c r="D22" s="77">
        <v>60</v>
      </c>
      <c r="E22" s="85">
        <v>30.747</v>
      </c>
      <c r="F22" s="82">
        <v>107340.245</v>
      </c>
      <c r="G22" s="77">
        <v>4</v>
      </c>
      <c r="H22" s="77"/>
    </row>
    <row r="23" spans="1:8" ht="12.75">
      <c r="A23" s="84" t="s">
        <v>83</v>
      </c>
      <c r="B23" s="85" t="s">
        <v>72</v>
      </c>
      <c r="C23" s="82">
        <v>407.254</v>
      </c>
      <c r="D23" s="85" t="s">
        <v>72</v>
      </c>
      <c r="E23" s="85" t="s">
        <v>72</v>
      </c>
      <c r="F23" s="82">
        <v>36906.656</v>
      </c>
      <c r="G23" s="77">
        <v>1</v>
      </c>
      <c r="H23" s="77"/>
    </row>
    <row r="24" spans="1:8" ht="12.75">
      <c r="A24" s="81" t="s">
        <v>84</v>
      </c>
      <c r="B24" s="82"/>
      <c r="C24" s="82"/>
      <c r="D24" s="82"/>
      <c r="E24" s="82"/>
      <c r="F24" s="82"/>
      <c r="G24" s="83"/>
      <c r="H24" s="77"/>
    </row>
    <row r="25" spans="1:8" ht="12.75">
      <c r="A25" s="91" t="s">
        <v>85</v>
      </c>
      <c r="B25" s="82"/>
      <c r="C25" s="82"/>
      <c r="D25" s="82"/>
      <c r="E25" s="82"/>
      <c r="F25" s="82"/>
      <c r="G25" s="83"/>
      <c r="H25" s="77"/>
    </row>
    <row r="26" spans="1:8" ht="12.75">
      <c r="A26" s="84" t="s">
        <v>104</v>
      </c>
      <c r="B26" s="85" t="s">
        <v>72</v>
      </c>
      <c r="C26" s="85">
        <v>0.965</v>
      </c>
      <c r="D26" s="77">
        <v>11</v>
      </c>
      <c r="E26" s="85">
        <v>6.476</v>
      </c>
      <c r="F26" s="85">
        <v>4.839</v>
      </c>
      <c r="G26" s="77">
        <v>22</v>
      </c>
      <c r="H26" s="77"/>
    </row>
    <row r="27" spans="1:8" ht="12.75">
      <c r="A27" s="84" t="s">
        <v>105</v>
      </c>
      <c r="B27" s="85" t="s">
        <v>72</v>
      </c>
      <c r="C27" s="82" t="s">
        <v>72</v>
      </c>
      <c r="D27" s="85" t="s">
        <v>72</v>
      </c>
      <c r="E27" s="85">
        <v>50.326</v>
      </c>
      <c r="F27" s="82">
        <v>31.761</v>
      </c>
      <c r="G27" s="77">
        <v>46</v>
      </c>
      <c r="H27" s="77"/>
    </row>
    <row r="28" spans="1:8" ht="12.75">
      <c r="A28" s="84" t="s">
        <v>86</v>
      </c>
      <c r="B28" s="85" t="s">
        <v>72</v>
      </c>
      <c r="C28" s="85" t="s">
        <v>72</v>
      </c>
      <c r="D28" s="85" t="s">
        <v>72</v>
      </c>
      <c r="E28" s="85">
        <v>105.366</v>
      </c>
      <c r="F28" s="82">
        <v>445.748</v>
      </c>
      <c r="G28" s="77">
        <v>385</v>
      </c>
      <c r="H28" s="77"/>
    </row>
    <row r="29" spans="1:8" ht="12.75">
      <c r="A29" s="84" t="s">
        <v>87</v>
      </c>
      <c r="B29" s="85">
        <v>9.003</v>
      </c>
      <c r="C29" s="85" t="s">
        <v>72</v>
      </c>
      <c r="D29" s="85" t="s">
        <v>72</v>
      </c>
      <c r="E29" s="85">
        <v>38.831</v>
      </c>
      <c r="F29" s="82">
        <v>53.423</v>
      </c>
      <c r="G29" s="77">
        <v>58</v>
      </c>
      <c r="H29" s="77"/>
    </row>
    <row r="30" spans="1:8" ht="12.75">
      <c r="A30" s="84" t="s">
        <v>88</v>
      </c>
      <c r="B30" s="85" t="s">
        <v>72</v>
      </c>
      <c r="C30" s="85" t="s">
        <v>72</v>
      </c>
      <c r="D30" s="85" t="s">
        <v>72</v>
      </c>
      <c r="E30" s="85">
        <v>629.662</v>
      </c>
      <c r="F30" s="82">
        <v>965.798</v>
      </c>
      <c r="G30" s="77">
        <v>991</v>
      </c>
      <c r="H30" s="77"/>
    </row>
    <row r="31" spans="1:8" ht="12.75">
      <c r="A31" s="84" t="s">
        <v>89</v>
      </c>
      <c r="B31" s="85">
        <v>34.562</v>
      </c>
      <c r="C31" s="82">
        <v>27.559</v>
      </c>
      <c r="D31" s="77">
        <v>34</v>
      </c>
      <c r="E31" s="85">
        <v>317.763</v>
      </c>
      <c r="F31" s="82">
        <v>254.012</v>
      </c>
      <c r="G31" s="77">
        <v>651</v>
      </c>
      <c r="H31" s="77"/>
    </row>
    <row r="32" spans="1:8" ht="12.75">
      <c r="A32" s="84" t="s">
        <v>90</v>
      </c>
      <c r="B32" s="85" t="s">
        <v>72</v>
      </c>
      <c r="C32" s="85" t="s">
        <v>72</v>
      </c>
      <c r="D32" s="85" t="s">
        <v>72</v>
      </c>
      <c r="E32" s="85">
        <v>4611.739</v>
      </c>
      <c r="F32" s="82">
        <v>6266.652</v>
      </c>
      <c r="G32" s="77">
        <v>9575</v>
      </c>
      <c r="H32" s="77"/>
    </row>
    <row r="33" spans="1:8" ht="12.75">
      <c r="A33" s="84" t="s">
        <v>91</v>
      </c>
      <c r="B33" s="85" t="s">
        <v>72</v>
      </c>
      <c r="C33" s="85" t="s">
        <v>72</v>
      </c>
      <c r="D33" s="85" t="s">
        <v>72</v>
      </c>
      <c r="E33" s="85">
        <v>398.802</v>
      </c>
      <c r="F33" s="82">
        <v>860.945</v>
      </c>
      <c r="G33" s="77">
        <v>1455</v>
      </c>
      <c r="H33" s="77"/>
    </row>
    <row r="34" spans="1:8" ht="12.75">
      <c r="A34" s="84" t="s">
        <v>92</v>
      </c>
      <c r="B34" s="85">
        <v>21.558</v>
      </c>
      <c r="C34" s="82" t="s">
        <v>72</v>
      </c>
      <c r="D34" s="85" t="s">
        <v>72</v>
      </c>
      <c r="E34" s="85">
        <v>1715.058</v>
      </c>
      <c r="F34" s="82">
        <v>1925.847</v>
      </c>
      <c r="G34" s="77">
        <v>3036</v>
      </c>
      <c r="H34" s="77"/>
    </row>
    <row r="35" spans="1:8" ht="12.75">
      <c r="A35" s="84" t="s">
        <v>93</v>
      </c>
      <c r="B35" s="85">
        <v>23.909</v>
      </c>
      <c r="C35" s="85" t="s">
        <v>72</v>
      </c>
      <c r="D35" s="85" t="s">
        <v>72</v>
      </c>
      <c r="E35" s="85">
        <v>16409.024</v>
      </c>
      <c r="F35" s="82">
        <v>18479.891</v>
      </c>
      <c r="G35" s="77">
        <v>14880</v>
      </c>
      <c r="H35" s="77"/>
    </row>
    <row r="36" spans="1:8" ht="12.75">
      <c r="A36" s="84" t="s">
        <v>103</v>
      </c>
      <c r="B36" s="85" t="s">
        <v>72</v>
      </c>
      <c r="C36" s="85">
        <v>7.591</v>
      </c>
      <c r="D36" s="77">
        <v>14</v>
      </c>
      <c r="E36" s="85">
        <v>36.622</v>
      </c>
      <c r="F36" s="82">
        <v>15.865</v>
      </c>
      <c r="G36" s="77">
        <v>26</v>
      </c>
      <c r="H36" s="77"/>
    </row>
    <row r="37" spans="1:8" ht="12.75">
      <c r="A37" s="84" t="s">
        <v>94</v>
      </c>
      <c r="B37" s="85" t="s">
        <v>72</v>
      </c>
      <c r="C37" s="82" t="s">
        <v>72</v>
      </c>
      <c r="D37" s="85" t="s">
        <v>72</v>
      </c>
      <c r="E37" s="85">
        <v>21.173</v>
      </c>
      <c r="F37" s="82">
        <v>43.267</v>
      </c>
      <c r="G37" s="77">
        <v>35</v>
      </c>
      <c r="H37" s="77"/>
    </row>
    <row r="38" spans="1:8" ht="12.75">
      <c r="A38" s="81" t="s">
        <v>84</v>
      </c>
      <c r="B38" s="82"/>
      <c r="C38" s="82"/>
      <c r="D38" s="82"/>
      <c r="E38" s="82"/>
      <c r="F38" s="82"/>
      <c r="G38" s="83"/>
      <c r="H38" s="77"/>
    </row>
    <row r="39" spans="1:8" ht="12.75">
      <c r="A39" s="182" t="s">
        <v>249</v>
      </c>
      <c r="B39" s="82"/>
      <c r="C39" s="82"/>
      <c r="D39" s="82"/>
      <c r="E39" s="82"/>
      <c r="F39" s="82"/>
      <c r="G39" s="83"/>
      <c r="H39" s="77"/>
    </row>
    <row r="40" spans="1:8" ht="12.75">
      <c r="A40" s="84" t="s">
        <v>95</v>
      </c>
      <c r="B40" s="85">
        <v>295.007</v>
      </c>
      <c r="C40" s="82">
        <v>304.657</v>
      </c>
      <c r="D40" s="77">
        <v>393</v>
      </c>
      <c r="E40" s="85">
        <v>515.318</v>
      </c>
      <c r="F40" s="82">
        <v>52.725</v>
      </c>
      <c r="G40" s="77">
        <v>206</v>
      </c>
      <c r="H40" s="77"/>
    </row>
    <row r="41" spans="1:8" ht="12.75">
      <c r="A41" s="84" t="s">
        <v>106</v>
      </c>
      <c r="B41" s="85">
        <v>35.96</v>
      </c>
      <c r="C41" s="85">
        <v>44.791</v>
      </c>
      <c r="D41" s="77">
        <v>58</v>
      </c>
      <c r="E41" s="85">
        <v>311.087</v>
      </c>
      <c r="F41" s="82">
        <v>515.896</v>
      </c>
      <c r="G41" s="77">
        <v>452</v>
      </c>
      <c r="H41" s="77"/>
    </row>
    <row r="42" spans="1:8" ht="12.75">
      <c r="A42" s="84" t="s">
        <v>96</v>
      </c>
      <c r="B42" s="85" t="s">
        <v>72</v>
      </c>
      <c r="C42" s="85" t="s">
        <v>72</v>
      </c>
      <c r="D42" s="85" t="s">
        <v>72</v>
      </c>
      <c r="E42" s="85">
        <v>704.476</v>
      </c>
      <c r="F42" s="82">
        <v>603.687</v>
      </c>
      <c r="G42" s="77">
        <v>664</v>
      </c>
      <c r="H42" s="77"/>
    </row>
    <row r="43" spans="1:8" ht="12.75">
      <c r="A43" s="84" t="s">
        <v>97</v>
      </c>
      <c r="B43" s="85">
        <v>7.767</v>
      </c>
      <c r="C43" s="85">
        <v>2.208</v>
      </c>
      <c r="D43" s="85" t="s">
        <v>72</v>
      </c>
      <c r="E43" s="85">
        <v>6409.617</v>
      </c>
      <c r="F43" s="82">
        <v>8116.876</v>
      </c>
      <c r="G43" s="77">
        <v>10303</v>
      </c>
      <c r="H43" s="77"/>
    </row>
    <row r="44" spans="1:8" ht="12.75">
      <c r="A44" s="84" t="s">
        <v>98</v>
      </c>
      <c r="B44" s="85">
        <v>37.41</v>
      </c>
      <c r="C44" s="82">
        <v>52.188</v>
      </c>
      <c r="D44" s="77">
        <v>29</v>
      </c>
      <c r="E44" s="85">
        <v>21694.572</v>
      </c>
      <c r="F44" s="82">
        <v>26487.429</v>
      </c>
      <c r="G44" s="77">
        <v>30203</v>
      </c>
      <c r="H44" s="77"/>
    </row>
    <row r="45" spans="1:8" ht="12.75">
      <c r="A45" s="84" t="s">
        <v>107</v>
      </c>
      <c r="B45" s="85" t="s">
        <v>72</v>
      </c>
      <c r="C45" s="85" t="s">
        <v>72</v>
      </c>
      <c r="D45" s="85" t="s">
        <v>72</v>
      </c>
      <c r="E45" s="85">
        <v>349.698</v>
      </c>
      <c r="F45" s="82">
        <v>388.754</v>
      </c>
      <c r="G45" s="77">
        <v>407</v>
      </c>
      <c r="H45" s="77"/>
    </row>
    <row r="46" spans="1:8" ht="12.75">
      <c r="A46" s="84" t="s">
        <v>108</v>
      </c>
      <c r="B46" s="85">
        <v>107.583</v>
      </c>
      <c r="C46" s="82">
        <v>59.441</v>
      </c>
      <c r="D46" s="77">
        <v>1</v>
      </c>
      <c r="E46" s="85">
        <v>8518.456</v>
      </c>
      <c r="F46" s="82">
        <v>8258.843</v>
      </c>
      <c r="G46" s="77">
        <v>9259</v>
      </c>
      <c r="H46" s="77"/>
    </row>
    <row r="47" spans="1:8" ht="12.75">
      <c r="A47" s="84" t="s">
        <v>99</v>
      </c>
      <c r="B47" s="85">
        <v>20.439</v>
      </c>
      <c r="C47" s="82">
        <v>6.696</v>
      </c>
      <c r="D47" s="85" t="s">
        <v>72</v>
      </c>
      <c r="E47" s="85">
        <v>5399.522</v>
      </c>
      <c r="F47" s="82">
        <v>5473.548</v>
      </c>
      <c r="G47" s="77">
        <v>5426</v>
      </c>
      <c r="H47" s="77"/>
    </row>
    <row r="48" spans="1:8" ht="12.75">
      <c r="A48" s="84" t="s">
        <v>100</v>
      </c>
      <c r="B48" s="85">
        <v>8.041</v>
      </c>
      <c r="C48" s="82">
        <v>41.404</v>
      </c>
      <c r="D48" s="77">
        <v>10</v>
      </c>
      <c r="E48" s="85">
        <v>6901.09</v>
      </c>
      <c r="F48" s="82">
        <v>7985.556</v>
      </c>
      <c r="G48" s="77">
        <v>7622</v>
      </c>
      <c r="H48" s="77"/>
    </row>
    <row r="49" spans="1:8" ht="12.75">
      <c r="A49" s="84" t="s">
        <v>101</v>
      </c>
      <c r="B49" s="85">
        <v>9.039</v>
      </c>
      <c r="C49" s="85">
        <v>19.987</v>
      </c>
      <c r="D49" s="77">
        <v>1</v>
      </c>
      <c r="E49" s="85">
        <v>136.78</v>
      </c>
      <c r="F49" s="82">
        <v>295.659</v>
      </c>
      <c r="G49" s="77">
        <v>553</v>
      </c>
      <c r="H49" s="77"/>
    </row>
    <row r="50" spans="1:8" ht="13.5" thickBot="1">
      <c r="A50" s="87" t="s">
        <v>102</v>
      </c>
      <c r="B50" s="88">
        <v>77.866</v>
      </c>
      <c r="C50" s="89">
        <v>108.734</v>
      </c>
      <c r="D50" s="209">
        <v>26</v>
      </c>
      <c r="E50" s="88">
        <v>30666.319</v>
      </c>
      <c r="F50" s="89">
        <v>26927.997</v>
      </c>
      <c r="G50" s="191">
        <v>31502</v>
      </c>
      <c r="H50" s="77"/>
    </row>
    <row r="51" spans="1:14" s="7" customFormat="1" ht="12.75">
      <c r="A51" s="312" t="s">
        <v>356</v>
      </c>
      <c r="C51" s="313"/>
      <c r="D51" s="313"/>
      <c r="E51" s="90"/>
      <c r="G51" s="313"/>
      <c r="H51" s="313"/>
      <c r="I51" s="90"/>
      <c r="K51" s="314"/>
      <c r="L51" s="315"/>
      <c r="M51" s="316"/>
      <c r="N51" s="316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 transitionEvaluation="1"/>
  <dimension ref="A1:E54"/>
  <sheetViews>
    <sheetView showGridLines="0" zoomScale="75" zoomScaleNormal="75" zoomScaleSheetLayoutView="50" workbookViewId="0" topLeftCell="A1">
      <selection activeCell="A7" sqref="A7"/>
    </sheetView>
  </sheetViews>
  <sheetFormatPr defaultColWidth="11.00390625" defaultRowHeight="12.75"/>
  <cols>
    <col min="1" max="1" width="42.7109375" style="137" customWidth="1"/>
    <col min="2" max="3" width="30.7109375" style="137" customWidth="1"/>
    <col min="4" max="4" width="30.7109375" style="139" customWidth="1"/>
    <col min="5" max="5" width="10.7109375" style="137" customWidth="1"/>
    <col min="6" max="7" width="11.00390625" style="137" customWidth="1"/>
    <col min="8" max="8" width="19.7109375" style="137" customWidth="1"/>
    <col min="9" max="9" width="15.8515625" style="137" customWidth="1"/>
    <col min="10" max="16384" width="11.00390625" style="137" customWidth="1"/>
  </cols>
  <sheetData>
    <row r="1" spans="1:5" s="136" customFormat="1" ht="18">
      <c r="A1" s="401" t="s">
        <v>0</v>
      </c>
      <c r="B1" s="401"/>
      <c r="C1" s="401"/>
      <c r="D1" s="401"/>
      <c r="E1" s="1"/>
    </row>
    <row r="3" spans="1:5" ht="15">
      <c r="A3" s="405" t="s">
        <v>372</v>
      </c>
      <c r="B3" s="405"/>
      <c r="C3" s="405"/>
      <c r="D3" s="405"/>
      <c r="E3" s="138"/>
    </row>
    <row r="4" spans="1:5" ht="15">
      <c r="A4" s="406" t="s">
        <v>373</v>
      </c>
      <c r="B4" s="406"/>
      <c r="C4" s="406"/>
      <c r="D4" s="406"/>
      <c r="E4" s="138"/>
    </row>
    <row r="5" spans="1:5" ht="14.25">
      <c r="A5" s="138"/>
      <c r="B5" s="138"/>
      <c r="C5" s="138"/>
      <c r="D5" s="177"/>
      <c r="E5" s="138"/>
    </row>
    <row r="6" spans="1:5" ht="12.75">
      <c r="A6" s="317"/>
      <c r="B6" s="318" t="s">
        <v>216</v>
      </c>
      <c r="C6" s="403" t="s">
        <v>23</v>
      </c>
      <c r="D6" s="404"/>
      <c r="E6" s="139"/>
    </row>
    <row r="7" spans="1:5" ht="12.75">
      <c r="A7" s="319" t="s">
        <v>342</v>
      </c>
      <c r="B7" s="140" t="s">
        <v>217</v>
      </c>
      <c r="C7" s="172" t="s">
        <v>31</v>
      </c>
      <c r="D7" s="172" t="s">
        <v>32</v>
      </c>
      <c r="E7" s="139"/>
    </row>
    <row r="8" spans="1:5" ht="13.5" thickBot="1">
      <c r="A8" s="139"/>
      <c r="B8" s="320">
        <v>2003</v>
      </c>
      <c r="C8" s="321">
        <v>2003</v>
      </c>
      <c r="D8" s="322">
        <v>2003</v>
      </c>
      <c r="E8" s="139"/>
    </row>
    <row r="9" spans="1:5" ht="12.75">
      <c r="A9" s="141" t="s">
        <v>218</v>
      </c>
      <c r="B9" s="142">
        <v>27425.707</v>
      </c>
      <c r="C9" s="142">
        <v>6711.827</v>
      </c>
      <c r="D9" s="143">
        <v>7069.475</v>
      </c>
      <c r="E9" s="139"/>
    </row>
    <row r="10" spans="1:5" ht="12.75">
      <c r="A10" s="144"/>
      <c r="B10" s="145"/>
      <c r="C10" s="145"/>
      <c r="D10" s="146"/>
      <c r="E10" s="139"/>
    </row>
    <row r="11" spans="1:5" ht="12.75">
      <c r="A11" s="186" t="s">
        <v>248</v>
      </c>
      <c r="B11" s="145"/>
      <c r="C11" s="145"/>
      <c r="D11" s="146"/>
      <c r="E11" s="139"/>
    </row>
    <row r="12" spans="1:5" ht="12.75">
      <c r="A12" s="186" t="s">
        <v>69</v>
      </c>
      <c r="B12" s="187">
        <f>SUM(B13:B26)</f>
        <v>16219.79</v>
      </c>
      <c r="C12" s="187">
        <f>SUM(C13:C26)</f>
        <v>4162.326000000001</v>
      </c>
      <c r="D12" s="188">
        <f>SUM(D13:D26)</f>
        <v>4885.298000000001</v>
      </c>
      <c r="E12" s="139"/>
    </row>
    <row r="13" spans="1:5" ht="12.75">
      <c r="A13" s="144" t="s">
        <v>219</v>
      </c>
      <c r="B13" s="174">
        <v>1013.55</v>
      </c>
      <c r="C13" s="174">
        <v>1236.074</v>
      </c>
      <c r="D13" s="175">
        <v>252.934</v>
      </c>
      <c r="E13" s="139"/>
    </row>
    <row r="14" spans="1:5" ht="12.75">
      <c r="A14" s="144" t="s">
        <v>71</v>
      </c>
      <c r="B14" s="174">
        <v>259.948</v>
      </c>
      <c r="C14" s="174">
        <v>53.499</v>
      </c>
      <c r="D14" s="175">
        <v>60.935</v>
      </c>
      <c r="E14" s="139"/>
    </row>
    <row r="15" spans="1:5" ht="12.75">
      <c r="A15" s="144" t="s">
        <v>220</v>
      </c>
      <c r="B15" s="174">
        <v>29.387</v>
      </c>
      <c r="C15" s="174">
        <v>321.778</v>
      </c>
      <c r="D15" s="175">
        <v>30.501</v>
      </c>
      <c r="E15" s="139"/>
    </row>
    <row r="16" spans="1:5" ht="12.75">
      <c r="A16" s="144" t="s">
        <v>221</v>
      </c>
      <c r="B16" s="145" t="s">
        <v>72</v>
      </c>
      <c r="C16" s="174">
        <v>206.409</v>
      </c>
      <c r="D16" s="175">
        <v>31.143</v>
      </c>
      <c r="E16" s="139"/>
    </row>
    <row r="17" spans="1:5" ht="12.75">
      <c r="A17" s="144" t="s">
        <v>222</v>
      </c>
      <c r="B17" s="174">
        <v>4157.025</v>
      </c>
      <c r="C17" s="174">
        <v>25.092</v>
      </c>
      <c r="D17" s="175">
        <v>952.625</v>
      </c>
      <c r="E17" s="139"/>
    </row>
    <row r="18" spans="1:4" ht="12.75">
      <c r="A18" s="144" t="s">
        <v>75</v>
      </c>
      <c r="B18" s="145" t="s">
        <v>72</v>
      </c>
      <c r="C18" s="174">
        <v>47.036</v>
      </c>
      <c r="D18" s="175">
        <v>0.741</v>
      </c>
    </row>
    <row r="19" spans="1:4" ht="12.75">
      <c r="A19" s="144" t="s">
        <v>223</v>
      </c>
      <c r="B19" s="174">
        <v>5201.47</v>
      </c>
      <c r="C19" s="174">
        <v>483.417</v>
      </c>
      <c r="D19" s="175">
        <v>1572.828</v>
      </c>
    </row>
    <row r="20" spans="1:4" ht="12.75">
      <c r="A20" s="144" t="s">
        <v>224</v>
      </c>
      <c r="B20" s="174">
        <v>347.7</v>
      </c>
      <c r="C20" s="174">
        <v>12.499</v>
      </c>
      <c r="D20" s="175">
        <v>29.199</v>
      </c>
    </row>
    <row r="21" spans="1:4" ht="12.75">
      <c r="A21" s="144" t="s">
        <v>225</v>
      </c>
      <c r="B21" s="145" t="s">
        <v>72</v>
      </c>
      <c r="C21" s="174">
        <v>289.697</v>
      </c>
      <c r="D21" s="175">
        <v>38.769</v>
      </c>
    </row>
    <row r="22" spans="1:4" ht="12.75">
      <c r="A22" s="144" t="s">
        <v>226</v>
      </c>
      <c r="B22" s="145" t="s">
        <v>72</v>
      </c>
      <c r="C22" s="174">
        <v>52.411</v>
      </c>
      <c r="D22" s="175">
        <v>0.569</v>
      </c>
    </row>
    <row r="23" spans="1:4" ht="12.75">
      <c r="A23" s="144" t="s">
        <v>79</v>
      </c>
      <c r="B23" s="174">
        <v>4430.41</v>
      </c>
      <c r="C23" s="174">
        <v>100.07</v>
      </c>
      <c r="D23" s="175">
        <v>1681.292</v>
      </c>
    </row>
    <row r="24" spans="1:4" ht="12.75">
      <c r="A24" s="144" t="s">
        <v>227</v>
      </c>
      <c r="B24" s="174">
        <v>778.9</v>
      </c>
      <c r="C24" s="174">
        <v>134.35</v>
      </c>
      <c r="D24" s="175">
        <v>206.841</v>
      </c>
    </row>
    <row r="25" spans="1:4" ht="12.75">
      <c r="A25" s="144" t="s">
        <v>228</v>
      </c>
      <c r="B25" s="174">
        <v>1.4</v>
      </c>
      <c r="C25" s="174">
        <v>1048.345</v>
      </c>
      <c r="D25" s="175">
        <v>24.393</v>
      </c>
    </row>
    <row r="26" spans="1:4" ht="12.75">
      <c r="A26" s="144" t="s">
        <v>83</v>
      </c>
      <c r="B26" s="145" t="s">
        <v>72</v>
      </c>
      <c r="C26" s="174">
        <v>151.649</v>
      </c>
      <c r="D26" s="175">
        <v>2.528</v>
      </c>
    </row>
    <row r="27" spans="1:4" ht="12.75">
      <c r="A27" s="144"/>
      <c r="B27" s="145"/>
      <c r="C27" s="145"/>
      <c r="D27" s="146"/>
    </row>
    <row r="28" spans="1:4" ht="12.75">
      <c r="A28" s="186" t="s">
        <v>85</v>
      </c>
      <c r="B28" s="145"/>
      <c r="C28" s="145"/>
      <c r="D28" s="146"/>
    </row>
    <row r="29" spans="1:4" ht="12.75">
      <c r="A29" s="144" t="s">
        <v>104</v>
      </c>
      <c r="B29" s="174">
        <v>204.76</v>
      </c>
      <c r="C29" s="174">
        <v>2.702</v>
      </c>
      <c r="D29" s="175">
        <v>90.863</v>
      </c>
    </row>
    <row r="30" spans="1:4" ht="12.75">
      <c r="A30" s="144" t="s">
        <v>105</v>
      </c>
      <c r="B30" s="174">
        <v>24</v>
      </c>
      <c r="C30" s="174">
        <v>1.109</v>
      </c>
      <c r="D30" s="175">
        <v>17.439</v>
      </c>
    </row>
    <row r="31" spans="1:4" ht="12.75">
      <c r="A31" s="144" t="s">
        <v>86</v>
      </c>
      <c r="B31" s="174">
        <v>37.127</v>
      </c>
      <c r="C31" s="174">
        <v>15.589</v>
      </c>
      <c r="D31" s="175">
        <v>11.103</v>
      </c>
    </row>
    <row r="32" spans="1:4" ht="12.75">
      <c r="A32" s="144" t="s">
        <v>87</v>
      </c>
      <c r="B32" s="174">
        <v>30.314</v>
      </c>
      <c r="C32" s="174">
        <v>3.561</v>
      </c>
      <c r="D32" s="175">
        <v>11.187</v>
      </c>
    </row>
    <row r="33" spans="1:4" ht="12.75">
      <c r="A33" s="144" t="s">
        <v>88</v>
      </c>
      <c r="B33" s="174">
        <v>2</v>
      </c>
      <c r="C33" s="174">
        <v>8.529</v>
      </c>
      <c r="D33" s="146" t="s">
        <v>72</v>
      </c>
    </row>
    <row r="34" spans="1:4" ht="12.75">
      <c r="A34" s="144" t="s">
        <v>89</v>
      </c>
      <c r="B34" s="174">
        <v>333.297</v>
      </c>
      <c r="C34" s="174">
        <v>5.835</v>
      </c>
      <c r="D34" s="175">
        <v>78.776</v>
      </c>
    </row>
    <row r="35" spans="1:4" ht="12.75">
      <c r="A35" s="144" t="s">
        <v>90</v>
      </c>
      <c r="B35" s="145" t="s">
        <v>72</v>
      </c>
      <c r="C35" s="174">
        <v>19.387</v>
      </c>
      <c r="D35" s="175">
        <v>2.789</v>
      </c>
    </row>
    <row r="36" spans="1:4" ht="12.75">
      <c r="A36" s="144" t="s">
        <v>91</v>
      </c>
      <c r="B36" s="174">
        <v>4.5</v>
      </c>
      <c r="C36" s="174">
        <v>20.862</v>
      </c>
      <c r="D36" s="146" t="s">
        <v>72</v>
      </c>
    </row>
    <row r="37" spans="1:4" ht="12.75">
      <c r="A37" s="144" t="s">
        <v>92</v>
      </c>
      <c r="B37" s="145" t="s">
        <v>72</v>
      </c>
      <c r="C37" s="174">
        <v>71.807</v>
      </c>
      <c r="D37" s="146" t="s">
        <v>72</v>
      </c>
    </row>
    <row r="38" spans="1:4" ht="12.75">
      <c r="A38" s="144" t="s">
        <v>93</v>
      </c>
      <c r="B38" s="174">
        <v>49.5</v>
      </c>
      <c r="C38" s="174">
        <v>107.388</v>
      </c>
      <c r="D38" s="175">
        <v>4.566</v>
      </c>
    </row>
    <row r="39" spans="1:4" ht="12.75">
      <c r="A39" s="144" t="s">
        <v>103</v>
      </c>
      <c r="B39" s="174">
        <v>546.1</v>
      </c>
      <c r="C39" s="174">
        <v>1.004</v>
      </c>
      <c r="D39" s="175">
        <v>51.776</v>
      </c>
    </row>
    <row r="40" spans="1:4" ht="12.75">
      <c r="A40" s="144" t="s">
        <v>94</v>
      </c>
      <c r="B40" s="174">
        <v>33</v>
      </c>
      <c r="C40" s="145" t="s">
        <v>72</v>
      </c>
      <c r="D40" s="175">
        <v>8.563</v>
      </c>
    </row>
    <row r="41" spans="1:4" ht="12.75">
      <c r="A41" s="144"/>
      <c r="B41" s="145"/>
      <c r="C41" s="145"/>
      <c r="D41" s="146"/>
    </row>
    <row r="42" spans="1:4" ht="12.75">
      <c r="A42" s="186" t="s">
        <v>249</v>
      </c>
      <c r="B42" s="145"/>
      <c r="C42" s="145"/>
      <c r="D42" s="146"/>
    </row>
    <row r="43" spans="1:4" ht="12.75">
      <c r="A43" s="144" t="s">
        <v>229</v>
      </c>
      <c r="B43" s="174">
        <v>1215</v>
      </c>
      <c r="C43" s="174">
        <v>0.696</v>
      </c>
      <c r="D43" s="175">
        <v>136.952</v>
      </c>
    </row>
    <row r="44" spans="1:4" ht="12.75">
      <c r="A44" s="144" t="s">
        <v>230</v>
      </c>
      <c r="B44" s="174">
        <v>1220.372</v>
      </c>
      <c r="C44" s="174">
        <v>17.461</v>
      </c>
      <c r="D44" s="175">
        <v>471.66</v>
      </c>
    </row>
    <row r="45" spans="1:4" ht="12.75">
      <c r="A45" s="144" t="s">
        <v>231</v>
      </c>
      <c r="B45" s="174">
        <v>320</v>
      </c>
      <c r="C45" s="174">
        <v>26.561</v>
      </c>
      <c r="D45" s="175">
        <v>2.604</v>
      </c>
    </row>
    <row r="46" spans="1:4" ht="12.75">
      <c r="A46" s="144" t="s">
        <v>232</v>
      </c>
      <c r="B46" s="174">
        <v>46.886</v>
      </c>
      <c r="C46" s="174">
        <v>247.725</v>
      </c>
      <c r="D46" s="175">
        <v>1.824</v>
      </c>
    </row>
    <row r="47" spans="1:4" ht="12.75">
      <c r="A47" s="144" t="s">
        <v>233</v>
      </c>
      <c r="B47" s="174">
        <v>2540</v>
      </c>
      <c r="C47" s="174">
        <v>560.802</v>
      </c>
      <c r="D47" s="175">
        <v>272.062</v>
      </c>
    </row>
    <row r="48" spans="1:4" ht="12.75">
      <c r="A48" s="144" t="s">
        <v>234</v>
      </c>
      <c r="B48" s="145" t="s">
        <v>72</v>
      </c>
      <c r="C48" s="174">
        <v>2.622</v>
      </c>
      <c r="D48" s="146" t="s">
        <v>72</v>
      </c>
    </row>
    <row r="49" spans="1:4" ht="12.75">
      <c r="A49" s="144" t="s">
        <v>235</v>
      </c>
      <c r="B49" s="174">
        <v>111</v>
      </c>
      <c r="C49" s="174">
        <v>176.121</v>
      </c>
      <c r="D49" s="175">
        <v>0.579</v>
      </c>
    </row>
    <row r="50" spans="1:4" ht="12.75">
      <c r="A50" s="144" t="s">
        <v>236</v>
      </c>
      <c r="B50" s="174">
        <v>101.226</v>
      </c>
      <c r="C50" s="174">
        <v>34.811</v>
      </c>
      <c r="D50" s="175">
        <v>1.375</v>
      </c>
    </row>
    <row r="51" spans="1:4" ht="12.75">
      <c r="A51" s="144" t="s">
        <v>237</v>
      </c>
      <c r="B51" s="145" t="s">
        <v>72</v>
      </c>
      <c r="C51" s="174">
        <v>61.82</v>
      </c>
      <c r="D51" s="175">
        <v>0.831</v>
      </c>
    </row>
    <row r="52" spans="1:4" ht="12.75">
      <c r="A52" s="144" t="s">
        <v>238</v>
      </c>
      <c r="B52" s="174">
        <v>89</v>
      </c>
      <c r="C52" s="174">
        <v>40.301</v>
      </c>
      <c r="D52" s="175">
        <v>25.621</v>
      </c>
    </row>
    <row r="53" spans="1:4" ht="13.5" thickBot="1">
      <c r="A53" s="147" t="s">
        <v>239</v>
      </c>
      <c r="B53" s="176">
        <v>111.24</v>
      </c>
      <c r="C53" s="176">
        <v>187.99</v>
      </c>
      <c r="D53" s="173">
        <v>1.215</v>
      </c>
    </row>
    <row r="54" spans="1:3" ht="12.75">
      <c r="A54" s="139" t="s">
        <v>240</v>
      </c>
      <c r="B54" s="139"/>
      <c r="C54" s="139"/>
    </row>
  </sheetData>
  <mergeCells count="4">
    <mergeCell ref="C6:D6"/>
    <mergeCell ref="A1:D1"/>
    <mergeCell ref="A3:D3"/>
    <mergeCell ref="A4:D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H20"/>
  <sheetViews>
    <sheetView showGridLines="0" zoomScale="75" zoomScaleNormal="75" zoomScaleSheetLayoutView="75" workbookViewId="0" topLeftCell="A1">
      <selection activeCell="B19" sqref="B19"/>
    </sheetView>
  </sheetViews>
  <sheetFormatPr defaultColWidth="11.421875" defaultRowHeight="12.75"/>
  <cols>
    <col min="1" max="6" width="18.7109375" style="3" customWidth="1"/>
    <col min="7" max="16384" width="11.421875" style="3" customWidth="1"/>
  </cols>
  <sheetData>
    <row r="1" spans="1:7" s="2" customFormat="1" ht="18">
      <c r="A1" s="333" t="s">
        <v>0</v>
      </c>
      <c r="B1" s="333"/>
      <c r="C1" s="333"/>
      <c r="D1" s="333"/>
      <c r="E1" s="333"/>
      <c r="F1" s="333"/>
      <c r="G1" s="1"/>
    </row>
    <row r="3" spans="1:8" ht="15">
      <c r="A3" s="358" t="s">
        <v>367</v>
      </c>
      <c r="B3" s="358"/>
      <c r="C3" s="358"/>
      <c r="D3" s="358"/>
      <c r="E3" s="358"/>
      <c r="F3" s="358"/>
      <c r="G3" s="33"/>
      <c r="H3" s="33"/>
    </row>
    <row r="4" spans="1:8" ht="15" thickBot="1">
      <c r="A4" s="311"/>
      <c r="B4" s="311"/>
      <c r="C4" s="311"/>
      <c r="D4" s="311"/>
      <c r="E4" s="311"/>
      <c r="F4" s="311"/>
      <c r="G4" s="33"/>
      <c r="H4" s="33"/>
    </row>
    <row r="5" spans="1:6" ht="12.75">
      <c r="A5" s="258"/>
      <c r="B5" s="338" t="s">
        <v>51</v>
      </c>
      <c r="C5" s="339"/>
      <c r="D5" s="339"/>
      <c r="E5" s="340"/>
      <c r="F5" s="224" t="s">
        <v>52</v>
      </c>
    </row>
    <row r="6" spans="1:6" ht="12.75">
      <c r="A6" s="70" t="s">
        <v>5</v>
      </c>
      <c r="B6" s="12" t="s">
        <v>53</v>
      </c>
      <c r="C6" s="8" t="s">
        <v>54</v>
      </c>
      <c r="D6" s="8" t="s">
        <v>54</v>
      </c>
      <c r="E6" s="8" t="s">
        <v>55</v>
      </c>
      <c r="F6" s="12" t="s">
        <v>17</v>
      </c>
    </row>
    <row r="7" spans="1:6" ht="13.5" thickBot="1">
      <c r="A7" s="22"/>
      <c r="B7" s="12" t="s">
        <v>56</v>
      </c>
      <c r="C7" s="12" t="s">
        <v>57</v>
      </c>
      <c r="D7" s="12" t="s">
        <v>58</v>
      </c>
      <c r="E7" s="12" t="s">
        <v>59</v>
      </c>
      <c r="F7" s="12" t="s">
        <v>27</v>
      </c>
    </row>
    <row r="8" spans="1:6" ht="12.75">
      <c r="A8" s="71" t="s">
        <v>60</v>
      </c>
      <c r="B8" s="72">
        <v>57126</v>
      </c>
      <c r="C8" s="72">
        <v>3798930</v>
      </c>
      <c r="D8" s="72">
        <v>121658</v>
      </c>
      <c r="E8" s="72">
        <v>19270</v>
      </c>
      <c r="F8" s="72">
        <v>4494</v>
      </c>
    </row>
    <row r="9" spans="1:6" ht="12.75">
      <c r="A9" s="73" t="s">
        <v>61</v>
      </c>
      <c r="B9" s="43">
        <v>50074</v>
      </c>
      <c r="C9" s="43">
        <v>3025092</v>
      </c>
      <c r="D9" s="43">
        <v>70761</v>
      </c>
      <c r="E9" s="43">
        <v>19480</v>
      </c>
      <c r="F9" s="43">
        <v>5109</v>
      </c>
    </row>
    <row r="10" spans="1:6" ht="12.75">
      <c r="A10" s="73" t="s">
        <v>62</v>
      </c>
      <c r="B10" s="43">
        <v>169116</v>
      </c>
      <c r="C10" s="43">
        <v>1034937</v>
      </c>
      <c r="D10" s="43">
        <v>33800</v>
      </c>
      <c r="E10" s="43">
        <v>14826</v>
      </c>
      <c r="F10" s="43">
        <v>3304</v>
      </c>
    </row>
    <row r="11" spans="1:6" ht="12.75">
      <c r="A11" s="74" t="s">
        <v>63</v>
      </c>
      <c r="B11" s="46">
        <v>103582</v>
      </c>
      <c r="C11" s="46">
        <v>1381594</v>
      </c>
      <c r="D11" s="46">
        <v>21342</v>
      </c>
      <c r="E11" s="46">
        <v>27416</v>
      </c>
      <c r="F11" s="43">
        <v>3340</v>
      </c>
    </row>
    <row r="12" spans="1:6" ht="12.75">
      <c r="A12" s="74" t="s">
        <v>64</v>
      </c>
      <c r="B12" s="46">
        <v>37399</v>
      </c>
      <c r="C12" s="46">
        <v>2161856</v>
      </c>
      <c r="D12" s="46">
        <v>73241</v>
      </c>
      <c r="E12" s="46">
        <v>39967</v>
      </c>
      <c r="F12" s="43">
        <v>3958</v>
      </c>
    </row>
    <row r="13" spans="1:6" ht="12.75">
      <c r="A13" s="74" t="s">
        <v>65</v>
      </c>
      <c r="B13" s="46">
        <v>49597</v>
      </c>
      <c r="C13" s="46">
        <v>3957795</v>
      </c>
      <c r="D13" s="46">
        <v>66073</v>
      </c>
      <c r="E13" s="46">
        <v>75273</v>
      </c>
      <c r="F13" s="43">
        <v>6068</v>
      </c>
    </row>
    <row r="14" spans="1:6" ht="12.75">
      <c r="A14" s="74" t="s">
        <v>66</v>
      </c>
      <c r="B14" s="46">
        <v>76629</v>
      </c>
      <c r="C14" s="46">
        <v>4042229</v>
      </c>
      <c r="D14" s="46">
        <v>34314</v>
      </c>
      <c r="E14" s="46">
        <v>72203</v>
      </c>
      <c r="F14" s="43">
        <v>3159</v>
      </c>
    </row>
    <row r="15" spans="1:6" ht="12.75">
      <c r="A15" s="74" t="s">
        <v>67</v>
      </c>
      <c r="B15" s="46">
        <v>178083</v>
      </c>
      <c r="C15" s="46">
        <v>4055386</v>
      </c>
      <c r="D15" s="46">
        <v>27902</v>
      </c>
      <c r="E15" s="46">
        <v>54743</v>
      </c>
      <c r="F15" s="43">
        <v>2906</v>
      </c>
    </row>
    <row r="16" spans="1:6" ht="12.75">
      <c r="A16" s="74">
        <v>2000</v>
      </c>
      <c r="B16" s="46">
        <v>78364</v>
      </c>
      <c r="C16" s="46">
        <v>4406289</v>
      </c>
      <c r="D16" s="46">
        <v>32710</v>
      </c>
      <c r="E16" s="46">
        <v>101207</v>
      </c>
      <c r="F16" s="43">
        <v>2155</v>
      </c>
    </row>
    <row r="17" spans="1:6" ht="12.75">
      <c r="A17" s="74">
        <v>2001</v>
      </c>
      <c r="B17" s="46">
        <v>88783.24</v>
      </c>
      <c r="C17" s="46">
        <v>2976405.65</v>
      </c>
      <c r="D17" s="46">
        <v>51444.76</v>
      </c>
      <c r="E17" s="46">
        <v>41070.25</v>
      </c>
      <c r="F17" s="43">
        <v>2551</v>
      </c>
    </row>
    <row r="18" spans="1:6" ht="12.75">
      <c r="A18" s="74">
        <v>2002</v>
      </c>
      <c r="B18" s="46">
        <v>193645</v>
      </c>
      <c r="C18" s="46">
        <v>5478931</v>
      </c>
      <c r="D18" s="46">
        <v>51575</v>
      </c>
      <c r="E18" s="46">
        <v>44582</v>
      </c>
      <c r="F18" s="43">
        <v>1808</v>
      </c>
    </row>
    <row r="19" spans="1:6" ht="13.5" thickBot="1">
      <c r="A19" s="19">
        <v>2003</v>
      </c>
      <c r="B19" s="50">
        <v>146419</v>
      </c>
      <c r="C19" s="50">
        <v>6355180</v>
      </c>
      <c r="D19" s="50">
        <v>55458</v>
      </c>
      <c r="E19" s="57">
        <v>35872</v>
      </c>
      <c r="F19" s="51">
        <v>2798</v>
      </c>
    </row>
    <row r="20" spans="1:6" ht="12.75">
      <c r="A20" s="6"/>
      <c r="B20" s="52"/>
      <c r="C20" s="6"/>
      <c r="D20" s="6"/>
      <c r="E20" s="6"/>
      <c r="F20" s="6"/>
    </row>
  </sheetData>
  <mergeCells count="3">
    <mergeCell ref="B5:E5"/>
    <mergeCell ref="A3:F3"/>
    <mergeCell ref="A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  <ignoredErrors>
    <ignoredError sqref="A8:A1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S40"/>
  <sheetViews>
    <sheetView zoomScale="75" zoomScaleNormal="75" workbookViewId="0" topLeftCell="A7">
      <selection activeCell="B37" sqref="B37"/>
    </sheetView>
  </sheetViews>
  <sheetFormatPr defaultColWidth="11.421875" defaultRowHeight="12.75"/>
  <cols>
    <col min="1" max="1" width="30.7109375" style="6" customWidth="1"/>
    <col min="2" max="4" width="17.8515625" style="6" customWidth="1"/>
    <col min="5" max="6" width="17.7109375" style="6" customWidth="1"/>
    <col min="7" max="16384" width="11.421875" style="6" customWidth="1"/>
  </cols>
  <sheetData>
    <row r="1" spans="1:6" s="221" customFormat="1" ht="18">
      <c r="A1" s="342" t="s">
        <v>0</v>
      </c>
      <c r="B1" s="342"/>
      <c r="C1" s="342"/>
      <c r="D1" s="342"/>
      <c r="E1" s="342"/>
      <c r="F1" s="342"/>
    </row>
    <row r="3" spans="1:8" ht="15">
      <c r="A3" s="343" t="s">
        <v>368</v>
      </c>
      <c r="B3" s="343"/>
      <c r="C3" s="343"/>
      <c r="D3" s="343"/>
      <c r="E3" s="343"/>
      <c r="F3" s="343"/>
      <c r="G3" s="257"/>
      <c r="H3" s="257"/>
    </row>
    <row r="4" spans="1:8" ht="15.75" thickBot="1">
      <c r="A4" s="263"/>
      <c r="B4" s="264"/>
      <c r="C4" s="264"/>
      <c r="D4" s="264"/>
      <c r="E4" s="264"/>
      <c r="F4" s="264"/>
      <c r="G4" s="257"/>
      <c r="H4" s="257"/>
    </row>
    <row r="5" spans="1:6" ht="12.75">
      <c r="A5" s="258" t="s">
        <v>176</v>
      </c>
      <c r="B5" s="338" t="s">
        <v>51</v>
      </c>
      <c r="C5" s="339"/>
      <c r="D5" s="339"/>
      <c r="E5" s="340"/>
      <c r="F5" s="224" t="s">
        <v>52</v>
      </c>
    </row>
    <row r="6" spans="1:6" ht="12.75">
      <c r="A6" s="22" t="s">
        <v>149</v>
      </c>
      <c r="B6" s="12" t="s">
        <v>53</v>
      </c>
      <c r="C6" s="8" t="s">
        <v>54</v>
      </c>
      <c r="D6" s="8" t="s">
        <v>54</v>
      </c>
      <c r="E6" s="8" t="s">
        <v>55</v>
      </c>
      <c r="F6" s="12" t="s">
        <v>17</v>
      </c>
    </row>
    <row r="7" spans="1:6" ht="13.5" thickBot="1">
      <c r="A7" s="226"/>
      <c r="B7" s="228" t="s">
        <v>56</v>
      </c>
      <c r="C7" s="228" t="s">
        <v>57</v>
      </c>
      <c r="D7" s="228" t="s">
        <v>58</v>
      </c>
      <c r="E7" s="228" t="s">
        <v>59</v>
      </c>
      <c r="F7" s="228" t="s">
        <v>27</v>
      </c>
    </row>
    <row r="8" spans="1:17" ht="12.75">
      <c r="A8" s="95" t="s">
        <v>157</v>
      </c>
      <c r="B8" s="200">
        <v>40</v>
      </c>
      <c r="C8" s="201" t="s">
        <v>72</v>
      </c>
      <c r="D8" s="200" t="s">
        <v>72</v>
      </c>
      <c r="E8" s="200" t="s">
        <v>72</v>
      </c>
      <c r="F8" s="200" t="s">
        <v>72</v>
      </c>
      <c r="P8" s="266"/>
      <c r="Q8" s="266"/>
    </row>
    <row r="9" spans="1:17" ht="12.75">
      <c r="A9" s="95"/>
      <c r="B9" s="200"/>
      <c r="C9" s="201"/>
      <c r="D9" s="200"/>
      <c r="E9" s="200"/>
      <c r="F9" s="200"/>
      <c r="P9" s="266"/>
      <c r="Q9" s="266"/>
    </row>
    <row r="10" spans="1:17" ht="12.75">
      <c r="A10" s="13" t="s">
        <v>257</v>
      </c>
      <c r="B10" s="197" t="s">
        <v>72</v>
      </c>
      <c r="C10" s="199">
        <v>2409</v>
      </c>
      <c r="D10" s="197" t="s">
        <v>72</v>
      </c>
      <c r="E10" s="197" t="s">
        <v>72</v>
      </c>
      <c r="F10" s="197" t="s">
        <v>72</v>
      </c>
      <c r="P10" s="266"/>
      <c r="Q10" s="266"/>
    </row>
    <row r="11" spans="1:19" ht="12.75">
      <c r="A11" s="95" t="s">
        <v>253</v>
      </c>
      <c r="B11" s="200" t="s">
        <v>72</v>
      </c>
      <c r="C11" s="201">
        <v>2409</v>
      </c>
      <c r="D11" s="200" t="s">
        <v>72</v>
      </c>
      <c r="E11" s="200" t="s">
        <v>72</v>
      </c>
      <c r="F11" s="200" t="s">
        <v>72</v>
      </c>
      <c r="M11" s="266"/>
      <c r="N11" s="266"/>
      <c r="O11" s="266"/>
      <c r="P11" s="266"/>
      <c r="Q11" s="266"/>
      <c r="S11" s="266"/>
    </row>
    <row r="12" spans="1:17" s="99" customFormat="1" ht="12.75">
      <c r="A12" s="13"/>
      <c r="B12" s="197"/>
      <c r="C12" s="199"/>
      <c r="D12" s="197"/>
      <c r="E12" s="197"/>
      <c r="F12" s="197"/>
      <c r="P12" s="268"/>
      <c r="Q12" s="268"/>
    </row>
    <row r="13" spans="1:17" ht="12.75">
      <c r="A13" s="13" t="s">
        <v>258</v>
      </c>
      <c r="B13" s="197">
        <v>890</v>
      </c>
      <c r="C13" s="199">
        <v>21704</v>
      </c>
      <c r="D13" s="197">
        <v>12473</v>
      </c>
      <c r="E13" s="197">
        <v>22007</v>
      </c>
      <c r="F13" s="197" t="s">
        <v>72</v>
      </c>
      <c r="P13" s="266"/>
      <c r="Q13" s="266"/>
    </row>
    <row r="14" spans="1:17" ht="12.75">
      <c r="A14" s="13" t="s">
        <v>260</v>
      </c>
      <c r="B14" s="197" t="s">
        <v>72</v>
      </c>
      <c r="C14" s="199" t="s">
        <v>72</v>
      </c>
      <c r="D14" s="197">
        <v>3895</v>
      </c>
      <c r="E14" s="197" t="s">
        <v>72</v>
      </c>
      <c r="F14" s="198" t="s">
        <v>72</v>
      </c>
      <c r="P14" s="266"/>
      <c r="Q14" s="266"/>
    </row>
    <row r="15" spans="1:17" ht="12.75">
      <c r="A15" s="13" t="s">
        <v>261</v>
      </c>
      <c r="B15" s="197" t="s">
        <v>72</v>
      </c>
      <c r="C15" s="199">
        <v>140480</v>
      </c>
      <c r="D15" s="197">
        <v>3080</v>
      </c>
      <c r="E15" s="197">
        <v>10820</v>
      </c>
      <c r="F15" s="197" t="s">
        <v>72</v>
      </c>
      <c r="P15" s="266"/>
      <c r="Q15" s="266"/>
    </row>
    <row r="16" spans="1:17" ht="12.75">
      <c r="A16" s="95" t="s">
        <v>159</v>
      </c>
      <c r="B16" s="200">
        <v>890</v>
      </c>
      <c r="C16" s="201">
        <v>162184</v>
      </c>
      <c r="D16" s="200">
        <v>19448</v>
      </c>
      <c r="E16" s="200">
        <v>32827</v>
      </c>
      <c r="F16" s="200" t="s">
        <v>72</v>
      </c>
      <c r="P16" s="266"/>
      <c r="Q16" s="266"/>
    </row>
    <row r="17" spans="1:17" s="99" customFormat="1" ht="12.75">
      <c r="A17" s="95"/>
      <c r="B17" s="200"/>
      <c r="C17" s="201"/>
      <c r="D17" s="200"/>
      <c r="E17" s="200"/>
      <c r="F17" s="200"/>
      <c r="P17" s="268"/>
      <c r="Q17" s="268"/>
    </row>
    <row r="18" spans="1:6" ht="12.75">
      <c r="A18" s="13" t="s">
        <v>266</v>
      </c>
      <c r="B18" s="197">
        <v>14220</v>
      </c>
      <c r="C18" s="199">
        <v>378299</v>
      </c>
      <c r="D18" s="197">
        <v>750</v>
      </c>
      <c r="E18" s="198">
        <v>1129</v>
      </c>
      <c r="F18" s="198" t="s">
        <v>72</v>
      </c>
    </row>
    <row r="19" spans="1:6" ht="12.75">
      <c r="A19" s="13" t="s">
        <v>285</v>
      </c>
      <c r="B19" s="197">
        <v>530</v>
      </c>
      <c r="C19" s="199">
        <v>3280955</v>
      </c>
      <c r="D19" s="197" t="s">
        <v>72</v>
      </c>
      <c r="E19" s="198" t="s">
        <v>72</v>
      </c>
      <c r="F19" s="198" t="s">
        <v>72</v>
      </c>
    </row>
    <row r="20" spans="1:6" ht="12.75">
      <c r="A20" s="13" t="s">
        <v>267</v>
      </c>
      <c r="B20" s="197">
        <v>6135</v>
      </c>
      <c r="C20" s="199">
        <v>871968</v>
      </c>
      <c r="D20" s="197">
        <v>26814</v>
      </c>
      <c r="E20" s="198" t="s">
        <v>72</v>
      </c>
      <c r="F20" s="198" t="s">
        <v>72</v>
      </c>
    </row>
    <row r="21" spans="1:6" ht="12.75">
      <c r="A21" s="13" t="s">
        <v>286</v>
      </c>
      <c r="B21" s="197">
        <v>3883</v>
      </c>
      <c r="C21" s="199">
        <v>1044177</v>
      </c>
      <c r="D21" s="197">
        <v>3838</v>
      </c>
      <c r="E21" s="198">
        <v>1916</v>
      </c>
      <c r="F21" s="198" t="s">
        <v>72</v>
      </c>
    </row>
    <row r="22" spans="1:6" ht="12.75">
      <c r="A22" s="95" t="s">
        <v>162</v>
      </c>
      <c r="B22" s="200">
        <v>24768</v>
      </c>
      <c r="C22" s="201">
        <v>5575399</v>
      </c>
      <c r="D22" s="200">
        <v>31402</v>
      </c>
      <c r="E22" s="202">
        <v>3045</v>
      </c>
      <c r="F22" s="202" t="s">
        <v>72</v>
      </c>
    </row>
    <row r="23" spans="1:6" ht="12.75">
      <c r="A23" s="13"/>
      <c r="B23" s="197"/>
      <c r="C23" s="199"/>
      <c r="D23" s="197"/>
      <c r="E23" s="197"/>
      <c r="F23" s="197"/>
    </row>
    <row r="24" spans="1:6" ht="12.75">
      <c r="A24" s="13" t="s">
        <v>269</v>
      </c>
      <c r="B24" s="197">
        <v>35815</v>
      </c>
      <c r="C24" s="199">
        <v>47697</v>
      </c>
      <c r="D24" s="197" t="s">
        <v>72</v>
      </c>
      <c r="E24" s="198" t="s">
        <v>72</v>
      </c>
      <c r="F24" s="197">
        <v>80</v>
      </c>
    </row>
    <row r="25" spans="1:6" ht="12.75">
      <c r="A25" s="13" t="s">
        <v>271</v>
      </c>
      <c r="B25" s="197">
        <v>27355</v>
      </c>
      <c r="C25" s="199">
        <v>304395</v>
      </c>
      <c r="D25" s="197">
        <v>4608</v>
      </c>
      <c r="E25" s="197" t="s">
        <v>72</v>
      </c>
      <c r="F25" s="197" t="s">
        <v>72</v>
      </c>
    </row>
    <row r="26" spans="1:6" ht="12.75">
      <c r="A26" s="95" t="s">
        <v>163</v>
      </c>
      <c r="B26" s="200">
        <v>63170</v>
      </c>
      <c r="C26" s="201">
        <v>352092</v>
      </c>
      <c r="D26" s="200">
        <v>4608</v>
      </c>
      <c r="E26" s="200" t="s">
        <v>72</v>
      </c>
      <c r="F26" s="200">
        <v>80</v>
      </c>
    </row>
    <row r="27" spans="1:6" ht="12.75">
      <c r="A27" s="95"/>
      <c r="B27" s="200"/>
      <c r="C27" s="201"/>
      <c r="D27" s="200"/>
      <c r="E27" s="200"/>
      <c r="F27" s="200"/>
    </row>
    <row r="28" spans="1:6" ht="12.75">
      <c r="A28" s="13" t="s">
        <v>272</v>
      </c>
      <c r="B28" s="198" t="s">
        <v>72</v>
      </c>
      <c r="C28" s="198">
        <v>263096</v>
      </c>
      <c r="D28" s="198" t="s">
        <v>72</v>
      </c>
      <c r="E28" s="198" t="s">
        <v>72</v>
      </c>
      <c r="F28" s="198">
        <v>132</v>
      </c>
    </row>
    <row r="29" spans="1:6" ht="12.75">
      <c r="A29" s="95" t="s">
        <v>165</v>
      </c>
      <c r="B29" s="202" t="s">
        <v>72</v>
      </c>
      <c r="C29" s="202">
        <v>263096</v>
      </c>
      <c r="D29" s="202" t="s">
        <v>72</v>
      </c>
      <c r="E29" s="202" t="s">
        <v>72</v>
      </c>
      <c r="F29" s="202">
        <v>132</v>
      </c>
    </row>
    <row r="30" spans="1:6" ht="12.75">
      <c r="A30" s="95"/>
      <c r="B30" s="202"/>
      <c r="C30" s="202"/>
      <c r="D30" s="202"/>
      <c r="E30" s="202"/>
      <c r="F30" s="202"/>
    </row>
    <row r="31" spans="1:6" ht="12.75">
      <c r="A31" s="95" t="s">
        <v>374</v>
      </c>
      <c r="B31" s="200">
        <v>51000</v>
      </c>
      <c r="C31" s="198" t="s">
        <v>72</v>
      </c>
      <c r="D31" s="198" t="s">
        <v>72</v>
      </c>
      <c r="E31" s="198" t="s">
        <v>72</v>
      </c>
      <c r="F31" s="198" t="s">
        <v>72</v>
      </c>
    </row>
    <row r="32" spans="1:6" ht="12.75">
      <c r="A32" s="13" t="s">
        <v>274</v>
      </c>
      <c r="B32" s="198">
        <v>4379</v>
      </c>
      <c r="C32" s="198" t="s">
        <v>72</v>
      </c>
      <c r="D32" s="198" t="s">
        <v>72</v>
      </c>
      <c r="E32" s="198" t="s">
        <v>72</v>
      </c>
      <c r="F32" s="198" t="s">
        <v>72</v>
      </c>
    </row>
    <row r="33" spans="1:6" ht="12.75">
      <c r="A33" s="13" t="s">
        <v>275</v>
      </c>
      <c r="B33" s="197">
        <v>2172</v>
      </c>
      <c r="C33" s="198" t="s">
        <v>72</v>
      </c>
      <c r="D33" s="197" t="s">
        <v>72</v>
      </c>
      <c r="E33" s="198" t="s">
        <v>72</v>
      </c>
      <c r="F33" s="197" t="s">
        <v>72</v>
      </c>
    </row>
    <row r="34" spans="1:6" ht="12.75">
      <c r="A34" s="13" t="s">
        <v>280</v>
      </c>
      <c r="B34" s="197" t="s">
        <v>72</v>
      </c>
      <c r="C34" s="198" t="s">
        <v>72</v>
      </c>
      <c r="D34" s="197" t="s">
        <v>72</v>
      </c>
      <c r="E34" s="198" t="s">
        <v>72</v>
      </c>
      <c r="F34" s="197">
        <v>2586</v>
      </c>
    </row>
    <row r="35" spans="1:6" ht="12.75">
      <c r="A35" s="95" t="s">
        <v>255</v>
      </c>
      <c r="B35" s="200">
        <v>6551</v>
      </c>
      <c r="C35" s="202" t="s">
        <v>72</v>
      </c>
      <c r="D35" s="202" t="s">
        <v>72</v>
      </c>
      <c r="E35" s="202" t="s">
        <v>72</v>
      </c>
      <c r="F35" s="200">
        <v>2586</v>
      </c>
    </row>
    <row r="36" spans="1:6" ht="12.75">
      <c r="A36" s="13"/>
      <c r="B36" s="197"/>
      <c r="C36" s="197"/>
      <c r="D36" s="197"/>
      <c r="E36" s="197"/>
      <c r="F36" s="197"/>
    </row>
    <row r="37" spans="1:6" ht="13.5" thickBot="1">
      <c r="A37" s="98" t="s">
        <v>284</v>
      </c>
      <c r="B37" s="203">
        <v>146419</v>
      </c>
      <c r="C37" s="203">
        <v>6355180</v>
      </c>
      <c r="D37" s="203">
        <v>55458</v>
      </c>
      <c r="E37" s="203">
        <v>35872</v>
      </c>
      <c r="F37" s="203">
        <v>2798</v>
      </c>
    </row>
    <row r="40" spans="16:17" ht="12.75">
      <c r="P40" s="266"/>
      <c r="Q40" s="266"/>
    </row>
  </sheetData>
  <mergeCells count="3">
    <mergeCell ref="A1:F1"/>
    <mergeCell ref="A3:F3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28"/>
  <sheetViews>
    <sheetView zoomScale="75" zoomScaleNormal="75" workbookViewId="0" topLeftCell="A4">
      <selection activeCell="C31" sqref="C31"/>
    </sheetView>
  </sheetViews>
  <sheetFormatPr defaultColWidth="11.421875" defaultRowHeight="12.75"/>
  <cols>
    <col min="1" max="1" width="40.7109375" style="6" customWidth="1"/>
    <col min="2" max="4" width="25.28125" style="6" customWidth="1"/>
    <col min="5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220"/>
      <c r="F1" s="220"/>
      <c r="G1" s="220"/>
      <c r="H1" s="220"/>
    </row>
    <row r="3" spans="1:9" ht="15">
      <c r="A3" s="343" t="s">
        <v>343</v>
      </c>
      <c r="B3" s="343"/>
      <c r="C3" s="343"/>
      <c r="D3" s="343"/>
      <c r="I3" s="13"/>
    </row>
    <row r="4" spans="1:5" ht="13.5" thickBot="1">
      <c r="A4" s="96"/>
      <c r="B4" s="96"/>
      <c r="C4" s="96"/>
      <c r="D4" s="96"/>
      <c r="E4" s="13"/>
    </row>
    <row r="5" spans="1:5" ht="12.75">
      <c r="A5" s="243"/>
      <c r="B5" s="344" t="s">
        <v>124</v>
      </c>
      <c r="C5" s="345"/>
      <c r="D5" s="345"/>
      <c r="E5" s="13"/>
    </row>
    <row r="6" spans="1:5" ht="12.75">
      <c r="A6" s="22" t="s">
        <v>127</v>
      </c>
      <c r="B6" s="244"/>
      <c r="C6" s="8" t="s">
        <v>46</v>
      </c>
      <c r="D6" s="244"/>
      <c r="E6" s="13"/>
    </row>
    <row r="7" spans="1:5" ht="13.5" thickBot="1">
      <c r="A7" s="245"/>
      <c r="B7" s="228" t="s">
        <v>47</v>
      </c>
      <c r="C7" s="228" t="s">
        <v>48</v>
      </c>
      <c r="D7" s="228" t="s">
        <v>8</v>
      </c>
      <c r="E7" s="13"/>
    </row>
    <row r="8" spans="1:5" ht="12.75" customHeight="1">
      <c r="A8" s="242" t="s">
        <v>329</v>
      </c>
      <c r="B8" s="194"/>
      <c r="C8" s="194"/>
      <c r="D8" s="194"/>
      <c r="E8" s="13"/>
    </row>
    <row r="9" spans="1:5" ht="12.75">
      <c r="A9" s="13" t="s">
        <v>130</v>
      </c>
      <c r="B9" s="197">
        <v>1053372</v>
      </c>
      <c r="C9" s="197">
        <v>1529</v>
      </c>
      <c r="D9" s="197">
        <v>1054901</v>
      </c>
      <c r="E9" s="13"/>
    </row>
    <row r="10" spans="1:5" ht="12.75">
      <c r="A10" s="13" t="s">
        <v>132</v>
      </c>
      <c r="B10" s="197">
        <v>1127500</v>
      </c>
      <c r="C10" s="197">
        <v>86</v>
      </c>
      <c r="D10" s="197">
        <v>1127586</v>
      </c>
      <c r="E10" s="13"/>
    </row>
    <row r="11" spans="1:5" ht="12.75">
      <c r="A11" s="13" t="s">
        <v>134</v>
      </c>
      <c r="B11" s="197">
        <v>3020700</v>
      </c>
      <c r="C11" s="197">
        <v>9088980</v>
      </c>
      <c r="D11" s="197">
        <v>12109680</v>
      </c>
      <c r="E11" s="13"/>
    </row>
    <row r="12" spans="1:5" s="99" customFormat="1" ht="12.75">
      <c r="A12" s="95" t="s">
        <v>290</v>
      </c>
      <c r="B12" s="200">
        <f>SUM(B9:B11)</f>
        <v>5201572</v>
      </c>
      <c r="C12" s="200">
        <f>SUM(C9:C11)</f>
        <v>9090595</v>
      </c>
      <c r="D12" s="200">
        <f>SUM(D9:D11)</f>
        <v>14292167</v>
      </c>
      <c r="E12" s="95"/>
    </row>
    <row r="13" spans="1:5" ht="12.75">
      <c r="A13" s="13"/>
      <c r="B13" s="197"/>
      <c r="C13" s="197"/>
      <c r="D13" s="197"/>
      <c r="E13" s="13"/>
    </row>
    <row r="14" spans="1:5" ht="12.75">
      <c r="A14" s="95" t="s">
        <v>296</v>
      </c>
      <c r="B14" s="200">
        <v>14379756</v>
      </c>
      <c r="C14" s="200">
        <v>11870430</v>
      </c>
      <c r="D14" s="200">
        <v>26250186</v>
      </c>
      <c r="E14" s="13"/>
    </row>
    <row r="15" spans="1:5" ht="12.75">
      <c r="A15" s="95"/>
      <c r="B15" s="197"/>
      <c r="C15" s="197"/>
      <c r="D15" s="197"/>
      <c r="E15" s="13"/>
    </row>
    <row r="16" spans="1:5" ht="12.75">
      <c r="A16" s="95" t="s">
        <v>297</v>
      </c>
      <c r="B16" s="197"/>
      <c r="C16" s="197"/>
      <c r="D16" s="197"/>
      <c r="E16" s="13"/>
    </row>
    <row r="17" spans="1:5" ht="12.75">
      <c r="A17" s="13" t="s">
        <v>136</v>
      </c>
      <c r="B17" s="197">
        <v>36175</v>
      </c>
      <c r="C17" s="198">
        <v>337</v>
      </c>
      <c r="D17" s="197">
        <v>36512</v>
      </c>
      <c r="E17" s="13"/>
    </row>
    <row r="18" spans="1:5" ht="12.75">
      <c r="A18" s="13" t="s">
        <v>137</v>
      </c>
      <c r="B18" s="197"/>
      <c r="C18" s="198"/>
      <c r="D18" s="197"/>
      <c r="E18" s="13"/>
    </row>
    <row r="19" spans="1:5" ht="12.75">
      <c r="A19" s="13" t="s">
        <v>138</v>
      </c>
      <c r="B19" s="197">
        <v>17024</v>
      </c>
      <c r="C19" s="197">
        <v>1325</v>
      </c>
      <c r="D19" s="197">
        <v>18349</v>
      </c>
      <c r="E19" s="13"/>
    </row>
    <row r="20" spans="1:5" ht="12.75">
      <c r="A20" s="13" t="s">
        <v>139</v>
      </c>
      <c r="B20" s="197">
        <v>55091</v>
      </c>
      <c r="C20" s="197">
        <v>9292</v>
      </c>
      <c r="D20" s="197">
        <v>64383</v>
      </c>
      <c r="E20" s="13"/>
    </row>
    <row r="21" spans="1:5" ht="12.75">
      <c r="A21" s="13" t="s">
        <v>140</v>
      </c>
      <c r="B21" s="197">
        <v>14708</v>
      </c>
      <c r="C21" s="197">
        <v>6000</v>
      </c>
      <c r="D21" s="197">
        <v>20708</v>
      </c>
      <c r="E21" s="13"/>
    </row>
    <row r="22" spans="1:5" ht="12.75">
      <c r="A22" s="13" t="s">
        <v>141</v>
      </c>
      <c r="B22" s="197">
        <v>350718</v>
      </c>
      <c r="C22" s="197">
        <v>507525</v>
      </c>
      <c r="D22" s="197">
        <v>858243</v>
      </c>
      <c r="E22" s="13"/>
    </row>
    <row r="23" spans="1:5" ht="12.75">
      <c r="A23" s="13" t="s">
        <v>142</v>
      </c>
      <c r="B23" s="197">
        <v>335327</v>
      </c>
      <c r="C23" s="197">
        <v>586534</v>
      </c>
      <c r="D23" s="197">
        <v>921861</v>
      </c>
      <c r="E23" s="13"/>
    </row>
    <row r="24" spans="1:5" s="99" customFormat="1" ht="12.75">
      <c r="A24" s="95" t="s">
        <v>290</v>
      </c>
      <c r="B24" s="200">
        <v>809043</v>
      </c>
      <c r="C24" s="200">
        <v>1111013</v>
      </c>
      <c r="D24" s="200">
        <v>1920056</v>
      </c>
      <c r="E24" s="95"/>
    </row>
    <row r="25" spans="1:5" ht="12.75">
      <c r="A25" s="13"/>
      <c r="B25" s="197"/>
      <c r="C25" s="197"/>
      <c r="D25" s="197"/>
      <c r="E25" s="13"/>
    </row>
    <row r="26" spans="1:5" ht="13.5" thickBot="1">
      <c r="A26" s="98" t="s">
        <v>298</v>
      </c>
      <c r="B26" s="203">
        <v>20390371</v>
      </c>
      <c r="C26" s="203">
        <v>22072038</v>
      </c>
      <c r="D26" s="203">
        <v>42462409</v>
      </c>
      <c r="E26" s="13"/>
    </row>
    <row r="27" spans="1:5" ht="14.25">
      <c r="A27" s="246" t="s">
        <v>330</v>
      </c>
      <c r="E27" s="13"/>
    </row>
    <row r="28" spans="3:5" ht="12.75">
      <c r="C28" s="52"/>
      <c r="E28" s="13"/>
    </row>
  </sheetData>
  <mergeCells count="3">
    <mergeCell ref="A1:D1"/>
    <mergeCell ref="A3:D3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H14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40.7109375" style="6" customWidth="1"/>
    <col min="2" max="5" width="12.7109375" style="6" customWidth="1"/>
    <col min="6" max="10" width="11.421875" style="6" customWidth="1"/>
    <col min="11" max="11" width="30.7109375" style="6" customWidth="1"/>
    <col min="12" max="17" width="13.140625" style="6" customWidth="1"/>
    <col min="18" max="19" width="11.421875" style="6" customWidth="1"/>
    <col min="20" max="20" width="27.57421875" style="6" customWidth="1"/>
    <col min="21" max="23" width="11.421875" style="6" customWidth="1"/>
    <col min="24" max="24" width="8.7109375" style="6" customWidth="1"/>
    <col min="25" max="25" width="27.57421875" style="6" customWidth="1"/>
    <col min="26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220"/>
      <c r="H1" s="220"/>
    </row>
    <row r="2" spans="1:2" ht="12.75">
      <c r="A2" s="247"/>
      <c r="B2" s="247"/>
    </row>
    <row r="3" spans="1:6" ht="15">
      <c r="A3" s="358" t="s">
        <v>344</v>
      </c>
      <c r="B3" s="358"/>
      <c r="C3" s="358"/>
      <c r="D3" s="358"/>
      <c r="E3" s="358"/>
      <c r="F3" s="358"/>
    </row>
    <row r="4" spans="1:3" ht="13.5" thickBot="1">
      <c r="A4" s="13"/>
      <c r="B4" s="96"/>
      <c r="C4" s="13"/>
    </row>
    <row r="5" spans="1:6" ht="13.5" thickBot="1">
      <c r="A5" s="248" t="s">
        <v>128</v>
      </c>
      <c r="B5" s="249"/>
      <c r="C5" s="249"/>
      <c r="D5" s="249" t="s">
        <v>7</v>
      </c>
      <c r="E5" s="249"/>
      <c r="F5" s="249"/>
    </row>
    <row r="6" spans="1:6" ht="12.75">
      <c r="A6" s="229" t="s">
        <v>299</v>
      </c>
      <c r="B6" s="242"/>
      <c r="C6" s="250"/>
      <c r="D6" s="242"/>
      <c r="E6" s="230"/>
      <c r="F6" s="230"/>
    </row>
    <row r="7" spans="1:6" ht="12.75">
      <c r="A7" s="232" t="s">
        <v>129</v>
      </c>
      <c r="B7" s="13"/>
      <c r="C7" s="251"/>
      <c r="D7" s="252">
        <v>146419</v>
      </c>
      <c r="E7" s="253"/>
      <c r="F7" s="253"/>
    </row>
    <row r="8" spans="1:6" ht="12.75">
      <c r="A8" s="232" t="s">
        <v>131</v>
      </c>
      <c r="B8" s="13"/>
      <c r="C8" s="251"/>
      <c r="D8" s="252">
        <v>6355180</v>
      </c>
      <c r="E8" s="253"/>
      <c r="F8" s="253"/>
    </row>
    <row r="9" spans="1:6" ht="12.75">
      <c r="A9" s="232" t="s">
        <v>133</v>
      </c>
      <c r="B9" s="13"/>
      <c r="C9" s="251"/>
      <c r="D9" s="252">
        <v>55458</v>
      </c>
      <c r="E9" s="253"/>
      <c r="F9" s="253"/>
    </row>
    <row r="10" spans="1:6" ht="12.75">
      <c r="A10" s="232" t="s">
        <v>135</v>
      </c>
      <c r="B10" s="13"/>
      <c r="C10" s="251"/>
      <c r="D10" s="252">
        <v>35872</v>
      </c>
      <c r="E10" s="253"/>
      <c r="F10" s="253"/>
    </row>
    <row r="11" spans="1:6" ht="12.75">
      <c r="A11" s="232"/>
      <c r="B11" s="13"/>
      <c r="C11" s="251"/>
      <c r="D11" s="252"/>
      <c r="E11" s="253"/>
      <c r="F11" s="253"/>
    </row>
    <row r="12" spans="1:6" ht="13.5" thickBot="1">
      <c r="A12" s="234" t="s">
        <v>300</v>
      </c>
      <c r="B12" s="98"/>
      <c r="C12" s="254"/>
      <c r="D12" s="255">
        <v>2798</v>
      </c>
      <c r="E12" s="256"/>
      <c r="F12" s="256"/>
    </row>
    <row r="13" ht="12.75">
      <c r="C13" s="13"/>
    </row>
    <row r="14" ht="12.75">
      <c r="C14" s="13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86"/>
  <sheetViews>
    <sheetView zoomScale="75" zoomScaleNormal="75" workbookViewId="0" topLeftCell="A62">
      <selection activeCell="B85" sqref="B85"/>
    </sheetView>
  </sheetViews>
  <sheetFormatPr defaultColWidth="11.421875" defaultRowHeight="12.75"/>
  <cols>
    <col min="1" max="1" width="28.28125" style="6" customWidth="1"/>
    <col min="2" max="6" width="16.7109375" style="6" customWidth="1"/>
    <col min="7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</row>
    <row r="3" spans="1:8" ht="15">
      <c r="A3" s="343" t="s">
        <v>345</v>
      </c>
      <c r="B3" s="343"/>
      <c r="C3" s="343"/>
      <c r="D3" s="343"/>
      <c r="E3" s="343"/>
      <c r="F3" s="343"/>
      <c r="G3" s="343"/>
      <c r="H3" s="343"/>
    </row>
    <row r="4" spans="1:8" ht="15.75" thickBot="1">
      <c r="A4" s="358"/>
      <c r="B4" s="358"/>
      <c r="C4" s="358"/>
      <c r="D4" s="358"/>
      <c r="E4" s="358"/>
      <c r="F4" s="358"/>
      <c r="G4" s="257"/>
      <c r="H4" s="257"/>
    </row>
    <row r="5" spans="1:8" ht="12.75">
      <c r="A5" s="258" t="s">
        <v>176</v>
      </c>
      <c r="B5" s="338" t="s">
        <v>143</v>
      </c>
      <c r="C5" s="339"/>
      <c r="D5" s="340"/>
      <c r="E5" s="259" t="s">
        <v>144</v>
      </c>
      <c r="F5" s="224" t="s">
        <v>145</v>
      </c>
      <c r="G5" s="224" t="s">
        <v>145</v>
      </c>
      <c r="H5" s="224" t="s">
        <v>146</v>
      </c>
    </row>
    <row r="6" spans="1:8" ht="12.75">
      <c r="A6" s="22" t="s">
        <v>149</v>
      </c>
      <c r="B6" s="359" t="s">
        <v>115</v>
      </c>
      <c r="C6" s="359" t="s">
        <v>116</v>
      </c>
      <c r="D6" s="359" t="s">
        <v>8</v>
      </c>
      <c r="E6" s="58" t="s">
        <v>11</v>
      </c>
      <c r="F6" s="12" t="s">
        <v>147</v>
      </c>
      <c r="G6" s="12" t="s">
        <v>147</v>
      </c>
      <c r="H6" s="12" t="s">
        <v>148</v>
      </c>
    </row>
    <row r="7" spans="1:8" ht="13.5" thickBot="1">
      <c r="A7" s="226"/>
      <c r="B7" s="337"/>
      <c r="C7" s="337"/>
      <c r="D7" s="337"/>
      <c r="E7" s="260" t="s">
        <v>150</v>
      </c>
      <c r="F7" s="228" t="s">
        <v>151</v>
      </c>
      <c r="G7" s="228" t="s">
        <v>152</v>
      </c>
      <c r="H7" s="228" t="s">
        <v>153</v>
      </c>
    </row>
    <row r="8" spans="1:8" ht="12.75">
      <c r="A8" s="243" t="s">
        <v>301</v>
      </c>
      <c r="B8" s="194">
        <v>2992</v>
      </c>
      <c r="C8" s="194" t="s">
        <v>72</v>
      </c>
      <c r="D8" s="195">
        <v>2992</v>
      </c>
      <c r="E8" s="196" t="s">
        <v>72</v>
      </c>
      <c r="F8" s="194">
        <v>2992</v>
      </c>
      <c r="G8" s="196" t="s">
        <v>72</v>
      </c>
      <c r="H8" s="196" t="s">
        <v>72</v>
      </c>
    </row>
    <row r="9" spans="1:8" ht="12.75">
      <c r="A9" s="13" t="s">
        <v>302</v>
      </c>
      <c r="B9" s="197">
        <v>2560</v>
      </c>
      <c r="C9" s="198" t="s">
        <v>72</v>
      </c>
      <c r="D9" s="199">
        <v>2560</v>
      </c>
      <c r="E9" s="198" t="s">
        <v>72</v>
      </c>
      <c r="F9" s="197">
        <v>2560</v>
      </c>
      <c r="G9" s="198" t="s">
        <v>72</v>
      </c>
      <c r="H9" s="198" t="s">
        <v>72</v>
      </c>
    </row>
    <row r="10" spans="1:8" ht="12.75">
      <c r="A10" s="13" t="s">
        <v>303</v>
      </c>
      <c r="B10" s="197">
        <v>11797</v>
      </c>
      <c r="C10" s="197" t="s">
        <v>72</v>
      </c>
      <c r="D10" s="199">
        <v>11797</v>
      </c>
      <c r="E10" s="198" t="s">
        <v>72</v>
      </c>
      <c r="F10" s="197">
        <v>11797</v>
      </c>
      <c r="G10" s="198" t="s">
        <v>72</v>
      </c>
      <c r="H10" s="197" t="s">
        <v>72</v>
      </c>
    </row>
    <row r="11" spans="1:8" ht="12.75">
      <c r="A11" s="13" t="s">
        <v>304</v>
      </c>
      <c r="B11" s="197">
        <v>15741</v>
      </c>
      <c r="C11" s="198" t="s">
        <v>72</v>
      </c>
      <c r="D11" s="199">
        <v>15741</v>
      </c>
      <c r="E11" s="198" t="s">
        <v>72</v>
      </c>
      <c r="F11" s="197">
        <v>15741</v>
      </c>
      <c r="G11" s="198" t="s">
        <v>72</v>
      </c>
      <c r="H11" s="198" t="s">
        <v>72</v>
      </c>
    </row>
    <row r="12" spans="1:8" ht="12.75">
      <c r="A12" s="95" t="s">
        <v>154</v>
      </c>
      <c r="B12" s="200">
        <v>33090</v>
      </c>
      <c r="C12" s="200" t="s">
        <v>72</v>
      </c>
      <c r="D12" s="201">
        <v>33090</v>
      </c>
      <c r="E12" s="202" t="s">
        <v>72</v>
      </c>
      <c r="F12" s="200">
        <v>33090</v>
      </c>
      <c r="G12" s="202" t="s">
        <v>72</v>
      </c>
      <c r="H12" s="200" t="s">
        <v>72</v>
      </c>
    </row>
    <row r="13" spans="1:8" ht="12.75">
      <c r="A13" s="95"/>
      <c r="B13" s="200"/>
      <c r="C13" s="200"/>
      <c r="D13" s="201"/>
      <c r="E13" s="200"/>
      <c r="F13" s="200"/>
      <c r="G13" s="200"/>
      <c r="H13" s="200"/>
    </row>
    <row r="14" spans="1:8" ht="12.75">
      <c r="A14" s="95" t="s">
        <v>155</v>
      </c>
      <c r="B14" s="200">
        <v>120</v>
      </c>
      <c r="C14" s="202" t="s">
        <v>72</v>
      </c>
      <c r="D14" s="201">
        <v>120</v>
      </c>
      <c r="E14" s="202" t="s">
        <v>72</v>
      </c>
      <c r="F14" s="200">
        <v>120</v>
      </c>
      <c r="G14" s="202" t="s">
        <v>72</v>
      </c>
      <c r="H14" s="202" t="s">
        <v>72</v>
      </c>
    </row>
    <row r="15" spans="1:8" ht="12.75">
      <c r="A15" s="95"/>
      <c r="B15" s="200"/>
      <c r="C15" s="200"/>
      <c r="D15" s="201"/>
      <c r="E15" s="200"/>
      <c r="F15" s="200"/>
      <c r="G15" s="200"/>
      <c r="H15" s="200"/>
    </row>
    <row r="16" spans="1:8" ht="12.75">
      <c r="A16" s="95" t="s">
        <v>156</v>
      </c>
      <c r="B16" s="200">
        <v>42</v>
      </c>
      <c r="C16" s="202" t="s">
        <v>72</v>
      </c>
      <c r="D16" s="201">
        <v>42</v>
      </c>
      <c r="E16" s="202" t="s">
        <v>72</v>
      </c>
      <c r="F16" s="200">
        <v>42</v>
      </c>
      <c r="G16" s="202" t="s">
        <v>72</v>
      </c>
      <c r="H16" s="202" t="s">
        <v>72</v>
      </c>
    </row>
    <row r="17" spans="1:8" ht="12.75">
      <c r="A17" s="13"/>
      <c r="B17" s="197"/>
      <c r="C17" s="197"/>
      <c r="D17" s="199"/>
      <c r="E17" s="197"/>
      <c r="F17" s="197"/>
      <c r="G17" s="197"/>
      <c r="H17" s="197"/>
    </row>
    <row r="18" spans="1:8" ht="12.75">
      <c r="A18" s="13" t="s">
        <v>305</v>
      </c>
      <c r="B18" s="197">
        <v>10157</v>
      </c>
      <c r="C18" s="197">
        <v>2625</v>
      </c>
      <c r="D18" s="199">
        <v>12782</v>
      </c>
      <c r="E18" s="198" t="s">
        <v>72</v>
      </c>
      <c r="F18" s="197">
        <v>12782</v>
      </c>
      <c r="G18" s="198" t="s">
        <v>72</v>
      </c>
      <c r="H18" s="198" t="s">
        <v>72</v>
      </c>
    </row>
    <row r="19" spans="1:8" ht="12.75">
      <c r="A19" s="13" t="s">
        <v>306</v>
      </c>
      <c r="B19" s="197">
        <v>177</v>
      </c>
      <c r="C19" s="198" t="s">
        <v>72</v>
      </c>
      <c r="D19" s="199">
        <v>177</v>
      </c>
      <c r="E19" s="198" t="s">
        <v>72</v>
      </c>
      <c r="F19" s="197">
        <v>177</v>
      </c>
      <c r="G19" s="198" t="s">
        <v>72</v>
      </c>
      <c r="H19" s="198" t="s">
        <v>72</v>
      </c>
    </row>
    <row r="20" spans="1:8" ht="12.75">
      <c r="A20" s="13" t="s">
        <v>307</v>
      </c>
      <c r="B20" s="197">
        <v>195</v>
      </c>
      <c r="C20" s="198" t="s">
        <v>72</v>
      </c>
      <c r="D20" s="199">
        <v>195</v>
      </c>
      <c r="E20" s="198" t="s">
        <v>72</v>
      </c>
      <c r="F20" s="197">
        <v>195</v>
      </c>
      <c r="G20" s="198" t="s">
        <v>72</v>
      </c>
      <c r="H20" s="198" t="s">
        <v>72</v>
      </c>
    </row>
    <row r="21" spans="1:8" ht="12.75">
      <c r="A21" s="95" t="s">
        <v>252</v>
      </c>
      <c r="B21" s="200">
        <v>10529</v>
      </c>
      <c r="C21" s="200">
        <v>2625</v>
      </c>
      <c r="D21" s="201">
        <v>13154</v>
      </c>
      <c r="E21" s="202" t="s">
        <v>72</v>
      </c>
      <c r="F21" s="200">
        <v>13154</v>
      </c>
      <c r="G21" s="202" t="s">
        <v>72</v>
      </c>
      <c r="H21" s="202" t="s">
        <v>72</v>
      </c>
    </row>
    <row r="22" spans="1:8" ht="12.75">
      <c r="A22" s="95"/>
      <c r="B22" s="200"/>
      <c r="C22" s="200"/>
      <c r="D22" s="201"/>
      <c r="E22" s="200"/>
      <c r="F22" s="200"/>
      <c r="G22" s="200"/>
      <c r="H22" s="200"/>
    </row>
    <row r="23" spans="1:8" ht="12.75">
      <c r="A23" s="95" t="s">
        <v>157</v>
      </c>
      <c r="B23" s="200">
        <v>12952</v>
      </c>
      <c r="C23" s="200">
        <v>11911</v>
      </c>
      <c r="D23" s="201">
        <v>24863</v>
      </c>
      <c r="E23" s="202" t="s">
        <v>72</v>
      </c>
      <c r="F23" s="200">
        <v>24863</v>
      </c>
      <c r="G23" s="202" t="s">
        <v>72</v>
      </c>
      <c r="H23" s="200" t="s">
        <v>72</v>
      </c>
    </row>
    <row r="24" spans="1:8" ht="12.75">
      <c r="A24" s="95"/>
      <c r="B24" s="200"/>
      <c r="C24" s="200"/>
      <c r="D24" s="201"/>
      <c r="E24" s="200"/>
      <c r="F24" s="200"/>
      <c r="G24" s="200"/>
      <c r="H24" s="200"/>
    </row>
    <row r="25" spans="1:8" ht="12.75">
      <c r="A25" s="95" t="s">
        <v>158</v>
      </c>
      <c r="B25" s="200">
        <v>39019</v>
      </c>
      <c r="C25" s="200">
        <v>4643</v>
      </c>
      <c r="D25" s="201">
        <v>43662</v>
      </c>
      <c r="E25" s="202" t="s">
        <v>72</v>
      </c>
      <c r="F25" s="200">
        <v>43662</v>
      </c>
      <c r="G25" s="202" t="s">
        <v>72</v>
      </c>
      <c r="H25" s="202" t="s">
        <v>72</v>
      </c>
    </row>
    <row r="26" spans="1:8" ht="12.75">
      <c r="A26" s="13"/>
      <c r="B26" s="197"/>
      <c r="C26" s="197"/>
      <c r="D26" s="199"/>
      <c r="E26" s="197"/>
      <c r="F26" s="197"/>
      <c r="G26" s="197"/>
      <c r="H26" s="197"/>
    </row>
    <row r="27" spans="1:8" ht="12.75">
      <c r="A27" s="13" t="s">
        <v>308</v>
      </c>
      <c r="B27" s="197">
        <v>3529</v>
      </c>
      <c r="C27" s="197">
        <v>2204</v>
      </c>
      <c r="D27" s="199">
        <v>5733</v>
      </c>
      <c r="E27" s="198" t="s">
        <v>72</v>
      </c>
      <c r="F27" s="198">
        <v>5733</v>
      </c>
      <c r="G27" s="198" t="s">
        <v>72</v>
      </c>
      <c r="H27" s="198" t="s">
        <v>72</v>
      </c>
    </row>
    <row r="28" spans="1:8" ht="12.75">
      <c r="A28" s="13" t="s">
        <v>256</v>
      </c>
      <c r="B28" s="197">
        <v>3656</v>
      </c>
      <c r="C28" s="197">
        <v>62</v>
      </c>
      <c r="D28" s="199">
        <v>3718</v>
      </c>
      <c r="E28" s="198">
        <v>6</v>
      </c>
      <c r="F28" s="197">
        <v>3712</v>
      </c>
      <c r="G28" s="198" t="s">
        <v>72</v>
      </c>
      <c r="H28" s="198" t="s">
        <v>72</v>
      </c>
    </row>
    <row r="29" spans="1:8" ht="12.75">
      <c r="A29" s="13" t="s">
        <v>257</v>
      </c>
      <c r="B29" s="197">
        <v>26647</v>
      </c>
      <c r="C29" s="197">
        <v>7154</v>
      </c>
      <c r="D29" s="199">
        <v>33801</v>
      </c>
      <c r="E29" s="198">
        <v>139</v>
      </c>
      <c r="F29" s="197">
        <v>33662</v>
      </c>
      <c r="G29" s="198" t="s">
        <v>72</v>
      </c>
      <c r="H29" s="198" t="s">
        <v>72</v>
      </c>
    </row>
    <row r="30" spans="1:8" s="99" customFormat="1" ht="12.75">
      <c r="A30" s="95" t="s">
        <v>253</v>
      </c>
      <c r="B30" s="200">
        <v>33832</v>
      </c>
      <c r="C30" s="200">
        <v>9420</v>
      </c>
      <c r="D30" s="201">
        <v>43252</v>
      </c>
      <c r="E30" s="200">
        <v>145</v>
      </c>
      <c r="F30" s="200">
        <v>43107</v>
      </c>
      <c r="G30" s="202" t="s">
        <v>72</v>
      </c>
      <c r="H30" s="202" t="s">
        <v>72</v>
      </c>
    </row>
    <row r="31" spans="1:8" ht="12.75">
      <c r="A31" s="13"/>
      <c r="B31" s="197"/>
      <c r="C31" s="197"/>
      <c r="D31" s="199"/>
      <c r="E31" s="197"/>
      <c r="F31" s="197"/>
      <c r="G31" s="197"/>
      <c r="H31" s="197"/>
    </row>
    <row r="32" spans="1:8" ht="12.75">
      <c r="A32" s="13" t="s">
        <v>258</v>
      </c>
      <c r="B32" s="197">
        <v>24560</v>
      </c>
      <c r="C32" s="197">
        <v>35</v>
      </c>
      <c r="D32" s="199">
        <v>24595</v>
      </c>
      <c r="E32" s="198">
        <v>7</v>
      </c>
      <c r="F32" s="197">
        <v>24588</v>
      </c>
      <c r="G32" s="198" t="s">
        <v>72</v>
      </c>
      <c r="H32" s="198" t="s">
        <v>72</v>
      </c>
    </row>
    <row r="33" spans="1:8" ht="12.75">
      <c r="A33" s="13" t="s">
        <v>259</v>
      </c>
      <c r="B33" s="197">
        <v>2536</v>
      </c>
      <c r="C33" s="198">
        <v>2</v>
      </c>
      <c r="D33" s="199">
        <v>2538</v>
      </c>
      <c r="E33" s="198">
        <v>8</v>
      </c>
      <c r="F33" s="197">
        <v>2530</v>
      </c>
      <c r="G33" s="198" t="s">
        <v>72</v>
      </c>
      <c r="H33" s="198" t="s">
        <v>72</v>
      </c>
    </row>
    <row r="34" spans="1:8" ht="12.75">
      <c r="A34" s="13" t="s">
        <v>260</v>
      </c>
      <c r="B34" s="197">
        <v>2774</v>
      </c>
      <c r="C34" s="197">
        <v>2302</v>
      </c>
      <c r="D34" s="199">
        <v>5076</v>
      </c>
      <c r="E34" s="198">
        <v>9</v>
      </c>
      <c r="F34" s="197">
        <v>5067</v>
      </c>
      <c r="G34" s="198" t="s">
        <v>72</v>
      </c>
      <c r="H34" s="198" t="s">
        <v>72</v>
      </c>
    </row>
    <row r="35" spans="1:8" ht="12.75">
      <c r="A35" s="13" t="s">
        <v>261</v>
      </c>
      <c r="B35" s="197">
        <v>32442</v>
      </c>
      <c r="C35" s="197">
        <v>918</v>
      </c>
      <c r="D35" s="199">
        <v>33360</v>
      </c>
      <c r="E35" s="198">
        <v>15</v>
      </c>
      <c r="F35" s="197">
        <v>33229</v>
      </c>
      <c r="G35" s="198" t="s">
        <v>72</v>
      </c>
      <c r="H35" s="197">
        <v>116</v>
      </c>
    </row>
    <row r="36" spans="1:8" ht="12.75">
      <c r="A36" s="95" t="s">
        <v>159</v>
      </c>
      <c r="B36" s="200">
        <v>62312</v>
      </c>
      <c r="C36" s="200">
        <v>3257</v>
      </c>
      <c r="D36" s="201">
        <v>65569</v>
      </c>
      <c r="E36" s="200">
        <v>39</v>
      </c>
      <c r="F36" s="200">
        <v>65414</v>
      </c>
      <c r="G36" s="202" t="s">
        <v>72</v>
      </c>
      <c r="H36" s="200">
        <v>116</v>
      </c>
    </row>
    <row r="37" spans="1:8" ht="12.75">
      <c r="A37" s="95"/>
      <c r="B37" s="200"/>
      <c r="C37" s="200"/>
      <c r="D37" s="201"/>
      <c r="E37" s="200"/>
      <c r="F37" s="200"/>
      <c r="G37" s="200"/>
      <c r="H37" s="200"/>
    </row>
    <row r="38" spans="1:8" ht="12.75">
      <c r="A38" s="95" t="s">
        <v>160</v>
      </c>
      <c r="B38" s="200">
        <v>1956</v>
      </c>
      <c r="C38" s="202" t="s">
        <v>72</v>
      </c>
      <c r="D38" s="201">
        <v>1956</v>
      </c>
      <c r="E38" s="202">
        <v>66</v>
      </c>
      <c r="F38" s="202">
        <v>1890</v>
      </c>
      <c r="G38" s="202" t="s">
        <v>72</v>
      </c>
      <c r="H38" s="202" t="s">
        <v>72</v>
      </c>
    </row>
    <row r="39" spans="1:8" ht="12.75">
      <c r="A39" s="13"/>
      <c r="B39" s="197"/>
      <c r="C39" s="197"/>
      <c r="D39" s="199"/>
      <c r="E39" s="197"/>
      <c r="F39" s="197"/>
      <c r="G39" s="197"/>
      <c r="H39" s="197"/>
    </row>
    <row r="40" spans="1:8" ht="12.75">
      <c r="A40" s="13" t="s">
        <v>262</v>
      </c>
      <c r="B40" s="197">
        <v>3699</v>
      </c>
      <c r="C40" s="198" t="s">
        <v>72</v>
      </c>
      <c r="D40" s="199">
        <v>3699</v>
      </c>
      <c r="E40" s="198">
        <v>107</v>
      </c>
      <c r="F40" s="197">
        <v>3592</v>
      </c>
      <c r="G40" s="198" t="s">
        <v>72</v>
      </c>
      <c r="H40" s="198" t="s">
        <v>72</v>
      </c>
    </row>
    <row r="41" spans="1:8" ht="12.75">
      <c r="A41" s="13" t="s">
        <v>309</v>
      </c>
      <c r="B41" s="197">
        <v>15308</v>
      </c>
      <c r="C41" s="197">
        <v>852</v>
      </c>
      <c r="D41" s="199">
        <v>16160</v>
      </c>
      <c r="E41" s="198" t="s">
        <v>72</v>
      </c>
      <c r="F41" s="198">
        <v>16160</v>
      </c>
      <c r="G41" s="198" t="s">
        <v>72</v>
      </c>
      <c r="H41" s="198" t="s">
        <v>72</v>
      </c>
    </row>
    <row r="42" spans="1:8" ht="12.75">
      <c r="A42" s="13" t="s">
        <v>263</v>
      </c>
      <c r="B42" s="197">
        <v>11442</v>
      </c>
      <c r="C42" s="198">
        <v>8</v>
      </c>
      <c r="D42" s="199">
        <v>11450</v>
      </c>
      <c r="E42" s="198" t="s">
        <v>72</v>
      </c>
      <c r="F42" s="197">
        <v>11450</v>
      </c>
      <c r="G42" s="198" t="s">
        <v>72</v>
      </c>
      <c r="H42" s="198" t="s">
        <v>72</v>
      </c>
    </row>
    <row r="43" spans="1:8" ht="12.75">
      <c r="A43" s="13" t="s">
        <v>310</v>
      </c>
      <c r="B43" s="197">
        <v>573</v>
      </c>
      <c r="C43" s="198" t="s">
        <v>72</v>
      </c>
      <c r="D43" s="199">
        <v>573</v>
      </c>
      <c r="E43" s="198" t="s">
        <v>72</v>
      </c>
      <c r="F43" s="198">
        <v>573</v>
      </c>
      <c r="G43" s="198" t="s">
        <v>72</v>
      </c>
      <c r="H43" s="198" t="s">
        <v>72</v>
      </c>
    </row>
    <row r="44" spans="1:8" ht="12.75">
      <c r="A44" s="13" t="s">
        <v>264</v>
      </c>
      <c r="B44" s="197">
        <v>2683</v>
      </c>
      <c r="C44" s="197" t="s">
        <v>72</v>
      </c>
      <c r="D44" s="199">
        <v>2683</v>
      </c>
      <c r="E44" s="198">
        <v>93</v>
      </c>
      <c r="F44" s="198">
        <v>2590</v>
      </c>
      <c r="G44" s="198" t="s">
        <v>72</v>
      </c>
      <c r="H44" s="198" t="s">
        <v>72</v>
      </c>
    </row>
    <row r="45" spans="1:8" ht="12.75">
      <c r="A45" s="13" t="s">
        <v>311</v>
      </c>
      <c r="B45" s="197">
        <v>1623</v>
      </c>
      <c r="C45" s="198">
        <v>56</v>
      </c>
      <c r="D45" s="199">
        <v>1679</v>
      </c>
      <c r="E45" s="198" t="s">
        <v>72</v>
      </c>
      <c r="F45" s="197">
        <v>1679</v>
      </c>
      <c r="G45" s="198" t="s">
        <v>72</v>
      </c>
      <c r="H45" s="198" t="s">
        <v>72</v>
      </c>
    </row>
    <row r="46" spans="1:8" ht="12.75">
      <c r="A46" s="13" t="s">
        <v>312</v>
      </c>
      <c r="B46" s="197">
        <v>1332</v>
      </c>
      <c r="C46" s="198">
        <v>33</v>
      </c>
      <c r="D46" s="199">
        <v>1365</v>
      </c>
      <c r="E46" s="198" t="s">
        <v>72</v>
      </c>
      <c r="F46" s="197">
        <v>1365</v>
      </c>
      <c r="G46" s="198" t="s">
        <v>72</v>
      </c>
      <c r="H46" s="198" t="s">
        <v>72</v>
      </c>
    </row>
    <row r="47" spans="1:8" ht="12.75">
      <c r="A47" s="13" t="s">
        <v>313</v>
      </c>
      <c r="B47" s="197">
        <v>14244</v>
      </c>
      <c r="C47" s="197">
        <v>1880</v>
      </c>
      <c r="D47" s="199">
        <v>16124</v>
      </c>
      <c r="E47" s="198" t="s">
        <v>72</v>
      </c>
      <c r="F47" s="198">
        <v>16124</v>
      </c>
      <c r="G47" s="198" t="s">
        <v>72</v>
      </c>
      <c r="H47" s="198" t="s">
        <v>72</v>
      </c>
    </row>
    <row r="48" spans="1:8" ht="12.75">
      <c r="A48" s="13" t="s">
        <v>265</v>
      </c>
      <c r="B48" s="197">
        <v>13169</v>
      </c>
      <c r="C48" s="197">
        <v>7</v>
      </c>
      <c r="D48" s="199">
        <v>13176</v>
      </c>
      <c r="E48" s="198" t="s">
        <v>72</v>
      </c>
      <c r="F48" s="197">
        <v>13176</v>
      </c>
      <c r="G48" s="198" t="s">
        <v>72</v>
      </c>
      <c r="H48" s="198" t="s">
        <v>72</v>
      </c>
    </row>
    <row r="49" spans="1:8" ht="12.75">
      <c r="A49" s="95" t="s">
        <v>254</v>
      </c>
      <c r="B49" s="200">
        <v>64073</v>
      </c>
      <c r="C49" s="200">
        <v>2836</v>
      </c>
      <c r="D49" s="201">
        <v>66909</v>
      </c>
      <c r="E49" s="200">
        <v>200</v>
      </c>
      <c r="F49" s="200">
        <v>66709</v>
      </c>
      <c r="G49" s="202" t="s">
        <v>72</v>
      </c>
      <c r="H49" s="202" t="s">
        <v>72</v>
      </c>
    </row>
    <row r="50" spans="1:8" ht="12.75">
      <c r="A50" s="95"/>
      <c r="B50" s="200"/>
      <c r="C50" s="200"/>
      <c r="D50" s="201"/>
      <c r="E50" s="200"/>
      <c r="F50" s="200"/>
      <c r="G50" s="200"/>
      <c r="H50" s="200"/>
    </row>
    <row r="51" spans="1:8" ht="12.75">
      <c r="A51" s="95" t="s">
        <v>161</v>
      </c>
      <c r="B51" s="200">
        <v>18384</v>
      </c>
      <c r="C51" s="200">
        <v>165</v>
      </c>
      <c r="D51" s="201">
        <v>18549</v>
      </c>
      <c r="E51" s="202">
        <v>23</v>
      </c>
      <c r="F51" s="202">
        <v>18526</v>
      </c>
      <c r="G51" s="202" t="s">
        <v>72</v>
      </c>
      <c r="H51" s="202" t="s">
        <v>72</v>
      </c>
    </row>
    <row r="52" spans="1:8" ht="12.75">
      <c r="A52" s="13"/>
      <c r="B52" s="197"/>
      <c r="C52" s="197"/>
      <c r="D52" s="199"/>
      <c r="E52" s="197"/>
      <c r="F52" s="197"/>
      <c r="G52" s="197"/>
      <c r="H52" s="197"/>
    </row>
    <row r="53" spans="1:8" ht="12.75">
      <c r="A53" s="13" t="s">
        <v>266</v>
      </c>
      <c r="B53" s="197">
        <v>102090</v>
      </c>
      <c r="C53" s="197">
        <v>18218</v>
      </c>
      <c r="D53" s="199">
        <v>120308</v>
      </c>
      <c r="E53" s="198">
        <v>20</v>
      </c>
      <c r="F53" s="198">
        <v>120263</v>
      </c>
      <c r="G53" s="198" t="s">
        <v>72</v>
      </c>
      <c r="H53" s="197">
        <v>25</v>
      </c>
    </row>
    <row r="54" spans="1:8" ht="12.75">
      <c r="A54" s="13" t="s">
        <v>285</v>
      </c>
      <c r="B54" s="197">
        <v>151729</v>
      </c>
      <c r="C54" s="197">
        <v>33398</v>
      </c>
      <c r="D54" s="199">
        <v>185127</v>
      </c>
      <c r="E54" s="198" t="s">
        <v>72</v>
      </c>
      <c r="F54" s="197">
        <v>185127</v>
      </c>
      <c r="G54" s="198" t="s">
        <v>72</v>
      </c>
      <c r="H54" s="198" t="s">
        <v>72</v>
      </c>
    </row>
    <row r="55" spans="1:8" ht="12.75">
      <c r="A55" s="13" t="s">
        <v>267</v>
      </c>
      <c r="B55" s="197">
        <v>106721</v>
      </c>
      <c r="C55" s="197">
        <v>8800</v>
      </c>
      <c r="D55" s="199">
        <v>115521</v>
      </c>
      <c r="E55" s="198">
        <v>186</v>
      </c>
      <c r="F55" s="197">
        <v>115335</v>
      </c>
      <c r="G55" s="197" t="s">
        <v>72</v>
      </c>
      <c r="H55" s="198" t="s">
        <v>72</v>
      </c>
    </row>
    <row r="56" spans="1:8" ht="12.75">
      <c r="A56" s="13" t="s">
        <v>268</v>
      </c>
      <c r="B56" s="197">
        <v>2626</v>
      </c>
      <c r="C56" s="198" t="s">
        <v>72</v>
      </c>
      <c r="D56" s="199">
        <v>2626</v>
      </c>
      <c r="E56" s="198">
        <v>2</v>
      </c>
      <c r="F56" s="198">
        <v>2624</v>
      </c>
      <c r="G56" s="198" t="s">
        <v>72</v>
      </c>
      <c r="H56" s="198" t="s">
        <v>72</v>
      </c>
    </row>
    <row r="57" spans="1:8" ht="12.75">
      <c r="A57" s="13" t="s">
        <v>286</v>
      </c>
      <c r="B57" s="197">
        <v>110743</v>
      </c>
      <c r="C57" s="197">
        <v>32495</v>
      </c>
      <c r="D57" s="199">
        <v>143238</v>
      </c>
      <c r="E57" s="198" t="s">
        <v>72</v>
      </c>
      <c r="F57" s="198">
        <v>143238</v>
      </c>
      <c r="G57" s="198" t="s">
        <v>72</v>
      </c>
      <c r="H57" s="198" t="s">
        <v>72</v>
      </c>
    </row>
    <row r="58" spans="1:8" s="99" customFormat="1" ht="12.75">
      <c r="A58" s="95" t="s">
        <v>162</v>
      </c>
      <c r="B58" s="200">
        <v>473909</v>
      </c>
      <c r="C58" s="200">
        <v>92911</v>
      </c>
      <c r="D58" s="201">
        <v>566820</v>
      </c>
      <c r="E58" s="200">
        <v>208</v>
      </c>
      <c r="F58" s="200">
        <v>566587</v>
      </c>
      <c r="G58" s="200" t="s">
        <v>72</v>
      </c>
      <c r="H58" s="200">
        <v>25</v>
      </c>
    </row>
    <row r="59" spans="1:8" ht="12.75">
      <c r="A59" s="13"/>
      <c r="B59" s="197"/>
      <c r="C59" s="197"/>
      <c r="D59" s="199"/>
      <c r="E59" s="197"/>
      <c r="F59" s="197"/>
      <c r="G59" s="197"/>
      <c r="H59" s="197"/>
    </row>
    <row r="60" spans="1:8" ht="12.75">
      <c r="A60" s="13" t="s">
        <v>269</v>
      </c>
      <c r="B60" s="197">
        <v>12279</v>
      </c>
      <c r="C60" s="197">
        <v>15237</v>
      </c>
      <c r="D60" s="199">
        <v>27516</v>
      </c>
      <c r="E60" s="198">
        <v>9900</v>
      </c>
      <c r="F60" s="197">
        <v>17616</v>
      </c>
      <c r="G60" s="198" t="s">
        <v>72</v>
      </c>
      <c r="H60" s="197" t="s">
        <v>72</v>
      </c>
    </row>
    <row r="61" spans="1:8" ht="12.75">
      <c r="A61" s="13" t="s">
        <v>270</v>
      </c>
      <c r="B61" s="197">
        <v>1235</v>
      </c>
      <c r="C61" s="198">
        <v>1</v>
      </c>
      <c r="D61" s="199">
        <v>1236</v>
      </c>
      <c r="E61" s="198">
        <v>103</v>
      </c>
      <c r="F61" s="197">
        <v>1133</v>
      </c>
      <c r="G61" s="198" t="s">
        <v>72</v>
      </c>
      <c r="H61" s="198" t="s">
        <v>72</v>
      </c>
    </row>
    <row r="62" spans="1:8" ht="12.75">
      <c r="A62" s="13" t="s">
        <v>271</v>
      </c>
      <c r="B62" s="197">
        <v>60798</v>
      </c>
      <c r="C62" s="197">
        <v>342</v>
      </c>
      <c r="D62" s="199">
        <v>61140</v>
      </c>
      <c r="E62" s="198">
        <v>1516</v>
      </c>
      <c r="F62" s="197">
        <v>56191</v>
      </c>
      <c r="G62" s="198" t="s">
        <v>72</v>
      </c>
      <c r="H62" s="197">
        <v>3433</v>
      </c>
    </row>
    <row r="63" spans="1:8" ht="12.75">
      <c r="A63" s="95" t="s">
        <v>163</v>
      </c>
      <c r="B63" s="200">
        <v>74312</v>
      </c>
      <c r="C63" s="200">
        <v>15580</v>
      </c>
      <c r="D63" s="201">
        <v>89892</v>
      </c>
      <c r="E63" s="200">
        <v>11519</v>
      </c>
      <c r="F63" s="200">
        <v>74940</v>
      </c>
      <c r="G63" s="202" t="s">
        <v>72</v>
      </c>
      <c r="H63" s="200">
        <v>3433</v>
      </c>
    </row>
    <row r="64" spans="1:8" ht="12.75">
      <c r="A64" s="95"/>
      <c r="B64" s="200"/>
      <c r="C64" s="200"/>
      <c r="D64" s="201"/>
      <c r="E64" s="200"/>
      <c r="F64" s="200"/>
      <c r="G64" s="200"/>
      <c r="H64" s="200"/>
    </row>
    <row r="65" spans="1:8" ht="12.75">
      <c r="A65" s="95" t="s">
        <v>164</v>
      </c>
      <c r="B65" s="200">
        <v>37788</v>
      </c>
      <c r="C65" s="200">
        <v>14038</v>
      </c>
      <c r="D65" s="201">
        <v>51826</v>
      </c>
      <c r="E65" s="202">
        <v>6302</v>
      </c>
      <c r="F65" s="202">
        <v>45524</v>
      </c>
      <c r="G65" s="202" t="s">
        <v>72</v>
      </c>
      <c r="H65" s="202" t="s">
        <v>72</v>
      </c>
    </row>
    <row r="66" spans="1:8" ht="12.75">
      <c r="A66" s="13"/>
      <c r="B66" s="197"/>
      <c r="C66" s="197"/>
      <c r="D66" s="199"/>
      <c r="E66" s="197"/>
      <c r="F66" s="197"/>
      <c r="G66" s="197"/>
      <c r="H66" s="197"/>
    </row>
    <row r="67" spans="1:8" ht="12.75">
      <c r="A67" s="13" t="s">
        <v>272</v>
      </c>
      <c r="B67" s="197">
        <v>83698</v>
      </c>
      <c r="C67" s="197">
        <v>1500</v>
      </c>
      <c r="D67" s="199">
        <v>85198</v>
      </c>
      <c r="E67" s="198">
        <v>550</v>
      </c>
      <c r="F67" s="198">
        <v>84608</v>
      </c>
      <c r="G67" s="198">
        <v>40</v>
      </c>
      <c r="H67" s="198" t="s">
        <v>72</v>
      </c>
    </row>
    <row r="68" spans="1:8" ht="12.75">
      <c r="A68" s="13" t="s">
        <v>273</v>
      </c>
      <c r="B68" s="197">
        <v>4600</v>
      </c>
      <c r="C68" s="198" t="s">
        <v>72</v>
      </c>
      <c r="D68" s="199">
        <v>4600</v>
      </c>
      <c r="E68" s="198">
        <v>100</v>
      </c>
      <c r="F68" s="198">
        <v>4500</v>
      </c>
      <c r="G68" s="198" t="s">
        <v>72</v>
      </c>
      <c r="H68" s="198" t="s">
        <v>72</v>
      </c>
    </row>
    <row r="69" spans="1:8" s="99" customFormat="1" ht="12.75">
      <c r="A69" s="95" t="s">
        <v>165</v>
      </c>
      <c r="B69" s="200">
        <v>88298</v>
      </c>
      <c r="C69" s="200">
        <v>1500</v>
      </c>
      <c r="D69" s="201">
        <v>89798</v>
      </c>
      <c r="E69" s="200">
        <v>650</v>
      </c>
      <c r="F69" s="202">
        <v>89108</v>
      </c>
      <c r="G69" s="202">
        <v>40</v>
      </c>
      <c r="H69" s="202" t="s">
        <v>72</v>
      </c>
    </row>
    <row r="70" spans="1:8" ht="12.75">
      <c r="A70" s="13"/>
      <c r="B70" s="197"/>
      <c r="C70" s="197"/>
      <c r="D70" s="199"/>
      <c r="E70" s="197"/>
      <c r="F70" s="197"/>
      <c r="G70" s="197"/>
      <c r="H70" s="197"/>
    </row>
    <row r="71" spans="1:8" ht="12.75">
      <c r="A71" s="13" t="s">
        <v>274</v>
      </c>
      <c r="B71" s="197">
        <v>875</v>
      </c>
      <c r="C71" s="197">
        <v>695</v>
      </c>
      <c r="D71" s="199">
        <v>1570</v>
      </c>
      <c r="E71" s="198">
        <v>405</v>
      </c>
      <c r="F71" s="198">
        <v>1165</v>
      </c>
      <c r="G71" s="198" t="s">
        <v>72</v>
      </c>
      <c r="H71" s="198" t="s">
        <v>72</v>
      </c>
    </row>
    <row r="72" spans="1:8" ht="12.75">
      <c r="A72" s="13" t="s">
        <v>275</v>
      </c>
      <c r="B72" s="197">
        <v>11058</v>
      </c>
      <c r="C72" s="198" t="s">
        <v>72</v>
      </c>
      <c r="D72" s="199">
        <v>11058</v>
      </c>
      <c r="E72" s="198">
        <v>122</v>
      </c>
      <c r="F72" s="197">
        <v>10936</v>
      </c>
      <c r="G72" s="198" t="s">
        <v>72</v>
      </c>
      <c r="H72" s="198" t="s">
        <v>72</v>
      </c>
    </row>
    <row r="73" spans="1:8" ht="12.75">
      <c r="A73" s="13" t="s">
        <v>276</v>
      </c>
      <c r="B73" s="197">
        <v>9708</v>
      </c>
      <c r="C73" s="198">
        <v>5</v>
      </c>
      <c r="D73" s="199">
        <v>9713</v>
      </c>
      <c r="E73" s="198">
        <v>3</v>
      </c>
      <c r="F73" s="197">
        <v>9710</v>
      </c>
      <c r="G73" s="198" t="s">
        <v>72</v>
      </c>
      <c r="H73" s="198" t="s">
        <v>72</v>
      </c>
    </row>
    <row r="74" spans="1:8" ht="12.75">
      <c r="A74" s="13" t="s">
        <v>277</v>
      </c>
      <c r="B74" s="197">
        <v>4713</v>
      </c>
      <c r="C74" s="197">
        <v>625</v>
      </c>
      <c r="D74" s="199">
        <v>5338</v>
      </c>
      <c r="E74" s="198">
        <v>125</v>
      </c>
      <c r="F74" s="198">
        <v>5213</v>
      </c>
      <c r="G74" s="198" t="s">
        <v>72</v>
      </c>
      <c r="H74" s="198" t="s">
        <v>72</v>
      </c>
    </row>
    <row r="75" spans="1:8" ht="12.75">
      <c r="A75" s="13" t="s">
        <v>278</v>
      </c>
      <c r="B75" s="197">
        <v>7047</v>
      </c>
      <c r="C75" s="198">
        <v>283</v>
      </c>
      <c r="D75" s="199">
        <v>7330</v>
      </c>
      <c r="E75" s="198">
        <v>652</v>
      </c>
      <c r="F75" s="197">
        <v>6678</v>
      </c>
      <c r="G75" s="198" t="s">
        <v>72</v>
      </c>
      <c r="H75" s="198" t="s">
        <v>72</v>
      </c>
    </row>
    <row r="76" spans="1:8" ht="12.75">
      <c r="A76" s="13" t="s">
        <v>279</v>
      </c>
      <c r="B76" s="197">
        <v>572</v>
      </c>
      <c r="C76" s="197">
        <v>20</v>
      </c>
      <c r="D76" s="199">
        <v>592</v>
      </c>
      <c r="E76" s="198">
        <v>12</v>
      </c>
      <c r="F76" s="197">
        <v>580</v>
      </c>
      <c r="G76" s="198" t="s">
        <v>72</v>
      </c>
      <c r="H76" s="198" t="s">
        <v>72</v>
      </c>
    </row>
    <row r="77" spans="1:8" ht="12.75">
      <c r="A77" s="13" t="s">
        <v>280</v>
      </c>
      <c r="B77" s="197">
        <v>5980</v>
      </c>
      <c r="C77" s="197">
        <v>50</v>
      </c>
      <c r="D77" s="199">
        <v>6030</v>
      </c>
      <c r="E77" s="198">
        <v>450</v>
      </c>
      <c r="F77" s="197">
        <v>1500</v>
      </c>
      <c r="G77" s="197">
        <v>4080</v>
      </c>
      <c r="H77" s="198" t="s">
        <v>72</v>
      </c>
    </row>
    <row r="78" spans="1:8" ht="12.75">
      <c r="A78" s="13" t="s">
        <v>281</v>
      </c>
      <c r="B78" s="197">
        <v>1433</v>
      </c>
      <c r="C78" s="197">
        <v>1245</v>
      </c>
      <c r="D78" s="199">
        <v>2678</v>
      </c>
      <c r="E78" s="198">
        <v>1659</v>
      </c>
      <c r="F78" s="197">
        <v>1019</v>
      </c>
      <c r="G78" s="198" t="s">
        <v>72</v>
      </c>
      <c r="H78" s="198" t="s">
        <v>72</v>
      </c>
    </row>
    <row r="79" spans="1:8" s="99" customFormat="1" ht="12.75">
      <c r="A79" s="95" t="s">
        <v>255</v>
      </c>
      <c r="B79" s="200">
        <v>41386</v>
      </c>
      <c r="C79" s="200">
        <v>2923</v>
      </c>
      <c r="D79" s="201">
        <v>44309</v>
      </c>
      <c r="E79" s="200">
        <v>3428</v>
      </c>
      <c r="F79" s="200">
        <v>36801</v>
      </c>
      <c r="G79" s="200">
        <v>4080</v>
      </c>
      <c r="H79" s="202" t="s">
        <v>72</v>
      </c>
    </row>
    <row r="80" spans="1:8" ht="12.75">
      <c r="A80" s="13"/>
      <c r="B80" s="197"/>
      <c r="C80" s="197"/>
      <c r="D80" s="199"/>
      <c r="E80" s="197"/>
      <c r="F80" s="197"/>
      <c r="G80" s="197"/>
      <c r="H80" s="197"/>
    </row>
    <row r="81" spans="1:8" ht="12.75">
      <c r="A81" s="13" t="s">
        <v>282</v>
      </c>
      <c r="B81" s="197">
        <v>3303</v>
      </c>
      <c r="C81" s="197">
        <v>214</v>
      </c>
      <c r="D81" s="199">
        <v>3517</v>
      </c>
      <c r="E81" s="198">
        <v>98</v>
      </c>
      <c r="F81" s="197">
        <v>3419</v>
      </c>
      <c r="G81" s="198" t="s">
        <v>72</v>
      </c>
      <c r="H81" s="198" t="s">
        <v>72</v>
      </c>
    </row>
    <row r="82" spans="1:8" ht="12.75">
      <c r="A82" s="13" t="s">
        <v>283</v>
      </c>
      <c r="B82" s="197">
        <v>14102</v>
      </c>
      <c r="C82" s="197">
        <v>1367</v>
      </c>
      <c r="D82" s="199">
        <v>15469</v>
      </c>
      <c r="E82" s="198">
        <v>33</v>
      </c>
      <c r="F82" s="197">
        <v>15412</v>
      </c>
      <c r="G82" s="198" t="s">
        <v>72</v>
      </c>
      <c r="H82" s="197">
        <v>24</v>
      </c>
    </row>
    <row r="83" spans="1:8" s="99" customFormat="1" ht="12.75">
      <c r="A83" s="95" t="s">
        <v>166</v>
      </c>
      <c r="B83" s="200">
        <v>17405</v>
      </c>
      <c r="C83" s="200">
        <v>1581</v>
      </c>
      <c r="D83" s="201">
        <v>18986</v>
      </c>
      <c r="E83" s="200">
        <v>131</v>
      </c>
      <c r="F83" s="200">
        <v>18831</v>
      </c>
      <c r="G83" s="202" t="s">
        <v>72</v>
      </c>
      <c r="H83" s="200">
        <v>24</v>
      </c>
    </row>
    <row r="84" spans="1:8" ht="12.75">
      <c r="A84" s="13"/>
      <c r="B84" s="197"/>
      <c r="C84" s="197"/>
      <c r="D84" s="199"/>
      <c r="E84" s="197"/>
      <c r="F84" s="197"/>
      <c r="G84" s="197"/>
      <c r="H84" s="197"/>
    </row>
    <row r="85" spans="1:8" ht="13.5" thickBot="1">
      <c r="A85" s="98" t="s">
        <v>284</v>
      </c>
      <c r="B85" s="203">
        <v>1009407</v>
      </c>
      <c r="C85" s="203">
        <v>163390</v>
      </c>
      <c r="D85" s="204">
        <v>1172797</v>
      </c>
      <c r="E85" s="203">
        <v>22711</v>
      </c>
      <c r="F85" s="203">
        <v>1142368</v>
      </c>
      <c r="G85" s="203">
        <v>4120</v>
      </c>
      <c r="H85" s="203">
        <v>3598</v>
      </c>
    </row>
    <row r="86" spans="4:5" ht="12.75">
      <c r="D86" s="261"/>
      <c r="E86" s="262"/>
    </row>
  </sheetData>
  <mergeCells count="7">
    <mergeCell ref="B6:B7"/>
    <mergeCell ref="C6:C7"/>
    <mergeCell ref="D6:D7"/>
    <mergeCell ref="A1:H1"/>
    <mergeCell ref="A3:H3"/>
    <mergeCell ref="A4:F4"/>
    <mergeCell ref="B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53"/>
  <sheetViews>
    <sheetView showGridLines="0" tabSelected="1" zoomScale="75" zoomScaleNormal="75" zoomScaleSheetLayoutView="25" workbookViewId="0" topLeftCell="A1">
      <selection activeCell="H12" sqref="H12"/>
    </sheetView>
  </sheetViews>
  <sheetFormatPr defaultColWidth="11.421875" defaultRowHeight="12.75"/>
  <cols>
    <col min="1" max="9" width="14.7109375" style="3" customWidth="1"/>
    <col min="10" max="10" width="11.421875" style="3" customWidth="1"/>
    <col min="11" max="11" width="11.140625" style="3" customWidth="1"/>
    <col min="12" max="12" width="22.8515625" style="3" customWidth="1"/>
    <col min="13" max="16" width="23.28125" style="3" customWidth="1"/>
    <col min="17" max="19" width="12.00390625" style="3" customWidth="1"/>
    <col min="20" max="16384" width="11.421875" style="3" customWidth="1"/>
  </cols>
  <sheetData>
    <row r="1" spans="1:9" s="2" customFormat="1" ht="18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3" spans="1:9" ht="15">
      <c r="A3" s="325" t="s">
        <v>1</v>
      </c>
      <c r="B3" s="325"/>
      <c r="C3" s="325"/>
      <c r="D3" s="325"/>
      <c r="E3" s="325"/>
      <c r="F3" s="325"/>
      <c r="G3" s="325"/>
      <c r="H3" s="325"/>
      <c r="I3" s="360"/>
    </row>
    <row r="4" spans="1:8" ht="15">
      <c r="A4" s="4"/>
      <c r="B4" s="5"/>
      <c r="C4" s="5"/>
      <c r="D4" s="5"/>
      <c r="E4" s="5"/>
      <c r="F4" s="5"/>
      <c r="G4" s="5"/>
      <c r="H4" s="5"/>
    </row>
    <row r="5" spans="1:10" ht="14.25">
      <c r="A5" s="6"/>
      <c r="B5" s="347" t="s">
        <v>2</v>
      </c>
      <c r="C5" s="361"/>
      <c r="D5" s="361"/>
      <c r="E5" s="348"/>
      <c r="F5" s="347" t="s">
        <v>331</v>
      </c>
      <c r="G5" s="361"/>
      <c r="H5" s="361"/>
      <c r="I5" s="361"/>
      <c r="J5" s="7"/>
    </row>
    <row r="6" spans="2:9" ht="12.75">
      <c r="B6" s="347" t="s">
        <v>3</v>
      </c>
      <c r="C6" s="348"/>
      <c r="D6" s="8" t="s">
        <v>4</v>
      </c>
      <c r="E6" s="9"/>
      <c r="F6" s="347" t="s">
        <v>3</v>
      </c>
      <c r="G6" s="348"/>
      <c r="H6" s="8" t="s">
        <v>4</v>
      </c>
      <c r="I6" s="9"/>
    </row>
    <row r="7" spans="1:9" ht="12.75">
      <c r="A7" s="10" t="s">
        <v>5</v>
      </c>
      <c r="B7" s="11"/>
      <c r="C7" s="8"/>
      <c r="D7" s="12" t="s">
        <v>6</v>
      </c>
      <c r="E7" s="12" t="s">
        <v>7</v>
      </c>
      <c r="F7" s="11"/>
      <c r="G7" s="8"/>
      <c r="H7" s="12" t="s">
        <v>6</v>
      </c>
      <c r="I7" s="12" t="s">
        <v>7</v>
      </c>
    </row>
    <row r="8" spans="1:9" ht="12.75">
      <c r="A8" s="13"/>
      <c r="B8" s="12" t="s">
        <v>8</v>
      </c>
      <c r="C8" s="12" t="s">
        <v>9</v>
      </c>
      <c r="D8" s="12" t="s">
        <v>10</v>
      </c>
      <c r="E8" s="12" t="s">
        <v>11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ht="13.5" thickBot="1">
      <c r="A9" s="245"/>
      <c r="B9" s="276"/>
      <c r="C9" s="228"/>
      <c r="D9" s="228" t="s">
        <v>12</v>
      </c>
      <c r="E9" s="228" t="s">
        <v>13</v>
      </c>
      <c r="F9" s="276"/>
      <c r="G9" s="228"/>
      <c r="H9" s="228" t="s">
        <v>12</v>
      </c>
      <c r="I9" s="228" t="s">
        <v>13</v>
      </c>
    </row>
    <row r="10" spans="1:9" ht="12.75">
      <c r="A10" s="14">
        <v>1990</v>
      </c>
      <c r="B10" s="15">
        <v>60.7</v>
      </c>
      <c r="C10" s="15">
        <v>58.3</v>
      </c>
      <c r="D10" s="15">
        <v>81.78387650085764</v>
      </c>
      <c r="E10" s="15">
        <v>476.8</v>
      </c>
      <c r="F10" s="15">
        <v>1393</v>
      </c>
      <c r="G10" s="15">
        <v>1344</v>
      </c>
      <c r="H10" s="15">
        <v>44.62053571428571</v>
      </c>
      <c r="I10" s="16">
        <v>5997</v>
      </c>
    </row>
    <row r="11" spans="1:9" ht="12.75">
      <c r="A11" s="14">
        <v>1991</v>
      </c>
      <c r="B11" s="15">
        <v>57.6</v>
      </c>
      <c r="C11" s="15">
        <v>53.6</v>
      </c>
      <c r="D11" s="15">
        <v>86.11940298507463</v>
      </c>
      <c r="E11" s="15">
        <v>461.6</v>
      </c>
      <c r="F11" s="15">
        <v>1372.9</v>
      </c>
      <c r="G11" s="15">
        <v>1325.3</v>
      </c>
      <c r="H11" s="15">
        <v>35.73077793707085</v>
      </c>
      <c r="I11" s="16">
        <v>4735.4</v>
      </c>
    </row>
    <row r="12" spans="1:9" ht="12.75">
      <c r="A12" s="14">
        <v>1992</v>
      </c>
      <c r="B12" s="15">
        <v>55.2</v>
      </c>
      <c r="C12" s="15">
        <v>53.6</v>
      </c>
      <c r="D12" s="15">
        <v>75.97014925373134</v>
      </c>
      <c r="E12" s="15">
        <v>407.2</v>
      </c>
      <c r="F12" s="15">
        <v>1324.8</v>
      </c>
      <c r="G12" s="15">
        <v>1244.7</v>
      </c>
      <c r="H12" s="15">
        <v>42.98224471760263</v>
      </c>
      <c r="I12" s="16">
        <v>5350</v>
      </c>
    </row>
    <row r="13" spans="1:9" ht="12.75">
      <c r="A13" s="14">
        <v>1993</v>
      </c>
      <c r="B13" s="15">
        <v>51.6</v>
      </c>
      <c r="C13" s="15">
        <v>49.4</v>
      </c>
      <c r="D13" s="15">
        <v>80.19198867084766</v>
      </c>
      <c r="E13" s="15">
        <v>396.4</v>
      </c>
      <c r="F13" s="15">
        <v>1228.8</v>
      </c>
      <c r="G13" s="15">
        <v>1185.6</v>
      </c>
      <c r="H13" s="15">
        <v>35.18185353033113</v>
      </c>
      <c r="I13" s="16">
        <v>4171.2</v>
      </c>
    </row>
    <row r="14" spans="1:9" ht="12.75">
      <c r="A14" s="14">
        <v>1994</v>
      </c>
      <c r="B14" s="15">
        <v>40.1</v>
      </c>
      <c r="C14" s="15">
        <v>39.1</v>
      </c>
      <c r="D14" s="15">
        <v>76.89326345391794</v>
      </c>
      <c r="E14" s="15">
        <v>300.8</v>
      </c>
      <c r="F14" s="15">
        <v>1192.7</v>
      </c>
      <c r="G14" s="15">
        <v>1152.4690000000003</v>
      </c>
      <c r="H14" s="15">
        <v>25.628394342928086</v>
      </c>
      <c r="I14" s="16">
        <v>2953.593</v>
      </c>
    </row>
    <row r="15" spans="1:9" ht="12.75">
      <c r="A15" s="14">
        <v>1995</v>
      </c>
      <c r="B15" s="17">
        <v>38.1</v>
      </c>
      <c r="C15" s="15">
        <v>36.8</v>
      </c>
      <c r="D15" s="17">
        <v>108.28804347826087</v>
      </c>
      <c r="E15" s="15">
        <v>398.5</v>
      </c>
      <c r="F15" s="15">
        <v>1158.1</v>
      </c>
      <c r="G15" s="15">
        <v>1123.3</v>
      </c>
      <c r="H15" s="17">
        <v>26.275260393483485</v>
      </c>
      <c r="I15" s="18">
        <v>2951.5</v>
      </c>
    </row>
    <row r="16" spans="1:9" ht="12.75">
      <c r="A16" s="14">
        <v>1996</v>
      </c>
      <c r="B16" s="17">
        <v>34.7</v>
      </c>
      <c r="C16" s="15">
        <v>33.6</v>
      </c>
      <c r="D16" s="17">
        <v>109.82142857142856</v>
      </c>
      <c r="E16" s="17">
        <v>369</v>
      </c>
      <c r="F16" s="15">
        <v>1123.3</v>
      </c>
      <c r="G16" s="17">
        <v>1085</v>
      </c>
      <c r="H16" s="17">
        <v>42.43778801843318</v>
      </c>
      <c r="I16" s="18">
        <v>4604.5</v>
      </c>
    </row>
    <row r="17" spans="1:9" ht="12.75">
      <c r="A17" s="14">
        <v>1997</v>
      </c>
      <c r="B17" s="17">
        <v>32.9</v>
      </c>
      <c r="C17" s="17">
        <v>31.6</v>
      </c>
      <c r="D17" s="17">
        <v>97.3</v>
      </c>
      <c r="E17" s="17">
        <v>307.6</v>
      </c>
      <c r="F17" s="17">
        <v>1123</v>
      </c>
      <c r="G17" s="17">
        <v>1082.4</v>
      </c>
      <c r="H17" s="17">
        <v>47.9</v>
      </c>
      <c r="I17" s="18">
        <v>5203.9</v>
      </c>
    </row>
    <row r="18" spans="1:9" ht="12.75">
      <c r="A18" s="14">
        <v>1998</v>
      </c>
      <c r="B18" s="17">
        <v>31.4</v>
      </c>
      <c r="C18" s="17">
        <v>30</v>
      </c>
      <c r="D18" s="17">
        <f aca="true" t="shared" si="0" ref="D18:D23">E18/C18*10</f>
        <v>114.9</v>
      </c>
      <c r="E18" s="17">
        <v>344.7</v>
      </c>
      <c r="F18" s="17">
        <v>1130</v>
      </c>
      <c r="G18" s="17">
        <v>1078</v>
      </c>
      <c r="H18" s="17">
        <v>46.8</v>
      </c>
      <c r="I18" s="18">
        <v>4795.4</v>
      </c>
    </row>
    <row r="19" spans="1:9" ht="12.75">
      <c r="A19" s="14">
        <v>1999</v>
      </c>
      <c r="B19" s="17">
        <v>29.6</v>
      </c>
      <c r="C19" s="17">
        <v>27.7</v>
      </c>
      <c r="D19" s="17">
        <f t="shared" si="0"/>
        <v>132.99638989169674</v>
      </c>
      <c r="E19" s="17">
        <v>368.4</v>
      </c>
      <c r="F19" s="17">
        <v>1146.5</v>
      </c>
      <c r="G19" s="17">
        <v>1090.1</v>
      </c>
      <c r="H19" s="17">
        <f>I19/G19*10</f>
        <v>48.016695715989364</v>
      </c>
      <c r="I19" s="18">
        <v>5234.3</v>
      </c>
    </row>
    <row r="20" spans="1:9" ht="12.75">
      <c r="A20" s="14">
        <v>2000</v>
      </c>
      <c r="B20" s="17">
        <v>23.9</v>
      </c>
      <c r="C20" s="17">
        <v>22.7</v>
      </c>
      <c r="D20" s="17">
        <f t="shared" si="0"/>
        <v>146.56387665198238</v>
      </c>
      <c r="E20" s="17">
        <v>332.7</v>
      </c>
      <c r="F20" s="17">
        <v>1170.685</v>
      </c>
      <c r="G20" s="17">
        <v>1093.772</v>
      </c>
      <c r="H20" s="17">
        <f>I20/G20*10</f>
        <v>56.74990765900023</v>
      </c>
      <c r="I20" s="18">
        <v>6207.146</v>
      </c>
    </row>
    <row r="21" spans="1:11" ht="12.75">
      <c r="A21" s="14">
        <v>2001</v>
      </c>
      <c r="B21" s="17">
        <v>23.645</v>
      </c>
      <c r="C21" s="17">
        <v>22.538</v>
      </c>
      <c r="D21" s="17">
        <f t="shared" si="0"/>
        <v>143.01357706983762</v>
      </c>
      <c r="E21" s="17">
        <v>322.324</v>
      </c>
      <c r="F21" s="17">
        <v>1178.083</v>
      </c>
      <c r="G21" s="17">
        <v>1112.354</v>
      </c>
      <c r="H21" s="17">
        <f>I21/G21*10</f>
        <v>44.494949746213884</v>
      </c>
      <c r="I21" s="18">
        <v>4949.413533</v>
      </c>
      <c r="J21" s="207"/>
      <c r="K21" s="207"/>
    </row>
    <row r="22" spans="1:11" ht="12.75">
      <c r="A22" s="14">
        <v>2002</v>
      </c>
      <c r="B22" s="17">
        <v>23.678</v>
      </c>
      <c r="C22" s="17">
        <v>22.748</v>
      </c>
      <c r="D22" s="17">
        <f t="shared" si="0"/>
        <v>143.74494461051518</v>
      </c>
      <c r="E22" s="17">
        <v>326.991</v>
      </c>
      <c r="F22" s="100">
        <v>1162.164</v>
      </c>
      <c r="G22" s="17">
        <v>1094.078</v>
      </c>
      <c r="H22" s="17">
        <f>I22/G22*10</f>
        <v>51.249161394343005</v>
      </c>
      <c r="I22" s="18">
        <v>5607.058</v>
      </c>
      <c r="J22" s="207"/>
      <c r="K22" s="207"/>
    </row>
    <row r="23" spans="1:11" ht="12.75">
      <c r="A23" s="14">
        <v>2003</v>
      </c>
      <c r="B23" s="17">
        <v>22.711</v>
      </c>
      <c r="C23" s="17">
        <v>21.713</v>
      </c>
      <c r="D23" s="17">
        <f t="shared" si="0"/>
        <v>147.66130889328974</v>
      </c>
      <c r="E23" s="17">
        <v>320.617</v>
      </c>
      <c r="F23" s="100">
        <v>1142.368</v>
      </c>
      <c r="G23" s="17">
        <v>1081.00797918197</v>
      </c>
      <c r="H23" s="17">
        <f>I23/G23*10</f>
        <v>64.0132647793819</v>
      </c>
      <c r="I23" s="18">
        <v>6919.885</v>
      </c>
      <c r="J23" s="207"/>
      <c r="K23" s="207"/>
    </row>
    <row r="24" spans="1:11" ht="13.5" thickBot="1">
      <c r="A24" s="19" t="s">
        <v>328</v>
      </c>
      <c r="B24" s="20"/>
      <c r="C24" s="20"/>
      <c r="D24" s="20"/>
      <c r="E24" s="20">
        <v>331</v>
      </c>
      <c r="F24" s="20"/>
      <c r="G24" s="20"/>
      <c r="H24" s="20"/>
      <c r="I24" s="21">
        <v>6816.6</v>
      </c>
      <c r="J24" s="207"/>
      <c r="K24" s="207"/>
    </row>
    <row r="25" spans="1:8" ht="14.25">
      <c r="A25" s="295" t="s">
        <v>332</v>
      </c>
      <c r="B25" s="25"/>
      <c r="C25" s="101"/>
      <c r="D25" s="101"/>
      <c r="E25" s="101"/>
      <c r="F25" s="101"/>
      <c r="G25" s="101"/>
      <c r="H25" s="101"/>
    </row>
    <row r="26" ht="12.75">
      <c r="A26" s="3" t="s">
        <v>20</v>
      </c>
    </row>
    <row r="27" ht="12.75">
      <c r="G27" s="97"/>
    </row>
    <row r="30" spans="1:5" ht="13.5" thickBot="1">
      <c r="A30" s="7"/>
      <c r="B30" s="7"/>
      <c r="C30" s="7"/>
      <c r="D30" s="7"/>
      <c r="E30" s="7"/>
    </row>
    <row r="31" spans="1:8" ht="12.75">
      <c r="A31" s="258"/>
      <c r="B31" s="299"/>
      <c r="C31" s="334" t="s">
        <v>14</v>
      </c>
      <c r="D31" s="336"/>
      <c r="E31" s="334" t="s">
        <v>347</v>
      </c>
      <c r="F31" s="335"/>
      <c r="G31" s="335"/>
      <c r="H31" s="335"/>
    </row>
    <row r="32" spans="1:8" ht="12.75">
      <c r="A32" s="362" t="s">
        <v>5</v>
      </c>
      <c r="B32" s="324"/>
      <c r="C32" s="323" t="s">
        <v>11</v>
      </c>
      <c r="D32" s="324"/>
      <c r="E32" s="329" t="s">
        <v>15</v>
      </c>
      <c r="F32" s="330"/>
      <c r="G32" s="8" t="s">
        <v>15</v>
      </c>
      <c r="H32" s="8" t="s">
        <v>15</v>
      </c>
    </row>
    <row r="33" spans="1:8" ht="15" thickBot="1">
      <c r="A33" s="226"/>
      <c r="B33" s="294"/>
      <c r="C33" s="327" t="s">
        <v>346</v>
      </c>
      <c r="D33" s="328"/>
      <c r="E33" s="327" t="s">
        <v>16</v>
      </c>
      <c r="F33" s="328"/>
      <c r="G33" s="228" t="s">
        <v>17</v>
      </c>
      <c r="H33" s="228" t="s">
        <v>333</v>
      </c>
    </row>
    <row r="34" spans="1:8" ht="12.75">
      <c r="A34" s="341">
        <v>1990</v>
      </c>
      <c r="B34" s="326"/>
      <c r="C34" s="363">
        <v>6473.8</v>
      </c>
      <c r="D34" s="364"/>
      <c r="E34" s="331">
        <v>423</v>
      </c>
      <c r="F34" s="332"/>
      <c r="G34" s="26" t="s">
        <v>18</v>
      </c>
      <c r="H34" s="28">
        <v>6050.8</v>
      </c>
    </row>
    <row r="35" spans="1:8" ht="12.75">
      <c r="A35" s="341">
        <v>1991</v>
      </c>
      <c r="B35" s="326"/>
      <c r="C35" s="363">
        <v>5196.98</v>
      </c>
      <c r="D35" s="364"/>
      <c r="E35" s="331">
        <v>425.9</v>
      </c>
      <c r="F35" s="332"/>
      <c r="G35" s="26" t="s">
        <v>18</v>
      </c>
      <c r="H35" s="28">
        <v>4771.08</v>
      </c>
    </row>
    <row r="36" spans="1:8" ht="12.75">
      <c r="A36" s="341">
        <v>1992</v>
      </c>
      <c r="B36" s="326"/>
      <c r="C36" s="363">
        <v>5757.2</v>
      </c>
      <c r="D36" s="364"/>
      <c r="E36" s="331">
        <v>380.8</v>
      </c>
      <c r="F36" s="332"/>
      <c r="G36" s="29">
        <v>8.3</v>
      </c>
      <c r="H36" s="28">
        <v>5368.1</v>
      </c>
    </row>
    <row r="37" spans="1:8" ht="12.75">
      <c r="A37" s="341">
        <v>1993</v>
      </c>
      <c r="B37" s="326"/>
      <c r="C37" s="363">
        <v>4567.6</v>
      </c>
      <c r="D37" s="364"/>
      <c r="E37" s="331">
        <v>349.4</v>
      </c>
      <c r="F37" s="332"/>
      <c r="G37" s="29">
        <v>10.2</v>
      </c>
      <c r="H37" s="28">
        <v>4208</v>
      </c>
    </row>
    <row r="38" spans="1:8" ht="12.75">
      <c r="A38" s="341">
        <v>1994</v>
      </c>
      <c r="B38" s="326"/>
      <c r="C38" s="363">
        <v>3254.4</v>
      </c>
      <c r="D38" s="364"/>
      <c r="E38" s="331">
        <v>284.9</v>
      </c>
      <c r="F38" s="332"/>
      <c r="G38" s="29">
        <v>6.9</v>
      </c>
      <c r="H38" s="28">
        <v>2962.6</v>
      </c>
    </row>
    <row r="39" spans="1:8" ht="12.75">
      <c r="A39" s="341">
        <v>1995</v>
      </c>
      <c r="B39" s="326"/>
      <c r="C39" s="363">
        <v>3350</v>
      </c>
      <c r="D39" s="364"/>
      <c r="E39" s="363">
        <v>363.1</v>
      </c>
      <c r="F39" s="364"/>
      <c r="G39" s="30">
        <v>7.6</v>
      </c>
      <c r="H39" s="26">
        <v>2979.3</v>
      </c>
    </row>
    <row r="40" spans="1:8" ht="12.75">
      <c r="A40" s="341">
        <v>1996</v>
      </c>
      <c r="B40" s="326"/>
      <c r="C40" s="363">
        <v>4973.5</v>
      </c>
      <c r="D40" s="364"/>
      <c r="E40" s="363">
        <v>326</v>
      </c>
      <c r="F40" s="364"/>
      <c r="G40" s="30">
        <v>7.7</v>
      </c>
      <c r="H40" s="26">
        <v>4639.8</v>
      </c>
    </row>
    <row r="41" spans="1:8" ht="12.75">
      <c r="A41" s="341">
        <v>1997</v>
      </c>
      <c r="B41" s="326"/>
      <c r="C41" s="363">
        <v>5523.4</v>
      </c>
      <c r="D41" s="364"/>
      <c r="E41" s="363">
        <v>262.9</v>
      </c>
      <c r="F41" s="364"/>
      <c r="G41" s="30">
        <v>12.7</v>
      </c>
      <c r="H41" s="26">
        <v>5247.8</v>
      </c>
    </row>
    <row r="42" spans="1:8" ht="12.75">
      <c r="A42" s="341">
        <v>1998</v>
      </c>
      <c r="B42" s="326"/>
      <c r="C42" s="363">
        <v>5146.8</v>
      </c>
      <c r="D42" s="364"/>
      <c r="E42" s="363">
        <v>296.2</v>
      </c>
      <c r="F42" s="364"/>
      <c r="G42" s="30">
        <v>7.4</v>
      </c>
      <c r="H42" s="26">
        <v>4843.2</v>
      </c>
    </row>
    <row r="43" spans="1:8" ht="12.75">
      <c r="A43" s="341">
        <v>1999</v>
      </c>
      <c r="B43" s="326"/>
      <c r="C43" s="26"/>
      <c r="D43" s="27">
        <v>5607.7</v>
      </c>
      <c r="E43" s="26"/>
      <c r="F43" s="27">
        <v>333</v>
      </c>
      <c r="G43" s="30">
        <v>6.5</v>
      </c>
      <c r="H43" s="26">
        <v>5268.1</v>
      </c>
    </row>
    <row r="44" spans="1:8" ht="12.75">
      <c r="A44" s="25">
        <v>2000</v>
      </c>
      <c r="B44" s="14"/>
      <c r="C44" s="26"/>
      <c r="D44" s="27">
        <v>6539.8</v>
      </c>
      <c r="E44" s="26"/>
      <c r="F44" s="27">
        <v>314.13</v>
      </c>
      <c r="G44" s="30">
        <v>6.024</v>
      </c>
      <c r="H44" s="26">
        <v>6219.658</v>
      </c>
    </row>
    <row r="45" spans="1:8" ht="12.75">
      <c r="A45" s="25">
        <v>2001</v>
      </c>
      <c r="B45" s="14"/>
      <c r="C45" s="26"/>
      <c r="D45" s="27">
        <v>5271.737383</v>
      </c>
      <c r="E45" s="26"/>
      <c r="F45" s="27">
        <v>314.26175</v>
      </c>
      <c r="G45" s="30">
        <v>5.023</v>
      </c>
      <c r="H45" s="26">
        <v>4952.452633</v>
      </c>
    </row>
    <row r="46" spans="1:8" ht="12.75">
      <c r="A46" s="25">
        <v>2002</v>
      </c>
      <c r="B46" s="14"/>
      <c r="C46" s="26"/>
      <c r="D46" s="27">
        <v>5934.1</v>
      </c>
      <c r="E46" s="26"/>
      <c r="F46" s="27">
        <v>312.677</v>
      </c>
      <c r="G46" s="30">
        <v>4.586</v>
      </c>
      <c r="H46" s="26">
        <v>5617.294</v>
      </c>
    </row>
    <row r="47" spans="1:8" ht="12.75">
      <c r="A47" s="341">
        <v>2003</v>
      </c>
      <c r="B47" s="326"/>
      <c r="C47" s="26"/>
      <c r="D47" s="27">
        <v>7248.182</v>
      </c>
      <c r="E47" s="26"/>
      <c r="F47" s="27">
        <v>298.36629999999997</v>
      </c>
      <c r="G47" s="30">
        <v>6.725</v>
      </c>
      <c r="H47" s="26">
        <v>7770.391</v>
      </c>
    </row>
    <row r="48" spans="1:8" ht="13.5" thickBot="1">
      <c r="A48" s="365" t="s">
        <v>287</v>
      </c>
      <c r="B48" s="366"/>
      <c r="C48" s="31"/>
      <c r="D48" s="56">
        <v>7147.6</v>
      </c>
      <c r="E48" s="31"/>
      <c r="F48" s="56">
        <v>331</v>
      </c>
      <c r="G48" s="32"/>
      <c r="H48" s="31"/>
    </row>
    <row r="49" spans="1:5" ht="12.75" customHeight="1">
      <c r="A49" s="296" t="s">
        <v>334</v>
      </c>
      <c r="B49" s="6"/>
      <c r="C49" s="6"/>
      <c r="D49" s="6"/>
      <c r="E49" s="6"/>
    </row>
    <row r="50" spans="1:5" ht="12.75">
      <c r="A50" s="3" t="s">
        <v>20</v>
      </c>
      <c r="B50" s="6"/>
      <c r="C50" s="6"/>
      <c r="D50" s="6"/>
      <c r="E50" s="6"/>
    </row>
    <row r="52" ht="12.75">
      <c r="D52" s="100"/>
    </row>
    <row r="53" spans="4:5" ht="12.75">
      <c r="D53" s="100"/>
      <c r="E53" s="100"/>
    </row>
  </sheetData>
  <mergeCells count="43">
    <mergeCell ref="E39:F39"/>
    <mergeCell ref="E40:F40"/>
    <mergeCell ref="A48:B48"/>
    <mergeCell ref="A43:B43"/>
    <mergeCell ref="E41:F41"/>
    <mergeCell ref="E42:F42"/>
    <mergeCell ref="C42:D42"/>
    <mergeCell ref="A42:B42"/>
    <mergeCell ref="A47:B47"/>
    <mergeCell ref="C39:D39"/>
    <mergeCell ref="C40:D40"/>
    <mergeCell ref="C41:D41"/>
    <mergeCell ref="C34:D34"/>
    <mergeCell ref="C35:D35"/>
    <mergeCell ref="C36:D36"/>
    <mergeCell ref="C37:D37"/>
    <mergeCell ref="C38:D38"/>
    <mergeCell ref="A1:I1"/>
    <mergeCell ref="E31:H31"/>
    <mergeCell ref="C31:D31"/>
    <mergeCell ref="C32:D32"/>
    <mergeCell ref="A3:I3"/>
    <mergeCell ref="B6:C6"/>
    <mergeCell ref="B5:E5"/>
    <mergeCell ref="F5:I5"/>
    <mergeCell ref="F6:G6"/>
    <mergeCell ref="A32:B32"/>
    <mergeCell ref="C33:D33"/>
    <mergeCell ref="E32:F32"/>
    <mergeCell ref="E33:F33"/>
    <mergeCell ref="A38:B38"/>
    <mergeCell ref="E34:F34"/>
    <mergeCell ref="E35:F35"/>
    <mergeCell ref="E36:F36"/>
    <mergeCell ref="E37:F37"/>
    <mergeCell ref="E38:F38"/>
    <mergeCell ref="A39:B39"/>
    <mergeCell ref="A40:B40"/>
    <mergeCell ref="A41:B41"/>
    <mergeCell ref="A34:B34"/>
    <mergeCell ref="A35:B35"/>
    <mergeCell ref="A36:B36"/>
    <mergeCell ref="A37:B3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6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S59"/>
  <sheetViews>
    <sheetView zoomScale="75" zoomScaleNormal="75" workbookViewId="0" topLeftCell="A25">
      <selection activeCell="H56" sqref="H56"/>
    </sheetView>
  </sheetViews>
  <sheetFormatPr defaultColWidth="11.421875" defaultRowHeight="12.75"/>
  <cols>
    <col min="1" max="1" width="25.7109375" style="6" customWidth="1"/>
    <col min="2" max="9" width="12.7109375" style="6" customWidth="1"/>
    <col min="10" max="16384" width="11.421875" style="6" customWidth="1"/>
  </cols>
  <sheetData>
    <row r="1" spans="1:10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220"/>
    </row>
    <row r="3" spans="1:9" ht="15">
      <c r="A3" s="343" t="s">
        <v>314</v>
      </c>
      <c r="B3" s="343"/>
      <c r="C3" s="343"/>
      <c r="D3" s="343"/>
      <c r="E3" s="343"/>
      <c r="F3" s="343"/>
      <c r="G3" s="343"/>
      <c r="H3" s="343"/>
      <c r="I3" s="369"/>
    </row>
    <row r="4" spans="1:9" ht="15.75" thickBot="1">
      <c r="A4" s="263"/>
      <c r="B4" s="264"/>
      <c r="C4" s="264"/>
      <c r="D4" s="264"/>
      <c r="E4" s="264"/>
      <c r="F4" s="264"/>
      <c r="G4" s="264"/>
      <c r="H4" s="264"/>
      <c r="I4" s="265"/>
    </row>
    <row r="5" spans="1:9" ht="12.75">
      <c r="A5" s="258" t="s">
        <v>176</v>
      </c>
      <c r="B5" s="338" t="s">
        <v>167</v>
      </c>
      <c r="C5" s="339"/>
      <c r="D5" s="339"/>
      <c r="E5" s="339"/>
      <c r="F5" s="340"/>
      <c r="G5" s="334" t="s">
        <v>122</v>
      </c>
      <c r="H5" s="336"/>
      <c r="I5" s="224" t="s">
        <v>7</v>
      </c>
    </row>
    <row r="6" spans="1:9" ht="12.75">
      <c r="A6" s="22" t="s">
        <v>149</v>
      </c>
      <c r="B6" s="347" t="s">
        <v>8</v>
      </c>
      <c r="C6" s="361"/>
      <c r="D6" s="348"/>
      <c r="E6" s="347" t="s">
        <v>9</v>
      </c>
      <c r="F6" s="348"/>
      <c r="G6" s="367" t="s">
        <v>125</v>
      </c>
      <c r="H6" s="368"/>
      <c r="I6" s="12" t="s">
        <v>11</v>
      </c>
    </row>
    <row r="7" spans="1:9" ht="13.5" thickBot="1">
      <c r="A7" s="226"/>
      <c r="B7" s="228" t="s">
        <v>115</v>
      </c>
      <c r="C7" s="228" t="s">
        <v>116</v>
      </c>
      <c r="D7" s="228" t="s">
        <v>8</v>
      </c>
      <c r="E7" s="228" t="s">
        <v>115</v>
      </c>
      <c r="F7" s="228" t="s">
        <v>116</v>
      </c>
      <c r="G7" s="228" t="s">
        <v>115</v>
      </c>
      <c r="H7" s="228" t="s">
        <v>116</v>
      </c>
      <c r="I7" s="228" t="s">
        <v>27</v>
      </c>
    </row>
    <row r="8" spans="1:17" ht="12.75">
      <c r="A8" s="13" t="s">
        <v>256</v>
      </c>
      <c r="B8" s="197">
        <v>6</v>
      </c>
      <c r="C8" s="197" t="s">
        <v>72</v>
      </c>
      <c r="D8" s="197">
        <v>6</v>
      </c>
      <c r="E8" s="199" t="s">
        <v>72</v>
      </c>
      <c r="F8" s="198" t="s">
        <v>72</v>
      </c>
      <c r="G8" s="197" t="s">
        <v>72</v>
      </c>
      <c r="H8" s="198" t="s">
        <v>72</v>
      </c>
      <c r="I8" s="198" t="s">
        <v>72</v>
      </c>
      <c r="J8" s="261"/>
      <c r="K8" s="261"/>
      <c r="P8" s="266"/>
      <c r="Q8" s="266"/>
    </row>
    <row r="9" spans="1:17" ht="12.75">
      <c r="A9" s="13" t="s">
        <v>257</v>
      </c>
      <c r="B9" s="197">
        <v>100</v>
      </c>
      <c r="C9" s="197">
        <v>39</v>
      </c>
      <c r="D9" s="197">
        <v>139</v>
      </c>
      <c r="E9" s="199">
        <v>98</v>
      </c>
      <c r="F9" s="198">
        <v>37</v>
      </c>
      <c r="G9" s="197">
        <v>3200</v>
      </c>
      <c r="H9" s="198">
        <v>5000</v>
      </c>
      <c r="I9" s="198">
        <v>499</v>
      </c>
      <c r="J9" s="261"/>
      <c r="K9" s="261"/>
      <c r="P9" s="266"/>
      <c r="Q9" s="266"/>
    </row>
    <row r="10" spans="1:17" s="99" customFormat="1" ht="12.75">
      <c r="A10" s="95" t="s">
        <v>253</v>
      </c>
      <c r="B10" s="200">
        <v>106</v>
      </c>
      <c r="C10" s="200">
        <v>39</v>
      </c>
      <c r="D10" s="200">
        <v>145</v>
      </c>
      <c r="E10" s="201">
        <v>98</v>
      </c>
      <c r="F10" s="200">
        <v>37</v>
      </c>
      <c r="G10" s="200">
        <v>3200</v>
      </c>
      <c r="H10" s="202">
        <v>5000</v>
      </c>
      <c r="I10" s="202">
        <v>499</v>
      </c>
      <c r="J10" s="267"/>
      <c r="K10" s="267"/>
      <c r="P10" s="268"/>
      <c r="Q10" s="268"/>
    </row>
    <row r="11" spans="1:17" ht="12.75">
      <c r="A11" s="13"/>
      <c r="B11" s="197"/>
      <c r="C11" s="197"/>
      <c r="D11" s="197"/>
      <c r="E11" s="199"/>
      <c r="F11" s="197"/>
      <c r="G11" s="197"/>
      <c r="H11" s="197"/>
      <c r="I11" s="197"/>
      <c r="J11" s="261"/>
      <c r="K11" s="261"/>
      <c r="P11" s="266"/>
      <c r="Q11" s="266"/>
    </row>
    <row r="12" spans="1:17" ht="12.75">
      <c r="A12" s="13" t="s">
        <v>258</v>
      </c>
      <c r="B12" s="197">
        <v>5</v>
      </c>
      <c r="C12" s="197">
        <v>2</v>
      </c>
      <c r="D12" s="197">
        <v>7</v>
      </c>
      <c r="E12" s="199">
        <v>5</v>
      </c>
      <c r="F12" s="198">
        <v>2</v>
      </c>
      <c r="G12" s="197">
        <v>8615</v>
      </c>
      <c r="H12" s="198">
        <v>13590</v>
      </c>
      <c r="I12" s="198">
        <v>70</v>
      </c>
      <c r="J12" s="261"/>
      <c r="K12" s="261"/>
      <c r="P12" s="266"/>
      <c r="Q12" s="266"/>
    </row>
    <row r="13" spans="1:17" ht="12.75">
      <c r="A13" s="13" t="s">
        <v>259</v>
      </c>
      <c r="B13" s="197">
        <v>6</v>
      </c>
      <c r="C13" s="197">
        <v>2</v>
      </c>
      <c r="D13" s="198">
        <v>8</v>
      </c>
      <c r="E13" s="199">
        <v>4</v>
      </c>
      <c r="F13" s="198">
        <v>2</v>
      </c>
      <c r="G13" s="197">
        <v>5000</v>
      </c>
      <c r="H13" s="198">
        <v>7500</v>
      </c>
      <c r="I13" s="198">
        <v>35</v>
      </c>
      <c r="J13" s="261"/>
      <c r="K13" s="261"/>
      <c r="P13" s="266"/>
      <c r="Q13" s="266"/>
    </row>
    <row r="14" spans="1:17" ht="12.75">
      <c r="A14" s="13" t="s">
        <v>260</v>
      </c>
      <c r="B14" s="197" t="s">
        <v>72</v>
      </c>
      <c r="C14" s="197">
        <v>9</v>
      </c>
      <c r="D14" s="197">
        <v>9</v>
      </c>
      <c r="E14" s="199" t="s">
        <v>72</v>
      </c>
      <c r="F14" s="198">
        <v>8</v>
      </c>
      <c r="G14" s="197" t="s">
        <v>72</v>
      </c>
      <c r="H14" s="198">
        <v>14000</v>
      </c>
      <c r="I14" s="198">
        <v>112</v>
      </c>
      <c r="J14" s="261"/>
      <c r="K14" s="261"/>
      <c r="P14" s="266"/>
      <c r="Q14" s="266"/>
    </row>
    <row r="15" spans="1:17" ht="12.75">
      <c r="A15" s="13" t="s">
        <v>261</v>
      </c>
      <c r="B15" s="197">
        <v>12</v>
      </c>
      <c r="C15" s="197">
        <v>3</v>
      </c>
      <c r="D15" s="197">
        <v>15</v>
      </c>
      <c r="E15" s="199">
        <v>12</v>
      </c>
      <c r="F15" s="198">
        <v>3</v>
      </c>
      <c r="G15" s="197">
        <v>5500</v>
      </c>
      <c r="H15" s="198">
        <v>11000</v>
      </c>
      <c r="I15" s="197">
        <v>99</v>
      </c>
      <c r="J15" s="261"/>
      <c r="K15" s="261"/>
      <c r="P15" s="266"/>
      <c r="Q15" s="266"/>
    </row>
    <row r="16" spans="1:17" ht="12.75">
      <c r="A16" s="95" t="s">
        <v>159</v>
      </c>
      <c r="B16" s="200">
        <v>23</v>
      </c>
      <c r="C16" s="200">
        <v>16</v>
      </c>
      <c r="D16" s="200">
        <v>39</v>
      </c>
      <c r="E16" s="201">
        <v>21</v>
      </c>
      <c r="F16" s="200">
        <v>15</v>
      </c>
      <c r="G16" s="200">
        <v>6146.428571428572</v>
      </c>
      <c r="H16" s="202">
        <v>12478.666666666666</v>
      </c>
      <c r="I16" s="200">
        <v>316</v>
      </c>
      <c r="J16" s="261"/>
      <c r="K16" s="261"/>
      <c r="P16" s="266"/>
      <c r="Q16" s="266"/>
    </row>
    <row r="17" spans="1:17" ht="12.75">
      <c r="A17" s="95"/>
      <c r="B17" s="200"/>
      <c r="C17" s="200"/>
      <c r="D17" s="200"/>
      <c r="E17" s="201"/>
      <c r="F17" s="200"/>
      <c r="G17" s="200"/>
      <c r="H17" s="200"/>
      <c r="I17" s="200"/>
      <c r="J17" s="261"/>
      <c r="K17" s="261"/>
      <c r="P17" s="266"/>
      <c r="Q17" s="266"/>
    </row>
    <row r="18" spans="1:17" ht="12.75">
      <c r="A18" s="95" t="s">
        <v>160</v>
      </c>
      <c r="B18" s="200">
        <v>66</v>
      </c>
      <c r="C18" s="200" t="s">
        <v>72</v>
      </c>
      <c r="D18" s="202">
        <v>66</v>
      </c>
      <c r="E18" s="201">
        <v>66</v>
      </c>
      <c r="F18" s="202" t="s">
        <v>72</v>
      </c>
      <c r="G18" s="202">
        <v>4000</v>
      </c>
      <c r="H18" s="202" t="s">
        <v>72</v>
      </c>
      <c r="I18" s="202">
        <v>264</v>
      </c>
      <c r="J18" s="261"/>
      <c r="K18" s="261"/>
      <c r="P18" s="266"/>
      <c r="Q18" s="266"/>
    </row>
    <row r="19" spans="1:19" ht="12.75">
      <c r="A19" s="13"/>
      <c r="B19" s="197"/>
      <c r="C19" s="197"/>
      <c r="D19" s="197"/>
      <c r="E19" s="199"/>
      <c r="F19" s="197"/>
      <c r="G19" s="197"/>
      <c r="H19" s="197"/>
      <c r="I19" s="197"/>
      <c r="J19" s="261"/>
      <c r="K19" s="261"/>
      <c r="M19" s="266"/>
      <c r="N19" s="266"/>
      <c r="O19" s="266"/>
      <c r="P19" s="266"/>
      <c r="Q19" s="266"/>
      <c r="S19" s="266"/>
    </row>
    <row r="20" spans="1:19" ht="12.75">
      <c r="A20" s="13" t="s">
        <v>262</v>
      </c>
      <c r="B20" s="197">
        <v>107</v>
      </c>
      <c r="C20" s="197" t="s">
        <v>72</v>
      </c>
      <c r="D20" s="198">
        <v>107</v>
      </c>
      <c r="E20" s="199">
        <v>107</v>
      </c>
      <c r="F20" s="198" t="s">
        <v>72</v>
      </c>
      <c r="G20" s="197">
        <v>2500</v>
      </c>
      <c r="H20" s="198" t="s">
        <v>72</v>
      </c>
      <c r="I20" s="198">
        <v>268</v>
      </c>
      <c r="J20" s="261"/>
      <c r="K20" s="261"/>
      <c r="M20" s="266"/>
      <c r="N20" s="266"/>
      <c r="O20" s="266"/>
      <c r="P20" s="266"/>
      <c r="Q20" s="266"/>
      <c r="S20" s="266"/>
    </row>
    <row r="21" spans="1:17" ht="12.75">
      <c r="A21" s="13" t="s">
        <v>264</v>
      </c>
      <c r="B21" s="197">
        <v>93</v>
      </c>
      <c r="C21" s="197" t="s">
        <v>72</v>
      </c>
      <c r="D21" s="197">
        <v>93</v>
      </c>
      <c r="E21" s="199">
        <v>93</v>
      </c>
      <c r="F21" s="198" t="s">
        <v>72</v>
      </c>
      <c r="G21" s="198">
        <v>2303</v>
      </c>
      <c r="H21" s="198" t="s">
        <v>72</v>
      </c>
      <c r="I21" s="198">
        <v>214</v>
      </c>
      <c r="J21" s="261"/>
      <c r="K21" s="261"/>
      <c r="P21" s="266"/>
      <c r="Q21" s="266"/>
    </row>
    <row r="22" spans="1:17" ht="12.75">
      <c r="A22" s="95" t="s">
        <v>254</v>
      </c>
      <c r="B22" s="200">
        <v>200</v>
      </c>
      <c r="C22" s="200" t="s">
        <v>72</v>
      </c>
      <c r="D22" s="200">
        <v>200</v>
      </c>
      <c r="E22" s="201">
        <v>200</v>
      </c>
      <c r="F22" s="200" t="s">
        <v>72</v>
      </c>
      <c r="G22" s="200">
        <v>2409</v>
      </c>
      <c r="H22" s="202" t="s">
        <v>72</v>
      </c>
      <c r="I22" s="202">
        <v>482</v>
      </c>
      <c r="J22" s="261"/>
      <c r="K22" s="261"/>
      <c r="P22" s="266"/>
      <c r="Q22" s="266"/>
    </row>
    <row r="23" spans="1:17" s="99" customFormat="1" ht="12.75">
      <c r="A23" s="95"/>
      <c r="B23" s="200"/>
      <c r="C23" s="200"/>
      <c r="D23" s="200"/>
      <c r="E23" s="201"/>
      <c r="F23" s="200"/>
      <c r="G23" s="200"/>
      <c r="H23" s="200"/>
      <c r="I23" s="200"/>
      <c r="J23" s="267"/>
      <c r="K23" s="267"/>
      <c r="P23" s="268"/>
      <c r="Q23" s="268"/>
    </row>
    <row r="24" spans="1:17" ht="12.75">
      <c r="A24" s="95" t="s">
        <v>161</v>
      </c>
      <c r="B24" s="200">
        <v>23</v>
      </c>
      <c r="C24" s="200" t="s">
        <v>72</v>
      </c>
      <c r="D24" s="200">
        <v>23</v>
      </c>
      <c r="E24" s="201">
        <v>23</v>
      </c>
      <c r="F24" s="202" t="s">
        <v>72</v>
      </c>
      <c r="G24" s="202">
        <v>4800</v>
      </c>
      <c r="H24" s="202" t="s">
        <v>72</v>
      </c>
      <c r="I24" s="202">
        <v>110.4</v>
      </c>
      <c r="J24" s="261"/>
      <c r="K24" s="261"/>
      <c r="P24" s="266"/>
      <c r="Q24" s="266"/>
    </row>
    <row r="25" spans="1:17" ht="12.75">
      <c r="A25" s="13"/>
      <c r="B25" s="197"/>
      <c r="C25" s="197"/>
      <c r="D25" s="197"/>
      <c r="E25" s="199"/>
      <c r="F25" s="197"/>
      <c r="G25" s="197"/>
      <c r="H25" s="197"/>
      <c r="I25" s="197"/>
      <c r="J25" s="261"/>
      <c r="K25" s="261"/>
      <c r="P25" s="266"/>
      <c r="Q25" s="266"/>
    </row>
    <row r="26" spans="1:17" ht="12.75">
      <c r="A26" s="13" t="s">
        <v>266</v>
      </c>
      <c r="B26" s="197" t="s">
        <v>72</v>
      </c>
      <c r="C26" s="197">
        <v>20</v>
      </c>
      <c r="D26" s="197">
        <v>20</v>
      </c>
      <c r="E26" s="199" t="s">
        <v>72</v>
      </c>
      <c r="F26" s="198">
        <v>20</v>
      </c>
      <c r="G26" s="198" t="s">
        <v>72</v>
      </c>
      <c r="H26" s="198">
        <v>8500</v>
      </c>
      <c r="I26" s="197">
        <v>170</v>
      </c>
      <c r="J26" s="261"/>
      <c r="K26" s="261"/>
      <c r="P26" s="266"/>
      <c r="Q26" s="266"/>
    </row>
    <row r="27" spans="1:17" ht="12.75">
      <c r="A27" s="13" t="s">
        <v>267</v>
      </c>
      <c r="B27" s="197">
        <v>186</v>
      </c>
      <c r="C27" s="197" t="s">
        <v>72</v>
      </c>
      <c r="D27" s="197">
        <v>186</v>
      </c>
      <c r="E27" s="199">
        <v>186</v>
      </c>
      <c r="F27" s="198" t="s">
        <v>72</v>
      </c>
      <c r="G27" s="197">
        <v>4500</v>
      </c>
      <c r="H27" s="197" t="s">
        <v>72</v>
      </c>
      <c r="I27" s="198">
        <v>837</v>
      </c>
      <c r="J27" s="261"/>
      <c r="K27" s="261"/>
      <c r="P27" s="266"/>
      <c r="Q27" s="266"/>
    </row>
    <row r="28" spans="1:11" ht="12.75">
      <c r="A28" s="13" t="s">
        <v>268</v>
      </c>
      <c r="B28" s="197">
        <v>2</v>
      </c>
      <c r="C28" s="197" t="s">
        <v>72</v>
      </c>
      <c r="D28" s="198">
        <v>2</v>
      </c>
      <c r="E28" s="199">
        <v>2</v>
      </c>
      <c r="F28" s="198" t="s">
        <v>72</v>
      </c>
      <c r="G28" s="198">
        <v>2900</v>
      </c>
      <c r="H28" s="198" t="s">
        <v>72</v>
      </c>
      <c r="I28" s="198">
        <v>5.8</v>
      </c>
      <c r="J28" s="261"/>
      <c r="K28" s="261"/>
    </row>
    <row r="29" spans="1:9" ht="12.75">
      <c r="A29" s="95" t="s">
        <v>162</v>
      </c>
      <c r="B29" s="200">
        <v>188</v>
      </c>
      <c r="C29" s="200">
        <v>20</v>
      </c>
      <c r="D29" s="200">
        <v>208</v>
      </c>
      <c r="E29" s="201">
        <v>188</v>
      </c>
      <c r="F29" s="200">
        <v>20</v>
      </c>
      <c r="G29" s="200">
        <v>4483</v>
      </c>
      <c r="H29" s="200">
        <v>8500</v>
      </c>
      <c r="I29" s="200">
        <v>1012.8</v>
      </c>
    </row>
    <row r="30" spans="1:9" ht="12.75">
      <c r="A30" s="13"/>
      <c r="B30" s="197"/>
      <c r="C30" s="197"/>
      <c r="D30" s="197"/>
      <c r="E30" s="199"/>
      <c r="F30" s="197"/>
      <c r="G30" s="197"/>
      <c r="H30" s="197"/>
      <c r="I30" s="197"/>
    </row>
    <row r="31" spans="1:9" ht="12.75">
      <c r="A31" s="13" t="s">
        <v>269</v>
      </c>
      <c r="B31" s="197">
        <v>58</v>
      </c>
      <c r="C31" s="197">
        <v>9842</v>
      </c>
      <c r="D31" s="197">
        <v>9900</v>
      </c>
      <c r="E31" s="199">
        <v>58</v>
      </c>
      <c r="F31" s="198">
        <v>9831</v>
      </c>
      <c r="G31" s="197">
        <v>5000</v>
      </c>
      <c r="H31" s="198">
        <v>18000</v>
      </c>
      <c r="I31" s="197">
        <v>177248</v>
      </c>
    </row>
    <row r="32" spans="1:9" ht="12.75">
      <c r="A32" s="13" t="s">
        <v>270</v>
      </c>
      <c r="B32" s="197">
        <v>102</v>
      </c>
      <c r="C32" s="197">
        <v>1</v>
      </c>
      <c r="D32" s="198">
        <v>103</v>
      </c>
      <c r="E32" s="199">
        <v>94</v>
      </c>
      <c r="F32" s="198">
        <v>1</v>
      </c>
      <c r="G32" s="197">
        <v>1698</v>
      </c>
      <c r="H32" s="198" t="s">
        <v>72</v>
      </c>
      <c r="I32" s="198">
        <v>160</v>
      </c>
    </row>
    <row r="33" spans="1:9" ht="12.75">
      <c r="A33" s="13" t="s">
        <v>271</v>
      </c>
      <c r="B33" s="197">
        <v>1174</v>
      </c>
      <c r="C33" s="197">
        <v>342</v>
      </c>
      <c r="D33" s="197">
        <v>1516</v>
      </c>
      <c r="E33" s="199">
        <v>1092</v>
      </c>
      <c r="F33" s="198">
        <v>51</v>
      </c>
      <c r="G33" s="197">
        <v>2900</v>
      </c>
      <c r="H33" s="198">
        <v>13000</v>
      </c>
      <c r="I33" s="197">
        <v>3830</v>
      </c>
    </row>
    <row r="34" spans="1:9" ht="12.75">
      <c r="A34" s="95" t="s">
        <v>163</v>
      </c>
      <c r="B34" s="200">
        <v>1334</v>
      </c>
      <c r="C34" s="200">
        <v>10185</v>
      </c>
      <c r="D34" s="200">
        <v>11519</v>
      </c>
      <c r="E34" s="201">
        <v>1244</v>
      </c>
      <c r="F34" s="200">
        <v>9883</v>
      </c>
      <c r="G34" s="200">
        <v>2907</v>
      </c>
      <c r="H34" s="202">
        <v>17972</v>
      </c>
      <c r="I34" s="200">
        <v>181238</v>
      </c>
    </row>
    <row r="35" spans="1:9" ht="12.75">
      <c r="A35" s="95"/>
      <c r="B35" s="200"/>
      <c r="C35" s="200"/>
      <c r="D35" s="200"/>
      <c r="E35" s="201"/>
      <c r="F35" s="200"/>
      <c r="G35" s="200"/>
      <c r="H35" s="200"/>
      <c r="I35" s="200"/>
    </row>
    <row r="36" spans="1:9" ht="12.75">
      <c r="A36" s="95" t="s">
        <v>164</v>
      </c>
      <c r="B36" s="200" t="s">
        <v>72</v>
      </c>
      <c r="C36" s="200">
        <v>6302</v>
      </c>
      <c r="D36" s="200">
        <v>6302</v>
      </c>
      <c r="E36" s="201" t="s">
        <v>72</v>
      </c>
      <c r="F36" s="202">
        <v>5846</v>
      </c>
      <c r="G36" s="202" t="s">
        <v>72</v>
      </c>
      <c r="H36" s="202">
        <v>16550</v>
      </c>
      <c r="I36" s="202">
        <v>96751</v>
      </c>
    </row>
    <row r="37" spans="1:9" ht="12.75">
      <c r="A37" s="13"/>
      <c r="B37" s="197"/>
      <c r="C37" s="197"/>
      <c r="D37" s="197"/>
      <c r="E37" s="199"/>
      <c r="F37" s="197"/>
      <c r="G37" s="197"/>
      <c r="H37" s="197"/>
      <c r="I37" s="197"/>
    </row>
    <row r="38" spans="1:9" ht="12.75">
      <c r="A38" s="13" t="s">
        <v>272</v>
      </c>
      <c r="B38" s="197">
        <v>550</v>
      </c>
      <c r="C38" s="197" t="s">
        <v>72</v>
      </c>
      <c r="D38" s="197">
        <v>550</v>
      </c>
      <c r="E38" s="199">
        <v>550</v>
      </c>
      <c r="F38" s="198" t="s">
        <v>72</v>
      </c>
      <c r="G38" s="198">
        <v>7445</v>
      </c>
      <c r="H38" s="198" t="s">
        <v>72</v>
      </c>
      <c r="I38" s="198">
        <v>4095</v>
      </c>
    </row>
    <row r="39" spans="1:9" ht="12.75">
      <c r="A39" s="13" t="s">
        <v>273</v>
      </c>
      <c r="B39" s="197">
        <v>100</v>
      </c>
      <c r="C39" s="197" t="s">
        <v>72</v>
      </c>
      <c r="D39" s="198">
        <v>100</v>
      </c>
      <c r="E39" s="199">
        <v>100</v>
      </c>
      <c r="F39" s="198" t="s">
        <v>72</v>
      </c>
      <c r="G39" s="198">
        <v>3500</v>
      </c>
      <c r="H39" s="198" t="s">
        <v>72</v>
      </c>
      <c r="I39" s="198">
        <v>350</v>
      </c>
    </row>
    <row r="40" spans="1:9" ht="12.75">
      <c r="A40" s="95" t="s">
        <v>165</v>
      </c>
      <c r="B40" s="200">
        <v>650</v>
      </c>
      <c r="C40" s="200" t="s">
        <v>72</v>
      </c>
      <c r="D40" s="200">
        <v>650</v>
      </c>
      <c r="E40" s="201">
        <v>650</v>
      </c>
      <c r="F40" s="200" t="s">
        <v>72</v>
      </c>
      <c r="G40" s="202">
        <v>6838</v>
      </c>
      <c r="H40" s="202" t="s">
        <v>72</v>
      </c>
      <c r="I40" s="202">
        <v>4445</v>
      </c>
    </row>
    <row r="41" spans="1:9" ht="12.75">
      <c r="A41" s="13"/>
      <c r="B41" s="197"/>
      <c r="C41" s="197"/>
      <c r="D41" s="197"/>
      <c r="E41" s="199"/>
      <c r="F41" s="197"/>
      <c r="G41" s="197"/>
      <c r="H41" s="197"/>
      <c r="I41" s="197"/>
    </row>
    <row r="42" spans="1:9" ht="12.75">
      <c r="A42" s="13" t="s">
        <v>274</v>
      </c>
      <c r="B42" s="197" t="s">
        <v>72</v>
      </c>
      <c r="C42" s="197">
        <v>405</v>
      </c>
      <c r="D42" s="197">
        <v>405</v>
      </c>
      <c r="E42" s="199" t="s">
        <v>72</v>
      </c>
      <c r="F42" s="198">
        <v>405</v>
      </c>
      <c r="G42" s="198" t="s">
        <v>72</v>
      </c>
      <c r="H42" s="198">
        <v>12800</v>
      </c>
      <c r="I42" s="198">
        <v>5184</v>
      </c>
    </row>
    <row r="43" spans="1:9" ht="12.75">
      <c r="A43" s="13" t="s">
        <v>275</v>
      </c>
      <c r="B43" s="197">
        <v>122</v>
      </c>
      <c r="C43" s="197" t="s">
        <v>72</v>
      </c>
      <c r="D43" s="198">
        <v>122</v>
      </c>
      <c r="E43" s="199">
        <v>122</v>
      </c>
      <c r="F43" s="198" t="s">
        <v>72</v>
      </c>
      <c r="G43" s="197">
        <v>10000</v>
      </c>
      <c r="H43" s="198" t="s">
        <v>72</v>
      </c>
      <c r="I43" s="198">
        <v>1220</v>
      </c>
    </row>
    <row r="44" spans="1:9" ht="12.75">
      <c r="A44" s="13" t="s">
        <v>276</v>
      </c>
      <c r="B44" s="197">
        <v>2</v>
      </c>
      <c r="C44" s="197">
        <v>1</v>
      </c>
      <c r="D44" s="198">
        <v>3</v>
      </c>
      <c r="E44" s="199">
        <v>2</v>
      </c>
      <c r="F44" s="198" t="s">
        <v>72</v>
      </c>
      <c r="G44" s="197">
        <v>6500</v>
      </c>
      <c r="H44" s="198" t="s">
        <v>72</v>
      </c>
      <c r="I44" s="198">
        <v>13</v>
      </c>
    </row>
    <row r="45" spans="1:9" ht="12.75">
      <c r="A45" s="13" t="s">
        <v>277</v>
      </c>
      <c r="B45" s="197" t="s">
        <v>72</v>
      </c>
      <c r="C45" s="197">
        <v>125</v>
      </c>
      <c r="D45" s="197">
        <v>125</v>
      </c>
      <c r="E45" s="199" t="s">
        <v>72</v>
      </c>
      <c r="F45" s="198">
        <v>125</v>
      </c>
      <c r="G45" s="198" t="s">
        <v>72</v>
      </c>
      <c r="H45" s="198">
        <v>15411.2</v>
      </c>
      <c r="I45" s="198">
        <v>1926</v>
      </c>
    </row>
    <row r="46" spans="1:9" ht="12.75">
      <c r="A46" s="13" t="s">
        <v>278</v>
      </c>
      <c r="B46" s="197">
        <v>369</v>
      </c>
      <c r="C46" s="197">
        <v>283</v>
      </c>
      <c r="D46" s="198">
        <v>652</v>
      </c>
      <c r="E46" s="199">
        <v>363</v>
      </c>
      <c r="F46" s="198">
        <v>165</v>
      </c>
      <c r="G46" s="197">
        <v>8200</v>
      </c>
      <c r="H46" s="198">
        <v>9100</v>
      </c>
      <c r="I46" s="198">
        <v>4478.1</v>
      </c>
    </row>
    <row r="47" spans="1:9" ht="12.75">
      <c r="A47" s="13" t="s">
        <v>279</v>
      </c>
      <c r="B47" s="197">
        <v>12</v>
      </c>
      <c r="C47" s="197" t="s">
        <v>72</v>
      </c>
      <c r="D47" s="197">
        <v>12</v>
      </c>
      <c r="E47" s="199">
        <v>12</v>
      </c>
      <c r="F47" s="198" t="s">
        <v>72</v>
      </c>
      <c r="G47" s="197">
        <v>4500</v>
      </c>
      <c r="H47" s="198" t="s">
        <v>72</v>
      </c>
      <c r="I47" s="198">
        <v>54</v>
      </c>
    </row>
    <row r="48" spans="1:9" ht="12.75">
      <c r="A48" s="13" t="s">
        <v>280</v>
      </c>
      <c r="B48" s="197">
        <v>400</v>
      </c>
      <c r="C48" s="197">
        <v>50</v>
      </c>
      <c r="D48" s="197">
        <v>450</v>
      </c>
      <c r="E48" s="199">
        <v>400</v>
      </c>
      <c r="F48" s="198">
        <v>50</v>
      </c>
      <c r="G48" s="197">
        <v>4800</v>
      </c>
      <c r="H48" s="197">
        <v>8000</v>
      </c>
      <c r="I48" s="198">
        <v>2320</v>
      </c>
    </row>
    <row r="49" spans="1:9" ht="12.75">
      <c r="A49" s="13" t="s">
        <v>281</v>
      </c>
      <c r="B49" s="197">
        <v>419</v>
      </c>
      <c r="C49" s="197">
        <v>1240</v>
      </c>
      <c r="D49" s="197">
        <v>1659</v>
      </c>
      <c r="E49" s="199">
        <v>407</v>
      </c>
      <c r="F49" s="198">
        <v>1240</v>
      </c>
      <c r="G49" s="197">
        <v>6300</v>
      </c>
      <c r="H49" s="198">
        <v>14100</v>
      </c>
      <c r="I49" s="198">
        <v>20048.1</v>
      </c>
    </row>
    <row r="50" spans="1:9" ht="12.75">
      <c r="A50" s="95" t="s">
        <v>255</v>
      </c>
      <c r="B50" s="200">
        <v>1324</v>
      </c>
      <c r="C50" s="200">
        <v>2104</v>
      </c>
      <c r="D50" s="200">
        <v>3428</v>
      </c>
      <c r="E50" s="201">
        <v>1306</v>
      </c>
      <c r="F50" s="200">
        <v>1985</v>
      </c>
      <c r="G50" s="200">
        <v>6698</v>
      </c>
      <c r="H50" s="200">
        <v>13348.060453400503</v>
      </c>
      <c r="I50" s="202">
        <v>35243.2</v>
      </c>
    </row>
    <row r="51" spans="1:9" ht="12.75">
      <c r="A51" s="13"/>
      <c r="B51" s="197"/>
      <c r="C51" s="197"/>
      <c r="D51" s="197"/>
      <c r="E51" s="199"/>
      <c r="F51" s="197"/>
      <c r="G51" s="197"/>
      <c r="H51" s="197"/>
      <c r="I51" s="197"/>
    </row>
    <row r="52" spans="1:9" ht="12.75">
      <c r="A52" s="13" t="s">
        <v>282</v>
      </c>
      <c r="B52" s="197">
        <v>65</v>
      </c>
      <c r="C52" s="197">
        <v>33</v>
      </c>
      <c r="D52" s="197">
        <v>98</v>
      </c>
      <c r="E52" s="199">
        <v>65</v>
      </c>
      <c r="F52" s="198">
        <v>33</v>
      </c>
      <c r="G52" s="197">
        <v>1078</v>
      </c>
      <c r="H52" s="198">
        <v>2903</v>
      </c>
      <c r="I52" s="198">
        <v>166</v>
      </c>
    </row>
    <row r="53" spans="1:9" ht="12.75">
      <c r="A53" s="13" t="s">
        <v>283</v>
      </c>
      <c r="B53" s="197">
        <v>8</v>
      </c>
      <c r="C53" s="197">
        <v>25</v>
      </c>
      <c r="D53" s="197">
        <v>33</v>
      </c>
      <c r="E53" s="199">
        <v>8</v>
      </c>
      <c r="F53" s="198">
        <v>25</v>
      </c>
      <c r="G53" s="197">
        <v>1398</v>
      </c>
      <c r="H53" s="198">
        <v>3139</v>
      </c>
      <c r="I53" s="197">
        <v>90</v>
      </c>
    </row>
    <row r="54" spans="1:9" ht="12.75">
      <c r="A54" s="95" t="s">
        <v>166</v>
      </c>
      <c r="B54" s="200">
        <v>73</v>
      </c>
      <c r="C54" s="200">
        <v>58</v>
      </c>
      <c r="D54" s="200">
        <v>131</v>
      </c>
      <c r="E54" s="201">
        <v>73</v>
      </c>
      <c r="F54" s="200">
        <v>58</v>
      </c>
      <c r="G54" s="200">
        <v>1113.0684931506848</v>
      </c>
      <c r="H54" s="202">
        <v>3004.7241379310344</v>
      </c>
      <c r="I54" s="200">
        <v>256</v>
      </c>
    </row>
    <row r="55" spans="1:9" ht="12.75">
      <c r="A55" s="13"/>
      <c r="B55" s="197"/>
      <c r="C55" s="197"/>
      <c r="D55" s="197"/>
      <c r="E55" s="199"/>
      <c r="F55" s="197"/>
      <c r="G55" s="197"/>
      <c r="H55" s="197"/>
      <c r="I55" s="197"/>
    </row>
    <row r="56" spans="1:9" ht="13.5" thickBot="1">
      <c r="A56" s="98" t="s">
        <v>284</v>
      </c>
      <c r="B56" s="203">
        <v>3987</v>
      </c>
      <c r="C56" s="203">
        <v>18724</v>
      </c>
      <c r="D56" s="203">
        <v>22711</v>
      </c>
      <c r="E56" s="204">
        <v>3869</v>
      </c>
      <c r="F56" s="203">
        <v>17844</v>
      </c>
      <c r="G56" s="203">
        <v>4919</v>
      </c>
      <c r="H56" s="203">
        <v>16901</v>
      </c>
      <c r="I56" s="203">
        <v>320617.4</v>
      </c>
    </row>
    <row r="57" ht="12.75">
      <c r="E57" s="290"/>
    </row>
    <row r="59" spans="16:17" ht="12.75">
      <c r="P59" s="266"/>
      <c r="Q59" s="266"/>
    </row>
  </sheetData>
  <mergeCells count="7">
    <mergeCell ref="B6:D6"/>
    <mergeCell ref="E6:F6"/>
    <mergeCell ref="G6:H6"/>
    <mergeCell ref="A1:I1"/>
    <mergeCell ref="A3:I3"/>
    <mergeCell ref="B5:F5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I57"/>
  <sheetViews>
    <sheetView zoomScale="75" zoomScaleNormal="75" workbookViewId="0" topLeftCell="A2">
      <selection activeCell="A17" sqref="A17"/>
    </sheetView>
  </sheetViews>
  <sheetFormatPr defaultColWidth="11.421875" defaultRowHeight="12.75"/>
  <cols>
    <col min="1" max="1" width="35.7109375" style="6" customWidth="1"/>
    <col min="2" max="5" width="21.7109375" style="6" customWidth="1"/>
    <col min="6" max="9" width="12.7109375" style="6" customWidth="1"/>
    <col min="10" max="16384" width="11.421875" style="6" customWidth="1"/>
  </cols>
  <sheetData>
    <row r="1" spans="1:9" s="221" customFormat="1" ht="18">
      <c r="A1" s="342" t="s">
        <v>0</v>
      </c>
      <c r="B1" s="342"/>
      <c r="C1" s="342"/>
      <c r="D1" s="342"/>
      <c r="E1" s="342"/>
      <c r="F1" s="220"/>
      <c r="G1" s="220"/>
      <c r="H1" s="220"/>
      <c r="I1" s="220"/>
    </row>
    <row r="3" spans="1:8" ht="15">
      <c r="A3" s="297" t="s">
        <v>315</v>
      </c>
      <c r="B3" s="297"/>
      <c r="C3" s="297"/>
      <c r="D3" s="297"/>
      <c r="E3" s="297"/>
      <c r="F3" s="257"/>
      <c r="G3" s="257"/>
      <c r="H3" s="257"/>
    </row>
    <row r="4" spans="1:8" ht="15.75" thickBot="1">
      <c r="A4" s="263"/>
      <c r="B4" s="264"/>
      <c r="C4" s="264"/>
      <c r="D4" s="264"/>
      <c r="E4" s="264"/>
      <c r="F4" s="257"/>
      <c r="G4" s="257"/>
      <c r="H4" s="257"/>
    </row>
    <row r="5" spans="1:5" ht="12.75">
      <c r="A5" s="269"/>
      <c r="B5" s="338" t="s">
        <v>168</v>
      </c>
      <c r="C5" s="340"/>
      <c r="D5" s="338" t="s">
        <v>169</v>
      </c>
      <c r="E5" s="339"/>
    </row>
    <row r="6" spans="1:5" ht="12.75">
      <c r="A6" s="22" t="s">
        <v>176</v>
      </c>
      <c r="B6" s="8" t="s">
        <v>170</v>
      </c>
      <c r="C6" s="370" t="s">
        <v>316</v>
      </c>
      <c r="D6" s="8" t="s">
        <v>170</v>
      </c>
      <c r="E6" s="370" t="s">
        <v>316</v>
      </c>
    </row>
    <row r="7" spans="1:5" ht="12.75">
      <c r="A7" s="22" t="s">
        <v>149</v>
      </c>
      <c r="B7" s="12" t="s">
        <v>171</v>
      </c>
      <c r="C7" s="371"/>
      <c r="D7" s="12" t="s">
        <v>171</v>
      </c>
      <c r="E7" s="371"/>
    </row>
    <row r="8" spans="1:6" ht="13.5" thickBot="1">
      <c r="A8" s="226"/>
      <c r="B8" s="228" t="s">
        <v>172</v>
      </c>
      <c r="C8" s="372"/>
      <c r="D8" s="228" t="s">
        <v>172</v>
      </c>
      <c r="E8" s="372"/>
      <c r="F8" s="13"/>
    </row>
    <row r="9" spans="1:5" ht="12.75">
      <c r="A9" s="13" t="s">
        <v>256</v>
      </c>
      <c r="B9" s="197">
        <v>6</v>
      </c>
      <c r="C9" s="197" t="s">
        <v>72</v>
      </c>
      <c r="D9" s="197" t="s">
        <v>72</v>
      </c>
      <c r="E9" s="197" t="s">
        <v>72</v>
      </c>
    </row>
    <row r="10" spans="1:5" ht="12.75">
      <c r="A10" s="13" t="s">
        <v>257</v>
      </c>
      <c r="B10" s="197">
        <v>139</v>
      </c>
      <c r="C10" s="197">
        <v>499</v>
      </c>
      <c r="D10" s="197" t="s">
        <v>72</v>
      </c>
      <c r="E10" s="197" t="s">
        <v>72</v>
      </c>
    </row>
    <row r="11" spans="1:5" ht="12.75">
      <c r="A11" s="95" t="s">
        <v>253</v>
      </c>
      <c r="B11" s="200">
        <v>145</v>
      </c>
      <c r="C11" s="200">
        <v>499</v>
      </c>
      <c r="D11" s="200" t="s">
        <v>72</v>
      </c>
      <c r="E11" s="200" t="s">
        <v>72</v>
      </c>
    </row>
    <row r="12" spans="1:5" s="99" customFormat="1" ht="12.75">
      <c r="A12" s="13"/>
      <c r="B12" s="197"/>
      <c r="C12" s="197"/>
      <c r="D12" s="197"/>
      <c r="E12" s="197"/>
    </row>
    <row r="13" spans="1:5" ht="12.75">
      <c r="A13" s="13" t="s">
        <v>258</v>
      </c>
      <c r="B13" s="197">
        <v>7</v>
      </c>
      <c r="C13" s="197">
        <v>70</v>
      </c>
      <c r="D13" s="197" t="s">
        <v>72</v>
      </c>
      <c r="E13" s="197" t="s">
        <v>72</v>
      </c>
    </row>
    <row r="14" spans="1:5" ht="12.75">
      <c r="A14" s="13" t="s">
        <v>259</v>
      </c>
      <c r="B14" s="197">
        <v>8</v>
      </c>
      <c r="C14" s="197">
        <v>35</v>
      </c>
      <c r="D14" s="198" t="s">
        <v>72</v>
      </c>
      <c r="E14" s="197" t="s">
        <v>72</v>
      </c>
    </row>
    <row r="15" spans="1:5" ht="12.75">
      <c r="A15" s="13" t="s">
        <v>260</v>
      </c>
      <c r="B15" s="197">
        <v>9</v>
      </c>
      <c r="C15" s="197">
        <v>112</v>
      </c>
      <c r="D15" s="197" t="s">
        <v>72</v>
      </c>
      <c r="E15" s="197" t="s">
        <v>72</v>
      </c>
    </row>
    <row r="16" spans="1:5" ht="12.75">
      <c r="A16" s="13" t="s">
        <v>261</v>
      </c>
      <c r="B16" s="197">
        <v>15</v>
      </c>
      <c r="C16" s="197">
        <v>99</v>
      </c>
      <c r="D16" s="197" t="s">
        <v>72</v>
      </c>
      <c r="E16" s="197" t="s">
        <v>72</v>
      </c>
    </row>
    <row r="17" spans="1:5" s="99" customFormat="1" ht="12.75">
      <c r="A17" s="95" t="s">
        <v>159</v>
      </c>
      <c r="B17" s="200">
        <v>39</v>
      </c>
      <c r="C17" s="200">
        <v>316</v>
      </c>
      <c r="D17" s="200" t="s">
        <v>72</v>
      </c>
      <c r="E17" s="200" t="s">
        <v>72</v>
      </c>
    </row>
    <row r="18" spans="1:5" ht="12.75">
      <c r="A18" s="95"/>
      <c r="B18" s="200"/>
      <c r="C18" s="200"/>
      <c r="D18" s="200"/>
      <c r="E18" s="200"/>
    </row>
    <row r="19" spans="1:5" ht="12.75">
      <c r="A19" s="95" t="s">
        <v>160</v>
      </c>
      <c r="B19" s="200">
        <v>66</v>
      </c>
      <c r="C19" s="200">
        <v>264</v>
      </c>
      <c r="D19" s="202" t="s">
        <v>72</v>
      </c>
      <c r="E19" s="200" t="s">
        <v>72</v>
      </c>
    </row>
    <row r="20" spans="1:5" ht="12.75">
      <c r="A20" s="13"/>
      <c r="B20" s="197"/>
      <c r="C20" s="197"/>
      <c r="D20" s="197"/>
      <c r="E20" s="197"/>
    </row>
    <row r="21" spans="1:5" ht="12.75">
      <c r="A21" s="13" t="s">
        <v>262</v>
      </c>
      <c r="B21" s="197">
        <v>107</v>
      </c>
      <c r="C21" s="197">
        <v>268</v>
      </c>
      <c r="D21" s="198" t="s">
        <v>72</v>
      </c>
      <c r="E21" s="197" t="s">
        <v>72</v>
      </c>
    </row>
    <row r="22" spans="1:5" ht="12.75">
      <c r="A22" s="13" t="s">
        <v>264</v>
      </c>
      <c r="B22" s="197">
        <v>83</v>
      </c>
      <c r="C22" s="197">
        <v>199</v>
      </c>
      <c r="D22" s="197">
        <v>10</v>
      </c>
      <c r="E22" s="197">
        <v>15</v>
      </c>
    </row>
    <row r="23" spans="1:5" ht="12.75">
      <c r="A23" s="95" t="s">
        <v>254</v>
      </c>
      <c r="B23" s="200">
        <v>190</v>
      </c>
      <c r="C23" s="200">
        <v>467</v>
      </c>
      <c r="D23" s="200">
        <v>10</v>
      </c>
      <c r="E23" s="200">
        <v>15</v>
      </c>
    </row>
    <row r="24" spans="1:5" ht="12.75">
      <c r="A24" s="95"/>
      <c r="B24" s="200"/>
      <c r="C24" s="200"/>
      <c r="D24" s="200"/>
      <c r="E24" s="200"/>
    </row>
    <row r="25" spans="1:5" ht="12.75">
      <c r="A25" s="95" t="s">
        <v>161</v>
      </c>
      <c r="B25" s="200">
        <v>23</v>
      </c>
      <c r="C25" s="200">
        <v>110.4</v>
      </c>
      <c r="D25" s="200" t="s">
        <v>72</v>
      </c>
      <c r="E25" s="200" t="s">
        <v>72</v>
      </c>
    </row>
    <row r="26" spans="1:5" s="99" customFormat="1" ht="12.75">
      <c r="A26" s="13"/>
      <c r="B26" s="197"/>
      <c r="C26" s="197"/>
      <c r="D26" s="197"/>
      <c r="E26" s="197"/>
    </row>
    <row r="27" spans="1:5" ht="12.75">
      <c r="A27" s="13" t="s">
        <v>266</v>
      </c>
      <c r="B27" s="197">
        <v>20</v>
      </c>
      <c r="C27" s="197">
        <v>170</v>
      </c>
      <c r="D27" s="197" t="s">
        <v>72</v>
      </c>
      <c r="E27" s="197" t="s">
        <v>72</v>
      </c>
    </row>
    <row r="28" spans="1:5" ht="12.75">
      <c r="A28" s="13" t="s">
        <v>267</v>
      </c>
      <c r="B28" s="197">
        <v>186</v>
      </c>
      <c r="C28" s="197">
        <v>837</v>
      </c>
      <c r="D28" s="197" t="s">
        <v>72</v>
      </c>
      <c r="E28" s="197" t="s">
        <v>72</v>
      </c>
    </row>
    <row r="29" spans="1:5" s="99" customFormat="1" ht="12.75">
      <c r="A29" s="13" t="s">
        <v>268</v>
      </c>
      <c r="B29" s="197">
        <v>2</v>
      </c>
      <c r="C29" s="197">
        <v>5.8</v>
      </c>
      <c r="D29" s="198" t="s">
        <v>72</v>
      </c>
      <c r="E29" s="197" t="s">
        <v>72</v>
      </c>
    </row>
    <row r="30" spans="1:5" s="99" customFormat="1" ht="12.75">
      <c r="A30" s="95" t="s">
        <v>162</v>
      </c>
      <c r="B30" s="200">
        <v>208</v>
      </c>
      <c r="C30" s="200">
        <v>1012.8</v>
      </c>
      <c r="D30" s="200" t="s">
        <v>72</v>
      </c>
      <c r="E30" s="200" t="s">
        <v>72</v>
      </c>
    </row>
    <row r="31" spans="1:5" ht="12.75">
      <c r="A31" s="13"/>
      <c r="B31" s="197"/>
      <c r="C31" s="197"/>
      <c r="D31" s="197"/>
      <c r="E31" s="197"/>
    </row>
    <row r="32" spans="1:5" ht="12.75">
      <c r="A32" s="13" t="s">
        <v>269</v>
      </c>
      <c r="B32" s="197">
        <v>9900</v>
      </c>
      <c r="C32" s="197">
        <v>177248</v>
      </c>
      <c r="D32" s="197" t="s">
        <v>72</v>
      </c>
      <c r="E32" s="197" t="s">
        <v>72</v>
      </c>
    </row>
    <row r="33" spans="1:5" ht="12.75">
      <c r="A33" s="13" t="s">
        <v>270</v>
      </c>
      <c r="B33" s="197">
        <v>98</v>
      </c>
      <c r="C33" s="197">
        <v>153</v>
      </c>
      <c r="D33" s="198">
        <v>5</v>
      </c>
      <c r="E33" s="197">
        <v>7</v>
      </c>
    </row>
    <row r="34" spans="1:5" ht="12.75">
      <c r="A34" s="13" t="s">
        <v>271</v>
      </c>
      <c r="B34" s="197">
        <v>1516</v>
      </c>
      <c r="C34" s="197">
        <v>3830</v>
      </c>
      <c r="D34" s="197" t="s">
        <v>72</v>
      </c>
      <c r="E34" s="197" t="s">
        <v>72</v>
      </c>
    </row>
    <row r="35" spans="1:5" ht="12.75">
      <c r="A35" s="95" t="s">
        <v>163</v>
      </c>
      <c r="B35" s="200">
        <v>11514</v>
      </c>
      <c r="C35" s="200">
        <v>181231</v>
      </c>
      <c r="D35" s="200">
        <v>5</v>
      </c>
      <c r="E35" s="200">
        <v>7</v>
      </c>
    </row>
    <row r="36" spans="1:5" ht="12.75">
      <c r="A36" s="95"/>
      <c r="B36" s="200"/>
      <c r="C36" s="200"/>
      <c r="D36" s="200"/>
      <c r="E36" s="200"/>
    </row>
    <row r="37" spans="1:5" ht="12.75">
      <c r="A37" s="95" t="s">
        <v>164</v>
      </c>
      <c r="B37" s="200">
        <v>6302</v>
      </c>
      <c r="C37" s="200">
        <v>96751</v>
      </c>
      <c r="D37" s="200" t="s">
        <v>72</v>
      </c>
      <c r="E37" s="200" t="s">
        <v>72</v>
      </c>
    </row>
    <row r="38" spans="1:5" ht="12.75">
      <c r="A38" s="13"/>
      <c r="B38" s="197"/>
      <c r="C38" s="197"/>
      <c r="D38" s="197"/>
      <c r="E38" s="197"/>
    </row>
    <row r="39" spans="1:5" ht="12.75">
      <c r="A39" s="13" t="s">
        <v>272</v>
      </c>
      <c r="B39" s="197">
        <v>500</v>
      </c>
      <c r="C39" s="197">
        <v>3725</v>
      </c>
      <c r="D39" s="197">
        <v>50</v>
      </c>
      <c r="E39" s="197">
        <v>370</v>
      </c>
    </row>
    <row r="40" spans="1:5" ht="12.75">
      <c r="A40" s="13" t="s">
        <v>273</v>
      </c>
      <c r="B40" s="197">
        <v>100</v>
      </c>
      <c r="C40" s="197">
        <v>350</v>
      </c>
      <c r="D40" s="198" t="s">
        <v>72</v>
      </c>
      <c r="E40" s="197" t="s">
        <v>72</v>
      </c>
    </row>
    <row r="41" spans="1:5" ht="12.75">
      <c r="A41" s="95" t="s">
        <v>165</v>
      </c>
      <c r="B41" s="200">
        <v>600</v>
      </c>
      <c r="C41" s="200">
        <v>4075</v>
      </c>
      <c r="D41" s="200">
        <v>50</v>
      </c>
      <c r="E41" s="200">
        <v>370</v>
      </c>
    </row>
    <row r="42" spans="1:5" ht="12.75">
      <c r="A42" s="13"/>
      <c r="B42" s="197"/>
      <c r="C42" s="197"/>
      <c r="D42" s="197"/>
      <c r="E42" s="197"/>
    </row>
    <row r="43" spans="1:5" ht="12.75">
      <c r="A43" s="13" t="s">
        <v>274</v>
      </c>
      <c r="B43" s="197">
        <v>405</v>
      </c>
      <c r="C43" s="197">
        <v>5184</v>
      </c>
      <c r="D43" s="197" t="s">
        <v>72</v>
      </c>
      <c r="E43" s="197" t="s">
        <v>72</v>
      </c>
    </row>
    <row r="44" spans="1:5" ht="12.75">
      <c r="A44" s="13" t="s">
        <v>275</v>
      </c>
      <c r="B44" s="197">
        <v>122</v>
      </c>
      <c r="C44" s="197">
        <v>1220</v>
      </c>
      <c r="D44" s="198" t="s">
        <v>72</v>
      </c>
      <c r="E44" s="197" t="s">
        <v>72</v>
      </c>
    </row>
    <row r="45" spans="1:5" ht="12.75">
      <c r="A45" s="13" t="s">
        <v>276</v>
      </c>
      <c r="B45" s="197">
        <v>3</v>
      </c>
      <c r="C45" s="197">
        <v>13</v>
      </c>
      <c r="D45" s="198" t="s">
        <v>72</v>
      </c>
      <c r="E45" s="197" t="s">
        <v>72</v>
      </c>
    </row>
    <row r="46" spans="1:5" ht="12.75">
      <c r="A46" s="13" t="s">
        <v>277</v>
      </c>
      <c r="B46" s="197">
        <v>120</v>
      </c>
      <c r="C46" s="197">
        <v>1861</v>
      </c>
      <c r="D46" s="197">
        <v>5</v>
      </c>
      <c r="E46" s="197">
        <v>65</v>
      </c>
    </row>
    <row r="47" spans="1:5" ht="12.75">
      <c r="A47" s="13" t="s">
        <v>278</v>
      </c>
      <c r="B47" s="197">
        <v>652</v>
      </c>
      <c r="C47" s="197">
        <v>4478.1</v>
      </c>
      <c r="D47" s="198" t="s">
        <v>72</v>
      </c>
      <c r="E47" s="197" t="s">
        <v>72</v>
      </c>
    </row>
    <row r="48" spans="1:5" ht="12.75">
      <c r="A48" s="13" t="s">
        <v>279</v>
      </c>
      <c r="B48" s="197">
        <v>12</v>
      </c>
      <c r="C48" s="197">
        <v>54</v>
      </c>
      <c r="D48" s="197" t="s">
        <v>72</v>
      </c>
      <c r="E48" s="197" t="s">
        <v>72</v>
      </c>
    </row>
    <row r="49" spans="1:5" ht="12.75">
      <c r="A49" s="13" t="s">
        <v>280</v>
      </c>
      <c r="B49" s="197">
        <v>450</v>
      </c>
      <c r="C49" s="197">
        <v>2320</v>
      </c>
      <c r="D49" s="197" t="s">
        <v>72</v>
      </c>
      <c r="E49" s="197" t="s">
        <v>72</v>
      </c>
    </row>
    <row r="50" spans="1:5" ht="12.75">
      <c r="A50" s="13" t="s">
        <v>281</v>
      </c>
      <c r="B50" s="197">
        <v>1659</v>
      </c>
      <c r="C50" s="197">
        <v>20048.1</v>
      </c>
      <c r="D50" s="197" t="s">
        <v>72</v>
      </c>
      <c r="E50" s="197" t="s">
        <v>72</v>
      </c>
    </row>
    <row r="51" spans="1:5" ht="12.75">
      <c r="A51" s="95" t="s">
        <v>255</v>
      </c>
      <c r="B51" s="200">
        <v>3423</v>
      </c>
      <c r="C51" s="200">
        <v>35178.2</v>
      </c>
      <c r="D51" s="200">
        <v>5</v>
      </c>
      <c r="E51" s="200">
        <v>65</v>
      </c>
    </row>
    <row r="52" spans="1:5" ht="12.75">
      <c r="A52" s="13"/>
      <c r="B52" s="197"/>
      <c r="C52" s="197"/>
      <c r="D52" s="197"/>
      <c r="E52" s="197"/>
    </row>
    <row r="53" spans="1:5" ht="12.75">
      <c r="A53" s="13" t="s">
        <v>282</v>
      </c>
      <c r="B53" s="197">
        <v>97</v>
      </c>
      <c r="C53" s="197">
        <v>166</v>
      </c>
      <c r="D53" s="197">
        <v>1</v>
      </c>
      <c r="E53" s="197" t="s">
        <v>72</v>
      </c>
    </row>
    <row r="54" spans="1:5" ht="12.75">
      <c r="A54" s="13" t="s">
        <v>283</v>
      </c>
      <c r="B54" s="197">
        <v>33</v>
      </c>
      <c r="C54" s="197">
        <v>90</v>
      </c>
      <c r="D54" s="197" t="s">
        <v>72</v>
      </c>
      <c r="E54" s="197" t="s">
        <v>72</v>
      </c>
    </row>
    <row r="55" spans="1:5" ht="12.75">
      <c r="A55" s="95" t="s">
        <v>166</v>
      </c>
      <c r="B55" s="200">
        <v>130</v>
      </c>
      <c r="C55" s="200">
        <v>256</v>
      </c>
      <c r="D55" s="200">
        <v>1</v>
      </c>
      <c r="E55" s="200" t="s">
        <v>72</v>
      </c>
    </row>
    <row r="56" spans="1:5" ht="12.75">
      <c r="A56" s="13"/>
      <c r="B56" s="197"/>
      <c r="C56" s="197"/>
      <c r="D56" s="197"/>
      <c r="E56" s="197"/>
    </row>
    <row r="57" spans="1:5" ht="13.5" thickBot="1">
      <c r="A57" s="98" t="s">
        <v>284</v>
      </c>
      <c r="B57" s="203">
        <v>22640</v>
      </c>
      <c r="C57" s="203">
        <v>320160.4</v>
      </c>
      <c r="D57" s="203">
        <v>71</v>
      </c>
      <c r="E57" s="203">
        <v>457</v>
      </c>
    </row>
  </sheetData>
  <mergeCells count="5">
    <mergeCell ref="C6:C8"/>
    <mergeCell ref="E6:E8"/>
    <mergeCell ref="A1:E1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S89"/>
  <sheetViews>
    <sheetView zoomScale="75" zoomScaleNormal="75" workbookViewId="0" topLeftCell="A1">
      <selection activeCell="E88" sqref="E88"/>
    </sheetView>
  </sheetViews>
  <sheetFormatPr defaultColWidth="11.421875" defaultRowHeight="12.75"/>
  <cols>
    <col min="1" max="1" width="25.7109375" style="6" customWidth="1"/>
    <col min="2" max="8" width="14.421875" style="6" customWidth="1"/>
    <col min="9" max="16384" width="11.421875" style="6" customWidth="1"/>
  </cols>
  <sheetData>
    <row r="1" spans="1:8" s="221" customFormat="1" ht="18">
      <c r="A1" s="342" t="s">
        <v>0</v>
      </c>
      <c r="B1" s="342"/>
      <c r="C1" s="342"/>
      <c r="D1" s="342"/>
      <c r="E1" s="342"/>
      <c r="F1" s="342"/>
      <c r="G1" s="342"/>
      <c r="H1" s="342"/>
    </row>
    <row r="3" spans="1:8" ht="15">
      <c r="A3" s="343" t="s">
        <v>317</v>
      </c>
      <c r="B3" s="343"/>
      <c r="C3" s="343"/>
      <c r="D3" s="343"/>
      <c r="E3" s="343"/>
      <c r="F3" s="343"/>
      <c r="G3" s="343"/>
      <c r="H3" s="343"/>
    </row>
    <row r="4" spans="1:9" ht="15.75" thickBot="1">
      <c r="A4" s="263"/>
      <c r="B4" s="264"/>
      <c r="C4" s="264"/>
      <c r="D4" s="264"/>
      <c r="E4" s="264"/>
      <c r="F4" s="264"/>
      <c r="G4" s="264"/>
      <c r="H4" s="264"/>
      <c r="I4" s="13"/>
    </row>
    <row r="5" spans="1:9" ht="12.75">
      <c r="A5" s="258"/>
      <c r="B5" s="338" t="s">
        <v>167</v>
      </c>
      <c r="C5" s="339"/>
      <c r="D5" s="339"/>
      <c r="E5" s="339"/>
      <c r="F5" s="339"/>
      <c r="G5" s="339"/>
      <c r="H5" s="339"/>
      <c r="I5" s="13"/>
    </row>
    <row r="6" spans="1:9" ht="12.75">
      <c r="A6" s="22" t="s">
        <v>176</v>
      </c>
      <c r="B6" s="373" t="s">
        <v>8</v>
      </c>
      <c r="C6" s="374"/>
      <c r="D6" s="375"/>
      <c r="E6" s="347" t="s">
        <v>9</v>
      </c>
      <c r="F6" s="361"/>
      <c r="G6" s="361"/>
      <c r="H6" s="361"/>
      <c r="I6" s="13"/>
    </row>
    <row r="7" spans="1:9" ht="12.75">
      <c r="A7" s="22" t="s">
        <v>149</v>
      </c>
      <c r="B7" s="376"/>
      <c r="C7" s="377"/>
      <c r="D7" s="378"/>
      <c r="E7" s="347" t="s">
        <v>173</v>
      </c>
      <c r="F7" s="348"/>
      <c r="G7" s="347" t="s">
        <v>174</v>
      </c>
      <c r="H7" s="361"/>
      <c r="I7" s="13"/>
    </row>
    <row r="8" spans="1:17" ht="13.5" thickBot="1">
      <c r="A8" s="226"/>
      <c r="B8" s="228" t="s">
        <v>115</v>
      </c>
      <c r="C8" s="227" t="s">
        <v>116</v>
      </c>
      <c r="D8" s="227" t="s">
        <v>8</v>
      </c>
      <c r="E8" s="228" t="s">
        <v>115</v>
      </c>
      <c r="F8" s="227" t="s">
        <v>116</v>
      </c>
      <c r="G8" s="228" t="s">
        <v>115</v>
      </c>
      <c r="H8" s="227" t="s">
        <v>116</v>
      </c>
      <c r="I8" s="13"/>
      <c r="P8" s="266"/>
      <c r="Q8" s="266"/>
    </row>
    <row r="9" spans="1:17" ht="12.75">
      <c r="A9" s="243" t="s">
        <v>301</v>
      </c>
      <c r="B9" s="194">
        <v>2992</v>
      </c>
      <c r="C9" s="194" t="s">
        <v>72</v>
      </c>
      <c r="D9" s="194">
        <v>2992</v>
      </c>
      <c r="E9" s="195">
        <v>2822</v>
      </c>
      <c r="F9" s="195" t="s">
        <v>72</v>
      </c>
      <c r="G9" s="196" t="s">
        <v>72</v>
      </c>
      <c r="H9" s="196" t="s">
        <v>72</v>
      </c>
      <c r="I9" s="270"/>
      <c r="P9" s="266"/>
      <c r="Q9" s="266"/>
    </row>
    <row r="10" spans="1:17" ht="12.75">
      <c r="A10" s="13" t="s">
        <v>302</v>
      </c>
      <c r="B10" s="197">
        <v>2560</v>
      </c>
      <c r="C10" s="198" t="s">
        <v>72</v>
      </c>
      <c r="D10" s="199">
        <v>2560</v>
      </c>
      <c r="E10" s="199">
        <v>2400</v>
      </c>
      <c r="F10" s="205" t="s">
        <v>72</v>
      </c>
      <c r="G10" s="198" t="s">
        <v>72</v>
      </c>
      <c r="H10" s="198" t="s">
        <v>72</v>
      </c>
      <c r="I10" s="270"/>
      <c r="P10" s="266"/>
      <c r="Q10" s="266"/>
    </row>
    <row r="11" spans="1:17" ht="12.75">
      <c r="A11" s="13" t="s">
        <v>303</v>
      </c>
      <c r="B11" s="197">
        <v>11797</v>
      </c>
      <c r="C11" s="198" t="s">
        <v>72</v>
      </c>
      <c r="D11" s="199">
        <v>11797</v>
      </c>
      <c r="E11" s="199">
        <v>8597</v>
      </c>
      <c r="F11" s="205" t="s">
        <v>72</v>
      </c>
      <c r="G11" s="198" t="s">
        <v>72</v>
      </c>
      <c r="H11" s="198" t="s">
        <v>72</v>
      </c>
      <c r="I11" s="270"/>
      <c r="P11" s="266"/>
      <c r="Q11" s="266"/>
    </row>
    <row r="12" spans="1:17" ht="12.75">
      <c r="A12" s="13" t="s">
        <v>304</v>
      </c>
      <c r="B12" s="197">
        <v>15741</v>
      </c>
      <c r="C12" s="198" t="s">
        <v>72</v>
      </c>
      <c r="D12" s="197">
        <v>15741</v>
      </c>
      <c r="E12" s="199">
        <v>12971</v>
      </c>
      <c r="F12" s="205" t="s">
        <v>72</v>
      </c>
      <c r="G12" s="198" t="s">
        <v>72</v>
      </c>
      <c r="H12" s="198" t="s">
        <v>72</v>
      </c>
      <c r="I12" s="270"/>
      <c r="P12" s="266"/>
      <c r="Q12" s="266"/>
    </row>
    <row r="13" spans="1:17" ht="12.75">
      <c r="A13" s="95" t="s">
        <v>154</v>
      </c>
      <c r="B13" s="200">
        <v>33090</v>
      </c>
      <c r="C13" s="200" t="s">
        <v>72</v>
      </c>
      <c r="D13" s="200">
        <v>33090</v>
      </c>
      <c r="E13" s="200">
        <v>26790</v>
      </c>
      <c r="F13" s="200" t="s">
        <v>72</v>
      </c>
      <c r="G13" s="202" t="s">
        <v>72</v>
      </c>
      <c r="H13" s="202" t="s">
        <v>72</v>
      </c>
      <c r="I13" s="270"/>
      <c r="P13" s="266"/>
      <c r="Q13" s="266"/>
    </row>
    <row r="14" spans="1:17" ht="12.75">
      <c r="A14" s="95"/>
      <c r="B14" s="200"/>
      <c r="C14" s="200"/>
      <c r="D14" s="200"/>
      <c r="E14" s="201"/>
      <c r="F14" s="201"/>
      <c r="G14" s="201"/>
      <c r="H14" s="200"/>
      <c r="I14" s="270"/>
      <c r="P14" s="266"/>
      <c r="Q14" s="266"/>
    </row>
    <row r="15" spans="1:17" ht="12.75">
      <c r="A15" s="95" t="s">
        <v>155</v>
      </c>
      <c r="B15" s="200">
        <v>120</v>
      </c>
      <c r="C15" s="202" t="s">
        <v>72</v>
      </c>
      <c r="D15" s="200">
        <v>120</v>
      </c>
      <c r="E15" s="201">
        <v>105</v>
      </c>
      <c r="F15" s="206" t="s">
        <v>72</v>
      </c>
      <c r="G15" s="202" t="s">
        <v>72</v>
      </c>
      <c r="H15" s="202" t="s">
        <v>72</v>
      </c>
      <c r="I15" s="270"/>
      <c r="P15" s="266"/>
      <c r="Q15" s="266"/>
    </row>
    <row r="16" spans="1:17" ht="12.75">
      <c r="A16" s="95"/>
      <c r="B16" s="200"/>
      <c r="C16" s="200"/>
      <c r="D16" s="200"/>
      <c r="E16" s="201"/>
      <c r="F16" s="201"/>
      <c r="G16" s="201"/>
      <c r="H16" s="200"/>
      <c r="I16" s="270"/>
      <c r="P16" s="266"/>
      <c r="Q16" s="266"/>
    </row>
    <row r="17" spans="1:17" ht="12.75">
      <c r="A17" s="95" t="s">
        <v>156</v>
      </c>
      <c r="B17" s="200">
        <v>42</v>
      </c>
      <c r="C17" s="202" t="s">
        <v>72</v>
      </c>
      <c r="D17" s="200">
        <v>42</v>
      </c>
      <c r="E17" s="201">
        <v>42</v>
      </c>
      <c r="F17" s="206" t="s">
        <v>72</v>
      </c>
      <c r="G17" s="202" t="s">
        <v>72</v>
      </c>
      <c r="H17" s="202" t="s">
        <v>72</v>
      </c>
      <c r="I17" s="270"/>
      <c r="P17" s="266"/>
      <c r="Q17" s="266"/>
    </row>
    <row r="18" spans="1:17" ht="12.75">
      <c r="A18" s="13"/>
      <c r="B18" s="197"/>
      <c r="C18" s="197"/>
      <c r="D18" s="197"/>
      <c r="E18" s="199"/>
      <c r="F18" s="199"/>
      <c r="G18" s="199"/>
      <c r="H18" s="197"/>
      <c r="I18" s="270"/>
      <c r="P18" s="266"/>
      <c r="Q18" s="266"/>
    </row>
    <row r="19" spans="1:17" ht="12.75">
      <c r="A19" s="13" t="s">
        <v>305</v>
      </c>
      <c r="B19" s="197">
        <v>10157</v>
      </c>
      <c r="C19" s="197">
        <v>2625</v>
      </c>
      <c r="D19" s="197">
        <v>12782</v>
      </c>
      <c r="E19" s="199">
        <v>9268</v>
      </c>
      <c r="F19" s="199">
        <v>2625</v>
      </c>
      <c r="G19" s="198" t="s">
        <v>72</v>
      </c>
      <c r="H19" s="198" t="s">
        <v>72</v>
      </c>
      <c r="I19" s="270"/>
      <c r="P19" s="266"/>
      <c r="Q19" s="266"/>
    </row>
    <row r="20" spans="1:17" ht="12.75">
      <c r="A20" s="13" t="s">
        <v>306</v>
      </c>
      <c r="B20" s="197">
        <v>177</v>
      </c>
      <c r="C20" s="198" t="s">
        <v>72</v>
      </c>
      <c r="D20" s="197">
        <v>177</v>
      </c>
      <c r="E20" s="199">
        <v>135</v>
      </c>
      <c r="F20" s="205" t="s">
        <v>72</v>
      </c>
      <c r="G20" s="198" t="s">
        <v>72</v>
      </c>
      <c r="H20" s="198" t="s">
        <v>72</v>
      </c>
      <c r="I20" s="270"/>
      <c r="P20" s="266"/>
      <c r="Q20" s="266"/>
    </row>
    <row r="21" spans="1:17" ht="12.75">
      <c r="A21" s="13" t="s">
        <v>307</v>
      </c>
      <c r="B21" s="197">
        <v>195</v>
      </c>
      <c r="C21" s="198" t="s">
        <v>72</v>
      </c>
      <c r="D21" s="197">
        <v>195</v>
      </c>
      <c r="E21" s="199">
        <v>155</v>
      </c>
      <c r="F21" s="205" t="s">
        <v>72</v>
      </c>
      <c r="G21" s="198" t="s">
        <v>72</v>
      </c>
      <c r="H21" s="198" t="s">
        <v>72</v>
      </c>
      <c r="I21" s="270"/>
      <c r="P21" s="266"/>
      <c r="Q21" s="266"/>
    </row>
    <row r="22" spans="1:17" ht="12.75">
      <c r="A22" s="95" t="s">
        <v>252</v>
      </c>
      <c r="B22" s="200">
        <v>10529</v>
      </c>
      <c r="C22" s="200">
        <v>2625</v>
      </c>
      <c r="D22" s="200">
        <v>13154</v>
      </c>
      <c r="E22" s="200">
        <v>9558</v>
      </c>
      <c r="F22" s="200">
        <v>2625</v>
      </c>
      <c r="G22" s="202" t="s">
        <v>72</v>
      </c>
      <c r="H22" s="202" t="s">
        <v>72</v>
      </c>
      <c r="I22" s="270"/>
      <c r="P22" s="266"/>
      <c r="Q22" s="266"/>
    </row>
    <row r="23" spans="1:17" ht="12.75">
      <c r="A23" s="95"/>
      <c r="B23" s="200"/>
      <c r="C23" s="200"/>
      <c r="D23" s="200"/>
      <c r="E23" s="201"/>
      <c r="F23" s="201"/>
      <c r="G23" s="201"/>
      <c r="H23" s="200"/>
      <c r="I23" s="270"/>
      <c r="P23" s="266"/>
      <c r="Q23" s="266"/>
    </row>
    <row r="24" spans="1:17" ht="12.75">
      <c r="A24" s="95" t="s">
        <v>157</v>
      </c>
      <c r="B24" s="200">
        <v>12952</v>
      </c>
      <c r="C24" s="200">
        <v>11911</v>
      </c>
      <c r="D24" s="200">
        <v>24863</v>
      </c>
      <c r="E24" s="201">
        <v>11862</v>
      </c>
      <c r="F24" s="201">
        <v>11086</v>
      </c>
      <c r="G24" s="202" t="s">
        <v>72</v>
      </c>
      <c r="H24" s="202" t="s">
        <v>72</v>
      </c>
      <c r="I24" s="270"/>
      <c r="P24" s="266"/>
      <c r="Q24" s="266"/>
    </row>
    <row r="25" spans="1:17" ht="12.75">
      <c r="A25" s="95"/>
      <c r="B25" s="200"/>
      <c r="C25" s="200"/>
      <c r="D25" s="200"/>
      <c r="E25" s="201"/>
      <c r="F25" s="201"/>
      <c r="G25" s="201"/>
      <c r="H25" s="200"/>
      <c r="I25" s="270"/>
      <c r="P25" s="266"/>
      <c r="Q25" s="266"/>
    </row>
    <row r="26" spans="1:17" ht="12.75">
      <c r="A26" s="95" t="s">
        <v>158</v>
      </c>
      <c r="B26" s="200">
        <v>39019</v>
      </c>
      <c r="C26" s="200">
        <v>4643</v>
      </c>
      <c r="D26" s="200">
        <v>43662</v>
      </c>
      <c r="E26" s="201">
        <v>36747</v>
      </c>
      <c r="F26" s="201">
        <v>3983</v>
      </c>
      <c r="G26" s="202" t="s">
        <v>72</v>
      </c>
      <c r="H26" s="202" t="s">
        <v>72</v>
      </c>
      <c r="I26" s="270"/>
      <c r="P26" s="266"/>
      <c r="Q26" s="266"/>
    </row>
    <row r="27" spans="1:17" ht="12.75">
      <c r="A27" s="13"/>
      <c r="B27" s="197"/>
      <c r="C27" s="197"/>
      <c r="D27" s="197"/>
      <c r="E27" s="199"/>
      <c r="F27" s="199"/>
      <c r="G27" s="199"/>
      <c r="H27" s="197"/>
      <c r="I27" s="270"/>
      <c r="P27" s="266"/>
      <c r="Q27" s="266"/>
    </row>
    <row r="28" spans="1:17" ht="12.75">
      <c r="A28" s="13" t="s">
        <v>308</v>
      </c>
      <c r="B28" s="197">
        <v>3529</v>
      </c>
      <c r="C28" s="197">
        <v>2204</v>
      </c>
      <c r="D28" s="197">
        <v>5733</v>
      </c>
      <c r="E28" s="199">
        <v>3059</v>
      </c>
      <c r="F28" s="199">
        <v>1388</v>
      </c>
      <c r="G28" s="198" t="s">
        <v>72</v>
      </c>
      <c r="H28" s="198" t="s">
        <v>72</v>
      </c>
      <c r="I28" s="270"/>
      <c r="P28" s="266"/>
      <c r="Q28" s="266"/>
    </row>
    <row r="29" spans="1:17" ht="12.75">
      <c r="A29" s="13" t="s">
        <v>256</v>
      </c>
      <c r="B29" s="197">
        <v>3650</v>
      </c>
      <c r="C29" s="197">
        <v>62</v>
      </c>
      <c r="D29" s="197">
        <v>3712</v>
      </c>
      <c r="E29" s="199">
        <v>3315</v>
      </c>
      <c r="F29" s="199">
        <v>20</v>
      </c>
      <c r="G29" s="198" t="s">
        <v>72</v>
      </c>
      <c r="H29" s="198" t="s">
        <v>72</v>
      </c>
      <c r="I29" s="270"/>
      <c r="P29" s="266"/>
      <c r="Q29" s="266"/>
    </row>
    <row r="30" spans="1:17" ht="12.75">
      <c r="A30" s="13" t="s">
        <v>257</v>
      </c>
      <c r="B30" s="197">
        <v>26547</v>
      </c>
      <c r="C30" s="197">
        <v>7115</v>
      </c>
      <c r="D30" s="197">
        <v>33662</v>
      </c>
      <c r="E30" s="199">
        <v>26389</v>
      </c>
      <c r="F30" s="199">
        <v>6723</v>
      </c>
      <c r="G30" s="198" t="s">
        <v>72</v>
      </c>
      <c r="H30" s="198" t="s">
        <v>72</v>
      </c>
      <c r="I30" s="270"/>
      <c r="P30" s="266"/>
      <c r="Q30" s="266"/>
    </row>
    <row r="31" spans="1:17" s="99" customFormat="1" ht="12.75">
      <c r="A31" s="95" t="s">
        <v>253</v>
      </c>
      <c r="B31" s="200">
        <v>33726</v>
      </c>
      <c r="C31" s="200">
        <v>9381</v>
      </c>
      <c r="D31" s="200">
        <v>43107</v>
      </c>
      <c r="E31" s="200">
        <v>32763</v>
      </c>
      <c r="F31" s="200">
        <v>8131</v>
      </c>
      <c r="G31" s="202" t="s">
        <v>72</v>
      </c>
      <c r="H31" s="202" t="s">
        <v>72</v>
      </c>
      <c r="I31" s="192"/>
      <c r="P31" s="268"/>
      <c r="Q31" s="268"/>
    </row>
    <row r="32" spans="1:17" ht="12.75">
      <c r="A32" s="13"/>
      <c r="B32" s="197"/>
      <c r="C32" s="197"/>
      <c r="D32" s="197"/>
      <c r="E32" s="199"/>
      <c r="F32" s="199"/>
      <c r="G32" s="199"/>
      <c r="H32" s="197"/>
      <c r="I32" s="270"/>
      <c r="P32" s="266"/>
      <c r="Q32" s="266"/>
    </row>
    <row r="33" spans="1:17" ht="12.75">
      <c r="A33" s="13" t="s">
        <v>258</v>
      </c>
      <c r="B33" s="197">
        <v>24555</v>
      </c>
      <c r="C33" s="197">
        <v>33</v>
      </c>
      <c r="D33" s="197">
        <v>24588</v>
      </c>
      <c r="E33" s="199">
        <v>23350</v>
      </c>
      <c r="F33" s="199">
        <v>30</v>
      </c>
      <c r="G33" s="198" t="s">
        <v>72</v>
      </c>
      <c r="H33" s="198" t="s">
        <v>72</v>
      </c>
      <c r="I33" s="270"/>
      <c r="P33" s="266"/>
      <c r="Q33" s="266"/>
    </row>
    <row r="34" spans="1:17" ht="12.75">
      <c r="A34" s="13" t="s">
        <v>259</v>
      </c>
      <c r="B34" s="197">
        <v>2530</v>
      </c>
      <c r="C34" s="197" t="s">
        <v>72</v>
      </c>
      <c r="D34" s="197">
        <v>2530</v>
      </c>
      <c r="E34" s="199">
        <v>2322</v>
      </c>
      <c r="F34" s="205" t="s">
        <v>72</v>
      </c>
      <c r="G34" s="198" t="s">
        <v>72</v>
      </c>
      <c r="H34" s="198" t="s">
        <v>72</v>
      </c>
      <c r="I34" s="270"/>
      <c r="P34" s="266"/>
      <c r="Q34" s="266"/>
    </row>
    <row r="35" spans="1:17" ht="12.75">
      <c r="A35" s="13" t="s">
        <v>260</v>
      </c>
      <c r="B35" s="197">
        <v>2774</v>
      </c>
      <c r="C35" s="197">
        <v>2293</v>
      </c>
      <c r="D35" s="197">
        <v>5067</v>
      </c>
      <c r="E35" s="199">
        <v>2558</v>
      </c>
      <c r="F35" s="199">
        <v>2094</v>
      </c>
      <c r="G35" s="198" t="s">
        <v>72</v>
      </c>
      <c r="H35" s="198" t="s">
        <v>72</v>
      </c>
      <c r="I35" s="270"/>
      <c r="P35" s="266"/>
      <c r="Q35" s="266"/>
    </row>
    <row r="36" spans="1:17" ht="12.75">
      <c r="A36" s="13" t="s">
        <v>261</v>
      </c>
      <c r="B36" s="197">
        <v>32322</v>
      </c>
      <c r="C36" s="197">
        <v>907</v>
      </c>
      <c r="D36" s="197">
        <v>33229</v>
      </c>
      <c r="E36" s="199">
        <v>28979</v>
      </c>
      <c r="F36" s="199">
        <v>870</v>
      </c>
      <c r="G36" s="197" t="s">
        <v>72</v>
      </c>
      <c r="H36" s="198" t="s">
        <v>72</v>
      </c>
      <c r="I36" s="270"/>
      <c r="P36" s="266"/>
      <c r="Q36" s="266"/>
    </row>
    <row r="37" spans="1:17" ht="12.75">
      <c r="A37" s="95" t="s">
        <v>159</v>
      </c>
      <c r="B37" s="200">
        <v>62181</v>
      </c>
      <c r="C37" s="200">
        <v>3233</v>
      </c>
      <c r="D37" s="200">
        <v>65414</v>
      </c>
      <c r="E37" s="200">
        <v>57209</v>
      </c>
      <c r="F37" s="200">
        <v>2994</v>
      </c>
      <c r="G37" s="200" t="s">
        <v>72</v>
      </c>
      <c r="H37" s="202" t="s">
        <v>72</v>
      </c>
      <c r="I37" s="270"/>
      <c r="P37" s="266"/>
      <c r="Q37" s="266"/>
    </row>
    <row r="38" spans="1:17" ht="12.75">
      <c r="A38" s="95"/>
      <c r="B38" s="200"/>
      <c r="C38" s="200"/>
      <c r="D38" s="200"/>
      <c r="E38" s="201"/>
      <c r="F38" s="201"/>
      <c r="G38" s="201"/>
      <c r="H38" s="200"/>
      <c r="I38" s="270"/>
      <c r="P38" s="266"/>
      <c r="Q38" s="266"/>
    </row>
    <row r="39" spans="1:17" ht="12.75">
      <c r="A39" s="95" t="s">
        <v>160</v>
      </c>
      <c r="B39" s="200">
        <v>1890</v>
      </c>
      <c r="C39" s="202" t="s">
        <v>72</v>
      </c>
      <c r="D39" s="200">
        <v>1890</v>
      </c>
      <c r="E39" s="201">
        <v>1361</v>
      </c>
      <c r="F39" s="206" t="s">
        <v>72</v>
      </c>
      <c r="G39" s="202" t="s">
        <v>72</v>
      </c>
      <c r="H39" s="202" t="s">
        <v>72</v>
      </c>
      <c r="I39" s="270"/>
      <c r="P39" s="266"/>
      <c r="Q39" s="266"/>
    </row>
    <row r="40" spans="1:17" ht="12.75">
      <c r="A40" s="13"/>
      <c r="B40" s="197"/>
      <c r="C40" s="197"/>
      <c r="D40" s="197"/>
      <c r="E40" s="199"/>
      <c r="F40" s="199"/>
      <c r="G40" s="199"/>
      <c r="H40" s="197"/>
      <c r="I40" s="270"/>
      <c r="P40" s="266"/>
      <c r="Q40" s="266"/>
    </row>
    <row r="41" spans="1:17" ht="12.75">
      <c r="A41" s="13" t="s">
        <v>262</v>
      </c>
      <c r="B41" s="197">
        <v>3592</v>
      </c>
      <c r="C41" s="198" t="s">
        <v>72</v>
      </c>
      <c r="D41" s="197">
        <v>3592</v>
      </c>
      <c r="E41" s="199">
        <v>3559</v>
      </c>
      <c r="F41" s="205" t="s">
        <v>72</v>
      </c>
      <c r="G41" s="198" t="s">
        <v>72</v>
      </c>
      <c r="H41" s="198" t="s">
        <v>72</v>
      </c>
      <c r="I41" s="270"/>
      <c r="P41" s="266"/>
      <c r="Q41" s="266"/>
    </row>
    <row r="42" spans="1:17" ht="12.75">
      <c r="A42" s="13" t="s">
        <v>309</v>
      </c>
      <c r="B42" s="197">
        <v>15308</v>
      </c>
      <c r="C42" s="197">
        <v>852</v>
      </c>
      <c r="D42" s="197">
        <v>16160</v>
      </c>
      <c r="E42" s="199">
        <v>13572</v>
      </c>
      <c r="F42" s="205">
        <v>624</v>
      </c>
      <c r="G42" s="198" t="s">
        <v>72</v>
      </c>
      <c r="H42" s="198" t="s">
        <v>72</v>
      </c>
      <c r="I42" s="270"/>
      <c r="P42" s="266"/>
      <c r="Q42" s="266"/>
    </row>
    <row r="43" spans="1:17" ht="12.75">
      <c r="A43" s="13" t="s">
        <v>263</v>
      </c>
      <c r="B43" s="197">
        <v>11442</v>
      </c>
      <c r="C43" s="198">
        <v>8</v>
      </c>
      <c r="D43" s="197">
        <v>11450</v>
      </c>
      <c r="E43" s="199">
        <v>11288</v>
      </c>
      <c r="F43" s="205">
        <v>8</v>
      </c>
      <c r="G43" s="198" t="s">
        <v>72</v>
      </c>
      <c r="H43" s="198" t="s">
        <v>72</v>
      </c>
      <c r="I43" s="270"/>
      <c r="P43" s="266"/>
      <c r="Q43" s="266"/>
    </row>
    <row r="44" spans="1:17" ht="12.75">
      <c r="A44" s="13" t="s">
        <v>310</v>
      </c>
      <c r="B44" s="197">
        <v>573</v>
      </c>
      <c r="C44" s="198" t="s">
        <v>72</v>
      </c>
      <c r="D44" s="197">
        <v>573</v>
      </c>
      <c r="E44" s="199">
        <v>573</v>
      </c>
      <c r="F44" s="205" t="s">
        <v>72</v>
      </c>
      <c r="G44" s="198" t="s">
        <v>72</v>
      </c>
      <c r="H44" s="198" t="s">
        <v>72</v>
      </c>
      <c r="I44" s="270"/>
      <c r="P44" s="266"/>
      <c r="Q44" s="266"/>
    </row>
    <row r="45" spans="1:17" ht="12.75">
      <c r="A45" s="13" t="s">
        <v>264</v>
      </c>
      <c r="B45" s="197">
        <v>2590</v>
      </c>
      <c r="C45" s="197" t="s">
        <v>72</v>
      </c>
      <c r="D45" s="197">
        <v>2590</v>
      </c>
      <c r="E45" s="199">
        <v>2486</v>
      </c>
      <c r="F45" s="199" t="s">
        <v>72</v>
      </c>
      <c r="G45" s="197">
        <v>100</v>
      </c>
      <c r="H45" s="197" t="s">
        <v>72</v>
      </c>
      <c r="I45" s="270"/>
      <c r="P45" s="266"/>
      <c r="Q45" s="266"/>
    </row>
    <row r="46" spans="1:17" ht="12.75">
      <c r="A46" s="13" t="s">
        <v>311</v>
      </c>
      <c r="B46" s="197">
        <v>1623</v>
      </c>
      <c r="C46" s="198">
        <v>56</v>
      </c>
      <c r="D46" s="197">
        <v>1679</v>
      </c>
      <c r="E46" s="199">
        <v>1541</v>
      </c>
      <c r="F46" s="205">
        <v>50</v>
      </c>
      <c r="G46" s="198" t="s">
        <v>72</v>
      </c>
      <c r="H46" s="198" t="s">
        <v>72</v>
      </c>
      <c r="I46" s="270"/>
      <c r="P46" s="266"/>
      <c r="Q46" s="266"/>
    </row>
    <row r="47" spans="1:17" ht="12.75">
      <c r="A47" s="13" t="s">
        <v>312</v>
      </c>
      <c r="B47" s="197">
        <v>1332</v>
      </c>
      <c r="C47" s="198">
        <v>33</v>
      </c>
      <c r="D47" s="197">
        <v>1365</v>
      </c>
      <c r="E47" s="199">
        <v>1293</v>
      </c>
      <c r="F47" s="205">
        <v>33</v>
      </c>
      <c r="G47" s="198" t="s">
        <v>72</v>
      </c>
      <c r="H47" s="198" t="s">
        <v>72</v>
      </c>
      <c r="I47" s="270"/>
      <c r="P47" s="266"/>
      <c r="Q47" s="266"/>
    </row>
    <row r="48" spans="1:17" ht="12.75">
      <c r="A48" s="13" t="s">
        <v>313</v>
      </c>
      <c r="B48" s="197">
        <v>14244</v>
      </c>
      <c r="C48" s="197">
        <v>1880</v>
      </c>
      <c r="D48" s="197">
        <v>16124</v>
      </c>
      <c r="E48" s="199">
        <v>13425</v>
      </c>
      <c r="F48" s="199">
        <v>1807</v>
      </c>
      <c r="G48" s="198" t="s">
        <v>72</v>
      </c>
      <c r="H48" s="198" t="s">
        <v>72</v>
      </c>
      <c r="I48" s="270"/>
      <c r="P48" s="266"/>
      <c r="Q48" s="266"/>
    </row>
    <row r="49" spans="1:17" ht="12.75">
      <c r="A49" s="13" t="s">
        <v>265</v>
      </c>
      <c r="B49" s="197">
        <v>13169</v>
      </c>
      <c r="C49" s="197">
        <v>7</v>
      </c>
      <c r="D49" s="197">
        <v>13176</v>
      </c>
      <c r="E49" s="199">
        <v>12930</v>
      </c>
      <c r="F49" s="199">
        <v>7</v>
      </c>
      <c r="G49" s="198" t="s">
        <v>72</v>
      </c>
      <c r="H49" s="198" t="s">
        <v>72</v>
      </c>
      <c r="I49" s="270"/>
      <c r="P49" s="266"/>
      <c r="Q49" s="266"/>
    </row>
    <row r="50" spans="1:17" ht="12.75">
      <c r="A50" s="95" t="s">
        <v>254</v>
      </c>
      <c r="B50" s="200">
        <v>63873</v>
      </c>
      <c r="C50" s="200">
        <v>2836</v>
      </c>
      <c r="D50" s="200">
        <v>66709</v>
      </c>
      <c r="E50" s="200">
        <v>60667</v>
      </c>
      <c r="F50" s="200">
        <v>2529</v>
      </c>
      <c r="G50" s="200">
        <v>100</v>
      </c>
      <c r="H50" s="202" t="s">
        <v>72</v>
      </c>
      <c r="I50" s="270"/>
      <c r="P50" s="266"/>
      <c r="Q50" s="266"/>
    </row>
    <row r="51" spans="1:17" ht="12.75">
      <c r="A51" s="95"/>
      <c r="B51" s="200"/>
      <c r="C51" s="200"/>
      <c r="D51" s="200"/>
      <c r="E51" s="201"/>
      <c r="F51" s="201"/>
      <c r="G51" s="201"/>
      <c r="H51" s="200"/>
      <c r="I51" s="270"/>
      <c r="P51" s="266"/>
      <c r="Q51" s="266"/>
    </row>
    <row r="52" spans="1:17" ht="12.75">
      <c r="A52" s="95" t="s">
        <v>161</v>
      </c>
      <c r="B52" s="200">
        <v>18361</v>
      </c>
      <c r="C52" s="202">
        <v>165</v>
      </c>
      <c r="D52" s="200">
        <v>18526</v>
      </c>
      <c r="E52" s="201">
        <v>18358</v>
      </c>
      <c r="F52" s="206">
        <v>165</v>
      </c>
      <c r="G52" s="200" t="s">
        <v>72</v>
      </c>
      <c r="H52" s="202" t="s">
        <v>72</v>
      </c>
      <c r="I52" s="270"/>
      <c r="P52" s="266"/>
      <c r="Q52" s="266"/>
    </row>
    <row r="53" spans="1:17" ht="12.75">
      <c r="A53" s="13"/>
      <c r="B53" s="197"/>
      <c r="C53" s="197"/>
      <c r="D53" s="197"/>
      <c r="E53" s="199"/>
      <c r="F53" s="199"/>
      <c r="G53" s="197"/>
      <c r="H53" s="197"/>
      <c r="I53" s="270"/>
      <c r="P53" s="266"/>
      <c r="Q53" s="266"/>
    </row>
    <row r="54" spans="1:17" ht="12.75">
      <c r="A54" s="13" t="s">
        <v>266</v>
      </c>
      <c r="B54" s="197">
        <v>102090</v>
      </c>
      <c r="C54" s="197">
        <v>18173</v>
      </c>
      <c r="D54" s="197">
        <v>120263</v>
      </c>
      <c r="E54" s="199">
        <v>97000</v>
      </c>
      <c r="F54" s="199">
        <v>15000</v>
      </c>
      <c r="G54" s="197">
        <v>140</v>
      </c>
      <c r="H54" s="197">
        <v>25</v>
      </c>
      <c r="I54" s="270"/>
      <c r="P54" s="266"/>
      <c r="Q54" s="266"/>
    </row>
    <row r="55" spans="1:17" ht="12.75">
      <c r="A55" s="13" t="s">
        <v>285</v>
      </c>
      <c r="B55" s="197">
        <v>151729</v>
      </c>
      <c r="C55" s="197">
        <v>33398</v>
      </c>
      <c r="D55" s="197">
        <v>185127</v>
      </c>
      <c r="E55" s="199">
        <v>148462</v>
      </c>
      <c r="F55" s="199">
        <v>33059</v>
      </c>
      <c r="G55" s="197">
        <v>2494.9791819740385</v>
      </c>
      <c r="H55" s="198" t="s">
        <v>72</v>
      </c>
      <c r="I55" s="270"/>
      <c r="P55" s="266"/>
      <c r="Q55" s="266"/>
    </row>
    <row r="56" spans="1:17" ht="12.75">
      <c r="A56" s="13" t="s">
        <v>267</v>
      </c>
      <c r="B56" s="197">
        <v>106535</v>
      </c>
      <c r="C56" s="197">
        <v>8800</v>
      </c>
      <c r="D56" s="197">
        <v>115335</v>
      </c>
      <c r="E56" s="199">
        <v>103680</v>
      </c>
      <c r="F56" s="199">
        <v>8800</v>
      </c>
      <c r="G56" s="197">
        <v>750</v>
      </c>
      <c r="H56" s="198" t="s">
        <v>72</v>
      </c>
      <c r="I56" s="270"/>
      <c r="P56" s="266"/>
      <c r="Q56" s="266"/>
    </row>
    <row r="57" spans="1:17" ht="12.75">
      <c r="A57" s="13" t="s">
        <v>268</v>
      </c>
      <c r="B57" s="197">
        <v>2624</v>
      </c>
      <c r="C57" s="198" t="s">
        <v>72</v>
      </c>
      <c r="D57" s="197">
        <v>2624</v>
      </c>
      <c r="E57" s="199">
        <v>2607</v>
      </c>
      <c r="F57" s="205" t="s">
        <v>72</v>
      </c>
      <c r="G57" s="198" t="s">
        <v>72</v>
      </c>
      <c r="H57" s="198" t="s">
        <v>72</v>
      </c>
      <c r="I57" s="270"/>
      <c r="P57" s="266"/>
      <c r="Q57" s="266"/>
    </row>
    <row r="58" spans="1:17" ht="12.75">
      <c r="A58" s="13" t="s">
        <v>286</v>
      </c>
      <c r="B58" s="197">
        <v>110743</v>
      </c>
      <c r="C58" s="197">
        <v>32495</v>
      </c>
      <c r="D58" s="197">
        <v>143238</v>
      </c>
      <c r="E58" s="199">
        <v>99405</v>
      </c>
      <c r="F58" s="199">
        <v>32495</v>
      </c>
      <c r="G58" s="198" t="s">
        <v>72</v>
      </c>
      <c r="H58" s="198" t="s">
        <v>72</v>
      </c>
      <c r="I58" s="270"/>
      <c r="P58" s="266"/>
      <c r="Q58" s="266"/>
    </row>
    <row r="59" spans="1:17" s="99" customFormat="1" ht="12.75">
      <c r="A59" s="95" t="s">
        <v>162</v>
      </c>
      <c r="B59" s="200">
        <v>473721</v>
      </c>
      <c r="C59" s="200">
        <v>92866</v>
      </c>
      <c r="D59" s="200">
        <v>566587</v>
      </c>
      <c r="E59" s="200">
        <v>451154</v>
      </c>
      <c r="F59" s="200">
        <v>89354</v>
      </c>
      <c r="G59" s="200">
        <v>3384.9791819740385</v>
      </c>
      <c r="H59" s="200">
        <v>25</v>
      </c>
      <c r="I59" s="192"/>
      <c r="P59" s="268"/>
      <c r="Q59" s="268"/>
    </row>
    <row r="60" spans="1:17" ht="12.75">
      <c r="A60" s="13"/>
      <c r="B60" s="197"/>
      <c r="C60" s="197"/>
      <c r="D60" s="197"/>
      <c r="E60" s="199"/>
      <c r="F60" s="199"/>
      <c r="G60" s="199"/>
      <c r="H60" s="197"/>
      <c r="I60" s="270"/>
      <c r="P60" s="266"/>
      <c r="Q60" s="266"/>
    </row>
    <row r="61" spans="1:17" ht="12.75">
      <c r="A61" s="13" t="s">
        <v>269</v>
      </c>
      <c r="B61" s="197">
        <v>12221</v>
      </c>
      <c r="C61" s="197">
        <v>5395</v>
      </c>
      <c r="D61" s="197">
        <v>17616</v>
      </c>
      <c r="E61" s="199">
        <v>11488</v>
      </c>
      <c r="F61" s="199">
        <v>4770</v>
      </c>
      <c r="G61" s="197" t="s">
        <v>72</v>
      </c>
      <c r="H61" s="198" t="s">
        <v>72</v>
      </c>
      <c r="I61" s="270"/>
      <c r="P61" s="266"/>
      <c r="Q61" s="266"/>
    </row>
    <row r="62" spans="1:17" ht="12.75">
      <c r="A62" s="13" t="s">
        <v>270</v>
      </c>
      <c r="B62" s="197">
        <v>1133</v>
      </c>
      <c r="C62" s="198" t="s">
        <v>72</v>
      </c>
      <c r="D62" s="197">
        <v>1133</v>
      </c>
      <c r="E62" s="199">
        <v>956</v>
      </c>
      <c r="F62" s="205" t="s">
        <v>72</v>
      </c>
      <c r="G62" s="197" t="s">
        <v>72</v>
      </c>
      <c r="H62" s="198" t="s">
        <v>72</v>
      </c>
      <c r="I62" s="270"/>
      <c r="P62" s="266"/>
      <c r="Q62" s="266"/>
    </row>
    <row r="63" spans="1:17" ht="12.75">
      <c r="A63" s="13" t="s">
        <v>271</v>
      </c>
      <c r="B63" s="197">
        <v>56191</v>
      </c>
      <c r="C63" s="198" t="s">
        <v>72</v>
      </c>
      <c r="D63" s="197">
        <v>56191</v>
      </c>
      <c r="E63" s="199">
        <v>53163</v>
      </c>
      <c r="F63" s="205" t="s">
        <v>72</v>
      </c>
      <c r="G63" s="197">
        <v>600</v>
      </c>
      <c r="H63" s="198" t="s">
        <v>72</v>
      </c>
      <c r="I63" s="270"/>
      <c r="P63" s="266"/>
      <c r="Q63" s="266"/>
    </row>
    <row r="64" spans="1:17" ht="12.75">
      <c r="A64" s="95" t="s">
        <v>163</v>
      </c>
      <c r="B64" s="200">
        <v>69545</v>
      </c>
      <c r="C64" s="200">
        <v>5395</v>
      </c>
      <c r="D64" s="200">
        <v>74940</v>
      </c>
      <c r="E64" s="200">
        <v>65607</v>
      </c>
      <c r="F64" s="200">
        <v>4770</v>
      </c>
      <c r="G64" s="200">
        <v>600</v>
      </c>
      <c r="H64" s="202" t="s">
        <v>72</v>
      </c>
      <c r="I64" s="270"/>
      <c r="P64" s="266"/>
      <c r="Q64" s="266"/>
    </row>
    <row r="65" spans="1:17" ht="12.75">
      <c r="A65" s="95"/>
      <c r="B65" s="200"/>
      <c r="C65" s="200"/>
      <c r="D65" s="200"/>
      <c r="E65" s="201"/>
      <c r="F65" s="201"/>
      <c r="G65" s="201"/>
      <c r="H65" s="200"/>
      <c r="I65" s="270"/>
      <c r="P65" s="266"/>
      <c r="Q65" s="266"/>
    </row>
    <row r="66" spans="1:17" ht="12.75">
      <c r="A66" s="95" t="s">
        <v>318</v>
      </c>
      <c r="B66" s="200">
        <v>37788</v>
      </c>
      <c r="C66" s="200">
        <v>7736</v>
      </c>
      <c r="D66" s="200">
        <v>45524</v>
      </c>
      <c r="E66" s="201">
        <v>36031</v>
      </c>
      <c r="F66" s="201">
        <v>7382</v>
      </c>
      <c r="G66" s="202" t="s">
        <v>72</v>
      </c>
      <c r="H66" s="202" t="s">
        <v>72</v>
      </c>
      <c r="I66" s="270"/>
      <c r="P66" s="266"/>
      <c r="Q66" s="266"/>
    </row>
    <row r="67" spans="1:19" ht="12.75">
      <c r="A67" s="13"/>
      <c r="B67" s="197"/>
      <c r="C67" s="197"/>
      <c r="D67" s="197"/>
      <c r="E67" s="199"/>
      <c r="F67" s="199"/>
      <c r="G67" s="199"/>
      <c r="H67" s="197"/>
      <c r="I67" s="270"/>
      <c r="M67" s="266"/>
      <c r="N67" s="266"/>
      <c r="O67" s="266"/>
      <c r="P67" s="266"/>
      <c r="Q67" s="266"/>
      <c r="S67" s="266"/>
    </row>
    <row r="68" spans="1:19" ht="12.75">
      <c r="A68" s="13" t="s">
        <v>272</v>
      </c>
      <c r="B68" s="197">
        <v>83108</v>
      </c>
      <c r="C68" s="198">
        <v>1500</v>
      </c>
      <c r="D68" s="197">
        <v>84608</v>
      </c>
      <c r="E68" s="199">
        <v>64500</v>
      </c>
      <c r="F68" s="199">
        <v>1500</v>
      </c>
      <c r="G68" s="199">
        <v>10000</v>
      </c>
      <c r="H68" s="198" t="s">
        <v>72</v>
      </c>
      <c r="I68" s="270"/>
      <c r="M68" s="266"/>
      <c r="N68" s="266"/>
      <c r="O68" s="266"/>
      <c r="P68" s="266"/>
      <c r="Q68" s="266"/>
      <c r="S68" s="266"/>
    </row>
    <row r="69" spans="1:17" ht="12.75">
      <c r="A69" s="13" t="s">
        <v>273</v>
      </c>
      <c r="B69" s="197">
        <v>4500</v>
      </c>
      <c r="C69" s="198" t="s">
        <v>72</v>
      </c>
      <c r="D69" s="197">
        <v>4500</v>
      </c>
      <c r="E69" s="199">
        <v>4300</v>
      </c>
      <c r="F69" s="205" t="s">
        <v>72</v>
      </c>
      <c r="G69" s="199" t="s">
        <v>72</v>
      </c>
      <c r="H69" s="198" t="s">
        <v>72</v>
      </c>
      <c r="I69" s="270"/>
      <c r="P69" s="266"/>
      <c r="Q69" s="266"/>
    </row>
    <row r="70" spans="1:17" s="99" customFormat="1" ht="12.75">
      <c r="A70" s="95" t="s">
        <v>165</v>
      </c>
      <c r="B70" s="200">
        <v>87608</v>
      </c>
      <c r="C70" s="202">
        <v>1500</v>
      </c>
      <c r="D70" s="202">
        <v>89108</v>
      </c>
      <c r="E70" s="200">
        <v>68800</v>
      </c>
      <c r="F70" s="200">
        <v>1500</v>
      </c>
      <c r="G70" s="200">
        <v>10000</v>
      </c>
      <c r="H70" s="202" t="s">
        <v>72</v>
      </c>
      <c r="I70" s="192"/>
      <c r="P70" s="268"/>
      <c r="Q70" s="268"/>
    </row>
    <row r="71" spans="1:17" ht="12.75">
      <c r="A71" s="13"/>
      <c r="B71" s="197"/>
      <c r="C71" s="197"/>
      <c r="D71" s="197"/>
      <c r="E71" s="199"/>
      <c r="F71" s="199"/>
      <c r="G71" s="199"/>
      <c r="H71" s="197"/>
      <c r="I71" s="270"/>
      <c r="P71" s="266"/>
      <c r="Q71" s="266"/>
    </row>
    <row r="72" spans="1:17" ht="12.75">
      <c r="A72" s="13" t="s">
        <v>274</v>
      </c>
      <c r="B72" s="198">
        <v>875</v>
      </c>
      <c r="C72" s="198">
        <v>290</v>
      </c>
      <c r="D72" s="197">
        <v>1165</v>
      </c>
      <c r="E72" s="199">
        <v>773</v>
      </c>
      <c r="F72" s="199">
        <v>249</v>
      </c>
      <c r="G72" s="198" t="s">
        <v>72</v>
      </c>
      <c r="H72" s="198" t="s">
        <v>72</v>
      </c>
      <c r="I72" s="270"/>
      <c r="P72" s="266"/>
      <c r="Q72" s="266"/>
    </row>
    <row r="73" spans="1:17" ht="12.75">
      <c r="A73" s="13" t="s">
        <v>275</v>
      </c>
      <c r="B73" s="197">
        <v>10936</v>
      </c>
      <c r="C73" s="198" t="s">
        <v>72</v>
      </c>
      <c r="D73" s="197">
        <v>10936</v>
      </c>
      <c r="E73" s="199">
        <v>10905</v>
      </c>
      <c r="F73" s="205" t="s">
        <v>72</v>
      </c>
      <c r="G73" s="198" t="s">
        <v>72</v>
      </c>
      <c r="H73" s="198" t="s">
        <v>72</v>
      </c>
      <c r="I73" s="270"/>
      <c r="P73" s="266"/>
      <c r="Q73" s="266"/>
    </row>
    <row r="74" spans="1:17" ht="12.75">
      <c r="A74" s="13" t="s">
        <v>276</v>
      </c>
      <c r="B74" s="197">
        <v>9706</v>
      </c>
      <c r="C74" s="198">
        <v>4</v>
      </c>
      <c r="D74" s="197">
        <v>9710</v>
      </c>
      <c r="E74" s="199">
        <v>9700</v>
      </c>
      <c r="F74" s="205" t="s">
        <v>72</v>
      </c>
      <c r="G74" s="197" t="s">
        <v>72</v>
      </c>
      <c r="H74" s="198" t="s">
        <v>72</v>
      </c>
      <c r="I74" s="270"/>
      <c r="P74" s="266"/>
      <c r="Q74" s="266"/>
    </row>
    <row r="75" spans="1:17" ht="12.75">
      <c r="A75" s="13" t="s">
        <v>277</v>
      </c>
      <c r="B75" s="197">
        <v>4713</v>
      </c>
      <c r="C75" s="197">
        <v>500</v>
      </c>
      <c r="D75" s="197">
        <v>5213</v>
      </c>
      <c r="E75" s="199">
        <v>4700</v>
      </c>
      <c r="F75" s="199">
        <v>500</v>
      </c>
      <c r="G75" s="198">
        <v>13</v>
      </c>
      <c r="H75" s="198" t="s">
        <v>72</v>
      </c>
      <c r="I75" s="270"/>
      <c r="P75" s="266"/>
      <c r="Q75" s="266"/>
    </row>
    <row r="76" spans="1:17" ht="12.75">
      <c r="A76" s="13" t="s">
        <v>278</v>
      </c>
      <c r="B76" s="197">
        <v>6678</v>
      </c>
      <c r="C76" s="198" t="s">
        <v>72</v>
      </c>
      <c r="D76" s="197">
        <v>6678</v>
      </c>
      <c r="E76" s="199">
        <v>6648</v>
      </c>
      <c r="F76" s="205" t="s">
        <v>72</v>
      </c>
      <c r="G76" s="197" t="s">
        <v>72</v>
      </c>
      <c r="H76" s="198" t="s">
        <v>72</v>
      </c>
      <c r="I76" s="270"/>
      <c r="P76" s="266"/>
      <c r="Q76" s="266"/>
    </row>
    <row r="77" spans="1:17" ht="12.75">
      <c r="A77" s="13" t="s">
        <v>279</v>
      </c>
      <c r="B77" s="197">
        <v>560</v>
      </c>
      <c r="C77" s="197">
        <v>20</v>
      </c>
      <c r="D77" s="197">
        <v>580</v>
      </c>
      <c r="E77" s="199">
        <v>555</v>
      </c>
      <c r="F77" s="205">
        <v>20</v>
      </c>
      <c r="G77" s="198" t="s">
        <v>72</v>
      </c>
      <c r="H77" s="198" t="s">
        <v>72</v>
      </c>
      <c r="I77" s="270"/>
      <c r="P77" s="266"/>
      <c r="Q77" s="266"/>
    </row>
    <row r="78" spans="1:17" ht="12.75">
      <c r="A78" s="13" t="s">
        <v>280</v>
      </c>
      <c r="B78" s="197">
        <v>1500</v>
      </c>
      <c r="C78" s="198" t="s">
        <v>72</v>
      </c>
      <c r="D78" s="197">
        <v>1500</v>
      </c>
      <c r="E78" s="199">
        <v>1500</v>
      </c>
      <c r="F78" s="205" t="s">
        <v>72</v>
      </c>
      <c r="G78" s="198" t="s">
        <v>72</v>
      </c>
      <c r="H78" s="198" t="s">
        <v>72</v>
      </c>
      <c r="I78" s="270"/>
      <c r="P78" s="266"/>
      <c r="Q78" s="266"/>
    </row>
    <row r="79" spans="1:17" ht="12.75">
      <c r="A79" s="13" t="s">
        <v>281</v>
      </c>
      <c r="B79" s="197">
        <v>1014</v>
      </c>
      <c r="C79" s="198">
        <v>5</v>
      </c>
      <c r="D79" s="197">
        <v>1019</v>
      </c>
      <c r="E79" s="199">
        <v>1009</v>
      </c>
      <c r="F79" s="205">
        <v>5</v>
      </c>
      <c r="G79" s="198" t="s">
        <v>72</v>
      </c>
      <c r="H79" s="198" t="s">
        <v>72</v>
      </c>
      <c r="I79" s="270"/>
      <c r="P79" s="266"/>
      <c r="Q79" s="266"/>
    </row>
    <row r="80" spans="1:17" s="99" customFormat="1" ht="12.75">
      <c r="A80" s="95" t="s">
        <v>255</v>
      </c>
      <c r="B80" s="200">
        <v>35982</v>
      </c>
      <c r="C80" s="200">
        <v>819</v>
      </c>
      <c r="D80" s="200">
        <v>36801</v>
      </c>
      <c r="E80" s="200">
        <v>35790</v>
      </c>
      <c r="F80" s="200">
        <v>774</v>
      </c>
      <c r="G80" s="200">
        <v>13</v>
      </c>
      <c r="H80" s="202" t="s">
        <v>72</v>
      </c>
      <c r="I80" s="192"/>
      <c r="P80" s="268"/>
      <c r="Q80" s="268"/>
    </row>
    <row r="81" spans="1:17" ht="12.75">
      <c r="A81" s="13"/>
      <c r="B81" s="197"/>
      <c r="C81" s="197"/>
      <c r="D81" s="197"/>
      <c r="E81" s="199"/>
      <c r="F81" s="199"/>
      <c r="G81" s="199"/>
      <c r="H81" s="197"/>
      <c r="I81" s="270"/>
      <c r="P81" s="266"/>
      <c r="Q81" s="266"/>
    </row>
    <row r="82" spans="1:17" ht="12.75">
      <c r="A82" s="13" t="s">
        <v>282</v>
      </c>
      <c r="B82" s="197">
        <v>3238</v>
      </c>
      <c r="C82" s="198">
        <v>181</v>
      </c>
      <c r="D82" s="197">
        <v>3419</v>
      </c>
      <c r="E82" s="199">
        <v>3238</v>
      </c>
      <c r="F82" s="205">
        <v>181</v>
      </c>
      <c r="G82" s="198" t="s">
        <v>72</v>
      </c>
      <c r="H82" s="198" t="s">
        <v>72</v>
      </c>
      <c r="I82" s="270"/>
      <c r="P82" s="266"/>
      <c r="Q82" s="266"/>
    </row>
    <row r="83" spans="1:17" ht="12.75">
      <c r="A83" s="13" t="s">
        <v>283</v>
      </c>
      <c r="B83" s="197">
        <v>14094</v>
      </c>
      <c r="C83" s="198">
        <v>1318</v>
      </c>
      <c r="D83" s="197">
        <v>15412</v>
      </c>
      <c r="E83" s="199">
        <v>14092</v>
      </c>
      <c r="F83" s="205">
        <v>1237</v>
      </c>
      <c r="G83" s="197" t="s">
        <v>72</v>
      </c>
      <c r="H83" s="198" t="s">
        <v>72</v>
      </c>
      <c r="I83" s="270"/>
      <c r="P83" s="266"/>
      <c r="Q83" s="266"/>
    </row>
    <row r="84" spans="1:17" s="99" customFormat="1" ht="12.75">
      <c r="A84" s="95" t="s">
        <v>166</v>
      </c>
      <c r="B84" s="200">
        <v>17332</v>
      </c>
      <c r="C84" s="202">
        <v>1499</v>
      </c>
      <c r="D84" s="200">
        <v>18831</v>
      </c>
      <c r="E84" s="200">
        <v>17330</v>
      </c>
      <c r="F84" s="206">
        <v>1418</v>
      </c>
      <c r="G84" s="200" t="s">
        <v>72</v>
      </c>
      <c r="H84" s="202" t="s">
        <v>72</v>
      </c>
      <c r="I84" s="192"/>
      <c r="P84" s="268"/>
      <c r="Q84" s="268"/>
    </row>
    <row r="85" spans="1:9" ht="12.75">
      <c r="A85" s="13"/>
      <c r="B85" s="197"/>
      <c r="C85" s="197"/>
      <c r="D85" s="197"/>
      <c r="E85" s="197"/>
      <c r="F85" s="197"/>
      <c r="G85" s="197"/>
      <c r="H85" s="197"/>
      <c r="I85" s="270"/>
    </row>
    <row r="86" spans="1:9" ht="13.5" thickBot="1">
      <c r="A86" s="98" t="s">
        <v>284</v>
      </c>
      <c r="B86" s="203">
        <v>997759</v>
      </c>
      <c r="C86" s="203">
        <v>144609</v>
      </c>
      <c r="D86" s="203">
        <v>1142368</v>
      </c>
      <c r="E86" s="203">
        <v>930174</v>
      </c>
      <c r="F86" s="203">
        <v>136711</v>
      </c>
      <c r="G86" s="203">
        <v>14097.979181974039</v>
      </c>
      <c r="H86" s="203">
        <v>25</v>
      </c>
      <c r="I86" s="270"/>
    </row>
    <row r="87" ht="12.75">
      <c r="I87" s="262"/>
    </row>
    <row r="88" spans="5:17" ht="12.75">
      <c r="E88" s="290"/>
      <c r="I88" s="262"/>
      <c r="P88" s="266"/>
      <c r="Q88" s="266"/>
    </row>
    <row r="89" ht="12.75">
      <c r="I89" s="262"/>
    </row>
  </sheetData>
  <mergeCells count="7">
    <mergeCell ref="E7:F7"/>
    <mergeCell ref="G7:H7"/>
    <mergeCell ref="A1:H1"/>
    <mergeCell ref="A3:H3"/>
    <mergeCell ref="B5:H5"/>
    <mergeCell ref="E6:H6"/>
    <mergeCell ref="B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jgarcial</cp:lastModifiedBy>
  <cp:lastPrinted>2005-07-18T09:17:10Z</cp:lastPrinted>
  <dcterms:created xsi:type="dcterms:W3CDTF">2003-08-07T08:19:34Z</dcterms:created>
  <dcterms:modified xsi:type="dcterms:W3CDTF">2006-03-24T09:01:16Z</dcterms:modified>
  <cp:category/>
  <cp:version/>
  <cp:contentType/>
  <cp:contentStatus/>
</cp:coreProperties>
</file>