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DatosExternos76" localSheetId="0">'23.2'!$B$7:$F$84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<sst xmlns="http://schemas.openxmlformats.org/spreadsheetml/2006/main" count="119" uniqueCount="55">
  <si>
    <t>LANA Y PIELES</t>
  </si>
  <si>
    <t>Total</t>
  </si>
  <si>
    <t>–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</si>
  <si>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</si>
  <si>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</si>
  <si>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</si>
  <si>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</si>
  <si>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</si>
  <si>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</si>
  <si>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</si>
  <si>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</si>
  <si>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</si>
  <si>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</si>
  <si>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</si>
  <si>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</si>
  <si>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</si>
  <si>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</si>
  <si>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</si>
  <si>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</si>
  <si>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</si>
  <si>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</si>
  <si>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</si>
  <si>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</si>
  <si>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</si>
  <si>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</si>
  <si>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</si>
  <si>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</si>
  <si>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</si>
  <si>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</si>
  <si>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</si>
  <si>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</si>
  <si>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</si>
  <si>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</si>
  <si>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</si>
  <si>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</si>
  <si>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</si>
  <si>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</si>
  <si>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</si>
  <si>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</si>
  <si>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</si>
  <si>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</si>
  <si>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</si>
  <si>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</si>
  <si>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</si>
  <si>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</si>
  <si>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</si>
  <si>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</si>
  <si>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</si>
  <si>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</si>
  <si>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</si>
  <si>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</si>
  <si>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</si>
  <si>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</si>
  <si>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</si>
  <si>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23.2.  LANA: Análisis provincial del número de animales esquilados, 2002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</si>
</sst>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>
      <alignment horizontal="right"/>
      <protection/>
    </xf>
    <xf numFmtId="181" fontId="0" fillId="2" borderId="8" xfId="0" applyNumberFormat="1" applyFont="1" applyFill="1" applyBorder="1" applyAlignment="1">
      <alignment horizontal="right"/>
    </xf>
    <xf numFmtId="181" fontId="7" fillId="2" borderId="1" xfId="0" applyNumberFormat="1" applyFont="1" applyFill="1" applyBorder="1" applyAlignment="1" applyProtection="1">
      <alignment horizontal="right"/>
      <protection/>
    </xf>
    <xf numFmtId="181" fontId="7" fillId="2" borderId="3" xfId="0" applyNumberFormat="1" applyFont="1" applyFill="1" applyBorder="1" applyAlignment="1" applyProtection="1">
      <alignment horizontal="right"/>
      <protection/>
    </xf>
    <xf numFmtId="181" fontId="7" fillId="2" borderId="8" xfId="0" applyNumberFormat="1" applyFont="1" applyFill="1" applyBorder="1" applyAlignment="1">
      <alignment horizontal="right"/>
    </xf>
    <xf numFmtId="181" fontId="7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0" fillId="2" borderId="3" xfId="0" applyNumberFormat="1" applyFont="1" applyFill="1" applyBorder="1" applyAlignment="1" applyProtection="1" quotePrefix="1">
      <alignment horizontal="right"/>
      <protection/>
    </xf>
    <xf numFmtId="181" fontId="7" fillId="2" borderId="8" xfId="0" applyNumberFormat="1" applyFont="1" applyFill="1" applyBorder="1" applyAlignment="1" quotePrefix="1">
      <alignment horizontal="right"/>
    </xf>
    <xf numFmtId="181" fontId="7" fillId="2" borderId="0" xfId="0" applyNumberFormat="1" applyFont="1" applyFill="1" applyBorder="1" applyAlignment="1">
      <alignment horizontal="right"/>
    </xf>
    <xf numFmtId="181" fontId="7" fillId="2" borderId="9" xfId="0" applyNumberFormat="1" applyFont="1" applyFill="1" applyBorder="1" applyAlignment="1">
      <alignment horizontal="right"/>
    </xf>
    <xf numFmtId="181" fontId="7" fillId="2" borderId="4" xfId="0" applyNumberFormat="1" applyFont="1" applyFill="1" applyBorder="1" applyAlignment="1">
      <alignment horizontal="right"/>
    </xf>
    <xf numFmtId="181" fontId="7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5"/>
  <sheetViews>
    <sheetView showGridLines="0" tabSelected="1" zoomScale="75" zoomScaleNormal="75" workbookViewId="0" topLeftCell="A1">
      <selection activeCell="D22" sqref="D22"/>
    </sheetView>
  </sheetViews>
  <sheetFormatPr defaultColWidth="11.421875" defaultRowHeight="12.75"/>
  <cols>
    <col min="1" max="1" width="30.7109375" style="7" customWidth="1"/>
    <col min="2" max="6" width="17.7109375" style="7" customWidth="1"/>
    <col min="7" max="16384" width="11.421875" style="7" customWidth="1"/>
  </cols>
  <sheetData>
    <row r="1" spans="1:6" s="6" customFormat="1" ht="18">
      <c r="A1" s="33" t="s">
        <v>0</v>
      </c>
      <c r="B1" s="33"/>
      <c r="C1" s="33"/>
      <c r="D1" s="33"/>
      <c r="E1" s="33"/>
      <c r="F1" s="33"/>
    </row>
    <row r="3" spans="1:10" ht="15">
      <c r="A3" s="34" t="s">
        <v>54</v>
      </c>
      <c r="B3" s="34"/>
      <c r="C3" s="34"/>
      <c r="D3" s="34"/>
      <c r="E3" s="34"/>
      <c r="F3" s="34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9"/>
      <c r="H4" s="8"/>
      <c r="I4" s="8"/>
      <c r="J4" s="8"/>
    </row>
    <row r="5" spans="1:7" ht="12.75">
      <c r="A5" s="30" t="s">
        <v>3</v>
      </c>
      <c r="B5" s="35" t="s">
        <v>4</v>
      </c>
      <c r="C5" s="36"/>
      <c r="D5" s="37"/>
      <c r="E5" s="38" t="s">
        <v>6</v>
      </c>
      <c r="F5" s="40" t="s">
        <v>1</v>
      </c>
      <c r="G5" s="1"/>
    </row>
    <row r="6" spans="1:7" ht="13.5" thickBot="1">
      <c r="A6" s="31" t="s">
        <v>5</v>
      </c>
      <c r="B6" s="10" t="s">
        <v>7</v>
      </c>
      <c r="C6" s="32" t="s">
        <v>8</v>
      </c>
      <c r="D6" s="32" t="s">
        <v>9</v>
      </c>
      <c r="E6" s="39"/>
      <c r="F6" s="41"/>
      <c r="G6" s="1"/>
    </row>
    <row r="7" spans="1:7" ht="12.75">
      <c r="A7" s="2" t="s">
        <v>10</v>
      </c>
      <c r="B7" s="11" t="s">
        <v>2</v>
      </c>
      <c r="C7" s="12">
        <v>5123</v>
      </c>
      <c r="D7" s="12">
        <v>31515</v>
      </c>
      <c r="E7" s="13">
        <v>1987</v>
      </c>
      <c r="F7" s="14">
        <v>38625</v>
      </c>
      <c r="G7" s="1"/>
    </row>
    <row r="8" spans="1:7" ht="12.75">
      <c r="A8" s="3" t="s">
        <v>11</v>
      </c>
      <c r="B8" s="15" t="s">
        <v>2</v>
      </c>
      <c r="C8" s="15">
        <v>5327</v>
      </c>
      <c r="D8" s="15">
        <v>64378</v>
      </c>
      <c r="E8" s="16" t="s">
        <v>2</v>
      </c>
      <c r="F8" s="17">
        <v>69705</v>
      </c>
      <c r="G8" s="1"/>
    </row>
    <row r="9" spans="1:7" ht="12.75">
      <c r="A9" s="3" t="s">
        <v>12</v>
      </c>
      <c r="B9" s="15" t="s">
        <v>2</v>
      </c>
      <c r="C9" s="16" t="s">
        <v>2</v>
      </c>
      <c r="D9" s="15">
        <v>87144</v>
      </c>
      <c r="E9" s="16">
        <v>1100</v>
      </c>
      <c r="F9" s="17">
        <v>88244</v>
      </c>
      <c r="G9" s="1"/>
    </row>
    <row r="10" spans="1:7" ht="12.75">
      <c r="A10" s="3" t="s">
        <v>13</v>
      </c>
      <c r="B10" s="15" t="s">
        <v>2</v>
      </c>
      <c r="C10" s="15">
        <v>1980</v>
      </c>
      <c r="D10" s="15">
        <v>37523</v>
      </c>
      <c r="E10" s="16">
        <v>2965</v>
      </c>
      <c r="F10" s="17">
        <v>42468</v>
      </c>
      <c r="G10" s="1"/>
    </row>
    <row r="11" spans="1:7" ht="12.75">
      <c r="A11" s="4" t="str">
        <f>UPPER(" Galicia")</f>
        <v> GALICIA</v>
      </c>
      <c r="B11" s="18" t="s">
        <v>2</v>
      </c>
      <c r="C11" s="18">
        <v>12430</v>
      </c>
      <c r="D11" s="18">
        <v>220560</v>
      </c>
      <c r="E11" s="19">
        <v>6052</v>
      </c>
      <c r="F11" s="20">
        <v>239042</v>
      </c>
      <c r="G11" s="1"/>
    </row>
    <row r="12" spans="1:7" ht="12.75">
      <c r="A12" s="4"/>
      <c r="B12" s="18"/>
      <c r="C12" s="19"/>
      <c r="D12" s="18"/>
      <c r="E12" s="19"/>
      <c r="F12" s="20"/>
      <c r="G12" s="1"/>
    </row>
    <row r="13" spans="1:7" ht="12.75">
      <c r="A13" s="4" t="str">
        <f>UPPER(" P. de Asturias")</f>
        <v> P. DE ASTURIAS</v>
      </c>
      <c r="B13" s="18" t="s">
        <v>2</v>
      </c>
      <c r="C13" s="19" t="s">
        <v>2</v>
      </c>
      <c r="D13" s="18">
        <v>78419</v>
      </c>
      <c r="E13" s="19" t="s">
        <v>2</v>
      </c>
      <c r="F13" s="20">
        <v>78419</v>
      </c>
      <c r="G13" s="1"/>
    </row>
    <row r="14" spans="1:7" ht="12.75">
      <c r="A14" s="4"/>
      <c r="B14" s="18"/>
      <c r="C14" s="19"/>
      <c r="D14" s="18"/>
      <c r="E14" s="19"/>
      <c r="F14" s="20"/>
      <c r="G14" s="1"/>
    </row>
    <row r="15" spans="1:7" ht="12.75">
      <c r="A15" s="4" t="str">
        <f>UPPER(" Cantabria")</f>
        <v> CANTABRIA</v>
      </c>
      <c r="B15" s="18" t="s">
        <v>2</v>
      </c>
      <c r="C15" s="19" t="s">
        <v>2</v>
      </c>
      <c r="D15" s="18">
        <v>70778</v>
      </c>
      <c r="E15" s="19">
        <v>60</v>
      </c>
      <c r="F15" s="20">
        <v>70838</v>
      </c>
      <c r="G15" s="1"/>
    </row>
    <row r="16" spans="1:7" ht="12.75">
      <c r="A16" s="4"/>
      <c r="B16" s="18"/>
      <c r="C16" s="19"/>
      <c r="D16" s="18"/>
      <c r="E16" s="19"/>
      <c r="F16" s="20"/>
      <c r="G16" s="1"/>
    </row>
    <row r="17" spans="1:7" ht="12.75">
      <c r="A17" s="3" t="s">
        <v>14</v>
      </c>
      <c r="B17" s="15" t="s">
        <v>2</v>
      </c>
      <c r="C17" s="15">
        <v>20864</v>
      </c>
      <c r="D17" s="15">
        <v>56104</v>
      </c>
      <c r="E17" s="16" t="s">
        <v>2</v>
      </c>
      <c r="F17" s="17">
        <v>76968</v>
      </c>
      <c r="G17" s="1"/>
    </row>
    <row r="18" spans="1:7" ht="12.75">
      <c r="A18" s="3" t="s">
        <v>15</v>
      </c>
      <c r="B18" s="15" t="s">
        <v>2</v>
      </c>
      <c r="C18" s="16" t="s">
        <v>2</v>
      </c>
      <c r="D18" s="15">
        <v>158197</v>
      </c>
      <c r="E18" s="16" t="s">
        <v>2</v>
      </c>
      <c r="F18" s="17">
        <v>158197</v>
      </c>
      <c r="G18" s="1"/>
    </row>
    <row r="19" spans="1:7" ht="12.75">
      <c r="A19" s="3" t="s">
        <v>16</v>
      </c>
      <c r="B19" s="15" t="s">
        <v>2</v>
      </c>
      <c r="C19" s="16" t="s">
        <v>2</v>
      </c>
      <c r="D19" s="15">
        <v>67250</v>
      </c>
      <c r="E19" s="16" t="s">
        <v>2</v>
      </c>
      <c r="F19" s="17">
        <v>67250</v>
      </c>
      <c r="G19" s="1"/>
    </row>
    <row r="20" spans="1:7" ht="12.75">
      <c r="A20" s="4" t="str">
        <f>UPPER(" País Vasco")</f>
        <v> PAÍS VASCO</v>
      </c>
      <c r="B20" s="18" t="s">
        <v>2</v>
      </c>
      <c r="C20" s="18">
        <v>20864</v>
      </c>
      <c r="D20" s="18">
        <v>281551</v>
      </c>
      <c r="E20" s="19" t="s">
        <v>2</v>
      </c>
      <c r="F20" s="20">
        <v>302415</v>
      </c>
      <c r="G20" s="1"/>
    </row>
    <row r="21" spans="1:7" ht="12.75">
      <c r="A21" s="4"/>
      <c r="B21" s="18"/>
      <c r="C21" s="18"/>
      <c r="D21" s="18"/>
      <c r="E21" s="19"/>
      <c r="F21" s="20"/>
      <c r="G21" s="1"/>
    </row>
    <row r="22" spans="1:7" ht="12.75">
      <c r="A22" s="4" t="str">
        <f>UPPER(" Navarra")</f>
        <v> NAVARRA</v>
      </c>
      <c r="B22" s="18" t="s">
        <v>2</v>
      </c>
      <c r="C22" s="18">
        <v>219855</v>
      </c>
      <c r="D22" s="18">
        <v>505603</v>
      </c>
      <c r="E22" s="19" t="s">
        <v>2</v>
      </c>
      <c r="F22" s="20">
        <v>725458</v>
      </c>
      <c r="G22" s="1"/>
    </row>
    <row r="23" spans="1:7" ht="12.75">
      <c r="A23" s="4"/>
      <c r="B23" s="18"/>
      <c r="C23" s="18"/>
      <c r="D23" s="18"/>
      <c r="E23" s="19"/>
      <c r="F23" s="20"/>
      <c r="G23" s="1"/>
    </row>
    <row r="24" spans="1:7" ht="12.75">
      <c r="A24" s="4" t="str">
        <f>UPPER(" La Rioja")</f>
        <v> LA RIOJA</v>
      </c>
      <c r="B24" s="18" t="s">
        <v>2</v>
      </c>
      <c r="C24" s="18">
        <v>143989</v>
      </c>
      <c r="D24" s="18">
        <v>14102</v>
      </c>
      <c r="E24" s="19">
        <v>10612</v>
      </c>
      <c r="F24" s="20">
        <v>168703</v>
      </c>
      <c r="G24" s="1"/>
    </row>
    <row r="25" spans="1:7" ht="12.75">
      <c r="A25" s="4"/>
      <c r="B25" s="18"/>
      <c r="C25" s="18"/>
      <c r="D25" s="19"/>
      <c r="E25" s="19"/>
      <c r="F25" s="20"/>
      <c r="G25" s="1"/>
    </row>
    <row r="26" spans="1:7" ht="12.75">
      <c r="A26" s="3" t="s">
        <v>17</v>
      </c>
      <c r="B26" s="18" t="s">
        <v>2</v>
      </c>
      <c r="C26" s="15">
        <v>816147</v>
      </c>
      <c r="D26" s="16" t="s">
        <v>2</v>
      </c>
      <c r="E26" s="16">
        <v>2530</v>
      </c>
      <c r="F26" s="17">
        <v>818677</v>
      </c>
      <c r="G26" s="1"/>
    </row>
    <row r="27" spans="1:7" ht="12.75">
      <c r="A27" s="3" t="s">
        <v>18</v>
      </c>
      <c r="B27" s="15">
        <v>20347</v>
      </c>
      <c r="C27" s="15">
        <v>789303</v>
      </c>
      <c r="D27" s="15">
        <v>29673</v>
      </c>
      <c r="E27" s="16">
        <v>8478</v>
      </c>
      <c r="F27" s="17">
        <v>847801</v>
      </c>
      <c r="G27" s="1"/>
    </row>
    <row r="28" spans="1:7" ht="12.75">
      <c r="A28" s="3" t="s">
        <v>19</v>
      </c>
      <c r="B28" s="15" t="s">
        <v>2</v>
      </c>
      <c r="C28" s="15">
        <v>905704</v>
      </c>
      <c r="D28" s="16" t="s">
        <v>2</v>
      </c>
      <c r="E28" s="16">
        <v>21500</v>
      </c>
      <c r="F28" s="17">
        <v>927204</v>
      </c>
      <c r="G28" s="1"/>
    </row>
    <row r="29" spans="1:7" ht="12.75">
      <c r="A29" s="4" t="str">
        <f>UPPER(" Aragón")</f>
        <v> ARAGÓN</v>
      </c>
      <c r="B29" s="18">
        <v>20347</v>
      </c>
      <c r="C29" s="18">
        <v>2511154</v>
      </c>
      <c r="D29" s="18">
        <v>29673</v>
      </c>
      <c r="E29" s="19">
        <v>32508</v>
      </c>
      <c r="F29" s="20">
        <v>2593682</v>
      </c>
      <c r="G29" s="1"/>
    </row>
    <row r="30" spans="1:7" ht="12.75">
      <c r="A30" s="4"/>
      <c r="B30" s="18"/>
      <c r="C30" s="18"/>
      <c r="D30" s="18"/>
      <c r="E30" s="19"/>
      <c r="F30" s="20"/>
      <c r="G30" s="1"/>
    </row>
    <row r="31" spans="1:7" ht="12.75">
      <c r="A31" s="3" t="s">
        <v>20</v>
      </c>
      <c r="B31" s="15" t="s">
        <v>2</v>
      </c>
      <c r="C31" s="15">
        <v>176014</v>
      </c>
      <c r="D31" s="15">
        <v>6680</v>
      </c>
      <c r="E31" s="16">
        <v>2780</v>
      </c>
      <c r="F31" s="17">
        <v>185474</v>
      </c>
      <c r="G31" s="1"/>
    </row>
    <row r="32" spans="1:7" ht="12.75">
      <c r="A32" s="3" t="s">
        <v>21</v>
      </c>
      <c r="B32" s="15" t="s">
        <v>2</v>
      </c>
      <c r="C32" s="15">
        <v>150000</v>
      </c>
      <c r="D32" s="16" t="s">
        <v>2</v>
      </c>
      <c r="E32" s="16" t="s">
        <v>2</v>
      </c>
      <c r="F32" s="17">
        <v>150000</v>
      </c>
      <c r="G32" s="1"/>
    </row>
    <row r="33" spans="1:7" ht="12.75">
      <c r="A33" s="3" t="s">
        <v>22</v>
      </c>
      <c r="B33" s="15" t="s">
        <v>2</v>
      </c>
      <c r="C33" s="15">
        <v>208350</v>
      </c>
      <c r="D33" s="16" t="s">
        <v>2</v>
      </c>
      <c r="E33" s="16">
        <v>5100</v>
      </c>
      <c r="F33" s="17">
        <v>213450</v>
      </c>
      <c r="G33" s="1"/>
    </row>
    <row r="34" spans="1:7" ht="12.75">
      <c r="A34" s="3" t="s">
        <v>23</v>
      </c>
      <c r="B34" s="15" t="s">
        <v>2</v>
      </c>
      <c r="C34" s="15">
        <v>65865</v>
      </c>
      <c r="D34" s="15">
        <v>16873</v>
      </c>
      <c r="E34" s="16">
        <v>100</v>
      </c>
      <c r="F34" s="17">
        <v>82838</v>
      </c>
      <c r="G34" s="1"/>
    </row>
    <row r="35" spans="1:7" ht="12.75">
      <c r="A35" s="4" t="str">
        <f>UPPER(" Cataluña")</f>
        <v> CATALUÑA</v>
      </c>
      <c r="B35" s="18" t="s">
        <v>2</v>
      </c>
      <c r="C35" s="18">
        <v>600229</v>
      </c>
      <c r="D35" s="18">
        <v>23553</v>
      </c>
      <c r="E35" s="19">
        <v>7980</v>
      </c>
      <c r="F35" s="20">
        <v>631762</v>
      </c>
      <c r="G35" s="1"/>
    </row>
    <row r="36" spans="1:7" ht="12.75">
      <c r="A36" s="4"/>
      <c r="B36" s="18"/>
      <c r="C36" s="18"/>
      <c r="D36" s="19"/>
      <c r="E36" s="19"/>
      <c r="F36" s="20"/>
      <c r="G36" s="1"/>
    </row>
    <row r="37" spans="1:7" ht="12.75">
      <c r="A37" s="4" t="str">
        <f>UPPER(" Baleares")</f>
        <v> BALEARES</v>
      </c>
      <c r="B37" s="18" t="s">
        <v>2</v>
      </c>
      <c r="C37" s="18">
        <v>259217</v>
      </c>
      <c r="D37" s="21">
        <v>100670</v>
      </c>
      <c r="E37" s="19" t="s">
        <v>2</v>
      </c>
      <c r="F37" s="20">
        <v>359887</v>
      </c>
      <c r="G37" s="1"/>
    </row>
    <row r="38" spans="1:7" ht="12.75">
      <c r="A38" s="4"/>
      <c r="B38" s="18"/>
      <c r="C38" s="18"/>
      <c r="D38" s="21"/>
      <c r="E38" s="19"/>
      <c r="F38" s="20"/>
      <c r="G38" s="1"/>
    </row>
    <row r="39" spans="1:7" ht="12.75">
      <c r="A39" s="3" t="s">
        <v>24</v>
      </c>
      <c r="B39" s="15">
        <v>27276</v>
      </c>
      <c r="C39" s="15">
        <v>273112</v>
      </c>
      <c r="D39" s="15">
        <v>34096</v>
      </c>
      <c r="E39" s="16">
        <v>6480</v>
      </c>
      <c r="F39" s="17">
        <v>340964</v>
      </c>
      <c r="G39" s="1"/>
    </row>
    <row r="40" spans="1:7" ht="12.75">
      <c r="A40" s="3" t="s">
        <v>25</v>
      </c>
      <c r="B40" s="15" t="s">
        <v>2</v>
      </c>
      <c r="C40" s="15">
        <v>82380</v>
      </c>
      <c r="D40" s="15">
        <v>289766</v>
      </c>
      <c r="E40" s="16">
        <v>173</v>
      </c>
      <c r="F40" s="17">
        <v>372319</v>
      </c>
      <c r="G40" s="1"/>
    </row>
    <row r="41" spans="1:7" ht="12.75">
      <c r="A41" s="3" t="s">
        <v>26</v>
      </c>
      <c r="B41" s="15">
        <v>110000</v>
      </c>
      <c r="C41" s="15">
        <v>3500</v>
      </c>
      <c r="D41" s="15">
        <v>565000</v>
      </c>
      <c r="E41" s="16">
        <v>1500</v>
      </c>
      <c r="F41" s="17">
        <v>680000</v>
      </c>
      <c r="G41" s="1"/>
    </row>
    <row r="42" spans="1:7" ht="12.75">
      <c r="A42" s="3" t="s">
        <v>27</v>
      </c>
      <c r="B42" s="15" t="s">
        <v>2</v>
      </c>
      <c r="C42" s="22">
        <v>1000</v>
      </c>
      <c r="D42" s="15">
        <v>325553</v>
      </c>
      <c r="E42" s="16">
        <v>850</v>
      </c>
      <c r="F42" s="17">
        <v>327403</v>
      </c>
      <c r="G42" s="1"/>
    </row>
    <row r="43" spans="1:7" ht="12.75">
      <c r="A43" s="3" t="s">
        <v>28</v>
      </c>
      <c r="B43" s="22">
        <v>1897</v>
      </c>
      <c r="C43" s="15">
        <v>353380</v>
      </c>
      <c r="D43" s="15">
        <v>152386</v>
      </c>
      <c r="E43" s="16">
        <v>2411</v>
      </c>
      <c r="F43" s="17">
        <v>510074</v>
      </c>
      <c r="G43" s="1"/>
    </row>
    <row r="44" spans="1:7" ht="12.75">
      <c r="A44" s="3" t="s">
        <v>29</v>
      </c>
      <c r="B44" s="15">
        <v>60000</v>
      </c>
      <c r="C44" s="15">
        <v>256600</v>
      </c>
      <c r="D44" s="15">
        <v>80000</v>
      </c>
      <c r="E44" s="16">
        <v>400</v>
      </c>
      <c r="F44" s="17">
        <v>397000</v>
      </c>
      <c r="G44" s="1"/>
    </row>
    <row r="45" spans="1:7" ht="12.75">
      <c r="A45" s="3" t="s">
        <v>30</v>
      </c>
      <c r="B45" s="15">
        <v>56262</v>
      </c>
      <c r="C45" s="15">
        <v>336047</v>
      </c>
      <c r="D45" s="15">
        <v>7000</v>
      </c>
      <c r="E45" s="16">
        <v>10490</v>
      </c>
      <c r="F45" s="17">
        <v>409799</v>
      </c>
      <c r="G45" s="1"/>
    </row>
    <row r="46" spans="1:7" ht="12.75">
      <c r="A46" s="3" t="s">
        <v>31</v>
      </c>
      <c r="B46" s="15" t="s">
        <v>2</v>
      </c>
      <c r="C46" s="15">
        <v>211670</v>
      </c>
      <c r="D46" s="15">
        <v>171827</v>
      </c>
      <c r="E46" s="16">
        <v>5630</v>
      </c>
      <c r="F46" s="17">
        <v>389127</v>
      </c>
      <c r="G46" s="1"/>
    </row>
    <row r="47" spans="1:7" ht="12.75">
      <c r="A47" s="3" t="s">
        <v>32</v>
      </c>
      <c r="B47" s="15" t="s">
        <v>2</v>
      </c>
      <c r="C47" s="15">
        <v>240100</v>
      </c>
      <c r="D47" s="15">
        <v>395745</v>
      </c>
      <c r="E47" s="16">
        <v>13073</v>
      </c>
      <c r="F47" s="17">
        <v>648918</v>
      </c>
      <c r="G47" s="1"/>
    </row>
    <row r="48" spans="1:7" ht="12.75">
      <c r="A48" s="4" t="str">
        <f>UPPER(" Castilla y León")</f>
        <v> CASTILLA Y LEÓN</v>
      </c>
      <c r="B48" s="18">
        <v>255435</v>
      </c>
      <c r="C48" s="18">
        <v>1757789</v>
      </c>
      <c r="D48" s="18">
        <v>2021373</v>
      </c>
      <c r="E48" s="19">
        <v>41007</v>
      </c>
      <c r="F48" s="20">
        <v>4075604</v>
      </c>
      <c r="G48" s="1"/>
    </row>
    <row r="49" spans="1:7" ht="12.75">
      <c r="A49" s="4"/>
      <c r="B49" s="18"/>
      <c r="C49" s="18"/>
      <c r="D49" s="18"/>
      <c r="E49" s="19"/>
      <c r="F49" s="20"/>
      <c r="G49" s="1"/>
    </row>
    <row r="50" spans="1:7" ht="12.75">
      <c r="A50" s="4" t="str">
        <f>UPPER(" Madrid")</f>
        <v> MADRID</v>
      </c>
      <c r="B50" s="18" t="s">
        <v>2</v>
      </c>
      <c r="C50" s="18">
        <v>106864</v>
      </c>
      <c r="D50" s="18">
        <v>59731</v>
      </c>
      <c r="E50" s="19" t="s">
        <v>2</v>
      </c>
      <c r="F50" s="20">
        <v>166595</v>
      </c>
      <c r="G50" s="1"/>
    </row>
    <row r="51" spans="1:7" ht="12.75">
      <c r="A51" s="4"/>
      <c r="B51" s="18"/>
      <c r="C51" s="18"/>
      <c r="D51" s="18"/>
      <c r="E51" s="19"/>
      <c r="F51" s="20"/>
      <c r="G51" s="1"/>
    </row>
    <row r="52" spans="1:7" ht="12.75">
      <c r="A52" s="3" t="s">
        <v>33</v>
      </c>
      <c r="B52" s="15" t="s">
        <v>2</v>
      </c>
      <c r="C52" s="15">
        <v>605755</v>
      </c>
      <c r="D52" s="15" t="s">
        <v>2</v>
      </c>
      <c r="E52" s="16">
        <v>12363</v>
      </c>
      <c r="F52" s="17">
        <v>618118</v>
      </c>
      <c r="G52" s="1"/>
    </row>
    <row r="53" spans="1:7" ht="12.75">
      <c r="A53" s="3" t="s">
        <v>34</v>
      </c>
      <c r="B53" s="15">
        <v>222643</v>
      </c>
      <c r="C53" s="15">
        <v>681903</v>
      </c>
      <c r="D53" s="22">
        <v>3263</v>
      </c>
      <c r="E53" s="16">
        <v>5576</v>
      </c>
      <c r="F53" s="17">
        <v>913385</v>
      </c>
      <c r="G53" s="1"/>
    </row>
    <row r="54" spans="1:7" ht="12.75">
      <c r="A54" s="3" t="s">
        <v>35</v>
      </c>
      <c r="B54" s="15">
        <v>38000</v>
      </c>
      <c r="C54" s="15">
        <v>381616</v>
      </c>
      <c r="D54" s="23">
        <v>32738</v>
      </c>
      <c r="E54" s="16">
        <v>11448</v>
      </c>
      <c r="F54" s="17">
        <v>463802</v>
      </c>
      <c r="G54" s="1"/>
    </row>
    <row r="55" spans="1:7" ht="12.75">
      <c r="A55" s="3" t="s">
        <v>36</v>
      </c>
      <c r="B55" s="15" t="s">
        <v>2</v>
      </c>
      <c r="C55" s="15">
        <v>306085</v>
      </c>
      <c r="D55" s="15" t="s">
        <v>2</v>
      </c>
      <c r="E55" s="16">
        <v>2400</v>
      </c>
      <c r="F55" s="17">
        <v>308485</v>
      </c>
      <c r="G55" s="1"/>
    </row>
    <row r="56" spans="1:7" ht="12.75">
      <c r="A56" s="3" t="s">
        <v>37</v>
      </c>
      <c r="B56" s="15">
        <v>20703</v>
      </c>
      <c r="C56" s="15">
        <v>491173</v>
      </c>
      <c r="D56" s="15">
        <v>5176</v>
      </c>
      <c r="E56" s="16">
        <v>517</v>
      </c>
      <c r="F56" s="17">
        <v>517569</v>
      </c>
      <c r="G56" s="1"/>
    </row>
    <row r="57" spans="1:7" ht="12.75">
      <c r="A57" s="4" t="str">
        <f>UPPER(" Castilla-La Mancha")</f>
        <v> CASTILLA-LA MANCHA</v>
      </c>
      <c r="B57" s="18">
        <v>281346</v>
      </c>
      <c r="C57" s="18">
        <v>2466532</v>
      </c>
      <c r="D57" s="18">
        <v>41177</v>
      </c>
      <c r="E57" s="19">
        <v>32304</v>
      </c>
      <c r="F57" s="20">
        <v>2821359</v>
      </c>
      <c r="G57" s="1"/>
    </row>
    <row r="58" spans="1:7" ht="12.75">
      <c r="A58" s="4"/>
      <c r="B58" s="18"/>
      <c r="C58" s="18"/>
      <c r="D58" s="19"/>
      <c r="E58" s="19"/>
      <c r="F58" s="20"/>
      <c r="G58" s="1"/>
    </row>
    <row r="59" spans="1:7" ht="12.75">
      <c r="A59" s="3" t="s">
        <v>38</v>
      </c>
      <c r="B59" s="15" t="s">
        <v>2</v>
      </c>
      <c r="C59" s="15">
        <v>45040</v>
      </c>
      <c r="D59" s="23">
        <v>10530</v>
      </c>
      <c r="E59" s="16" t="s">
        <v>2</v>
      </c>
      <c r="F59" s="17">
        <v>55570</v>
      </c>
      <c r="G59" s="1"/>
    </row>
    <row r="60" spans="1:7" ht="12.75">
      <c r="A60" s="3" t="s">
        <v>39</v>
      </c>
      <c r="B60" s="15" t="s">
        <v>2</v>
      </c>
      <c r="C60" s="15">
        <v>121327</v>
      </c>
      <c r="D60" s="23">
        <v>22530</v>
      </c>
      <c r="E60" s="16">
        <v>510</v>
      </c>
      <c r="F60" s="17">
        <v>144367</v>
      </c>
      <c r="G60" s="1"/>
    </row>
    <row r="61" spans="1:7" ht="12.75">
      <c r="A61" s="3" t="s">
        <v>40</v>
      </c>
      <c r="B61" s="15">
        <v>620</v>
      </c>
      <c r="C61" s="15">
        <v>99026</v>
      </c>
      <c r="D61" s="15">
        <v>21500</v>
      </c>
      <c r="E61" s="16">
        <v>1850</v>
      </c>
      <c r="F61" s="17">
        <v>122996</v>
      </c>
      <c r="G61" s="1"/>
    </row>
    <row r="62" spans="1:7" ht="12.75">
      <c r="A62" s="4" t="str">
        <f>UPPER(" C. Valenciana")</f>
        <v> C. VALENCIANA</v>
      </c>
      <c r="B62" s="18">
        <v>620</v>
      </c>
      <c r="C62" s="18">
        <v>265393</v>
      </c>
      <c r="D62" s="18">
        <v>54560</v>
      </c>
      <c r="E62" s="19">
        <v>2360</v>
      </c>
      <c r="F62" s="20">
        <v>322933</v>
      </c>
      <c r="G62" s="1"/>
    </row>
    <row r="63" spans="1:7" ht="12.75">
      <c r="A63" s="4"/>
      <c r="B63" s="18"/>
      <c r="C63" s="18"/>
      <c r="D63" s="18"/>
      <c r="E63" s="19"/>
      <c r="F63" s="20"/>
      <c r="G63" s="1"/>
    </row>
    <row r="64" spans="1:7" ht="12.75">
      <c r="A64" s="4" t="str">
        <f>UPPER(" R. de Murcia")</f>
        <v> R. DE MURCIA</v>
      </c>
      <c r="B64" s="18" t="s">
        <v>2</v>
      </c>
      <c r="C64" s="18">
        <v>357959</v>
      </c>
      <c r="D64" s="18">
        <v>124291</v>
      </c>
      <c r="E64" s="19">
        <v>14915</v>
      </c>
      <c r="F64" s="20">
        <v>497165</v>
      </c>
      <c r="G64" s="1"/>
    </row>
    <row r="65" spans="1:7" ht="12.75">
      <c r="A65" s="4"/>
      <c r="B65" s="18"/>
      <c r="C65" s="18"/>
      <c r="D65" s="18"/>
      <c r="E65" s="19"/>
      <c r="F65" s="20"/>
      <c r="G65" s="1"/>
    </row>
    <row r="66" spans="1:7" ht="12.75">
      <c r="A66" s="3" t="s">
        <v>41</v>
      </c>
      <c r="B66" s="15">
        <v>1680884</v>
      </c>
      <c r="C66" s="15">
        <v>239556</v>
      </c>
      <c r="D66" s="15">
        <v>73863</v>
      </c>
      <c r="E66" s="16">
        <v>1997</v>
      </c>
      <c r="F66" s="17">
        <v>1996300</v>
      </c>
      <c r="G66" s="1"/>
    </row>
    <row r="67" spans="1:7" ht="12.75">
      <c r="A67" s="3" t="s">
        <v>42</v>
      </c>
      <c r="B67" s="15">
        <v>401598</v>
      </c>
      <c r="C67" s="15">
        <v>813112</v>
      </c>
      <c r="D67" s="15">
        <v>16114</v>
      </c>
      <c r="E67" s="16">
        <v>8677</v>
      </c>
      <c r="F67" s="17">
        <v>1239501</v>
      </c>
      <c r="G67" s="1"/>
    </row>
    <row r="68" spans="1:7" ht="12.75">
      <c r="A68" s="4" t="str">
        <f>UPPER(" Extremadura")</f>
        <v> EXTREMADURA</v>
      </c>
      <c r="B68" s="18">
        <v>2082482</v>
      </c>
      <c r="C68" s="18">
        <v>1052668</v>
      </c>
      <c r="D68" s="18">
        <v>89977</v>
      </c>
      <c r="E68" s="19">
        <v>10674</v>
      </c>
      <c r="F68" s="24">
        <v>3235801</v>
      </c>
      <c r="G68" s="1"/>
    </row>
    <row r="69" spans="1:7" ht="12.75">
      <c r="A69" s="4"/>
      <c r="B69" s="18"/>
      <c r="C69" s="18"/>
      <c r="D69" s="18"/>
      <c r="E69" s="19"/>
      <c r="F69" s="24"/>
      <c r="G69" s="1"/>
    </row>
    <row r="70" spans="1:7" ht="12.75">
      <c r="A70" s="3" t="s">
        <v>43</v>
      </c>
      <c r="B70" s="15">
        <v>25514</v>
      </c>
      <c r="C70" s="15">
        <v>165838</v>
      </c>
      <c r="D70" s="15">
        <v>19135</v>
      </c>
      <c r="E70" s="16">
        <v>2126</v>
      </c>
      <c r="F70" s="17">
        <v>212613</v>
      </c>
      <c r="G70" s="1"/>
    </row>
    <row r="71" spans="1:7" ht="12.75">
      <c r="A71" s="3" t="s">
        <v>44</v>
      </c>
      <c r="B71" s="15">
        <v>2300</v>
      </c>
      <c r="C71" s="15">
        <v>11450</v>
      </c>
      <c r="D71" s="15">
        <v>425</v>
      </c>
      <c r="E71" s="16" t="s">
        <v>2</v>
      </c>
      <c r="F71" s="17">
        <v>14175</v>
      </c>
      <c r="G71" s="1"/>
    </row>
    <row r="72" spans="1:7" ht="12.75">
      <c r="A72" s="3" t="s">
        <v>45</v>
      </c>
      <c r="B72" s="15">
        <v>55331</v>
      </c>
      <c r="C72" s="15">
        <v>442650</v>
      </c>
      <c r="D72" s="15">
        <v>55332</v>
      </c>
      <c r="E72" s="16" t="s">
        <v>2</v>
      </c>
      <c r="F72" s="17">
        <v>553313</v>
      </c>
      <c r="G72" s="1"/>
    </row>
    <row r="73" spans="1:7" ht="12.75">
      <c r="A73" s="3" t="s">
        <v>46</v>
      </c>
      <c r="B73" s="15" t="s">
        <v>2</v>
      </c>
      <c r="C73" s="15">
        <v>222780</v>
      </c>
      <c r="D73" s="15">
        <v>148520</v>
      </c>
      <c r="E73" s="16" t="s">
        <v>2</v>
      </c>
      <c r="F73" s="17">
        <v>371300</v>
      </c>
      <c r="G73" s="1"/>
    </row>
    <row r="74" spans="1:7" ht="12.75">
      <c r="A74" s="3" t="s">
        <v>47</v>
      </c>
      <c r="B74" s="15">
        <v>15000</v>
      </c>
      <c r="C74" s="15">
        <v>214000</v>
      </c>
      <c r="D74" s="15">
        <v>10000</v>
      </c>
      <c r="E74" s="16">
        <v>500</v>
      </c>
      <c r="F74" s="17">
        <v>239500</v>
      </c>
      <c r="G74" s="1"/>
    </row>
    <row r="75" spans="1:7" ht="12.75">
      <c r="A75" s="3" t="s">
        <v>48</v>
      </c>
      <c r="B75" s="15">
        <v>6037</v>
      </c>
      <c r="C75" s="15">
        <v>242646</v>
      </c>
      <c r="D75" s="15">
        <v>54663</v>
      </c>
      <c r="E75" s="16" t="s">
        <v>2</v>
      </c>
      <c r="F75" s="17">
        <v>303346</v>
      </c>
      <c r="G75" s="1"/>
    </row>
    <row r="76" spans="1:7" ht="12.75">
      <c r="A76" s="3" t="s">
        <v>49</v>
      </c>
      <c r="B76" s="15">
        <v>10000</v>
      </c>
      <c r="C76" s="15">
        <v>90797</v>
      </c>
      <c r="D76" s="15">
        <v>60531</v>
      </c>
      <c r="E76" s="16">
        <v>1000</v>
      </c>
      <c r="F76" s="17">
        <v>162328</v>
      </c>
      <c r="G76" s="1"/>
    </row>
    <row r="77" spans="1:7" ht="12.75">
      <c r="A77" s="3" t="s">
        <v>50</v>
      </c>
      <c r="B77" s="15">
        <v>134407</v>
      </c>
      <c r="C77" s="15">
        <v>199099</v>
      </c>
      <c r="D77" s="15">
        <v>2000</v>
      </c>
      <c r="E77" s="16">
        <v>400</v>
      </c>
      <c r="F77" s="17">
        <v>335906</v>
      </c>
      <c r="G77" s="1"/>
    </row>
    <row r="78" spans="1:7" ht="12.75">
      <c r="A78" s="4" t="str">
        <f>UPPER(" Andalucía")</f>
        <v> ANDALUCÍA</v>
      </c>
      <c r="B78" s="18">
        <v>248589</v>
      </c>
      <c r="C78" s="18">
        <v>1589260</v>
      </c>
      <c r="D78" s="18">
        <v>350606</v>
      </c>
      <c r="E78" s="19">
        <v>4026</v>
      </c>
      <c r="F78" s="20">
        <v>2192481</v>
      </c>
      <c r="G78" s="1"/>
    </row>
    <row r="79" spans="1:7" ht="12.75">
      <c r="A79" s="4"/>
      <c r="B79" s="18"/>
      <c r="C79" s="19"/>
      <c r="D79" s="18"/>
      <c r="E79" s="19"/>
      <c r="F79" s="20"/>
      <c r="G79" s="1"/>
    </row>
    <row r="80" spans="1:7" ht="12.75">
      <c r="A80" s="3" t="s">
        <v>51</v>
      </c>
      <c r="B80" s="15" t="s">
        <v>2</v>
      </c>
      <c r="C80" s="16" t="s">
        <v>2</v>
      </c>
      <c r="D80" s="15">
        <v>36677</v>
      </c>
      <c r="E80" s="16" t="s">
        <v>2</v>
      </c>
      <c r="F80" s="17">
        <v>36677</v>
      </c>
      <c r="G80" s="1"/>
    </row>
    <row r="81" spans="1:7" ht="12.75">
      <c r="A81" s="3" t="s">
        <v>52</v>
      </c>
      <c r="B81" s="15" t="s">
        <v>2</v>
      </c>
      <c r="C81" s="16" t="s">
        <v>2</v>
      </c>
      <c r="D81" s="15">
        <v>8095</v>
      </c>
      <c r="E81" s="16">
        <v>700</v>
      </c>
      <c r="F81" s="17">
        <v>8795</v>
      </c>
      <c r="G81" s="1"/>
    </row>
    <row r="82" spans="1:7" ht="12.75">
      <c r="A82" s="4" t="str">
        <f>UPPER(" Canarias")</f>
        <v> CANARIAS</v>
      </c>
      <c r="B82" s="18" t="s">
        <v>2</v>
      </c>
      <c r="C82" s="19" t="s">
        <v>2</v>
      </c>
      <c r="D82" s="18">
        <v>44772</v>
      </c>
      <c r="E82" s="19">
        <v>700</v>
      </c>
      <c r="F82" s="20">
        <v>45472</v>
      </c>
      <c r="G82" s="1"/>
    </row>
    <row r="83" spans="1:7" ht="12.75">
      <c r="A83" s="4"/>
      <c r="B83" s="18"/>
      <c r="C83" s="19"/>
      <c r="D83" s="18"/>
      <c r="E83" s="19"/>
      <c r="F83" s="25"/>
      <c r="G83" s="1"/>
    </row>
    <row r="84" spans="1:7" ht="13.5" thickBot="1">
      <c r="A84" s="5" t="s">
        <v>53</v>
      </c>
      <c r="B84" s="26">
        <v>2888819</v>
      </c>
      <c r="C84" s="26">
        <v>11364203</v>
      </c>
      <c r="D84" s="26">
        <v>4111396</v>
      </c>
      <c r="E84" s="27">
        <v>163198</v>
      </c>
      <c r="F84" s="28">
        <v>18527616</v>
      </c>
      <c r="G84" s="1"/>
    </row>
    <row r="85" spans="6:7" ht="12.75">
      <c r="F85" s="29"/>
      <c r="G85" s="1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2005-02-03T09:43:27Z</cp:lastPrinted>
  <dcterms:created xsi:type="dcterms:W3CDTF">2003-08-07T08:19:34Z</dcterms:created>
  <dcterms:modified xsi:type="dcterms:W3CDTF">2005-02-03T09:45:19Z</dcterms:modified>
  <cp:category/>
  <cp:version/>
  <cp:contentType/>
  <cp:contentStatus/>
</cp:coreProperties>
</file>