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13"/>
  </bookViews>
  <sheets>
    <sheet name="20.1" sheetId="1" r:id="rId1"/>
    <sheet name="20.2" sheetId="2" r:id="rId2"/>
    <sheet name="20.3" sheetId="3" r:id="rId3"/>
    <sheet name="20.4" sheetId="4" r:id="rId4"/>
    <sheet name="20.5" sheetId="5" r:id="rId5"/>
    <sheet name="20.6" sheetId="6" r:id="rId6"/>
    <sheet name="20.7" sheetId="7" r:id="rId7"/>
    <sheet name="20.8" sheetId="8" r:id="rId8"/>
    <sheet name="20.9" sheetId="9" r:id="rId9"/>
    <sheet name="20.10" sheetId="10" r:id="rId10"/>
    <sheet name="20.11" sheetId="11" r:id="rId11"/>
    <sheet name="20.12" sheetId="12" r:id="rId12"/>
    <sheet name="20.13" sheetId="13" r:id="rId13"/>
    <sheet name="20.14" sheetId="14" r:id="rId14"/>
    <sheet name="20.15" sheetId="15" r:id="rId15"/>
    <sheet name="20.16" sheetId="16" r:id="rId16"/>
    <sheet name="20.17" sheetId="17" r:id="rId17"/>
    <sheet name="20.18" sheetId="18" r:id="rId18"/>
    <sheet name="20.19" sheetId="19" r:id="rId19"/>
    <sheet name="20.20" sheetId="20" r:id="rId20"/>
    <sheet name="20.21" sheetId="21" r:id="rId21"/>
    <sheet name="20.22" sheetId="22" r:id="rId22"/>
    <sheet name="20.23" sheetId="23" r:id="rId23"/>
    <sheet name="20.24" sheetId="24" r:id="rId24"/>
    <sheet name="20.25" sheetId="25" r:id="rId25"/>
    <sheet name="20.26" sheetId="26" r:id="rId26"/>
    <sheet name="20.27" sheetId="27" r:id="rId27"/>
    <sheet name="20.28" sheetId="28" r:id="rId28"/>
    <sheet name="20.29" sheetId="29" r:id="rId29"/>
    <sheet name="20.30" sheetId="30" r:id="rId30"/>
    <sheet name="20.31" sheetId="31" r:id="rId31"/>
    <sheet name="20.32" sheetId="32" r:id="rId32"/>
    <sheet name="20.33" sheetId="33" r:id="rId33"/>
    <sheet name="20.34" sheetId="34" r:id="rId34"/>
    <sheet name="20.35" sheetId="35" r:id="rId35"/>
    <sheet name="20.36" sheetId="36" r:id="rId36"/>
    <sheet name="20.37" sheetId="37" r:id="rId37"/>
    <sheet name="20.38" sheetId="38" r:id="rId38"/>
    <sheet name="20.39" sheetId="39" r:id="rId39"/>
    <sheet name="20.40" sheetId="40" r:id="rId40"/>
    <sheet name="20.41" sheetId="41" r:id="rId41"/>
    <sheet name="20.42" sheetId="42" r:id="rId42"/>
    <sheet name="20.43" sheetId="43" r:id="rId43"/>
    <sheet name="20.44" sheetId="44" r:id="rId44"/>
    <sheet name="20.45" sheetId="45" r:id="rId45"/>
    <sheet name="20.46" sheetId="46" r:id="rId46"/>
    <sheet name="20.47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0">'20.1'!#REF!</definedName>
    <definedName name="\A" localSheetId="9">'20.10'!#REF!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'[2]p395fao'!$B$75</definedName>
    <definedName name="\A" localSheetId="14">'20.15'!#REF!</definedName>
    <definedName name="\A" localSheetId="15">'[2]p395fao'!$B$75</definedName>
    <definedName name="\A" localSheetId="16">'[2]p395fao'!$B$75</definedName>
    <definedName name="\A" localSheetId="17">'[2]p395fao'!$B$75</definedName>
    <definedName name="\A" localSheetId="18">'[2]p395fao'!$B$75</definedName>
    <definedName name="\A" localSheetId="1">'[2]p395fao'!$B$75</definedName>
    <definedName name="\A" localSheetId="19">'[2]p395fao'!$B$75</definedName>
    <definedName name="\A" localSheetId="20">'[2]p395fao'!$B$75</definedName>
    <definedName name="\A" localSheetId="21">'20.22'!#REF!</definedName>
    <definedName name="\A" localSheetId="22">'20.23'!#REF!</definedName>
    <definedName name="\A" localSheetId="23">'20.24'!#REF!</definedName>
    <definedName name="\A" localSheetId="24">'[2]p395fao'!$B$75</definedName>
    <definedName name="\A" localSheetId="25">#REF!</definedName>
    <definedName name="\A" localSheetId="26">#REF!</definedName>
    <definedName name="\A" localSheetId="27">#REF!</definedName>
    <definedName name="\A" localSheetId="28">'20.29'!#REF!</definedName>
    <definedName name="\A" localSheetId="2">'[2]p395fao'!$B$75</definedName>
    <definedName name="\A" localSheetId="29">'20.30'!#REF!</definedName>
    <definedName name="\A" localSheetId="30">'20.31'!#REF!</definedName>
    <definedName name="\A" localSheetId="31">#REF!</definedName>
    <definedName name="\A" localSheetId="32">#REF!</definedName>
    <definedName name="\A" localSheetId="33">'[2]p395fao'!$B$75</definedName>
    <definedName name="\A" localSheetId="34">'[2]p395fao'!$B$75</definedName>
    <definedName name="\A" localSheetId="35">'20.36'!#REF!</definedName>
    <definedName name="\A" localSheetId="36">'20.37'!#REF!</definedName>
    <definedName name="\A" localSheetId="37">'[2]p395fao'!$B$75</definedName>
    <definedName name="\A" localSheetId="38">'[2]p395fao'!$B$75</definedName>
    <definedName name="\A" localSheetId="3">'[2]p395fao'!$B$75</definedName>
    <definedName name="\A" localSheetId="39">'[2]p395fao'!$B$75</definedName>
    <definedName name="\A" localSheetId="40">'[2]p395fao'!$B$75</definedName>
    <definedName name="\A" localSheetId="41">'[4]GANADE1'!$B$77</definedName>
    <definedName name="\A" localSheetId="42">'[4]GANADE1'!$B$77</definedName>
    <definedName name="\A" localSheetId="43">'[2]p395fao'!$B$75</definedName>
    <definedName name="\A" localSheetId="44">'[2]p395fao'!$B$75</definedName>
    <definedName name="\A" localSheetId="45">'[2]p395fao'!$B$75</definedName>
    <definedName name="\A" localSheetId="46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'20.8'!#REF!</definedName>
    <definedName name="\A" localSheetId="8">'20.9'!#REF!</definedName>
    <definedName name="\A">#REF!</definedName>
    <definedName name="\B" localSheetId="11">'[3]p405'!#REF!</definedName>
    <definedName name="\B" localSheetId="12">'[3]p405'!#REF!</definedName>
    <definedName name="\B" localSheetId="13">'[3]p405'!#REF!</definedName>
    <definedName name="\B" localSheetId="14">'[3]p405'!#REF!</definedName>
    <definedName name="\B" localSheetId="17">'[3]p405'!#REF!</definedName>
    <definedName name="\B" localSheetId="18">'[3]p405'!#REF!</definedName>
    <definedName name="\B" localSheetId="19">'[3]p405'!#REF!</definedName>
    <definedName name="\B" localSheetId="20">'[3]p405'!#REF!</definedName>
    <definedName name="\B" localSheetId="21">'[3]p405'!#REF!</definedName>
    <definedName name="\B" localSheetId="24">'[3]p405'!#REF!</definedName>
    <definedName name="\B" localSheetId="25">#REF!</definedName>
    <definedName name="\B" localSheetId="26">#REF!</definedName>
    <definedName name="\B" localSheetId="27">#REF!</definedName>
    <definedName name="\B" localSheetId="28">'[3]p405'!#REF!</definedName>
    <definedName name="\B" localSheetId="31">#REF!</definedName>
    <definedName name="\B" localSheetId="32">#REF!</definedName>
    <definedName name="\B" localSheetId="33">'[3]p405'!#REF!</definedName>
    <definedName name="\B" localSheetId="34">'[3]p405'!#REF!</definedName>
    <definedName name="\B" localSheetId="35">'[3]p405'!#REF!</definedName>
    <definedName name="\B" localSheetId="37">'[3]p405'!#REF!</definedName>
    <definedName name="\B" localSheetId="38">'[3]p405'!#REF!</definedName>
    <definedName name="\B" localSheetId="39">'[3]p405'!#REF!</definedName>
    <definedName name="\B" localSheetId="41">'[6]19.22'!#REF!</definedName>
    <definedName name="\B" localSheetId="42">'[6]19.22'!#REF!</definedName>
    <definedName name="\B" localSheetId="44">'[3]p405'!#REF!</definedName>
    <definedName name="\B" localSheetId="45">'[3]p405'!#REF!</definedName>
    <definedName name="\B" localSheetId="46">'[3]p405'!#REF!</definedName>
    <definedName name="\B" localSheetId="4">'[3]p405'!#REF!</definedName>
    <definedName name="\B" localSheetId="7">'[3]p405'!#REF!</definedName>
    <definedName name="\B">'[3]p405'!#REF!</definedName>
    <definedName name="\C" localSheetId="0">'20.1'!#REF!</definedName>
    <definedName name="\C" localSheetId="9">'20.10'!#REF!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'[2]p395fao'!$B$77</definedName>
    <definedName name="\C" localSheetId="14">'20.15'!#REF!</definedName>
    <definedName name="\C" localSheetId="15">'20.16'!#REF!</definedName>
    <definedName name="\C" localSheetId="16">'20.17'!#REF!</definedName>
    <definedName name="\C" localSheetId="17">'[2]p395fao'!$B$77</definedName>
    <definedName name="\C" localSheetId="18">'[2]p395fao'!$B$77</definedName>
    <definedName name="\C" localSheetId="1">'[2]p395fao'!$B$77</definedName>
    <definedName name="\C" localSheetId="19">'[2]p395fao'!$B$77</definedName>
    <definedName name="\C" localSheetId="20">'[2]p395fao'!$B$77</definedName>
    <definedName name="\C" localSheetId="21">'20.22'!#REF!</definedName>
    <definedName name="\C" localSheetId="22">'20.23'!#REF!</definedName>
    <definedName name="\C" localSheetId="23">'20.24'!#REF!</definedName>
    <definedName name="\C" localSheetId="24">'[2]p395fao'!$B$77</definedName>
    <definedName name="\C" localSheetId="25">#REF!</definedName>
    <definedName name="\C" localSheetId="26">#REF!</definedName>
    <definedName name="\C" localSheetId="27">#REF!</definedName>
    <definedName name="\C" localSheetId="28">'20.29'!#REF!</definedName>
    <definedName name="\C" localSheetId="2">'[2]p395fao'!$B$77</definedName>
    <definedName name="\C" localSheetId="29">'20.30'!#REF!</definedName>
    <definedName name="\C" localSheetId="30">'20.31'!#REF!</definedName>
    <definedName name="\C" localSheetId="31">#REF!</definedName>
    <definedName name="\C" localSheetId="32">#REF!</definedName>
    <definedName name="\C" localSheetId="33">'[2]p395fao'!$B$77</definedName>
    <definedName name="\C" localSheetId="34">'[2]p395fao'!$B$77</definedName>
    <definedName name="\C" localSheetId="35">'20.36'!#REF!</definedName>
    <definedName name="\C" localSheetId="36">'20.37'!#REF!</definedName>
    <definedName name="\C" localSheetId="37">'[2]p395fao'!$B$77</definedName>
    <definedName name="\C" localSheetId="38">'[2]p395fao'!$B$77</definedName>
    <definedName name="\C" localSheetId="3">'[2]p395fao'!$B$77</definedName>
    <definedName name="\C" localSheetId="39">'[2]p395fao'!$B$77</definedName>
    <definedName name="\C" localSheetId="40">'[2]p395fao'!$B$77</definedName>
    <definedName name="\C" localSheetId="41">'[4]GANADE1'!$B$79</definedName>
    <definedName name="\C" localSheetId="42">'[4]GANADE1'!$B$79</definedName>
    <definedName name="\C" localSheetId="43">'[2]p395fao'!$B$77</definedName>
    <definedName name="\C" localSheetId="44">'[2]p395fao'!$B$77</definedName>
    <definedName name="\C" localSheetId="45">'[2]p395fao'!$B$77</definedName>
    <definedName name="\C" localSheetId="46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'20.8'!#REF!</definedName>
    <definedName name="\C" localSheetId="8">'20.9'!#REF!</definedName>
    <definedName name="\C">#REF!</definedName>
    <definedName name="\D" localSheetId="11">'[2]p395fao'!$B$79</definedName>
    <definedName name="\D" localSheetId="12">'[2]p395fao'!$B$79</definedName>
    <definedName name="\D" localSheetId="13">'[2]p395fao'!$B$79</definedName>
    <definedName name="\D" localSheetId="14">'[2]p395fao'!$B$79</definedName>
    <definedName name="\D" localSheetId="17">'[2]p395fao'!$B$79</definedName>
    <definedName name="\D" localSheetId="18">'[2]p395fao'!$B$79</definedName>
    <definedName name="\D" localSheetId="19">'[2]p395fao'!$B$79</definedName>
    <definedName name="\D" localSheetId="20">'[2]p395fao'!$B$79</definedName>
    <definedName name="\D" localSheetId="21">'[2]p395fao'!$B$79</definedName>
    <definedName name="\D" localSheetId="24">'[2]p395fao'!$B$79</definedName>
    <definedName name="\D" localSheetId="25">'[6]19.11-12'!$B$51</definedName>
    <definedName name="\D" localSheetId="26">'[6]19.11-12'!$B$51</definedName>
    <definedName name="\D" localSheetId="27">'[6]19.11-12'!$B$51</definedName>
    <definedName name="\D" localSheetId="28">'[2]p395fao'!$B$79</definedName>
    <definedName name="\D" localSheetId="31">'[6]19.11-12'!$B$51</definedName>
    <definedName name="\D" localSheetId="32">'[6]19.11-12'!$B$51</definedName>
    <definedName name="\D" localSheetId="33">'[2]p395fao'!$B$79</definedName>
    <definedName name="\D" localSheetId="34">'[2]p395fao'!$B$79</definedName>
    <definedName name="\D" localSheetId="35">'[2]p395fao'!$B$79</definedName>
    <definedName name="\D" localSheetId="37">'[2]p395fao'!$B$79</definedName>
    <definedName name="\D" localSheetId="38">'[2]p395fao'!$B$79</definedName>
    <definedName name="\D" localSheetId="39">'[2]p395fao'!$B$79</definedName>
    <definedName name="\D" localSheetId="41">'[6]19.11-12'!$B$51</definedName>
    <definedName name="\D" localSheetId="42">'[6]19.11-12'!$B$51</definedName>
    <definedName name="\D" localSheetId="44">'[2]p395fao'!$B$79</definedName>
    <definedName name="\D" localSheetId="45">'[2]p395fao'!$B$79</definedName>
    <definedName name="\D" localSheetId="46">'[2]p395fao'!$B$79</definedName>
    <definedName name="\D" localSheetId="4">'[2]p395fao'!$B$79</definedName>
    <definedName name="\D" localSheetId="7">'[2]p395fao'!$B$79</definedName>
    <definedName name="\D">'[2]p395fao'!$B$79</definedName>
    <definedName name="\G" localSheetId="0">'20.1'!#REF!</definedName>
    <definedName name="\G" localSheetId="9">'20.10'!#REF!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'[2]p395fao'!#REF!</definedName>
    <definedName name="\G" localSheetId="14">'20.15'!#REF!</definedName>
    <definedName name="\G" localSheetId="15">'20.16'!#REF!</definedName>
    <definedName name="\G" localSheetId="16">'20.17'!#REF!</definedName>
    <definedName name="\G" localSheetId="17">'[2]p395fao'!#REF!</definedName>
    <definedName name="\G" localSheetId="18">'[2]p395fao'!#REF!</definedName>
    <definedName name="\G" localSheetId="1">'[2]p395fao'!#REF!</definedName>
    <definedName name="\G" localSheetId="19">'[2]p395fao'!#REF!</definedName>
    <definedName name="\G" localSheetId="20">'[2]p395fao'!#REF!</definedName>
    <definedName name="\G" localSheetId="21">'20.22'!#REF!</definedName>
    <definedName name="\G" localSheetId="22">'20.23'!#REF!</definedName>
    <definedName name="\G" localSheetId="23">'20.24'!#REF!</definedName>
    <definedName name="\G" localSheetId="24">'[2]p395fao'!#REF!</definedName>
    <definedName name="\G" localSheetId="25">#REF!</definedName>
    <definedName name="\G" localSheetId="26">#REF!</definedName>
    <definedName name="\G" localSheetId="27">#REF!</definedName>
    <definedName name="\G" localSheetId="28">'20.29'!#REF!</definedName>
    <definedName name="\G" localSheetId="2">'[2]p395fao'!#REF!</definedName>
    <definedName name="\G" localSheetId="29">'20.30'!#REF!</definedName>
    <definedName name="\G" localSheetId="30">'20.31'!#REF!</definedName>
    <definedName name="\G" localSheetId="31">#REF!</definedName>
    <definedName name="\G" localSheetId="32">#REF!</definedName>
    <definedName name="\G" localSheetId="33">'[2]p395fao'!#REF!</definedName>
    <definedName name="\G" localSheetId="34">'[2]p395fao'!#REF!</definedName>
    <definedName name="\G" localSheetId="35">'20.36'!#REF!</definedName>
    <definedName name="\G" localSheetId="36">'20.37'!#REF!</definedName>
    <definedName name="\G" localSheetId="37">'[2]p395fao'!#REF!</definedName>
    <definedName name="\G" localSheetId="38">'[2]p395fao'!#REF!</definedName>
    <definedName name="\G" localSheetId="3">'[2]p395fao'!#REF!</definedName>
    <definedName name="\G" localSheetId="39">'[2]p395fao'!#REF!</definedName>
    <definedName name="\G" localSheetId="40">'[2]p395fao'!#REF!</definedName>
    <definedName name="\G" localSheetId="41">'[4]GANADE1'!$B$75</definedName>
    <definedName name="\G" localSheetId="42">'[4]GANADE1'!$B$75</definedName>
    <definedName name="\G" localSheetId="43">'[2]p395fao'!#REF!</definedName>
    <definedName name="\G" localSheetId="44">'[2]p395fao'!#REF!</definedName>
    <definedName name="\G" localSheetId="45">'[2]p395fao'!#REF!</definedName>
    <definedName name="\G" localSheetId="46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'20.8'!#REF!</definedName>
    <definedName name="\G" localSheetId="8">'20.9'!#REF!</definedName>
    <definedName name="\G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4">#REF!</definedName>
    <definedName name="\I" localSheetId="25">#REF!</definedName>
    <definedName name="\I" localSheetId="26">#REF!</definedName>
    <definedName name="\I" localSheetId="27">#REF!</definedName>
    <definedName name="\I" localSheetId="28">#REF!</definedName>
    <definedName name="\I" localSheetId="31">#REF!</definedName>
    <definedName name="\I" localSheetId="32">#REF!</definedName>
    <definedName name="\I" localSheetId="33">#REF!</definedName>
    <definedName name="\I" localSheetId="34">#REF!</definedName>
    <definedName name="\I" localSheetId="35">#REF!</definedName>
    <definedName name="\I" localSheetId="37">#REF!</definedName>
    <definedName name="\I" localSheetId="38">#REF!</definedName>
    <definedName name="\I" localSheetId="39">#REF!</definedName>
    <definedName name="\I" localSheetId="41">#REF!</definedName>
    <definedName name="\I" localSheetId="42">#REF!</definedName>
    <definedName name="\I" localSheetId="44">#REF!</definedName>
    <definedName name="\I" localSheetId="45">#REF!</definedName>
    <definedName name="\I" localSheetId="46">#REF!</definedName>
    <definedName name="\I" localSheetId="4">#REF!</definedName>
    <definedName name="\I" localSheetId="7">#REF!</definedName>
    <definedName name="\I">#REF!</definedName>
    <definedName name="\L" localSheetId="11">'[2]p395fao'!$B$81</definedName>
    <definedName name="\L" localSheetId="12">'[2]p395fao'!$B$81</definedName>
    <definedName name="\L" localSheetId="13">'[2]p395fao'!$B$81</definedName>
    <definedName name="\L" localSheetId="14">'[2]p395fao'!$B$81</definedName>
    <definedName name="\L" localSheetId="17">'[2]p395fao'!$B$81</definedName>
    <definedName name="\L" localSheetId="18">'[2]p395fao'!$B$81</definedName>
    <definedName name="\L" localSheetId="19">'[2]p395fao'!$B$81</definedName>
    <definedName name="\L" localSheetId="20">'[2]p395fao'!$B$81</definedName>
    <definedName name="\L" localSheetId="21">'[2]p395fao'!$B$81</definedName>
    <definedName name="\L" localSheetId="24">'[2]p395fao'!$B$81</definedName>
    <definedName name="\L" localSheetId="25">'[6]19.11-12'!$B$53</definedName>
    <definedName name="\L" localSheetId="26">'[6]19.11-12'!$B$53</definedName>
    <definedName name="\L" localSheetId="27">'[6]19.11-12'!$B$53</definedName>
    <definedName name="\L" localSheetId="28">'[2]p395fao'!$B$81</definedName>
    <definedName name="\L" localSheetId="31">'[6]19.11-12'!$B$53</definedName>
    <definedName name="\L" localSheetId="32">'[6]19.11-12'!$B$53</definedName>
    <definedName name="\L" localSheetId="33">'[2]p395fao'!$B$81</definedName>
    <definedName name="\L" localSheetId="34">'[2]p395fao'!$B$81</definedName>
    <definedName name="\L" localSheetId="35">'[2]p395fao'!$B$81</definedName>
    <definedName name="\L" localSheetId="36">'20.37'!#REF!</definedName>
    <definedName name="\L" localSheetId="37">'[2]p395fao'!$B$81</definedName>
    <definedName name="\L" localSheetId="38">'[2]p395fao'!$B$81</definedName>
    <definedName name="\L" localSheetId="39">'[2]p395fao'!$B$81</definedName>
    <definedName name="\L" localSheetId="41">'[6]19.11-12'!$B$53</definedName>
    <definedName name="\L" localSheetId="42">'[6]19.11-12'!$B$53</definedName>
    <definedName name="\L" localSheetId="44">'[2]p395fao'!$B$81</definedName>
    <definedName name="\L" localSheetId="45">'[2]p395fao'!$B$81</definedName>
    <definedName name="\L" localSheetId="46">'[2]p395fao'!$B$81</definedName>
    <definedName name="\L" localSheetId="4">'[2]p395fao'!$B$81</definedName>
    <definedName name="\L" localSheetId="7">'[2]p395fao'!$B$81</definedName>
    <definedName name="\L">'[2]p395fao'!$B$81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28">#REF!</definedName>
    <definedName name="\N" localSheetId="2">#REF!</definedName>
    <definedName name="\N" localSheetId="29">#REF!</definedName>
    <definedName name="\N" localSheetId="30">#REF!</definedName>
    <definedName name="\N" localSheetId="31">#REF!</definedName>
    <definedName name="\N" localSheetId="32">#REF!</definedName>
    <definedName name="\N" localSheetId="33">#REF!</definedName>
    <definedName name="\N" localSheetId="34">#REF!</definedName>
    <definedName name="\N" localSheetId="35">#REF!</definedName>
    <definedName name="\N" localSheetId="36">#REF!</definedName>
    <definedName name="\N" localSheetId="37">#REF!</definedName>
    <definedName name="\N" localSheetId="38">#REF!</definedName>
    <definedName name="\N" localSheetId="3">#REF!</definedName>
    <definedName name="\N" localSheetId="39">#REF!</definedName>
    <definedName name="\N" localSheetId="40">#REF!</definedName>
    <definedName name="\N" localSheetId="41">#REF!</definedName>
    <definedName name="\N" localSheetId="42">#REF!</definedName>
    <definedName name="\N" localSheetId="43">#REF!</definedName>
    <definedName name="\N" localSheetId="44">#REF!</definedName>
    <definedName name="\N" localSheetId="45">#REF!</definedName>
    <definedName name="\N" localSheetId="46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7">'[2]19.18-19'!#REF!</definedName>
    <definedName name="\T" localSheetId="18">'[2]19.18-19'!#REF!</definedName>
    <definedName name="\T" localSheetId="19">'[2]19.18-19'!#REF!</definedName>
    <definedName name="\T" localSheetId="20">'[2]19.18-19'!#REF!</definedName>
    <definedName name="\T" localSheetId="21">'[2]19.18-19'!#REF!</definedName>
    <definedName name="\T" localSheetId="24">'[2]19.18-19'!#REF!</definedName>
    <definedName name="\T" localSheetId="25">'[9]GANADE10'!$B$90</definedName>
    <definedName name="\T" localSheetId="26">'[9]GANADE10'!$B$90</definedName>
    <definedName name="\T" localSheetId="27">'[9]GANADE10'!$B$90</definedName>
    <definedName name="\T" localSheetId="28">'[2]19.18-19'!#REF!</definedName>
    <definedName name="\T" localSheetId="31">'[9]GANADE10'!$B$90</definedName>
    <definedName name="\T" localSheetId="32">'[9]GANADE10'!$B$90</definedName>
    <definedName name="\T" localSheetId="33">'[2]19.18-19'!#REF!</definedName>
    <definedName name="\T" localSheetId="34">'[2]19.18-19'!#REF!</definedName>
    <definedName name="\T" localSheetId="35">'[2]19.18-19'!#REF!</definedName>
    <definedName name="\T" localSheetId="36">'20.37'!#REF!</definedName>
    <definedName name="\T" localSheetId="37">'[2]19.18-19'!#REF!</definedName>
    <definedName name="\T" localSheetId="38">'[2]19.18-19'!#REF!</definedName>
    <definedName name="\T" localSheetId="39">'[2]19.18-19'!#REF!</definedName>
    <definedName name="\T" localSheetId="41">'[6]19.18-19'!#REF!</definedName>
    <definedName name="\T" localSheetId="42">'[6]19.18-19'!#REF!</definedName>
    <definedName name="\T" localSheetId="44">'[2]19.18-19'!#REF!</definedName>
    <definedName name="\T" localSheetId="45">'[2]19.18-19'!#REF!</definedName>
    <definedName name="\T" localSheetId="46">'[2]19.18-19'!#REF!</definedName>
    <definedName name="\T" localSheetId="4">'[2]19.18-19'!#REF!</definedName>
    <definedName name="\T" localSheetId="7">'[2]19.18-19'!#REF!</definedName>
    <definedName name="\T">'[2]19.18-19'!#REF!</definedName>
    <definedName name="__123Graph_A" localSheetId="11" hidden="1">'[2]p399fao'!#REF!</definedName>
    <definedName name="__123Graph_A" localSheetId="12" hidden="1">'[2]p399fao'!#REF!</definedName>
    <definedName name="__123Graph_A" localSheetId="13" hidden="1">'[2]p399fao'!#REF!</definedName>
    <definedName name="__123Graph_A" localSheetId="14" hidden="1">'[2]p399fao'!#REF!</definedName>
    <definedName name="__123Graph_A" localSheetId="17" hidden="1">'[2]p399fao'!#REF!</definedName>
    <definedName name="__123Graph_A" localSheetId="18" hidden="1">'[2]p399fao'!#REF!</definedName>
    <definedName name="__123Graph_A" localSheetId="19" hidden="1">'[2]p399fao'!#REF!</definedName>
    <definedName name="__123Graph_A" localSheetId="20" hidden="1">'[2]p399fao'!#REF!</definedName>
    <definedName name="__123Graph_A" localSheetId="21" hidden="1">'[2]p399fao'!#REF!</definedName>
    <definedName name="__123Graph_A" localSheetId="22" hidden="1">'20.23'!#REF!</definedName>
    <definedName name="__123Graph_A" localSheetId="23" hidden="1">'20.24'!$B$5:$B$28</definedName>
    <definedName name="__123Graph_A" localSheetId="24" hidden="1">'[2]p399fao'!#REF!</definedName>
    <definedName name="__123Graph_A" localSheetId="25" hidden="1">'[6]19.14-15'!$B$34:$B$37</definedName>
    <definedName name="__123Graph_A" localSheetId="26" hidden="1">'[6]19.14-15'!$B$34:$B$37</definedName>
    <definedName name="__123Graph_A" localSheetId="27" hidden="1">'[6]19.14-15'!$B$34:$B$37</definedName>
    <definedName name="__123Graph_A" localSheetId="28" hidden="1">'[2]p399fao'!#REF!</definedName>
    <definedName name="__123Graph_A" localSheetId="31" hidden="1">'[6]19.14-15'!$B$34:$B$37</definedName>
    <definedName name="__123Graph_A" localSheetId="32" hidden="1">'[6]19.14-15'!$B$34:$B$37</definedName>
    <definedName name="__123Graph_A" localSheetId="33" hidden="1">'[2]p399fao'!#REF!</definedName>
    <definedName name="__123Graph_A" localSheetId="34" hidden="1">'[2]p399fao'!#REF!</definedName>
    <definedName name="__123Graph_A" localSheetId="35" hidden="1">'[2]p399fao'!#REF!</definedName>
    <definedName name="__123Graph_A" localSheetId="37" hidden="1">'[2]p399fao'!#REF!</definedName>
    <definedName name="__123Graph_A" localSheetId="38" hidden="1">'[2]p399fao'!#REF!</definedName>
    <definedName name="__123Graph_A" localSheetId="39" hidden="1">'[2]p399fao'!#REF!</definedName>
    <definedName name="__123Graph_A" localSheetId="41" hidden="1">'[6]19.14-15'!$B$34:$B$37</definedName>
    <definedName name="__123Graph_A" localSheetId="42" hidden="1">'[6]19.14-15'!$B$34:$B$37</definedName>
    <definedName name="__123Graph_A" localSheetId="44" hidden="1">'[2]p399fao'!#REF!</definedName>
    <definedName name="__123Graph_A" localSheetId="45" hidden="1">'[2]p399fao'!#REF!</definedName>
    <definedName name="__123Graph_A" localSheetId="46" hidden="1">'[2]p399fao'!#REF!</definedName>
    <definedName name="__123Graph_A" localSheetId="4" hidden="1">'[2]p399fao'!#REF!</definedName>
    <definedName name="__123Graph_A" localSheetId="7" hidden="1">'[2]p399fao'!#REF!</definedName>
    <definedName name="__123Graph_A" hidden="1">'[2]p399fao'!#REF!</definedName>
    <definedName name="__123Graph_ACurrent" localSheetId="11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localSheetId="14" hidden="1">'[2]p399fao'!#REF!</definedName>
    <definedName name="__123Graph_ACurrent" localSheetId="17" hidden="1">'[2]p399fao'!#REF!</definedName>
    <definedName name="__123Graph_ACurrent" localSheetId="18" hidden="1">'[2]p399fao'!#REF!</definedName>
    <definedName name="__123Graph_ACurrent" localSheetId="19" hidden="1">'[2]p399fao'!#REF!</definedName>
    <definedName name="__123Graph_ACurrent" localSheetId="20" hidden="1">'[2]p399fao'!#REF!</definedName>
    <definedName name="__123Graph_ACurrent" localSheetId="21" hidden="1">'[2]p399fao'!#REF!</definedName>
    <definedName name="__123Graph_ACurrent" localSheetId="24" hidden="1">'[2]p399fao'!#REF!</definedName>
    <definedName name="__123Graph_ACurrent" localSheetId="25" hidden="1">'[6]19.14-15'!$B$34:$B$37</definedName>
    <definedName name="__123Graph_ACurrent" localSheetId="26" hidden="1">'[6]19.14-15'!$B$34:$B$37</definedName>
    <definedName name="__123Graph_ACurrent" localSheetId="27" hidden="1">'[6]19.14-15'!$B$34:$B$37</definedName>
    <definedName name="__123Graph_ACurrent" localSheetId="28" hidden="1">'[2]p399fao'!#REF!</definedName>
    <definedName name="__123Graph_ACurrent" localSheetId="31" hidden="1">'[6]19.14-15'!$B$34:$B$37</definedName>
    <definedName name="__123Graph_ACurrent" localSheetId="32" hidden="1">'[6]19.14-15'!$B$34:$B$37</definedName>
    <definedName name="__123Graph_ACurrent" localSheetId="33" hidden="1">'[2]p399fao'!#REF!</definedName>
    <definedName name="__123Graph_ACurrent" localSheetId="34" hidden="1">'[2]p399fao'!#REF!</definedName>
    <definedName name="__123Graph_ACurrent" localSheetId="35" hidden="1">'[2]p399fao'!#REF!</definedName>
    <definedName name="__123Graph_ACurrent" localSheetId="37" hidden="1">'[2]p399fao'!#REF!</definedName>
    <definedName name="__123Graph_ACurrent" localSheetId="38" hidden="1">'[2]p399fao'!#REF!</definedName>
    <definedName name="__123Graph_ACurrent" localSheetId="39" hidden="1">'[2]p399fao'!#REF!</definedName>
    <definedName name="__123Graph_ACurrent" localSheetId="41" hidden="1">'[6]19.14-15'!$B$34:$B$37</definedName>
    <definedName name="__123Graph_ACurrent" localSheetId="42" hidden="1">'[6]19.14-15'!$B$34:$B$37</definedName>
    <definedName name="__123Graph_ACurrent" localSheetId="44" hidden="1">'[2]p399fao'!#REF!</definedName>
    <definedName name="__123Graph_ACurrent" localSheetId="45" hidden="1">'[2]p399fao'!#REF!</definedName>
    <definedName name="__123Graph_ACurrent" localSheetId="46" hidden="1">'[2]p399fao'!#REF!</definedName>
    <definedName name="__123Graph_ACurrent" localSheetId="4" hidden="1">'[2]p399fao'!#REF!</definedName>
    <definedName name="__123Graph_ACurrent" localSheetId="7" hidden="1">'[2]p399fao'!#REF!</definedName>
    <definedName name="__123Graph_ACurrent" hidden="1">'[2]p399fao'!#REF!</definedName>
    <definedName name="__123Graph_AGrßfico1" localSheetId="11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localSheetId="14" hidden="1">'[2]p399fao'!#REF!</definedName>
    <definedName name="__123Graph_AGrßfico1" localSheetId="17" hidden="1">'[2]p399fao'!#REF!</definedName>
    <definedName name="__123Graph_AGrßfico1" localSheetId="18" hidden="1">'[2]p399fao'!#REF!</definedName>
    <definedName name="__123Graph_AGrßfico1" localSheetId="19" hidden="1">'[2]p399fao'!#REF!</definedName>
    <definedName name="__123Graph_AGrßfico1" localSheetId="20" hidden="1">'[2]p399fao'!#REF!</definedName>
    <definedName name="__123Graph_AGrßfico1" localSheetId="21" hidden="1">'[2]p399fao'!#REF!</definedName>
    <definedName name="__123Graph_AGrßfico1" localSheetId="24" hidden="1">'[2]p399fao'!#REF!</definedName>
    <definedName name="__123Graph_AGrßfico1" localSheetId="25" hidden="1">'[6]19.14-15'!$B$34:$B$37</definedName>
    <definedName name="__123Graph_AGrßfico1" localSheetId="26" hidden="1">'[6]19.14-15'!$B$34:$B$37</definedName>
    <definedName name="__123Graph_AGrßfico1" localSheetId="27" hidden="1">'[6]19.14-15'!$B$34:$B$37</definedName>
    <definedName name="__123Graph_AGrßfico1" localSheetId="28" hidden="1">'[2]p399fao'!#REF!</definedName>
    <definedName name="__123Graph_AGrßfico1" localSheetId="31" hidden="1">'[6]19.14-15'!$B$34:$B$37</definedName>
    <definedName name="__123Graph_AGrßfico1" localSheetId="32" hidden="1">'[6]19.14-15'!$B$34:$B$37</definedName>
    <definedName name="__123Graph_AGrßfico1" localSheetId="33" hidden="1">'[2]p399fao'!#REF!</definedName>
    <definedName name="__123Graph_AGrßfico1" localSheetId="34" hidden="1">'[2]p399fao'!#REF!</definedName>
    <definedName name="__123Graph_AGrßfico1" localSheetId="35" hidden="1">'[2]p399fao'!#REF!</definedName>
    <definedName name="__123Graph_AGrßfico1" localSheetId="37" hidden="1">'[2]p399fao'!#REF!</definedName>
    <definedName name="__123Graph_AGrßfico1" localSheetId="38" hidden="1">'[2]p399fao'!#REF!</definedName>
    <definedName name="__123Graph_AGrßfico1" localSheetId="39" hidden="1">'[2]p399fao'!#REF!</definedName>
    <definedName name="__123Graph_AGrßfico1" localSheetId="41" hidden="1">'[6]19.14-15'!$B$34:$B$37</definedName>
    <definedName name="__123Graph_AGrßfico1" localSheetId="42" hidden="1">'[6]19.14-15'!$B$34:$B$37</definedName>
    <definedName name="__123Graph_AGrßfico1" localSheetId="44" hidden="1">'[2]p399fao'!#REF!</definedName>
    <definedName name="__123Graph_AGrßfico1" localSheetId="45" hidden="1">'[2]p399fao'!#REF!</definedName>
    <definedName name="__123Graph_AGrßfico1" localSheetId="46" hidden="1">'[2]p399fao'!#REF!</definedName>
    <definedName name="__123Graph_AGrßfico1" localSheetId="4" hidden="1">'[2]p399fao'!#REF!</definedName>
    <definedName name="__123Graph_AGrßfico1" localSheetId="7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'[2]p399fao'!#REF!</definedName>
    <definedName name="__123Graph_B" localSheetId="17" hidden="1">'[2]p399fao'!#REF!</definedName>
    <definedName name="__123Graph_B" localSheetId="18" hidden="1">'[2]p399fao'!#REF!</definedName>
    <definedName name="__123Graph_B" localSheetId="1" hidden="1">'[2]p399fao'!#REF!</definedName>
    <definedName name="__123Graph_B" localSheetId="19" hidden="1">'[2]p399fao'!#REF!</definedName>
    <definedName name="__123Graph_B" localSheetId="20" hidden="1">'[2]p399fao'!#REF!</definedName>
    <definedName name="__123Graph_B" localSheetId="21" hidden="1">'[2]p399fao'!#REF!</definedName>
    <definedName name="__123Graph_B" localSheetId="22" hidden="1">'20.23'!#REF!</definedName>
    <definedName name="__123Graph_B" localSheetId="23" hidden="1">'20.24'!#REF!</definedName>
    <definedName name="__123Graph_B" localSheetId="24" hidden="1">'[2]p399fao'!#REF!</definedName>
    <definedName name="__123Graph_B" localSheetId="28" hidden="1">'[2]p399fao'!#REF!</definedName>
    <definedName name="__123Graph_B" localSheetId="2" hidden="1">'[2]p399fao'!#REF!</definedName>
    <definedName name="__123Graph_B" localSheetId="29" hidden="1">'[2]p399fao'!#REF!</definedName>
    <definedName name="__123Graph_B" localSheetId="30" hidden="1">'[2]p399fao'!#REF!</definedName>
    <definedName name="__123Graph_B" localSheetId="33" hidden="1">'[2]p399fao'!#REF!</definedName>
    <definedName name="__123Graph_B" localSheetId="34" hidden="1">'[2]p399fao'!#REF!</definedName>
    <definedName name="__123Graph_B" localSheetId="35" hidden="1">'[2]p399fao'!#REF!</definedName>
    <definedName name="__123Graph_B" localSheetId="36" hidden="1">'[2]p399fao'!#REF!</definedName>
    <definedName name="__123Graph_B" localSheetId="37" hidden="1">'[2]p399fao'!#REF!</definedName>
    <definedName name="__123Graph_B" localSheetId="38" hidden="1">'[2]p399fao'!#REF!</definedName>
    <definedName name="__123Graph_B" localSheetId="3" hidden="1">'[2]p399fao'!#REF!</definedName>
    <definedName name="__123Graph_B" localSheetId="39" hidden="1">'[2]p399fao'!#REF!</definedName>
    <definedName name="__123Graph_B" localSheetId="40" hidden="1">'[2]p399fao'!#REF!</definedName>
    <definedName name="__123Graph_B" localSheetId="41" hidden="1">'[10]p122'!#REF!</definedName>
    <definedName name="__123Graph_B" localSheetId="42" hidden="1">'[10]p122'!#REF!</definedName>
    <definedName name="__123Graph_B" localSheetId="43" hidden="1">'[2]p399fao'!#REF!</definedName>
    <definedName name="__123Graph_B" localSheetId="44" hidden="1">'[2]p399fao'!#REF!</definedName>
    <definedName name="__123Graph_B" localSheetId="45" hidden="1">'[2]p399fao'!#REF!</definedName>
    <definedName name="__123Graph_B" localSheetId="46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11" hidden="1">'[2]p399fao'!#REF!</definedName>
    <definedName name="__123Graph_BCurrent" localSheetId="12" hidden="1">'[2]p399fao'!#REF!</definedName>
    <definedName name="__123Graph_BCurrent" localSheetId="13" hidden="1">'[2]p399fao'!#REF!</definedName>
    <definedName name="__123Graph_BCurrent" localSheetId="14" hidden="1">'[2]p399fao'!#REF!</definedName>
    <definedName name="__123Graph_BCurrent" localSheetId="17" hidden="1">'[2]p399fao'!#REF!</definedName>
    <definedName name="__123Graph_BCurrent" localSheetId="18" hidden="1">'[2]p399fao'!#REF!</definedName>
    <definedName name="__123Graph_BCurrent" localSheetId="19" hidden="1">'[2]p399fao'!#REF!</definedName>
    <definedName name="__123Graph_BCurrent" localSheetId="20" hidden="1">'[2]p399fao'!#REF!</definedName>
    <definedName name="__123Graph_BCurrent" localSheetId="21" hidden="1">'[2]p399fao'!#REF!</definedName>
    <definedName name="__123Graph_BCurrent" localSheetId="24" hidden="1">'[2]p399fao'!#REF!</definedName>
    <definedName name="__123Graph_BCurrent" localSheetId="25" hidden="1">'[6]19.14-15'!#REF!</definedName>
    <definedName name="__123Graph_BCurrent" localSheetId="26" hidden="1">'[6]19.14-15'!#REF!</definedName>
    <definedName name="__123Graph_BCurrent" localSheetId="27" hidden="1">'[6]19.14-15'!#REF!</definedName>
    <definedName name="__123Graph_BCurrent" localSheetId="28" hidden="1">'[2]p399fao'!#REF!</definedName>
    <definedName name="__123Graph_BCurrent" localSheetId="31" hidden="1">'[6]19.14-15'!#REF!</definedName>
    <definedName name="__123Graph_BCurrent" localSheetId="32" hidden="1">'[6]19.14-15'!#REF!</definedName>
    <definedName name="__123Graph_BCurrent" localSheetId="33" hidden="1">'[2]p399fao'!#REF!</definedName>
    <definedName name="__123Graph_BCurrent" localSheetId="34" hidden="1">'[2]p399fao'!#REF!</definedName>
    <definedName name="__123Graph_BCurrent" localSheetId="35" hidden="1">'[2]p399fao'!#REF!</definedName>
    <definedName name="__123Graph_BCurrent" localSheetId="37" hidden="1">'[2]p399fao'!#REF!</definedName>
    <definedName name="__123Graph_BCurrent" localSheetId="38" hidden="1">'[2]p399fao'!#REF!</definedName>
    <definedName name="__123Graph_BCurrent" localSheetId="39" hidden="1">'[2]p399fao'!#REF!</definedName>
    <definedName name="__123Graph_BCurrent" localSheetId="41" hidden="1">'[6]19.14-15'!#REF!</definedName>
    <definedName name="__123Graph_BCurrent" localSheetId="42" hidden="1">'[6]19.14-15'!#REF!</definedName>
    <definedName name="__123Graph_BCurrent" localSheetId="44" hidden="1">'[2]p399fao'!#REF!</definedName>
    <definedName name="__123Graph_BCurrent" localSheetId="45" hidden="1">'[2]p399fao'!#REF!</definedName>
    <definedName name="__123Graph_BCurrent" localSheetId="46" hidden="1">'[2]p399fao'!#REF!</definedName>
    <definedName name="__123Graph_BCurrent" localSheetId="4" hidden="1">'[2]p399fao'!#REF!</definedName>
    <definedName name="__123Graph_BCurrent" localSheetId="7" hidden="1">'[2]p399fao'!#REF!</definedName>
    <definedName name="__123Graph_BCurrent" hidden="1">'[2]p399fao'!#REF!</definedName>
    <definedName name="__123Graph_BGrßfico1" localSheetId="11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localSheetId="14" hidden="1">'[2]p399fao'!#REF!</definedName>
    <definedName name="__123Graph_BGrßfico1" localSheetId="17" hidden="1">'[2]p399fao'!#REF!</definedName>
    <definedName name="__123Graph_BGrßfico1" localSheetId="18" hidden="1">'[2]p399fao'!#REF!</definedName>
    <definedName name="__123Graph_BGrßfico1" localSheetId="19" hidden="1">'[2]p399fao'!#REF!</definedName>
    <definedName name="__123Graph_BGrßfico1" localSheetId="20" hidden="1">'[2]p399fao'!#REF!</definedName>
    <definedName name="__123Graph_BGrßfico1" localSheetId="21" hidden="1">'[2]p399fao'!#REF!</definedName>
    <definedName name="__123Graph_BGrßfico1" localSheetId="24" hidden="1">'[2]p399fao'!#REF!</definedName>
    <definedName name="__123Graph_BGrßfico1" localSheetId="25" hidden="1">'[6]19.14-15'!#REF!</definedName>
    <definedName name="__123Graph_BGrßfico1" localSheetId="26" hidden="1">'[6]19.14-15'!#REF!</definedName>
    <definedName name="__123Graph_BGrßfico1" localSheetId="27" hidden="1">'[6]19.14-15'!#REF!</definedName>
    <definedName name="__123Graph_BGrßfico1" localSheetId="28" hidden="1">'[2]p399fao'!#REF!</definedName>
    <definedName name="__123Graph_BGrßfico1" localSheetId="31" hidden="1">'[6]19.14-15'!#REF!</definedName>
    <definedName name="__123Graph_BGrßfico1" localSheetId="32" hidden="1">'[6]19.14-15'!#REF!</definedName>
    <definedName name="__123Graph_BGrßfico1" localSheetId="33" hidden="1">'[2]p399fao'!#REF!</definedName>
    <definedName name="__123Graph_BGrßfico1" localSheetId="34" hidden="1">'[2]p399fao'!#REF!</definedName>
    <definedName name="__123Graph_BGrßfico1" localSheetId="35" hidden="1">'[2]p399fao'!#REF!</definedName>
    <definedName name="__123Graph_BGrßfico1" localSheetId="37" hidden="1">'[2]p399fao'!#REF!</definedName>
    <definedName name="__123Graph_BGrßfico1" localSheetId="38" hidden="1">'[2]p399fao'!#REF!</definedName>
    <definedName name="__123Graph_BGrßfico1" localSheetId="39" hidden="1">'[2]p399fao'!#REF!</definedName>
    <definedName name="__123Graph_BGrßfico1" localSheetId="41" hidden="1">'[6]19.14-15'!#REF!</definedName>
    <definedName name="__123Graph_BGrßfico1" localSheetId="42" hidden="1">'[6]19.14-15'!#REF!</definedName>
    <definedName name="__123Graph_BGrßfico1" localSheetId="44" hidden="1">'[2]p399fao'!#REF!</definedName>
    <definedName name="__123Graph_BGrßfico1" localSheetId="45" hidden="1">'[2]p399fao'!#REF!</definedName>
    <definedName name="__123Graph_BGrßfico1" localSheetId="46" hidden="1">'[2]p399fao'!#REF!</definedName>
    <definedName name="__123Graph_BGrßfico1" localSheetId="4" hidden="1">'[2]p399fao'!#REF!</definedName>
    <definedName name="__123Graph_BGrßfico1" localSheetId="7" hidden="1">'[2]p399fao'!#REF!</definedName>
    <definedName name="__123Graph_BGrßfico1" hidden="1">'[2]p399fao'!#REF!</definedName>
    <definedName name="__123Graph_C" localSheetId="11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localSheetId="14" hidden="1">'[2]p399fao'!#REF!</definedName>
    <definedName name="__123Graph_C" localSheetId="17" hidden="1">'[2]p399fao'!#REF!</definedName>
    <definedName name="__123Graph_C" localSheetId="18" hidden="1">'[2]p399fao'!#REF!</definedName>
    <definedName name="__123Graph_C" localSheetId="19" hidden="1">'[2]p399fao'!#REF!</definedName>
    <definedName name="__123Graph_C" localSheetId="20" hidden="1">'[2]p399fao'!#REF!</definedName>
    <definedName name="__123Graph_C" localSheetId="21" hidden="1">'[2]p399fao'!#REF!</definedName>
    <definedName name="__123Graph_C" localSheetId="22" hidden="1">'20.23'!#REF!</definedName>
    <definedName name="__123Graph_C" localSheetId="23" hidden="1">'20.24'!$C$5:$C$28</definedName>
    <definedName name="__123Graph_C" localSheetId="24" hidden="1">'[2]p399fao'!#REF!</definedName>
    <definedName name="__123Graph_C" localSheetId="25" hidden="1">'[6]19.14-15'!$C$34:$C$37</definedName>
    <definedName name="__123Graph_C" localSheetId="26" hidden="1">'[6]19.14-15'!$C$34:$C$37</definedName>
    <definedName name="__123Graph_C" localSheetId="27" hidden="1">'[6]19.14-15'!$C$34:$C$37</definedName>
    <definedName name="__123Graph_C" localSheetId="28" hidden="1">'[2]p399fao'!#REF!</definedName>
    <definedName name="__123Graph_C" localSheetId="31" hidden="1">'[6]19.14-15'!$C$34:$C$37</definedName>
    <definedName name="__123Graph_C" localSheetId="32" hidden="1">'[6]19.14-15'!$C$34:$C$37</definedName>
    <definedName name="__123Graph_C" localSheetId="33" hidden="1">'[2]p399fao'!#REF!</definedName>
    <definedName name="__123Graph_C" localSheetId="34" hidden="1">'[2]p399fao'!#REF!</definedName>
    <definedName name="__123Graph_C" localSheetId="35" hidden="1">'[2]p399fao'!#REF!</definedName>
    <definedName name="__123Graph_C" localSheetId="37" hidden="1">'[2]p399fao'!#REF!</definedName>
    <definedName name="__123Graph_C" localSheetId="38" hidden="1">'[2]p399fao'!#REF!</definedName>
    <definedName name="__123Graph_C" localSheetId="39" hidden="1">'[2]p399fao'!#REF!</definedName>
    <definedName name="__123Graph_C" localSheetId="41" hidden="1">'[6]19.14-15'!$C$34:$C$37</definedName>
    <definedName name="__123Graph_C" localSheetId="42" hidden="1">'[6]19.14-15'!$C$34:$C$37</definedName>
    <definedName name="__123Graph_C" localSheetId="44" hidden="1">'[2]p399fao'!#REF!</definedName>
    <definedName name="__123Graph_C" localSheetId="45" hidden="1">'[2]p399fao'!#REF!</definedName>
    <definedName name="__123Graph_C" localSheetId="46" hidden="1">'[2]p399fao'!#REF!</definedName>
    <definedName name="__123Graph_C" localSheetId="4" hidden="1">'[2]p399fao'!#REF!</definedName>
    <definedName name="__123Graph_C" localSheetId="7" hidden="1">'[2]p399fao'!#REF!</definedName>
    <definedName name="__123Graph_C" hidden="1">'[2]p399fao'!#REF!</definedName>
    <definedName name="__123Graph_CCurrent" localSheetId="11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localSheetId="14" hidden="1">'[2]p399fao'!#REF!</definedName>
    <definedName name="__123Graph_CCurrent" localSheetId="17" hidden="1">'[2]p399fao'!#REF!</definedName>
    <definedName name="__123Graph_CCurrent" localSheetId="18" hidden="1">'[2]p399fao'!#REF!</definedName>
    <definedName name="__123Graph_CCurrent" localSheetId="19" hidden="1">'[2]p399fao'!#REF!</definedName>
    <definedName name="__123Graph_CCurrent" localSheetId="20" hidden="1">'[2]p399fao'!#REF!</definedName>
    <definedName name="__123Graph_CCurrent" localSheetId="21" hidden="1">'[2]p399fao'!#REF!</definedName>
    <definedName name="__123Graph_CCurrent" localSheetId="24" hidden="1">'[2]p399fao'!#REF!</definedName>
    <definedName name="__123Graph_CCurrent" localSheetId="25" hidden="1">'[6]19.14-15'!$C$34:$C$37</definedName>
    <definedName name="__123Graph_CCurrent" localSheetId="26" hidden="1">'[6]19.14-15'!$C$34:$C$37</definedName>
    <definedName name="__123Graph_CCurrent" localSheetId="27" hidden="1">'[6]19.14-15'!$C$34:$C$37</definedName>
    <definedName name="__123Graph_CCurrent" localSheetId="28" hidden="1">'[2]p399fao'!#REF!</definedName>
    <definedName name="__123Graph_CCurrent" localSheetId="31" hidden="1">'[6]19.14-15'!$C$34:$C$37</definedName>
    <definedName name="__123Graph_CCurrent" localSheetId="32" hidden="1">'[6]19.14-15'!$C$34:$C$37</definedName>
    <definedName name="__123Graph_CCurrent" localSheetId="33" hidden="1">'[2]p399fao'!#REF!</definedName>
    <definedName name="__123Graph_CCurrent" localSheetId="34" hidden="1">'[2]p399fao'!#REF!</definedName>
    <definedName name="__123Graph_CCurrent" localSheetId="35" hidden="1">'[2]p399fao'!#REF!</definedName>
    <definedName name="__123Graph_CCurrent" localSheetId="37" hidden="1">'[2]p399fao'!#REF!</definedName>
    <definedName name="__123Graph_CCurrent" localSheetId="38" hidden="1">'[2]p399fao'!#REF!</definedName>
    <definedName name="__123Graph_CCurrent" localSheetId="39" hidden="1">'[2]p399fao'!#REF!</definedName>
    <definedName name="__123Graph_CCurrent" localSheetId="41" hidden="1">'[6]19.14-15'!$C$34:$C$37</definedName>
    <definedName name="__123Graph_CCurrent" localSheetId="42" hidden="1">'[6]19.14-15'!$C$34:$C$37</definedName>
    <definedName name="__123Graph_CCurrent" localSheetId="44" hidden="1">'[2]p399fao'!#REF!</definedName>
    <definedName name="__123Graph_CCurrent" localSheetId="45" hidden="1">'[2]p399fao'!#REF!</definedName>
    <definedName name="__123Graph_CCurrent" localSheetId="46" hidden="1">'[2]p399fao'!#REF!</definedName>
    <definedName name="__123Graph_CCurrent" localSheetId="4" hidden="1">'[2]p399fao'!#REF!</definedName>
    <definedName name="__123Graph_CCurrent" localSheetId="7" hidden="1">'[2]p399fao'!#REF!</definedName>
    <definedName name="__123Graph_CCurrent" hidden="1">'[2]p399fao'!#REF!</definedName>
    <definedName name="__123Graph_CGrßfico1" localSheetId="11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localSheetId="14" hidden="1">'[2]p399fao'!#REF!</definedName>
    <definedName name="__123Graph_CGrßfico1" localSheetId="17" hidden="1">'[2]p399fao'!#REF!</definedName>
    <definedName name="__123Graph_CGrßfico1" localSheetId="18" hidden="1">'[2]p399fao'!#REF!</definedName>
    <definedName name="__123Graph_CGrßfico1" localSheetId="19" hidden="1">'[2]p399fao'!#REF!</definedName>
    <definedName name="__123Graph_CGrßfico1" localSheetId="20" hidden="1">'[2]p399fao'!#REF!</definedName>
    <definedName name="__123Graph_CGrßfico1" localSheetId="21" hidden="1">'[2]p399fao'!#REF!</definedName>
    <definedName name="__123Graph_CGrßfico1" localSheetId="24" hidden="1">'[2]p399fao'!#REF!</definedName>
    <definedName name="__123Graph_CGrßfico1" localSheetId="25" hidden="1">'[6]19.14-15'!$C$34:$C$37</definedName>
    <definedName name="__123Graph_CGrßfico1" localSheetId="26" hidden="1">'[6]19.14-15'!$C$34:$C$37</definedName>
    <definedName name="__123Graph_CGrßfico1" localSheetId="27" hidden="1">'[6]19.14-15'!$C$34:$C$37</definedName>
    <definedName name="__123Graph_CGrßfico1" localSheetId="28" hidden="1">'[2]p399fao'!#REF!</definedName>
    <definedName name="__123Graph_CGrßfico1" localSheetId="31" hidden="1">'[6]19.14-15'!$C$34:$C$37</definedName>
    <definedName name="__123Graph_CGrßfico1" localSheetId="32" hidden="1">'[6]19.14-15'!$C$34:$C$37</definedName>
    <definedName name="__123Graph_CGrßfico1" localSheetId="33" hidden="1">'[2]p399fao'!#REF!</definedName>
    <definedName name="__123Graph_CGrßfico1" localSheetId="34" hidden="1">'[2]p399fao'!#REF!</definedName>
    <definedName name="__123Graph_CGrßfico1" localSheetId="35" hidden="1">'[2]p399fao'!#REF!</definedName>
    <definedName name="__123Graph_CGrßfico1" localSheetId="37" hidden="1">'[2]p399fao'!#REF!</definedName>
    <definedName name="__123Graph_CGrßfico1" localSheetId="38" hidden="1">'[2]p399fao'!#REF!</definedName>
    <definedName name="__123Graph_CGrßfico1" localSheetId="39" hidden="1">'[2]p399fao'!#REF!</definedName>
    <definedName name="__123Graph_CGrßfico1" localSheetId="41" hidden="1">'[6]19.14-15'!$C$34:$C$37</definedName>
    <definedName name="__123Graph_CGrßfico1" localSheetId="42" hidden="1">'[6]19.14-15'!$C$34:$C$37</definedName>
    <definedName name="__123Graph_CGrßfico1" localSheetId="44" hidden="1">'[2]p399fao'!#REF!</definedName>
    <definedName name="__123Graph_CGrßfico1" localSheetId="45" hidden="1">'[2]p399fao'!#REF!</definedName>
    <definedName name="__123Graph_CGrßfico1" localSheetId="46" hidden="1">'[2]p399fao'!#REF!</definedName>
    <definedName name="__123Graph_CGrßfico1" localSheetId="4" hidden="1">'[2]p399fao'!#REF!</definedName>
    <definedName name="__123Graph_CGrßfico1" localSheetId="7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'[2]p399fao'!#REF!</definedName>
    <definedName name="__123Graph_D" localSheetId="17" hidden="1">'[2]p399fao'!#REF!</definedName>
    <definedName name="__123Graph_D" localSheetId="18" hidden="1">'[2]p399fao'!#REF!</definedName>
    <definedName name="__123Graph_D" localSheetId="1" hidden="1">'[2]p399fao'!#REF!</definedName>
    <definedName name="__123Graph_D" localSheetId="19" hidden="1">'[2]p399fao'!#REF!</definedName>
    <definedName name="__123Graph_D" localSheetId="20" hidden="1">'[2]p399fao'!#REF!</definedName>
    <definedName name="__123Graph_D" localSheetId="21" hidden="1">'[2]p399fao'!#REF!</definedName>
    <definedName name="__123Graph_D" localSheetId="22" hidden="1">'20.23'!#REF!</definedName>
    <definedName name="__123Graph_D" localSheetId="23" hidden="1">'20.24'!#REF!</definedName>
    <definedName name="__123Graph_D" localSheetId="24" hidden="1">'[2]p399fao'!#REF!</definedName>
    <definedName name="__123Graph_D" localSheetId="28" hidden="1">'[2]p399fao'!#REF!</definedName>
    <definedName name="__123Graph_D" localSheetId="2" hidden="1">'[2]p399fao'!#REF!</definedName>
    <definedName name="__123Graph_D" localSheetId="29" hidden="1">'[2]p399fao'!#REF!</definedName>
    <definedName name="__123Graph_D" localSheetId="30" hidden="1">'[2]p399fao'!#REF!</definedName>
    <definedName name="__123Graph_D" localSheetId="33" hidden="1">'[2]p399fao'!#REF!</definedName>
    <definedName name="__123Graph_D" localSheetId="34" hidden="1">'[2]p399fao'!#REF!</definedName>
    <definedName name="__123Graph_D" localSheetId="35" hidden="1">'[2]p399fao'!#REF!</definedName>
    <definedName name="__123Graph_D" localSheetId="36" hidden="1">'[2]p399fao'!#REF!</definedName>
    <definedName name="__123Graph_D" localSheetId="37" hidden="1">'[2]p399fao'!#REF!</definedName>
    <definedName name="__123Graph_D" localSheetId="38" hidden="1">'[2]p399fao'!#REF!</definedName>
    <definedName name="__123Graph_D" localSheetId="3" hidden="1">'[2]p399fao'!#REF!</definedName>
    <definedName name="__123Graph_D" localSheetId="39" hidden="1">'[2]p399fao'!#REF!</definedName>
    <definedName name="__123Graph_D" localSheetId="40" hidden="1">'[2]p399fao'!#REF!</definedName>
    <definedName name="__123Graph_D" localSheetId="41" hidden="1">'[10]p122'!#REF!</definedName>
    <definedName name="__123Graph_D" localSheetId="42" hidden="1">'[10]p122'!#REF!</definedName>
    <definedName name="__123Graph_D" localSheetId="43" hidden="1">'[2]p399fao'!#REF!</definedName>
    <definedName name="__123Graph_D" localSheetId="44" hidden="1">'[2]p399fao'!#REF!</definedName>
    <definedName name="__123Graph_D" localSheetId="45" hidden="1">'[2]p399fao'!#REF!</definedName>
    <definedName name="__123Graph_D" localSheetId="46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11" hidden="1">'[2]p399fao'!#REF!</definedName>
    <definedName name="__123Graph_DCurrent" localSheetId="12" hidden="1">'[2]p399fao'!#REF!</definedName>
    <definedName name="__123Graph_DCurrent" localSheetId="13" hidden="1">'[2]p399fao'!#REF!</definedName>
    <definedName name="__123Graph_DCurrent" localSheetId="14" hidden="1">'[2]p399fao'!#REF!</definedName>
    <definedName name="__123Graph_DCurrent" localSheetId="17" hidden="1">'[2]p399fao'!#REF!</definedName>
    <definedName name="__123Graph_DCurrent" localSheetId="18" hidden="1">'[2]p399fao'!#REF!</definedName>
    <definedName name="__123Graph_DCurrent" localSheetId="19" hidden="1">'[2]p399fao'!#REF!</definedName>
    <definedName name="__123Graph_DCurrent" localSheetId="20" hidden="1">'[2]p399fao'!#REF!</definedName>
    <definedName name="__123Graph_DCurrent" localSheetId="21" hidden="1">'[2]p399fao'!#REF!</definedName>
    <definedName name="__123Graph_DCurrent" localSheetId="24" hidden="1">'[2]p399fao'!#REF!</definedName>
    <definedName name="__123Graph_DCurrent" localSheetId="25" hidden="1">'[6]19.14-15'!#REF!</definedName>
    <definedName name="__123Graph_DCurrent" localSheetId="26" hidden="1">'[6]19.14-15'!#REF!</definedName>
    <definedName name="__123Graph_DCurrent" localSheetId="27" hidden="1">'[6]19.14-15'!#REF!</definedName>
    <definedName name="__123Graph_DCurrent" localSheetId="28" hidden="1">'[2]p399fao'!#REF!</definedName>
    <definedName name="__123Graph_DCurrent" localSheetId="31" hidden="1">'[6]19.14-15'!#REF!</definedName>
    <definedName name="__123Graph_DCurrent" localSheetId="32" hidden="1">'[6]19.14-15'!#REF!</definedName>
    <definedName name="__123Graph_DCurrent" localSheetId="33" hidden="1">'[2]p399fao'!#REF!</definedName>
    <definedName name="__123Graph_DCurrent" localSheetId="34" hidden="1">'[2]p399fao'!#REF!</definedName>
    <definedName name="__123Graph_DCurrent" localSheetId="35" hidden="1">'[2]p399fao'!#REF!</definedName>
    <definedName name="__123Graph_DCurrent" localSheetId="37" hidden="1">'[2]p399fao'!#REF!</definedName>
    <definedName name="__123Graph_DCurrent" localSheetId="38" hidden="1">'[2]p399fao'!#REF!</definedName>
    <definedName name="__123Graph_DCurrent" localSheetId="39" hidden="1">'[2]p399fao'!#REF!</definedName>
    <definedName name="__123Graph_DCurrent" localSheetId="41" hidden="1">'[6]19.14-15'!#REF!</definedName>
    <definedName name="__123Graph_DCurrent" localSheetId="42" hidden="1">'[6]19.14-15'!#REF!</definedName>
    <definedName name="__123Graph_DCurrent" localSheetId="44" hidden="1">'[2]p399fao'!#REF!</definedName>
    <definedName name="__123Graph_DCurrent" localSheetId="45" hidden="1">'[2]p399fao'!#REF!</definedName>
    <definedName name="__123Graph_DCurrent" localSheetId="46" hidden="1">'[2]p399fao'!#REF!</definedName>
    <definedName name="__123Graph_DCurrent" localSheetId="4" hidden="1">'[2]p399fao'!#REF!</definedName>
    <definedName name="__123Graph_DCurrent" localSheetId="7" hidden="1">'[2]p399fao'!#REF!</definedName>
    <definedName name="__123Graph_DCurrent" hidden="1">'[2]p399fao'!#REF!</definedName>
    <definedName name="__123Graph_DGrßfico1" localSheetId="11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localSheetId="14" hidden="1">'[2]p399fao'!#REF!</definedName>
    <definedName name="__123Graph_DGrßfico1" localSheetId="17" hidden="1">'[2]p399fao'!#REF!</definedName>
    <definedName name="__123Graph_DGrßfico1" localSheetId="18" hidden="1">'[2]p399fao'!#REF!</definedName>
    <definedName name="__123Graph_DGrßfico1" localSheetId="19" hidden="1">'[2]p399fao'!#REF!</definedName>
    <definedName name="__123Graph_DGrßfico1" localSheetId="20" hidden="1">'[2]p399fao'!#REF!</definedName>
    <definedName name="__123Graph_DGrßfico1" localSheetId="21" hidden="1">'[2]p399fao'!#REF!</definedName>
    <definedName name="__123Graph_DGrßfico1" localSheetId="24" hidden="1">'[2]p399fao'!#REF!</definedName>
    <definedName name="__123Graph_DGrßfico1" localSheetId="25" hidden="1">'[6]19.14-15'!#REF!</definedName>
    <definedName name="__123Graph_DGrßfico1" localSheetId="26" hidden="1">'[6]19.14-15'!#REF!</definedName>
    <definedName name="__123Graph_DGrßfico1" localSheetId="27" hidden="1">'[6]19.14-15'!#REF!</definedName>
    <definedName name="__123Graph_DGrßfico1" localSheetId="28" hidden="1">'[2]p399fao'!#REF!</definedName>
    <definedName name="__123Graph_DGrßfico1" localSheetId="31" hidden="1">'[6]19.14-15'!#REF!</definedName>
    <definedName name="__123Graph_DGrßfico1" localSheetId="32" hidden="1">'[6]19.14-15'!#REF!</definedName>
    <definedName name="__123Graph_DGrßfico1" localSheetId="33" hidden="1">'[2]p399fao'!#REF!</definedName>
    <definedName name="__123Graph_DGrßfico1" localSheetId="34" hidden="1">'[2]p399fao'!#REF!</definedName>
    <definedName name="__123Graph_DGrßfico1" localSheetId="35" hidden="1">'[2]p399fao'!#REF!</definedName>
    <definedName name="__123Graph_DGrßfico1" localSheetId="37" hidden="1">'[2]p399fao'!#REF!</definedName>
    <definedName name="__123Graph_DGrßfico1" localSheetId="38" hidden="1">'[2]p399fao'!#REF!</definedName>
    <definedName name="__123Graph_DGrßfico1" localSheetId="39" hidden="1">'[2]p399fao'!#REF!</definedName>
    <definedName name="__123Graph_DGrßfico1" localSheetId="41" hidden="1">'[6]19.14-15'!#REF!</definedName>
    <definedName name="__123Graph_DGrßfico1" localSheetId="42" hidden="1">'[6]19.14-15'!#REF!</definedName>
    <definedName name="__123Graph_DGrßfico1" localSheetId="44" hidden="1">'[2]p399fao'!#REF!</definedName>
    <definedName name="__123Graph_DGrßfico1" localSheetId="45" hidden="1">'[2]p399fao'!#REF!</definedName>
    <definedName name="__123Graph_DGrßfico1" localSheetId="46" hidden="1">'[2]p399fao'!#REF!</definedName>
    <definedName name="__123Graph_DGrßfico1" localSheetId="4" hidden="1">'[2]p399fao'!#REF!</definedName>
    <definedName name="__123Graph_DGrßfico1" localSheetId="7" hidden="1">'[2]p399fao'!#REF!</definedName>
    <definedName name="__123Graph_DGrßfico1" hidden="1">'[2]p399fao'!#REF!</definedName>
    <definedName name="__123Graph_E" localSheetId="11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localSheetId="14" hidden="1">'[2]p399fao'!#REF!</definedName>
    <definedName name="__123Graph_E" localSheetId="17" hidden="1">'[2]p399fao'!#REF!</definedName>
    <definedName name="__123Graph_E" localSheetId="18" hidden="1">'[2]p399fao'!#REF!</definedName>
    <definedName name="__123Graph_E" localSheetId="19" hidden="1">'[2]p399fao'!#REF!</definedName>
    <definedName name="__123Graph_E" localSheetId="20" hidden="1">'[2]p399fao'!#REF!</definedName>
    <definedName name="__123Graph_E" localSheetId="21" hidden="1">'[2]p399fao'!#REF!</definedName>
    <definedName name="__123Graph_E" localSheetId="22" hidden="1">'20.23'!#REF!</definedName>
    <definedName name="__123Graph_E" localSheetId="23" hidden="1">'20.24'!$D$5:$D$28</definedName>
    <definedName name="__123Graph_E" localSheetId="24" hidden="1">'[2]p399fao'!#REF!</definedName>
    <definedName name="__123Graph_E" localSheetId="25" hidden="1">'[6]19.14-15'!$D$34:$D$37</definedName>
    <definedName name="__123Graph_E" localSheetId="26" hidden="1">'[6]19.14-15'!$D$34:$D$37</definedName>
    <definedName name="__123Graph_E" localSheetId="27" hidden="1">'[6]19.14-15'!$D$34:$D$37</definedName>
    <definedName name="__123Graph_E" localSheetId="28" hidden="1">'[2]p399fao'!#REF!</definedName>
    <definedName name="__123Graph_E" localSheetId="31" hidden="1">'[6]19.14-15'!$D$34:$D$37</definedName>
    <definedName name="__123Graph_E" localSheetId="32" hidden="1">'[6]19.14-15'!$D$34:$D$37</definedName>
    <definedName name="__123Graph_E" localSheetId="33" hidden="1">'[2]p399fao'!#REF!</definedName>
    <definedName name="__123Graph_E" localSheetId="34" hidden="1">'[2]p399fao'!#REF!</definedName>
    <definedName name="__123Graph_E" localSheetId="35" hidden="1">'[2]p399fao'!#REF!</definedName>
    <definedName name="__123Graph_E" localSheetId="37" hidden="1">'[2]p399fao'!#REF!</definedName>
    <definedName name="__123Graph_E" localSheetId="38" hidden="1">'[2]p399fao'!#REF!</definedName>
    <definedName name="__123Graph_E" localSheetId="39" hidden="1">'[2]p399fao'!#REF!</definedName>
    <definedName name="__123Graph_E" localSheetId="41" hidden="1">'[6]19.14-15'!$D$34:$D$37</definedName>
    <definedName name="__123Graph_E" localSheetId="42" hidden="1">'[6]19.14-15'!$D$34:$D$37</definedName>
    <definedName name="__123Graph_E" localSheetId="44" hidden="1">'[2]p399fao'!#REF!</definedName>
    <definedName name="__123Graph_E" localSheetId="45" hidden="1">'[2]p399fao'!#REF!</definedName>
    <definedName name="__123Graph_E" localSheetId="46" hidden="1">'[2]p399fao'!#REF!</definedName>
    <definedName name="__123Graph_E" localSheetId="4" hidden="1">'[2]p399fao'!#REF!</definedName>
    <definedName name="__123Graph_E" localSheetId="7" hidden="1">'[2]p399fao'!#REF!</definedName>
    <definedName name="__123Graph_E" hidden="1">'[2]p399fao'!#REF!</definedName>
    <definedName name="__123Graph_ECurrent" localSheetId="11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localSheetId="14" hidden="1">'[2]p399fao'!#REF!</definedName>
    <definedName name="__123Graph_ECurrent" localSheetId="17" hidden="1">'[2]p399fao'!#REF!</definedName>
    <definedName name="__123Graph_ECurrent" localSheetId="18" hidden="1">'[2]p399fao'!#REF!</definedName>
    <definedName name="__123Graph_ECurrent" localSheetId="19" hidden="1">'[2]p399fao'!#REF!</definedName>
    <definedName name="__123Graph_ECurrent" localSheetId="20" hidden="1">'[2]p399fao'!#REF!</definedName>
    <definedName name="__123Graph_ECurrent" localSheetId="21" hidden="1">'[2]p399fao'!#REF!</definedName>
    <definedName name="__123Graph_ECurrent" localSheetId="24" hidden="1">'[2]p399fao'!#REF!</definedName>
    <definedName name="__123Graph_ECurrent" localSheetId="25" hidden="1">'[6]19.14-15'!$D$34:$D$37</definedName>
    <definedName name="__123Graph_ECurrent" localSheetId="26" hidden="1">'[6]19.14-15'!$D$34:$D$37</definedName>
    <definedName name="__123Graph_ECurrent" localSheetId="27" hidden="1">'[6]19.14-15'!$D$34:$D$37</definedName>
    <definedName name="__123Graph_ECurrent" localSheetId="28" hidden="1">'[2]p399fao'!#REF!</definedName>
    <definedName name="__123Graph_ECurrent" localSheetId="31" hidden="1">'[6]19.14-15'!$D$34:$D$37</definedName>
    <definedName name="__123Graph_ECurrent" localSheetId="32" hidden="1">'[6]19.14-15'!$D$34:$D$37</definedName>
    <definedName name="__123Graph_ECurrent" localSheetId="33" hidden="1">'[2]p399fao'!#REF!</definedName>
    <definedName name="__123Graph_ECurrent" localSheetId="34" hidden="1">'[2]p399fao'!#REF!</definedName>
    <definedName name="__123Graph_ECurrent" localSheetId="35" hidden="1">'[2]p399fao'!#REF!</definedName>
    <definedName name="__123Graph_ECurrent" localSheetId="37" hidden="1">'[2]p399fao'!#REF!</definedName>
    <definedName name="__123Graph_ECurrent" localSheetId="38" hidden="1">'[2]p399fao'!#REF!</definedName>
    <definedName name="__123Graph_ECurrent" localSheetId="39" hidden="1">'[2]p399fao'!#REF!</definedName>
    <definedName name="__123Graph_ECurrent" localSheetId="41" hidden="1">'[6]19.14-15'!$D$34:$D$37</definedName>
    <definedName name="__123Graph_ECurrent" localSheetId="42" hidden="1">'[6]19.14-15'!$D$34:$D$37</definedName>
    <definedName name="__123Graph_ECurrent" localSheetId="44" hidden="1">'[2]p399fao'!#REF!</definedName>
    <definedName name="__123Graph_ECurrent" localSheetId="45" hidden="1">'[2]p399fao'!#REF!</definedName>
    <definedName name="__123Graph_ECurrent" localSheetId="46" hidden="1">'[2]p399fao'!#REF!</definedName>
    <definedName name="__123Graph_ECurrent" localSheetId="4" hidden="1">'[2]p399fao'!#REF!</definedName>
    <definedName name="__123Graph_ECurrent" localSheetId="7" hidden="1">'[2]p399fao'!#REF!</definedName>
    <definedName name="__123Graph_ECurrent" hidden="1">'[2]p399fao'!#REF!</definedName>
    <definedName name="__123Graph_EGrßfico1" localSheetId="11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localSheetId="14" hidden="1">'[2]p399fao'!#REF!</definedName>
    <definedName name="__123Graph_EGrßfico1" localSheetId="17" hidden="1">'[2]p399fao'!#REF!</definedName>
    <definedName name="__123Graph_EGrßfico1" localSheetId="18" hidden="1">'[2]p399fao'!#REF!</definedName>
    <definedName name="__123Graph_EGrßfico1" localSheetId="19" hidden="1">'[2]p399fao'!#REF!</definedName>
    <definedName name="__123Graph_EGrßfico1" localSheetId="20" hidden="1">'[2]p399fao'!#REF!</definedName>
    <definedName name="__123Graph_EGrßfico1" localSheetId="21" hidden="1">'[2]p399fao'!#REF!</definedName>
    <definedName name="__123Graph_EGrßfico1" localSheetId="24" hidden="1">'[2]p399fao'!#REF!</definedName>
    <definedName name="__123Graph_EGrßfico1" localSheetId="25" hidden="1">'[6]19.14-15'!$D$34:$D$37</definedName>
    <definedName name="__123Graph_EGrßfico1" localSheetId="26" hidden="1">'[6]19.14-15'!$D$34:$D$37</definedName>
    <definedName name="__123Graph_EGrßfico1" localSheetId="27" hidden="1">'[6]19.14-15'!$D$34:$D$37</definedName>
    <definedName name="__123Graph_EGrßfico1" localSheetId="28" hidden="1">'[2]p399fao'!#REF!</definedName>
    <definedName name="__123Graph_EGrßfico1" localSheetId="31" hidden="1">'[6]19.14-15'!$D$34:$D$37</definedName>
    <definedName name="__123Graph_EGrßfico1" localSheetId="32" hidden="1">'[6]19.14-15'!$D$34:$D$37</definedName>
    <definedName name="__123Graph_EGrßfico1" localSheetId="33" hidden="1">'[2]p399fao'!#REF!</definedName>
    <definedName name="__123Graph_EGrßfico1" localSheetId="34" hidden="1">'[2]p399fao'!#REF!</definedName>
    <definedName name="__123Graph_EGrßfico1" localSheetId="35" hidden="1">'[2]p399fao'!#REF!</definedName>
    <definedName name="__123Graph_EGrßfico1" localSheetId="37" hidden="1">'[2]p399fao'!#REF!</definedName>
    <definedName name="__123Graph_EGrßfico1" localSheetId="38" hidden="1">'[2]p399fao'!#REF!</definedName>
    <definedName name="__123Graph_EGrßfico1" localSheetId="39" hidden="1">'[2]p399fao'!#REF!</definedName>
    <definedName name="__123Graph_EGrßfico1" localSheetId="41" hidden="1">'[6]19.14-15'!$D$34:$D$37</definedName>
    <definedName name="__123Graph_EGrßfico1" localSheetId="42" hidden="1">'[6]19.14-15'!$D$34:$D$37</definedName>
    <definedName name="__123Graph_EGrßfico1" localSheetId="44" hidden="1">'[2]p399fao'!#REF!</definedName>
    <definedName name="__123Graph_EGrßfico1" localSheetId="45" hidden="1">'[2]p399fao'!#REF!</definedName>
    <definedName name="__123Graph_EGrßfico1" localSheetId="46" hidden="1">'[2]p399fao'!#REF!</definedName>
    <definedName name="__123Graph_EGrßfico1" localSheetId="4" hidden="1">'[2]p399fao'!#REF!</definedName>
    <definedName name="__123Graph_EGrßfico1" localSheetId="7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'[2]p399fao'!#REF!</definedName>
    <definedName name="__123Graph_F" localSheetId="17" hidden="1">'[2]p399fao'!#REF!</definedName>
    <definedName name="__123Graph_F" localSheetId="18" hidden="1">'[2]p399fao'!#REF!</definedName>
    <definedName name="__123Graph_F" localSheetId="1" hidden="1">'[2]p399fao'!#REF!</definedName>
    <definedName name="__123Graph_F" localSheetId="19" hidden="1">'[2]p399fao'!#REF!</definedName>
    <definedName name="__123Graph_F" localSheetId="20" hidden="1">'[2]p399fao'!#REF!</definedName>
    <definedName name="__123Graph_F" localSheetId="21" hidden="1">'[2]p399fao'!#REF!</definedName>
    <definedName name="__123Graph_F" localSheetId="22" hidden="1">'20.23'!#REF!</definedName>
    <definedName name="__123Graph_F" localSheetId="23" hidden="1">'20.24'!#REF!</definedName>
    <definedName name="__123Graph_F" localSheetId="24" hidden="1">'[2]p399fao'!#REF!</definedName>
    <definedName name="__123Graph_F" localSheetId="28" hidden="1">'[2]p399fao'!#REF!</definedName>
    <definedName name="__123Graph_F" localSheetId="2" hidden="1">'[2]p399fao'!#REF!</definedName>
    <definedName name="__123Graph_F" localSheetId="29" hidden="1">'[2]p399fao'!#REF!</definedName>
    <definedName name="__123Graph_F" localSheetId="30" hidden="1">'[2]p399fao'!#REF!</definedName>
    <definedName name="__123Graph_F" localSheetId="33" hidden="1">'[2]p399fao'!#REF!</definedName>
    <definedName name="__123Graph_F" localSheetId="34" hidden="1">'[2]p399fao'!#REF!</definedName>
    <definedName name="__123Graph_F" localSheetId="35" hidden="1">'[2]p399fao'!#REF!</definedName>
    <definedName name="__123Graph_F" localSheetId="36" hidden="1">'[2]p399fao'!#REF!</definedName>
    <definedName name="__123Graph_F" localSheetId="37" hidden="1">'[2]p399fao'!#REF!</definedName>
    <definedName name="__123Graph_F" localSheetId="38" hidden="1">'[2]p399fao'!#REF!</definedName>
    <definedName name="__123Graph_F" localSheetId="3" hidden="1">'[2]p399fao'!#REF!</definedName>
    <definedName name="__123Graph_F" localSheetId="39" hidden="1">'[2]p399fao'!#REF!</definedName>
    <definedName name="__123Graph_F" localSheetId="40" hidden="1">'[2]p399fao'!#REF!</definedName>
    <definedName name="__123Graph_F" localSheetId="41" hidden="1">'[10]p122'!#REF!</definedName>
    <definedName name="__123Graph_F" localSheetId="42" hidden="1">'[10]p122'!#REF!</definedName>
    <definedName name="__123Graph_F" localSheetId="43" hidden="1">'[2]p399fao'!#REF!</definedName>
    <definedName name="__123Graph_F" localSheetId="44" hidden="1">'[2]p399fao'!#REF!</definedName>
    <definedName name="__123Graph_F" localSheetId="45" hidden="1">'[2]p399fao'!#REF!</definedName>
    <definedName name="__123Graph_F" localSheetId="46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11" hidden="1">'[2]p399fao'!#REF!</definedName>
    <definedName name="__123Graph_FCurrent" localSheetId="12" hidden="1">'[2]p399fao'!#REF!</definedName>
    <definedName name="__123Graph_FCurrent" localSheetId="13" hidden="1">'[2]p399fao'!#REF!</definedName>
    <definedName name="__123Graph_FCurrent" localSheetId="14" hidden="1">'[2]p399fao'!#REF!</definedName>
    <definedName name="__123Graph_FCurrent" localSheetId="17" hidden="1">'[2]p399fao'!#REF!</definedName>
    <definedName name="__123Graph_FCurrent" localSheetId="18" hidden="1">'[2]p399fao'!#REF!</definedName>
    <definedName name="__123Graph_FCurrent" localSheetId="19" hidden="1">'[2]p399fao'!#REF!</definedName>
    <definedName name="__123Graph_FCurrent" localSheetId="20" hidden="1">'[2]p399fao'!#REF!</definedName>
    <definedName name="__123Graph_FCurrent" localSheetId="21" hidden="1">'[2]p399fao'!#REF!</definedName>
    <definedName name="__123Graph_FCurrent" localSheetId="24" hidden="1">'[2]p399fao'!#REF!</definedName>
    <definedName name="__123Graph_FCurrent" localSheetId="25" hidden="1">'[6]19.14-15'!#REF!</definedName>
    <definedName name="__123Graph_FCurrent" localSheetId="26" hidden="1">'[6]19.14-15'!#REF!</definedName>
    <definedName name="__123Graph_FCurrent" localSheetId="27" hidden="1">'[6]19.14-15'!#REF!</definedName>
    <definedName name="__123Graph_FCurrent" localSheetId="28" hidden="1">'[2]p399fao'!#REF!</definedName>
    <definedName name="__123Graph_FCurrent" localSheetId="31" hidden="1">'[6]19.14-15'!#REF!</definedName>
    <definedName name="__123Graph_FCurrent" localSheetId="32" hidden="1">'[6]19.14-15'!#REF!</definedName>
    <definedName name="__123Graph_FCurrent" localSheetId="33" hidden="1">'[2]p399fao'!#REF!</definedName>
    <definedName name="__123Graph_FCurrent" localSheetId="34" hidden="1">'[2]p399fao'!#REF!</definedName>
    <definedName name="__123Graph_FCurrent" localSheetId="35" hidden="1">'[2]p399fao'!#REF!</definedName>
    <definedName name="__123Graph_FCurrent" localSheetId="37" hidden="1">'[2]p399fao'!#REF!</definedName>
    <definedName name="__123Graph_FCurrent" localSheetId="38" hidden="1">'[2]p399fao'!#REF!</definedName>
    <definedName name="__123Graph_FCurrent" localSheetId="39" hidden="1">'[2]p399fao'!#REF!</definedName>
    <definedName name="__123Graph_FCurrent" localSheetId="41" hidden="1">'[6]19.14-15'!#REF!</definedName>
    <definedName name="__123Graph_FCurrent" localSheetId="42" hidden="1">'[6]19.14-15'!#REF!</definedName>
    <definedName name="__123Graph_FCurrent" localSheetId="44" hidden="1">'[2]p399fao'!#REF!</definedName>
    <definedName name="__123Graph_FCurrent" localSheetId="45" hidden="1">'[2]p399fao'!#REF!</definedName>
    <definedName name="__123Graph_FCurrent" localSheetId="46" hidden="1">'[2]p399fao'!#REF!</definedName>
    <definedName name="__123Graph_FCurrent" localSheetId="4" hidden="1">'[2]p399fao'!#REF!</definedName>
    <definedName name="__123Graph_FCurrent" localSheetId="7" hidden="1">'[2]p399fao'!#REF!</definedName>
    <definedName name="__123Graph_FCurrent" hidden="1">'[2]p399fao'!#REF!</definedName>
    <definedName name="__123Graph_FGrßfico1" localSheetId="11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localSheetId="14" hidden="1">'[2]p399fao'!#REF!</definedName>
    <definedName name="__123Graph_FGrßfico1" localSheetId="17" hidden="1">'[2]p399fao'!#REF!</definedName>
    <definedName name="__123Graph_FGrßfico1" localSheetId="18" hidden="1">'[2]p399fao'!#REF!</definedName>
    <definedName name="__123Graph_FGrßfico1" localSheetId="19" hidden="1">'[2]p399fao'!#REF!</definedName>
    <definedName name="__123Graph_FGrßfico1" localSheetId="20" hidden="1">'[2]p399fao'!#REF!</definedName>
    <definedName name="__123Graph_FGrßfico1" localSheetId="21" hidden="1">'[2]p399fao'!#REF!</definedName>
    <definedName name="__123Graph_FGrßfico1" localSheetId="24" hidden="1">'[2]p399fao'!#REF!</definedName>
    <definedName name="__123Graph_FGrßfico1" localSheetId="25" hidden="1">'[6]19.14-15'!#REF!</definedName>
    <definedName name="__123Graph_FGrßfico1" localSheetId="26" hidden="1">'[6]19.14-15'!#REF!</definedName>
    <definedName name="__123Graph_FGrßfico1" localSheetId="27" hidden="1">'[6]19.14-15'!#REF!</definedName>
    <definedName name="__123Graph_FGrßfico1" localSheetId="28" hidden="1">'[2]p399fao'!#REF!</definedName>
    <definedName name="__123Graph_FGrßfico1" localSheetId="31" hidden="1">'[6]19.14-15'!#REF!</definedName>
    <definedName name="__123Graph_FGrßfico1" localSheetId="32" hidden="1">'[6]19.14-15'!#REF!</definedName>
    <definedName name="__123Graph_FGrßfico1" localSheetId="33" hidden="1">'[2]p399fao'!#REF!</definedName>
    <definedName name="__123Graph_FGrßfico1" localSheetId="34" hidden="1">'[2]p399fao'!#REF!</definedName>
    <definedName name="__123Graph_FGrßfico1" localSheetId="35" hidden="1">'[2]p399fao'!#REF!</definedName>
    <definedName name="__123Graph_FGrßfico1" localSheetId="37" hidden="1">'[2]p399fao'!#REF!</definedName>
    <definedName name="__123Graph_FGrßfico1" localSheetId="38" hidden="1">'[2]p399fao'!#REF!</definedName>
    <definedName name="__123Graph_FGrßfico1" localSheetId="39" hidden="1">'[2]p399fao'!#REF!</definedName>
    <definedName name="__123Graph_FGrßfico1" localSheetId="41" hidden="1">'[6]19.14-15'!#REF!</definedName>
    <definedName name="__123Graph_FGrßfico1" localSheetId="42" hidden="1">'[6]19.14-15'!#REF!</definedName>
    <definedName name="__123Graph_FGrßfico1" localSheetId="44" hidden="1">'[2]p399fao'!#REF!</definedName>
    <definedName name="__123Graph_FGrßfico1" localSheetId="45" hidden="1">'[2]p399fao'!#REF!</definedName>
    <definedName name="__123Graph_FGrßfico1" localSheetId="46" hidden="1">'[2]p399fao'!#REF!</definedName>
    <definedName name="__123Graph_FGrßfico1" localSheetId="4" hidden="1">'[2]p399fao'!#REF!</definedName>
    <definedName name="__123Graph_FGrßfico1" localSheetId="7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'[2]p399fao'!#REF!</definedName>
    <definedName name="__123Graph_X" localSheetId="17" hidden="1">'[2]p399fao'!#REF!</definedName>
    <definedName name="__123Graph_X" localSheetId="18" hidden="1">'[2]p399fao'!#REF!</definedName>
    <definedName name="__123Graph_X" localSheetId="1" hidden="1">'[2]p399fao'!#REF!</definedName>
    <definedName name="__123Graph_X" localSheetId="19" hidden="1">'[2]p399fao'!#REF!</definedName>
    <definedName name="__123Graph_X" localSheetId="20" hidden="1">'[2]p399fao'!#REF!</definedName>
    <definedName name="__123Graph_X" localSheetId="21" hidden="1">'[2]p399fao'!#REF!</definedName>
    <definedName name="__123Graph_X" localSheetId="22" hidden="1">'20.23'!#REF!</definedName>
    <definedName name="__123Graph_X" localSheetId="23" hidden="1">'20.24'!#REF!</definedName>
    <definedName name="__123Graph_X" localSheetId="24" hidden="1">'[2]p399fao'!#REF!</definedName>
    <definedName name="__123Graph_X" localSheetId="28" hidden="1">'[2]p399fao'!#REF!</definedName>
    <definedName name="__123Graph_X" localSheetId="2" hidden="1">'[2]p399fao'!#REF!</definedName>
    <definedName name="__123Graph_X" localSheetId="29" hidden="1">'[2]p399fao'!#REF!</definedName>
    <definedName name="__123Graph_X" localSheetId="30" hidden="1">'[2]p399fao'!#REF!</definedName>
    <definedName name="__123Graph_X" localSheetId="33" hidden="1">'[2]p399fao'!#REF!</definedName>
    <definedName name="__123Graph_X" localSheetId="34" hidden="1">'[2]p399fao'!#REF!</definedName>
    <definedName name="__123Graph_X" localSheetId="35" hidden="1">'[2]p399fao'!#REF!</definedName>
    <definedName name="__123Graph_X" localSheetId="36" hidden="1">'[2]p399fao'!#REF!</definedName>
    <definedName name="__123Graph_X" localSheetId="37" hidden="1">'[2]p399fao'!#REF!</definedName>
    <definedName name="__123Graph_X" localSheetId="38" hidden="1">'[2]p399fao'!#REF!</definedName>
    <definedName name="__123Graph_X" localSheetId="3" hidden="1">'[2]p399fao'!#REF!</definedName>
    <definedName name="__123Graph_X" localSheetId="39" hidden="1">'[2]p399fao'!#REF!</definedName>
    <definedName name="__123Graph_X" localSheetId="40" hidden="1">'[2]p399fao'!#REF!</definedName>
    <definedName name="__123Graph_X" localSheetId="41" hidden="1">'[10]p122'!#REF!</definedName>
    <definedName name="__123Graph_X" localSheetId="42" hidden="1">'[10]p122'!#REF!</definedName>
    <definedName name="__123Graph_X" localSheetId="43" hidden="1">'[2]p399fao'!#REF!</definedName>
    <definedName name="__123Graph_X" localSheetId="44" hidden="1">'[2]p399fao'!#REF!</definedName>
    <definedName name="__123Graph_X" localSheetId="45" hidden="1">'[2]p399fao'!#REF!</definedName>
    <definedName name="__123Graph_X" localSheetId="46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11" hidden="1">'[2]p399fao'!#REF!</definedName>
    <definedName name="__123Graph_XCurrent" localSheetId="12" hidden="1">'[2]p399fao'!#REF!</definedName>
    <definedName name="__123Graph_XCurrent" localSheetId="13" hidden="1">'[2]p399fao'!#REF!</definedName>
    <definedName name="__123Graph_XCurrent" localSheetId="14" hidden="1">'[2]p399fao'!#REF!</definedName>
    <definedName name="__123Graph_XCurrent" localSheetId="17" hidden="1">'[2]p399fao'!#REF!</definedName>
    <definedName name="__123Graph_XCurrent" localSheetId="18" hidden="1">'[2]p399fao'!#REF!</definedName>
    <definedName name="__123Graph_XCurrent" localSheetId="19" hidden="1">'[2]p399fao'!#REF!</definedName>
    <definedName name="__123Graph_XCurrent" localSheetId="20" hidden="1">'[2]p399fao'!#REF!</definedName>
    <definedName name="__123Graph_XCurrent" localSheetId="21" hidden="1">'[2]p399fao'!#REF!</definedName>
    <definedName name="__123Graph_XCurrent" localSheetId="24" hidden="1">'[2]p399fao'!#REF!</definedName>
    <definedName name="__123Graph_XCurrent" localSheetId="25" hidden="1">'[6]19.14-15'!#REF!</definedName>
    <definedName name="__123Graph_XCurrent" localSheetId="26" hidden="1">'[6]19.14-15'!#REF!</definedName>
    <definedName name="__123Graph_XCurrent" localSheetId="27" hidden="1">'[6]19.14-15'!#REF!</definedName>
    <definedName name="__123Graph_XCurrent" localSheetId="28" hidden="1">'[2]p399fao'!#REF!</definedName>
    <definedName name="__123Graph_XCurrent" localSheetId="31" hidden="1">'[6]19.14-15'!#REF!</definedName>
    <definedName name="__123Graph_XCurrent" localSheetId="32" hidden="1">'[6]19.14-15'!#REF!</definedName>
    <definedName name="__123Graph_XCurrent" localSheetId="33" hidden="1">'[2]p399fao'!#REF!</definedName>
    <definedName name="__123Graph_XCurrent" localSheetId="34" hidden="1">'[2]p399fao'!#REF!</definedName>
    <definedName name="__123Graph_XCurrent" localSheetId="35" hidden="1">'[2]p399fao'!#REF!</definedName>
    <definedName name="__123Graph_XCurrent" localSheetId="37" hidden="1">'[2]p399fao'!#REF!</definedName>
    <definedName name="__123Graph_XCurrent" localSheetId="38" hidden="1">'[2]p399fao'!#REF!</definedName>
    <definedName name="__123Graph_XCurrent" localSheetId="39" hidden="1">'[2]p399fao'!#REF!</definedName>
    <definedName name="__123Graph_XCurrent" localSheetId="41" hidden="1">'[6]19.14-15'!#REF!</definedName>
    <definedName name="__123Graph_XCurrent" localSheetId="42" hidden="1">'[6]19.14-15'!#REF!</definedName>
    <definedName name="__123Graph_XCurrent" localSheetId="44" hidden="1">'[2]p399fao'!#REF!</definedName>
    <definedName name="__123Graph_XCurrent" localSheetId="45" hidden="1">'[2]p399fao'!#REF!</definedName>
    <definedName name="__123Graph_XCurrent" localSheetId="46" hidden="1">'[2]p399fao'!#REF!</definedName>
    <definedName name="__123Graph_XCurrent" localSheetId="4" hidden="1">'[2]p399fao'!#REF!</definedName>
    <definedName name="__123Graph_XCurrent" localSheetId="7" hidden="1">'[2]p399fao'!#REF!</definedName>
    <definedName name="__123Graph_XCurrent" hidden="1">'[2]p399fao'!#REF!</definedName>
    <definedName name="__123Graph_XGrßfico1" localSheetId="11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localSheetId="14" hidden="1">'[2]p399fao'!#REF!</definedName>
    <definedName name="__123Graph_XGrßfico1" localSheetId="17" hidden="1">'[2]p399fao'!#REF!</definedName>
    <definedName name="__123Graph_XGrßfico1" localSheetId="18" hidden="1">'[2]p399fao'!#REF!</definedName>
    <definedName name="__123Graph_XGrßfico1" localSheetId="19" hidden="1">'[2]p399fao'!#REF!</definedName>
    <definedName name="__123Graph_XGrßfico1" localSheetId="20" hidden="1">'[2]p399fao'!#REF!</definedName>
    <definedName name="__123Graph_XGrßfico1" localSheetId="21" hidden="1">'[2]p399fao'!#REF!</definedName>
    <definedName name="__123Graph_XGrßfico1" localSheetId="24" hidden="1">'[2]p399fao'!#REF!</definedName>
    <definedName name="__123Graph_XGrßfico1" localSheetId="25" hidden="1">'[6]19.14-15'!#REF!</definedName>
    <definedName name="__123Graph_XGrßfico1" localSheetId="26" hidden="1">'[6]19.14-15'!#REF!</definedName>
    <definedName name="__123Graph_XGrßfico1" localSheetId="27" hidden="1">'[6]19.14-15'!#REF!</definedName>
    <definedName name="__123Graph_XGrßfico1" localSheetId="28" hidden="1">'[2]p399fao'!#REF!</definedName>
    <definedName name="__123Graph_XGrßfico1" localSheetId="31" hidden="1">'[6]19.14-15'!#REF!</definedName>
    <definedName name="__123Graph_XGrßfico1" localSheetId="32" hidden="1">'[6]19.14-15'!#REF!</definedName>
    <definedName name="__123Graph_XGrßfico1" localSheetId="33" hidden="1">'[2]p399fao'!#REF!</definedName>
    <definedName name="__123Graph_XGrßfico1" localSheetId="34" hidden="1">'[2]p399fao'!#REF!</definedName>
    <definedName name="__123Graph_XGrßfico1" localSheetId="35" hidden="1">'[2]p399fao'!#REF!</definedName>
    <definedName name="__123Graph_XGrßfico1" localSheetId="37" hidden="1">'[2]p399fao'!#REF!</definedName>
    <definedName name="__123Graph_XGrßfico1" localSheetId="38" hidden="1">'[2]p399fao'!#REF!</definedName>
    <definedName name="__123Graph_XGrßfico1" localSheetId="39" hidden="1">'[2]p399fao'!#REF!</definedName>
    <definedName name="__123Graph_XGrßfico1" localSheetId="41" hidden="1">'[6]19.14-15'!#REF!</definedName>
    <definedName name="__123Graph_XGrßfico1" localSheetId="42" hidden="1">'[6]19.14-15'!#REF!</definedName>
    <definedName name="__123Graph_XGrßfico1" localSheetId="44" hidden="1">'[2]p399fao'!#REF!</definedName>
    <definedName name="__123Graph_XGrßfico1" localSheetId="45" hidden="1">'[2]p399fao'!#REF!</definedName>
    <definedName name="__123Graph_XGrßfico1" localSheetId="46" hidden="1">'[2]p399fao'!#REF!</definedName>
    <definedName name="__123Graph_XGrßfico1" localSheetId="4" hidden="1">'[2]p399fao'!#REF!</definedName>
    <definedName name="__123Graph_XGrßfico1" localSheetId="7" hidden="1">'[2]p399fao'!#REF!</definedName>
    <definedName name="__123Graph_XGrßfico1" hidden="1">'[2]p399fao'!#REF!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27">#REF!</definedName>
    <definedName name="A_impresión_IM" localSheetId="28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 localSheetId="34">#REF!</definedName>
    <definedName name="A_impresión_IM" localSheetId="35">#REF!</definedName>
    <definedName name="A_impresión_IM" localSheetId="37">#REF!</definedName>
    <definedName name="A_impresión_IM" localSheetId="38">#REF!</definedName>
    <definedName name="A_impresión_IM" localSheetId="39">#REF!</definedName>
    <definedName name="A_impresión_IM" localSheetId="41">#REF!</definedName>
    <definedName name="A_impresión_IM" localSheetId="42">#REF!</definedName>
    <definedName name="A_impresión_IM" localSheetId="44">#REF!</definedName>
    <definedName name="A_impresión_IM" localSheetId="45">#REF!</definedName>
    <definedName name="A_impresión_IM" localSheetId="46">#REF!</definedName>
    <definedName name="A_impresión_IM" localSheetId="4">#REF!</definedName>
    <definedName name="A_impresión_IM" localSheetId="7">#REF!</definedName>
    <definedName name="A_impresión_IM">#REF!</definedName>
    <definedName name="alk" localSheetId="4">'[6]19.11-12'!$B$53</definedName>
    <definedName name="alk">'[6]19.11-12'!$B$53</definedName>
    <definedName name="_xlnm.Print_Area" localSheetId="10">'20.11'!$A$1:$J$32</definedName>
    <definedName name="_xlnm.Print_Area" localSheetId="11">'20.12'!$A$1:$L$30</definedName>
    <definedName name="_xlnm.Print_Area" localSheetId="12">'20.13'!$A$1:$J$90</definedName>
    <definedName name="_xlnm.Print_Area" localSheetId="13">'20.14'!$A$1:$L$90</definedName>
    <definedName name="_xlnm.Print_Area" localSheetId="14">'20.15'!$A$1:$H$54</definedName>
    <definedName name="_xlnm.Print_Area" localSheetId="17">'20.18'!$A$1:$F$30</definedName>
    <definedName name="_xlnm.Print_Area" localSheetId="18">'20.19'!$A$1:$J$30</definedName>
    <definedName name="_xlnm.Print_Area" localSheetId="19">'20.20'!$A$1:$F$89</definedName>
    <definedName name="_xlnm.Print_Area" localSheetId="20">'20.21'!$A$1:$J$89</definedName>
    <definedName name="_xlnm.Print_Area" localSheetId="21">'20.22'!$A$1:$H$54</definedName>
    <definedName name="_xlnm.Print_Area" localSheetId="24">'20.25'!$A$1:$E$30</definedName>
    <definedName name="_xlnm.Print_Area" localSheetId="25">'20.26'!$A$1:$H$30</definedName>
    <definedName name="_xlnm.Print_Area" localSheetId="26">'20.27'!$A$1:$E$89</definedName>
    <definedName name="_xlnm.Print_Area" localSheetId="27">'20.28'!$A$1:$H$89</definedName>
    <definedName name="_xlnm.Print_Area" localSheetId="28">'20.29'!$A$1:$D$40</definedName>
    <definedName name="_xlnm.Print_Area" localSheetId="31">'20.32'!$A$1:$F$31</definedName>
    <definedName name="_xlnm.Print_Area" localSheetId="32">'20.33'!$A$1:$F$31</definedName>
    <definedName name="_xlnm.Print_Area" localSheetId="33">'20.34'!$A$1:$F$90</definedName>
    <definedName name="_xlnm.Print_Area" localSheetId="34">'20.35'!$A$1:$F$90</definedName>
    <definedName name="_xlnm.Print_Area" localSheetId="35">'20.36'!$A$1:$H$54</definedName>
    <definedName name="_xlnm.Print_Area" localSheetId="36">'20.37'!$A$1:$J$28</definedName>
    <definedName name="_xlnm.Print_Area" localSheetId="37">'20.38'!$A$1:$D$30</definedName>
    <definedName name="_xlnm.Print_Area" localSheetId="38">'20.39'!$A$1:$F$30</definedName>
    <definedName name="_xlnm.Print_Area" localSheetId="39">'20.40'!$A$1:$I$64</definedName>
    <definedName name="_xlnm.Print_Area" localSheetId="40">'20.41'!$A$1:$I$28</definedName>
    <definedName name="_xlnm.Print_Area" localSheetId="41">'20.42'!$A$1:$E$32</definedName>
    <definedName name="_xlnm.Print_Area" localSheetId="42">'20.43'!$A$1:$H$31</definedName>
    <definedName name="_xlnm.Print_Area" localSheetId="43">'20.44'!$A$1:$H$36</definedName>
    <definedName name="_xlnm.Print_Area" localSheetId="44">'20.45'!$A$1:$D$31</definedName>
    <definedName name="_xlnm.Print_Area" localSheetId="45">'20.46'!$A$1:$G$91</definedName>
    <definedName name="_xlnm.Print_Area" localSheetId="46">'20.47'!$A$1:$G$53</definedName>
    <definedName name="_xlnm.Print_Area" localSheetId="4">'20.5'!$A$1:$H$41</definedName>
    <definedName name="_xlnm.Print_Area" localSheetId="7">'20.8'!$A$1:$E$53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4">#REF!</definedName>
    <definedName name="GUION" localSheetId="25">#REF!</definedName>
    <definedName name="GUION" localSheetId="26">#REF!</definedName>
    <definedName name="GUION" localSheetId="27">#REF!</definedName>
    <definedName name="GUION" localSheetId="28">#REF!</definedName>
    <definedName name="GUION" localSheetId="31">#REF!</definedName>
    <definedName name="GUION" localSheetId="32">#REF!</definedName>
    <definedName name="GUION" localSheetId="33">#REF!</definedName>
    <definedName name="GUION" localSheetId="34">#REF!</definedName>
    <definedName name="GUION" localSheetId="35">#REF!</definedName>
    <definedName name="GUION" localSheetId="37">#REF!</definedName>
    <definedName name="GUION" localSheetId="38">#REF!</definedName>
    <definedName name="GUION" localSheetId="39">#REF!</definedName>
    <definedName name="GUION" localSheetId="41">#REF!</definedName>
    <definedName name="GUION" localSheetId="42">#REF!</definedName>
    <definedName name="GUION" localSheetId="44">#REF!</definedName>
    <definedName name="GUION" localSheetId="45">#REF!</definedName>
    <definedName name="GUION" localSheetId="46">#REF!</definedName>
    <definedName name="GUION" localSheetId="4">#REF!</definedName>
    <definedName name="GUION" localSheetId="7">#REF!</definedName>
    <definedName name="GUION">#REF!</definedName>
    <definedName name="Imprimir_área_IM" localSheetId="0">'20.1'!$A$1:$H$22</definedName>
    <definedName name="Imprimir_área_IM" localSheetId="9">'20.10'!$A$1:$G$2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'[4]GANADE15'!$A$35:$AG$39</definedName>
    <definedName name="Imprimir_área_IM" localSheetId="14">'20.15'!$A$80:$G$113</definedName>
    <definedName name="Imprimir_área_IM" localSheetId="15">'[4]GANADE15'!$A$35:$AG$39</definedName>
    <definedName name="Imprimir_área_IM" localSheetId="16">'[4]GANADE15'!$A$35:$AG$39</definedName>
    <definedName name="Imprimir_área_IM" localSheetId="17">'[4]GANADE15'!$A$35:$AG$39</definedName>
    <definedName name="Imprimir_área_IM" localSheetId="18">'[4]GANADE15'!$A$35:$AG$39</definedName>
    <definedName name="Imprimir_área_IM" localSheetId="1">'[4]GANADE15'!$A$35:$AG$39</definedName>
    <definedName name="Imprimir_área_IM" localSheetId="19">'[4]GANADE15'!$A$35:$AG$39</definedName>
    <definedName name="Imprimir_área_IM" localSheetId="20">'[4]GANADE15'!$A$35:$AG$39</definedName>
    <definedName name="Imprimir_área_IM" localSheetId="21">'20.22'!$A$80:$G$113</definedName>
    <definedName name="Imprimir_área_IM" localSheetId="22">'20.23'!$A$26:$AB$27</definedName>
    <definedName name="Imprimir_área_IM" localSheetId="23">'20.24'!$A$2:$AB$3</definedName>
    <definedName name="Imprimir_área_IM" localSheetId="24">'[4]GANADE15'!$A$35:$AG$39</definedName>
    <definedName name="Imprimir_área_IM" localSheetId="25">#REF!</definedName>
    <definedName name="Imprimir_área_IM" localSheetId="26">#REF!</definedName>
    <definedName name="Imprimir_área_IM" localSheetId="27">#REF!</definedName>
    <definedName name="Imprimir_área_IM" localSheetId="28">#REF!</definedName>
    <definedName name="Imprimir_área_IM" localSheetId="2">'[4]GANADE15'!$A$35:$AG$39</definedName>
    <definedName name="Imprimir_área_IM" localSheetId="29">'20.30'!$A$27:$X$28</definedName>
    <definedName name="Imprimir_área_IM" localSheetId="30">'20.31'!$A$5:$X$5</definedName>
    <definedName name="Imprimir_área_IM" localSheetId="31">#REF!</definedName>
    <definedName name="Imprimir_área_IM" localSheetId="32">#REF!</definedName>
    <definedName name="Imprimir_área_IM" localSheetId="33">'[4]GANADE15'!$A$35:$AG$39</definedName>
    <definedName name="Imprimir_área_IM" localSheetId="34">'[4]GANADE15'!$A$35:$AG$39</definedName>
    <definedName name="Imprimir_área_IM" localSheetId="35">'20.36'!#REF!</definedName>
    <definedName name="Imprimir_área_IM" localSheetId="36">'[4]GANADE15'!$A$35:$AG$39</definedName>
    <definedName name="Imprimir_área_IM" localSheetId="37">'[4]GANADE15'!$A$35:$AG$39</definedName>
    <definedName name="Imprimir_área_IM" localSheetId="38">'[4]GANADE15'!$A$35:$AG$39</definedName>
    <definedName name="Imprimir_área_IM" localSheetId="3">'[4]GANADE15'!$A$35:$AG$39</definedName>
    <definedName name="Imprimir_área_IM" localSheetId="39">'[4]GANADE15'!$A$35:$AG$39</definedName>
    <definedName name="Imprimir_área_IM" localSheetId="40">'[4]GANADE15'!$A$35:$AG$39</definedName>
    <definedName name="Imprimir_área_IM" localSheetId="41">'[4]GANADE15'!$A$35:$AG$39</definedName>
    <definedName name="Imprimir_área_IM" localSheetId="42">'[4]GANADE15'!$A$35:$AG$39</definedName>
    <definedName name="Imprimir_área_IM" localSheetId="43">'[4]GANADE15'!$A$35:$AG$39</definedName>
    <definedName name="Imprimir_área_IM" localSheetId="44">'[4]GANADE15'!$A$35:$AG$39</definedName>
    <definedName name="Imprimir_área_IM" localSheetId="45">'[4]GANADE15'!$A$35:$AG$39</definedName>
    <definedName name="Imprimir_área_IM" localSheetId="46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'20.9'!$A$1:$G$8</definedName>
    <definedName name="Imprimir_área_IM">#REF!</definedName>
    <definedName name="p421" localSheetId="4">'[5]CARNE1'!$B$44</definedName>
    <definedName name="p421">'[5]CARNE1'!$B$44</definedName>
    <definedName name="p431" localSheetId="4" hidden="1">'[5]CARNE7'!$G$11:$G$93</definedName>
    <definedName name="p431" hidden="1">'[5]CARNE7'!$G$11:$G$93</definedName>
    <definedName name="PEP" localSheetId="4">'[4]GANADE1'!$B$79</definedName>
    <definedName name="PEP">'[4]GANADE1'!$B$79</definedName>
    <definedName name="PEP1" localSheetId="4">'[2]19.11-12'!$B$51</definedName>
    <definedName name="PEP1">'[2]19.11-12'!$B$51</definedName>
    <definedName name="PEP2" localSheetId="14">'[4]GANADE1'!$B$75</definedName>
    <definedName name="PEP2" localSheetId="21">'[4]GANADE1'!$B$75</definedName>
    <definedName name="PEP2" localSheetId="28">'[4]GANADE1'!$B$75</definedName>
    <definedName name="PEP2" localSheetId="35">'[4]GANADE1'!$B$75</definedName>
    <definedName name="PEP2" localSheetId="46">'[4]GANADE1'!$B$75</definedName>
    <definedName name="PEP2" localSheetId="4">'[4]GANADE1'!$B$75</definedName>
    <definedName name="PEP2" localSheetId="7">'[4]GANADE1'!$B$75</definedName>
    <definedName name="PEP2">'[4]GANADE1'!$B$75</definedName>
    <definedName name="PEP3" localSheetId="4">'[2]19.11-12'!$B$53</definedName>
    <definedName name="PEP3">'[2]19.11-12'!$B$53</definedName>
    <definedName name="PEP4" localSheetId="4" hidden="1">'[2]19.14-15'!$B$34:$B$37</definedName>
    <definedName name="PEP4" hidden="1">'[2]19.14-15'!$B$34:$B$37</definedName>
    <definedName name="PP1" localSheetId="4">'[4]GANADE1'!$B$77</definedName>
    <definedName name="PP1">'[4]GANADE1'!$B$77</definedName>
    <definedName name="PP10" localSheetId="4" hidden="1">'[2]19.14-15'!$C$34:$C$37</definedName>
    <definedName name="PP10" hidden="1">'[2]19.14-15'!$C$34:$C$37</definedName>
    <definedName name="PP11" localSheetId="4" hidden="1">'[2]19.14-15'!$C$34:$C$37</definedName>
    <definedName name="PP11" hidden="1">'[2]19.14-15'!$C$34:$C$37</definedName>
    <definedName name="PP12" localSheetId="4" hidden="1">'[2]19.14-15'!$C$34:$C$37</definedName>
    <definedName name="PP12" hidden="1">'[2]19.14-15'!$C$34:$C$37</definedName>
    <definedName name="PP13" localSheetId="4" hidden="1">'[2]19.14-15'!#REF!</definedName>
    <definedName name="PP13" hidden="1">'[2]19.14-15'!#REF!</definedName>
    <definedName name="PP14" localSheetId="4" hidden="1">'[2]19.14-15'!#REF!</definedName>
    <definedName name="PP14" hidden="1">'[2]19.14-15'!#REF!</definedName>
    <definedName name="PP15" localSheetId="4" hidden="1">'[2]19.14-15'!#REF!</definedName>
    <definedName name="PP15" hidden="1">'[2]19.14-15'!#REF!</definedName>
    <definedName name="PP16" localSheetId="4" hidden="1">'[2]19.14-15'!$D$34:$D$37</definedName>
    <definedName name="PP16" hidden="1">'[2]19.14-15'!$D$34:$D$37</definedName>
    <definedName name="PP17" localSheetId="4" hidden="1">'[2]19.14-15'!$D$34:$D$37</definedName>
    <definedName name="PP17" hidden="1">'[2]19.14-15'!$D$34:$D$37</definedName>
    <definedName name="pp18" localSheetId="4" hidden="1">'[2]19.14-15'!$D$34:$D$37</definedName>
    <definedName name="pp18" hidden="1">'[2]19.14-15'!$D$34:$D$37</definedName>
    <definedName name="pp19" localSheetId="4" hidden="1">'[2]19.14-15'!#REF!</definedName>
    <definedName name="pp19" hidden="1">'[2]19.14-15'!#REF!</definedName>
    <definedName name="PP2" localSheetId="4">'[2]19.22'!#REF!</definedName>
    <definedName name="PP2">'[2]19.22'!#REF!</definedName>
    <definedName name="PP20" localSheetId="4" hidden="1">'[2]19.14-15'!#REF!</definedName>
    <definedName name="PP20" hidden="1">'[2]19.14-15'!#REF!</definedName>
    <definedName name="PP21" localSheetId="4" hidden="1">'[2]19.14-15'!#REF!</definedName>
    <definedName name="PP21" hidden="1">'[2]19.14-15'!#REF!</definedName>
    <definedName name="PP22" localSheetId="4" hidden="1">'[2]19.14-15'!#REF!</definedName>
    <definedName name="PP22" hidden="1">'[2]19.14-15'!#REF!</definedName>
    <definedName name="pp23" localSheetId="4" hidden="1">'[2]19.14-15'!#REF!</definedName>
    <definedName name="pp23" hidden="1">'[2]19.14-15'!#REF!</definedName>
    <definedName name="pp24" localSheetId="4" hidden="1">'[2]19.14-15'!#REF!</definedName>
    <definedName name="pp24" hidden="1">'[2]19.14-15'!#REF!</definedName>
    <definedName name="pp25" localSheetId="4" hidden="1">'[2]19.14-15'!#REF!</definedName>
    <definedName name="pp25" hidden="1">'[2]19.14-15'!#REF!</definedName>
    <definedName name="pp26" localSheetId="4" hidden="1">'[2]19.14-15'!#REF!</definedName>
    <definedName name="pp26" hidden="1">'[2]19.14-15'!#REF!</definedName>
    <definedName name="pp27" localSheetId="4" hidden="1">'[2]19.14-15'!#REF!</definedName>
    <definedName name="pp27" hidden="1">'[2]19.14-15'!#REF!</definedName>
    <definedName name="PP3" localSheetId="4">'[4]GANADE1'!$B$79</definedName>
    <definedName name="PP3">'[4]GANADE1'!$B$79</definedName>
    <definedName name="PP4" localSheetId="4">'[2]19.11-12'!$B$51</definedName>
    <definedName name="PP4">'[2]19.11-12'!$B$51</definedName>
    <definedName name="PP5" localSheetId="4" hidden="1">'[2]19.14-15'!$B$34:$B$37</definedName>
    <definedName name="PP5" hidden="1">'[2]19.14-15'!$B$34:$B$37</definedName>
    <definedName name="PP6" localSheetId="4" hidden="1">'[2]19.14-15'!$B$34:$B$37</definedName>
    <definedName name="PP6" hidden="1">'[2]19.14-15'!$B$34:$B$37</definedName>
    <definedName name="PP7" localSheetId="4" hidden="1">'[2]19.14-15'!#REF!</definedName>
    <definedName name="PP7" hidden="1">'[2]19.14-15'!#REF!</definedName>
    <definedName name="PP8" localSheetId="4" hidden="1">'[2]19.14-15'!#REF!</definedName>
    <definedName name="PP8" hidden="1">'[2]19.14-15'!#REF!</definedName>
    <definedName name="PP9" localSheetId="4" hidden="1">'[2]19.14-15'!#REF!</definedName>
    <definedName name="PP9" hidden="1">'[2]19.14-15'!#REF!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4">#REF!</definedName>
    <definedName name="RUTINA" localSheetId="25">#REF!</definedName>
    <definedName name="RUTINA" localSheetId="26">#REF!</definedName>
    <definedName name="RUTINA" localSheetId="27">#REF!</definedName>
    <definedName name="RUTINA" localSheetId="28">#REF!</definedName>
    <definedName name="RUTINA" localSheetId="31">#REF!</definedName>
    <definedName name="RUTINA" localSheetId="32">#REF!</definedName>
    <definedName name="RUTINA" localSheetId="33">#REF!</definedName>
    <definedName name="RUTINA" localSheetId="34">#REF!</definedName>
    <definedName name="RUTINA" localSheetId="35">#REF!</definedName>
    <definedName name="RUTINA" localSheetId="37">#REF!</definedName>
    <definedName name="RUTINA" localSheetId="38">#REF!</definedName>
    <definedName name="RUTINA" localSheetId="39">#REF!</definedName>
    <definedName name="RUTINA" localSheetId="41">#REF!</definedName>
    <definedName name="RUTINA" localSheetId="42">#REF!</definedName>
    <definedName name="RUTINA" localSheetId="44">#REF!</definedName>
    <definedName name="RUTINA" localSheetId="45">#REF!</definedName>
    <definedName name="RUTINA" localSheetId="46">#REF!</definedName>
    <definedName name="RUTINA" localSheetId="4">#REF!</definedName>
    <definedName name="RUTINA" localSheetId="7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<sst xmlns="http://schemas.openxmlformats.org/spreadsheetml/2006/main" count="3059" uniqueCount="446">
  <si>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</si>
  <si>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</si>
  <si>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</si>
  <si>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</si>
  <si>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</si>
  <si>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</si>
  <si>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</si>
  <si>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</si>
  <si>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</si>
  <si>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</si>
  <si>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</si>
  <si>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 xml:space="preserve">          </t>
  </si>
  <si>
    <t>Carne y</t>
  </si>
  <si>
    <t xml:space="preserve">                De ellos:</t>
  </si>
  <si>
    <t>despojos</t>
  </si>
  <si>
    <t>Carne de</t>
  </si>
  <si>
    <t>Carne y despojos</t>
  </si>
  <si>
    <t>comestibles</t>
  </si>
  <si>
    <t>bovino</t>
  </si>
  <si>
    <t>ovino y caprino</t>
  </si>
  <si>
    <t>porcino</t>
  </si>
  <si>
    <t>de aves</t>
  </si>
  <si>
    <t xml:space="preserve">  Fuente: Estadística del Comercio Exterior de España, Departamento de Aduanas e Impuestos Especiales. Agencia Tributaria.</t>
  </si>
  <si>
    <t>1991</t>
  </si>
  <si>
    <t>1991 (1)</t>
  </si>
  <si>
    <t xml:space="preserve">         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</si>
  <si>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</si>
  <si>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</si>
  <si>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</si>
  <si>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</si>
  <si>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</si>
  <si>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</si>
  <si>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</si>
  <si>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</si>
  <si>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20.10.  CARNE DE BOVINO: Serie histórica del peso canal total y precio en vivo percibido por los ganaderos, según clases de animales</t>
  </si>
  <si>
    <t xml:space="preserve">           Peso canal total (toneladas)</t>
  </si>
  <si>
    <t>Precio percibido por los ganaderos</t>
  </si>
  <si>
    <t xml:space="preserve"> (euros/100kg vivo) (1)</t>
  </si>
  <si>
    <t xml:space="preserve">  (1) Terneras menores de un año y añojos de uno a dos años.</t>
  </si>
  <si>
    <t xml:space="preserve"> Cabezas sacrificadas (miles)</t>
  </si>
  <si>
    <t>Corderos</t>
  </si>
  <si>
    <t>lechales</t>
  </si>
  <si>
    <t>pascuales</t>
  </si>
  <si>
    <t xml:space="preserve">  Precio en vivo percibido por los ganaderos (Euros/100kg)</t>
  </si>
  <si>
    <t>Cordero</t>
  </si>
  <si>
    <t>lechal (1)</t>
  </si>
  <si>
    <t>recental (2)</t>
  </si>
  <si>
    <t>pascual (3)</t>
  </si>
  <si>
    <t>mayor</t>
  </si>
  <si>
    <t xml:space="preserve">  (1) Hasta 1986, cordero hasta dos meses. Desde 1987, cordero de menos de 1,5 meses y con 8 a 14 kg vivo.</t>
  </si>
  <si>
    <t xml:space="preserve">  (2) Hasta 1986, cordero de dos a tres meses. Desde 1987, cordero de 1,5 meses a 3 y con 15 a 26 kg vivo.</t>
  </si>
  <si>
    <t xml:space="preserve">  (3) Hasta 1986, cordero de tres a seis meses. Desde 1987, cordero de tres a doce meses.</t>
  </si>
  <si>
    <t>Peso canal total (toneladas)</t>
  </si>
  <si>
    <t xml:space="preserve">         Peso canal medio (kilogramos)</t>
  </si>
  <si>
    <t>Cabritos</t>
  </si>
  <si>
    <t>Chivos</t>
  </si>
  <si>
    <t xml:space="preserve"> 20.24.  CARNE DE CAPRINO: Serie histórica del peso canal total y del precio en vivo percibido por los ganaderos según categorías</t>
  </si>
  <si>
    <t xml:space="preserve">            </t>
  </si>
  <si>
    <t>Peso canal total  (toneladas)</t>
  </si>
  <si>
    <t>Precio en vivo percibido por</t>
  </si>
  <si>
    <t>los ganaderos (euros/100kg)</t>
  </si>
  <si>
    <t>Cabrito</t>
  </si>
  <si>
    <t>Chivo</t>
  </si>
  <si>
    <t>(2)</t>
  </si>
  <si>
    <t xml:space="preserve">  (1) Desde 1987, cabritos de menos de mes y medio.</t>
  </si>
  <si>
    <t xml:space="preserve">  (2) Desde 1987, chivos de 1,5 a 6 meses.</t>
  </si>
  <si>
    <t xml:space="preserve"> Animales sacrificados (miles)</t>
  </si>
  <si>
    <t>Cerdos</t>
  </si>
  <si>
    <t>Reproduc-</t>
  </si>
  <si>
    <t>Lechones</t>
  </si>
  <si>
    <t>comerciales</t>
  </si>
  <si>
    <t>tores de</t>
  </si>
  <si>
    <t>de cebo</t>
  </si>
  <si>
    <t>desecho</t>
  </si>
  <si>
    <t>–</t>
  </si>
  <si>
    <t xml:space="preserve"> 20.31.  CARNE DE PORCINO: Serie histórica del peso canal total desglosado según el tipo de consumo y</t>
  </si>
  <si>
    <t xml:space="preserve">  del precio percibido por los ganaderos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</si>
  <si>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</si>
  <si>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</si>
  <si>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</si>
  <si>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</si>
  <si>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</si>
  <si>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</si>
  <si>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ganaderos,</t>
  </si>
  <si>
    <t>cerdos</t>
  </si>
  <si>
    <t>cebados</t>
  </si>
  <si>
    <t xml:space="preserve">                           890.637</t>
  </si>
  <si>
    <t xml:space="preserve">  881.625</t>
  </si>
  <si>
    <t xml:space="preserve">  950.496</t>
  </si>
  <si>
    <t>Valor</t>
  </si>
  <si>
    <t>total</t>
  </si>
  <si>
    <t>Caballar</t>
  </si>
  <si>
    <t>Mular y</t>
  </si>
  <si>
    <t>(miles de euros)</t>
  </si>
  <si>
    <t>asnal</t>
  </si>
  <si>
    <t>cabezas</t>
  </si>
  <si>
    <t xml:space="preserve"> 20.41.  CARNE DE AVES: Serie histórica del número de aves sacrificadas, su peso canal, precio en vivo y valor</t>
  </si>
  <si>
    <t>Aves sacrificadas</t>
  </si>
  <si>
    <t>Peso canal total</t>
  </si>
  <si>
    <t xml:space="preserve"> Precio vivo percibido por</t>
  </si>
  <si>
    <t xml:space="preserve">  (miles)</t>
  </si>
  <si>
    <t>(toneladas)</t>
  </si>
  <si>
    <t xml:space="preserve">  los ganaderos (euros/100kg)</t>
  </si>
  <si>
    <t>Broilers</t>
  </si>
  <si>
    <t>Otras</t>
  </si>
  <si>
    <t>Pollo (1)</t>
  </si>
  <si>
    <t>Gallina</t>
  </si>
  <si>
    <t xml:space="preserve">  (1) Precio de pollo de granja.</t>
  </si>
  <si>
    <t xml:space="preserve"> su peso canal, precio en vivo y valor </t>
  </si>
  <si>
    <t>Censo de</t>
  </si>
  <si>
    <t>Precio en</t>
  </si>
  <si>
    <t>animales</t>
  </si>
  <si>
    <t>Animales</t>
  </si>
  <si>
    <t>Peso canal</t>
  </si>
  <si>
    <t>vivo perci-</t>
  </si>
  <si>
    <t>mayores</t>
  </si>
  <si>
    <t>sacrificados</t>
  </si>
  <si>
    <t>medio</t>
  </si>
  <si>
    <t>bido por los</t>
  </si>
  <si>
    <t>de 6 meses</t>
  </si>
  <si>
    <t>(miles)</t>
  </si>
  <si>
    <t>(kilogramos)</t>
  </si>
  <si>
    <t>cunicultores</t>
  </si>
  <si>
    <t xml:space="preserve"> (euros/100kg)</t>
  </si>
  <si>
    <t xml:space="preserve"> (3)</t>
  </si>
  <si>
    <t xml:space="preserve"> (1)</t>
  </si>
  <si>
    <t xml:space="preserve">  (1) Precio de conejo de granja.</t>
  </si>
  <si>
    <t xml:space="preserve">  (2) Los datos de sacrificio según los resultados de la Encuesta Nacional de Cunicultura, que fue publicada en el Boletín Mensual de </t>
  </si>
  <si>
    <t xml:space="preserve">    Estadística del MAPA número 1/86.</t>
  </si>
  <si>
    <t xml:space="preserve">  (3) Para el cálculo del valor total se ha utilizado el coeficiente de transformacion 0,58 para pasar de kilo vivo a kilo canal. </t>
  </si>
  <si>
    <t>1985 (2)</t>
  </si>
  <si>
    <t>1986 (2)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</si>
  <si>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</si>
  <si>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</si>
  <si>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</si>
  <si>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</si>
  <si>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</si>
  <si>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</si>
  <si>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</si>
  <si>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</si>
  <si>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</si>
  <si>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</si>
  <si>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</si>
  <si>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</si>
  <si>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</si>
  <si>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</si>
  <si>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</si>
  <si>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</si>
  <si>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</si>
  <si>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</si>
  <si>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</si>
  <si>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</si>
  <si>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</si>
  <si>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</si>
  <si>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</si>
  <si>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</si>
  <si>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</si>
  <si>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</si>
  <si>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</si>
  <si>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</si>
  <si>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</si>
  <si>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</si>
  <si>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</si>
  <si>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</si>
  <si>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</si>
  <si>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</si>
  <si>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</si>
  <si>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</si>
  <si>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</si>
  <si>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</si>
  <si>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Turquía</t>
  </si>
  <si>
    <t xml:space="preserve">   Chipre</t>
  </si>
  <si>
    <t xml:space="preserve"> Japón</t>
  </si>
  <si>
    <t xml:space="preserve"> Méjico</t>
  </si>
  <si>
    <t xml:space="preserve">   Eslovaquia</t>
  </si>
  <si>
    <t xml:space="preserve">   Lituania</t>
  </si>
  <si>
    <t xml:space="preserve">   Eslovenia</t>
  </si>
  <si>
    <t xml:space="preserve">2001 </t>
  </si>
  <si>
    <t>Países</t>
  </si>
  <si>
    <t>Sacrificio en mataderos</t>
  </si>
  <si>
    <t>Estimación de otros sacrificios</t>
  </si>
  <si>
    <t>Clase de ganado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</si>
  <si>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</si>
  <si>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</si>
  <si>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</si>
  <si>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</si>
  <si>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</si>
  <si>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</si>
  <si>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</si>
  <si>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Otros porcinos</t>
  </si>
  <si>
    <t>EQUINO</t>
  </si>
  <si>
    <t>Mular y asnal</t>
  </si>
  <si>
    <t>Gallinas</t>
  </si>
  <si>
    <t>Otras aves</t>
  </si>
  <si>
    <t>TOTAL</t>
  </si>
  <si>
    <t>Corderos de 10 o menos kg canal</t>
  </si>
  <si>
    <t>Cobertura geográfica: ESPAÑA</t>
  </si>
  <si>
    <t>Conceptos</t>
  </si>
  <si>
    <t xml:space="preserve">Ovino y </t>
  </si>
  <si>
    <t>Otros</t>
  </si>
  <si>
    <t>Despojos</t>
  </si>
  <si>
    <t>caprino</t>
  </si>
  <si>
    <t xml:space="preserve">  De la U.E.</t>
  </si>
  <si>
    <t xml:space="preserve">  A la U.E.</t>
  </si>
  <si>
    <t xml:space="preserve">  Consumo humano </t>
  </si>
  <si>
    <t>Importaciones</t>
  </si>
  <si>
    <t>Exportaciones</t>
  </si>
  <si>
    <t xml:space="preserve"> MUNDO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</si>
  <si>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</si>
  <si>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</si>
  <si>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</si>
  <si>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</si>
  <si>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</si>
  <si>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</si>
  <si>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</si>
  <si>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</si>
  <si>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</si>
  <si>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</si>
  <si>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</si>
  <si>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</si>
  <si>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</si>
  <si>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</si>
  <si>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</si>
  <si>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</si>
  <si>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</si>
  <si>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</si>
  <si>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</si>
  <si>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</si>
  <si>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</si>
  <si>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</si>
  <si>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Comunidades</t>
  </si>
  <si>
    <t>Número de animales sacrificados</t>
  </si>
  <si>
    <t>Peso canal medio (kilogramos)</t>
  </si>
  <si>
    <t>Autónomas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</si>
  <si>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</si>
  <si>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</si>
  <si>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</si>
  <si>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</si>
  <si>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</si>
  <si>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</si>
  <si>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</si>
  <si>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</si>
  <si>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</si>
  <si>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</si>
  <si>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</si>
  <si>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</si>
  <si>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</si>
  <si>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</si>
  <si>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</si>
  <si>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</si>
  <si>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</si>
  <si>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 xml:space="preserve">   TOTAL</t>
  </si>
  <si>
    <t>Otros sacrificios</t>
  </si>
  <si>
    <t>ESPAÑA</t>
  </si>
  <si>
    <t xml:space="preserve">   ESPAÑA</t>
  </si>
  <si>
    <t>Consumo directo</t>
  </si>
  <si>
    <t>Consumo industrial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</si>
  <si>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</si>
  <si>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</si>
  <si>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</si>
  <si>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</si>
  <si>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</si>
  <si>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</si>
  <si>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</si>
  <si>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</si>
  <si>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</si>
  <si>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</si>
  <si>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</si>
  <si>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</si>
  <si>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</si>
  <si>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</si>
  <si>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</si>
  <si>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</si>
  <si>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</si>
  <si>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</si>
  <si>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</si>
  <si>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</si>
  <si>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</si>
  <si>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</si>
  <si>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</si>
  <si>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</si>
  <si>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</si>
  <si>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</si>
  <si>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</si>
  <si>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</si>
  <si>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</si>
  <si>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</si>
  <si>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</si>
  <si>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</si>
  <si>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</si>
  <si>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</si>
  <si>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</si>
  <si>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</si>
  <si>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</si>
  <si>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</si>
  <si>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</si>
  <si>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</si>
  <si>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</si>
  <si>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</si>
  <si>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</si>
  <si>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</si>
  <si>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</si>
  <si>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</si>
  <si>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</si>
  <si>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</si>
  <si>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</si>
  <si>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</si>
  <si>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</si>
  <si>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</si>
  <si>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</si>
  <si>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</si>
  <si>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</si>
  <si>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</si>
  <si>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</si>
  <si>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</si>
  <si>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</si>
  <si>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 xml:space="preserve">Peso canal </t>
  </si>
  <si>
    <t>(miles de t)</t>
  </si>
  <si>
    <t xml:space="preserve">Importaciones </t>
  </si>
  <si>
    <t>Fuente: FAOSTAT</t>
  </si>
  <si>
    <t>\A</t>
  </si>
  <si>
    <t>\G</t>
  </si>
  <si>
    <t>\C</t>
  </si>
  <si>
    <t>porcinos</t>
  </si>
  <si>
    <t xml:space="preserve">   Total</t>
  </si>
  <si>
    <t>Consumo</t>
  </si>
  <si>
    <t>Total porcinos</t>
  </si>
  <si>
    <t>directo</t>
  </si>
  <si>
    <t>industrial</t>
  </si>
  <si>
    <t xml:space="preserve"> 20.38.  CARNE DE EQUINO: Análisis autonómico del número de</t>
  </si>
  <si>
    <t>Número de cabezas sacrificadas</t>
  </si>
  <si>
    <t>Total cabezas</t>
  </si>
  <si>
    <t xml:space="preserve"> 20.42.  CARNE DE AVES: Análisis autonómico del número de</t>
  </si>
  <si>
    <t>aves</t>
  </si>
  <si>
    <t xml:space="preserve">Provincias y </t>
  </si>
  <si>
    <t>1989-91</t>
  </si>
  <si>
    <t xml:space="preserve">MUNDO </t>
  </si>
  <si>
    <t>(1) Se refiere a carne de ave fresca, refrigerada o congelada</t>
  </si>
  <si>
    <t>2001</t>
  </si>
  <si>
    <t xml:space="preserve"> 20.3.  CARNE: Serie histórica de las importaciones de España, según tipos (toneladas)</t>
  </si>
  <si>
    <t xml:space="preserve"> 20.4.  CARNE: Serie histórica de las exportaciones de España, según tipos (toneladas)</t>
  </si>
  <si>
    <t xml:space="preserve"> 20.5. BALANCE DE APROVISIONAMIENTO DE CARNE (1.000 toneladas canal)</t>
  </si>
  <si>
    <t xml:space="preserve">   Rumania</t>
  </si>
  <si>
    <t xml:space="preserve">   Rumania   </t>
  </si>
  <si>
    <t xml:space="preserve"> 20.12.  CARNE DE BOVINO: Análisis autonómico del peso canal total obtenido según clases de animales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</si>
  <si>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</si>
  <si>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</si>
  <si>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</si>
  <si>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</si>
  <si>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20.14.  CARNE DE BOVINO: Desagregación provincial del peso canal total obtenido según clases de animales</t>
  </si>
  <si>
    <t xml:space="preserve"> 20.33.  CARNE DE PORCINO: Análisis autonómico del peso canal total obtenido según clases de animales</t>
  </si>
  <si>
    <t xml:space="preserve"> 20.35.  CARNE DE PORCINO: Desagregación provincial del peso canal total obtenido según clases</t>
  </si>
  <si>
    <t xml:space="preserve"> y valor, según clases de animales</t>
  </si>
  <si>
    <t>Nota.- Por la especial significación de este ganado en Canarias, se incluye en sus datos el sacrificio domiciliario en la Comunidad.</t>
  </si>
  <si>
    <t>(euros/kg vivo)</t>
  </si>
  <si>
    <t xml:space="preserve"> 20.11.  CARNE DE BOVINO: Análisis autonómico del número de animales sacrificados</t>
  </si>
  <si>
    <t xml:space="preserve"> 20.13.  CARNE DE BOVINO: Desagregación provincial del número de animales sacrificados</t>
  </si>
  <si>
    <t xml:space="preserve"> 20.17.  CARNE DE OVINO: Serie histórica del peso canal total y del precio en vivo percibido por los ganaderos, según categorías</t>
  </si>
  <si>
    <t xml:space="preserve"> 20.18.  CARNE DE OVINO: Análisis autonómico del número de animales sacrificados</t>
  </si>
  <si>
    <t xml:space="preserve"> 20.20.  CARNE DE OVINO: Desagregación provincial del número de animales sacrificados</t>
  </si>
  <si>
    <t xml:space="preserve"> 20.25.  CARNE DE CAPRINO: Análisis autonómico del número de animales</t>
  </si>
  <si>
    <t xml:space="preserve"> 20.27.  CARNE DE CAPRINO: Desagregación provincial del número de animales</t>
  </si>
  <si>
    <t xml:space="preserve"> 20.29.  CARNE DE CAPRINO: Datos de animales sacrificados y peso canal</t>
  </si>
  <si>
    <t xml:space="preserve"> 20.32.  CARNE DE PORCINO: Análisis autonómico del número de animales</t>
  </si>
  <si>
    <t xml:space="preserve"> 20.34.  CARNE DE PORCINO: Desagregación provincial del número de animales sacrificados</t>
  </si>
  <si>
    <t xml:space="preserve"> 20.40.  CARNE DE EQUINO: Desagregación provincial del número de animales sacrificados</t>
  </si>
  <si>
    <t xml:space="preserve"> 20.45.  CARNE DE CONEJO: Análisis autonómico del número de animales sacrificados</t>
  </si>
  <si>
    <t xml:space="preserve"> 20.46.  CARNE DE AVES Y CONEJOS: Desagregación provincial del número de animales sacrificados </t>
  </si>
  <si>
    <t xml:space="preserve"> 20.8.  CARNE: Datos de comercio exterior de carne fresca, refrigerada o congelada,</t>
  </si>
  <si>
    <t>Animales sacrificados (miles)</t>
  </si>
  <si>
    <t xml:space="preserve">  (1) A partir de 1991, nueva metodología para la determinación del sacrificio de ganado en mataderos.</t>
  </si>
  <si>
    <t>OTROS PAISES DEL MUNDO</t>
  </si>
  <si>
    <t xml:space="preserve"> 20.9.  CARNE DE BOVINO: Serie histórica del número del número de animales sacrificados y peso canal medio, según categorías</t>
  </si>
  <si>
    <t xml:space="preserve">      Animales sacrificados (miles)</t>
  </si>
  <si>
    <t>(miles de toneladas)</t>
  </si>
  <si>
    <t xml:space="preserve"> Número de animales sacrificados (miles)</t>
  </si>
  <si>
    <t xml:space="preserve"> 20.16.  CARNE DE OVINO: Serie histórica del número de animales sacrificados y peso canal medio, según categorías</t>
  </si>
  <si>
    <t xml:space="preserve">             Peso canal medio (kilogramos)</t>
  </si>
  <si>
    <t>&lt;= 10 kg canal</t>
  </si>
  <si>
    <t>&gt;10 kg canal</t>
  </si>
  <si>
    <t>PAISES DE EUROPA</t>
  </si>
  <si>
    <t xml:space="preserve"> PAISES DE EUROPA</t>
  </si>
  <si>
    <t xml:space="preserve"> 20.44.  CARNE DE CONEJO: Serie histórica del censo de conejos, número animales sacrificados,</t>
  </si>
  <si>
    <t xml:space="preserve"> 20.37.  CARNE DE EQUINO: Serie histórica del número de animales sacrificados, su peso medio, peso canal total</t>
  </si>
  <si>
    <t xml:space="preserve">                        Comercio internacional (miles de toneladas)</t>
  </si>
  <si>
    <t xml:space="preserve"> 20.30.  CARNE DE PORCINO: Serie histórica del número de animales sacrificados y del peso canal medio</t>
  </si>
  <si>
    <t xml:space="preserve">          Peso canal medio (kilogramos)</t>
  </si>
  <si>
    <t xml:space="preserve"> 20.23.  CARNE DE CAPRINO: Serie histórica del número de animales sacrificados y peso canal medio, según clases de animales</t>
  </si>
  <si>
    <t xml:space="preserve"> 20.1.  CARNE: Serie histórica del número de animales sacrificados y del peso canal total según especies</t>
  </si>
  <si>
    <t xml:space="preserve">                Comercio exterior (miles de t)</t>
  </si>
  <si>
    <t xml:space="preserve">                Comercio exterior (miles de toneladas)</t>
  </si>
  <si>
    <t xml:space="preserve"> Islandia</t>
  </si>
  <si>
    <t xml:space="preserve"> 20.7.  CARNE: Exportaciones de España, según países, 2001-2002 (toneladas)</t>
  </si>
  <si>
    <t>2002</t>
  </si>
  <si>
    <t>y peso canal medio, según clases, 2002</t>
  </si>
  <si>
    <t>y destino de la producción, 2002 (toneladas)</t>
  </si>
  <si>
    <t>según clases, 2002</t>
  </si>
  <si>
    <t xml:space="preserve"> 20.19.  CARNE DE OVINO: Análisis autonómico del peso canal según clases de animales, 2002</t>
  </si>
  <si>
    <t xml:space="preserve"> 20.21.  CARNE DE OVINO: Desagregación provincial del peso canal según clases de animales, 2002</t>
  </si>
  <si>
    <t xml:space="preserve"> sacrificados según clases, 2002</t>
  </si>
  <si>
    <t xml:space="preserve"> 20.26.  CARNE DE CAPRINO: Análisis autonómico del peso canal según clases de animales, 2002</t>
  </si>
  <si>
    <t xml:space="preserve"> 20.28.  CARNE DE CAPRINO: Desagregación provincial del peso canal según clases de animales, 2002</t>
  </si>
  <si>
    <t xml:space="preserve"> de diferentes países del mundo, 2002</t>
  </si>
  <si>
    <t>y peso canal medio según clases de animales, 2002</t>
  </si>
  <si>
    <t>y peso canal medio según clases, 2002</t>
  </si>
  <si>
    <t xml:space="preserve"> de animales y destino de la producción, 2002 (toneladas)</t>
  </si>
  <si>
    <t xml:space="preserve"> 20.36.  CARNE DE PORCINO: Datos de producción e intercambios y comercio exterior de diferentes países del mundo, 2002</t>
  </si>
  <si>
    <t>animales sacrificados según clases de animales, 2002</t>
  </si>
  <si>
    <t xml:space="preserve"> 20.39.  CARNE DE EQUINO: Análisis autonómico del peso canal según clases de animales, 2002</t>
  </si>
  <si>
    <t xml:space="preserve"> y peso canal según clases, 2002</t>
  </si>
  <si>
    <t xml:space="preserve"> animales sacrificados, 2002 (miles)</t>
  </si>
  <si>
    <t xml:space="preserve"> 20.43.  CARNE DE AVES: Análisis autonómico del peso canal según clases, 2002</t>
  </si>
  <si>
    <t xml:space="preserve"> y peso canal, 2002</t>
  </si>
  <si>
    <t>y peso canal, 2002</t>
  </si>
  <si>
    <t>de diferentes países del mundo, 2001-2002 (miles de toneladas)</t>
  </si>
  <si>
    <t xml:space="preserve"> 20.6.  CARNE: Importaciones de España, según países, 2001-2002 (toneladas)</t>
  </si>
  <si>
    <t xml:space="preserve"> 20.15.  CARNE DE BOVINO: Datos de producción y comercio exterior de diferentes países del mundo, 2002</t>
  </si>
  <si>
    <t xml:space="preserve"> 20.22.  CARNE DE OVINO: Datos de producción y comercio exterior de diferentes países del mundo, 2002</t>
  </si>
  <si>
    <t xml:space="preserve"> </t>
  </si>
  <si>
    <t xml:space="preserve">   Comercio exterior 2001 (1)</t>
  </si>
  <si>
    <t xml:space="preserve">   Comercio exterior 2002 (1)</t>
  </si>
  <si>
    <t xml:space="preserve"> 20.47.  CARNE DE AVES : Datos de producción y comercio exterior de carne de aves de corral, 2002 (miles de toneladas)</t>
  </si>
  <si>
    <t>PORCINO (1)</t>
  </si>
  <si>
    <t>AVES (2)</t>
  </si>
  <si>
    <t>CONEJOS (2)</t>
  </si>
  <si>
    <t>(1) Cambio de la metodología para la estimación de los sacrificios de porcino fuera de matadero.</t>
  </si>
  <si>
    <t xml:space="preserve"> 20.2.  CARNE: Sacrificio de ganado en mataderos y fuera de ellos, 2002</t>
  </si>
  <si>
    <t>(2) Miles de animales.</t>
  </si>
  <si>
    <t>Año: 2002 (provisional)</t>
  </si>
  <si>
    <t>Producción neta (1.000 cabezas)</t>
  </si>
  <si>
    <t>Peso medio canal (Kg.)</t>
  </si>
  <si>
    <t>Producción neta (1.000 toneladas)</t>
  </si>
  <si>
    <t>Producción indígena bruta</t>
  </si>
  <si>
    <t>Importación de animales vivos</t>
  </si>
  <si>
    <t>Exportación de animales vivos</t>
  </si>
  <si>
    <t xml:space="preserve">Importación de carne </t>
  </si>
  <si>
    <t>Exportación de carne</t>
  </si>
  <si>
    <t>Existencias iniciales</t>
  </si>
  <si>
    <t>Existencias finales</t>
  </si>
  <si>
    <t>Variación de existencias</t>
  </si>
  <si>
    <t>Utilización interior total</t>
  </si>
  <si>
    <t xml:space="preserve">2002 </t>
  </si>
  <si>
    <t>20012</t>
  </si>
  <si>
    <t xml:space="preserve">  S/d</t>
  </si>
  <si>
    <t xml:space="preserve">  S/d: Sin dato</t>
  </si>
  <si>
    <t>-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</si>
</sst>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92">
    <xf numFmtId="0" fontId="0" fillId="0" borderId="0" xfId="0" applyAlignment="1">
      <alignment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 applyProtection="1">
      <alignment horizontal="center"/>
      <protection/>
    </xf>
    <xf numFmtId="1" fontId="0" fillId="0" borderId="3" xfId="20" applyNumberFormat="1" applyFont="1" applyFill="1" applyBorder="1" quotePrefix="1">
      <alignment/>
      <protection/>
    </xf>
    <xf numFmtId="178" fontId="0" fillId="0" borderId="3" xfId="27" applyNumberFormat="1" applyFont="1" applyFill="1" applyBorder="1" applyProtection="1">
      <alignment/>
      <protection/>
    </xf>
    <xf numFmtId="178" fontId="0" fillId="0" borderId="1" xfId="27" applyNumberFormat="1" applyFont="1" applyFill="1" applyBorder="1" applyProtection="1">
      <alignment/>
      <protection/>
    </xf>
    <xf numFmtId="178" fontId="0" fillId="0" borderId="7" xfId="27" applyNumberFormat="1" applyFont="1" applyFill="1" applyBorder="1" applyProtection="1">
      <alignment/>
      <protection/>
    </xf>
    <xf numFmtId="178" fontId="0" fillId="0" borderId="0" xfId="27" applyNumberFormat="1" applyFont="1" applyFill="1" applyProtection="1">
      <alignment/>
      <protection/>
    </xf>
    <xf numFmtId="37" fontId="0" fillId="0" borderId="0" xfId="27" applyFont="1" applyFill="1">
      <alignment/>
      <protection/>
    </xf>
    <xf numFmtId="1" fontId="0" fillId="0" borderId="4" xfId="20" applyNumberFormat="1" applyFont="1" applyFill="1" applyBorder="1" quotePrefix="1">
      <alignment/>
      <protection/>
    </xf>
    <xf numFmtId="176" fontId="8" fillId="0" borderId="3" xfId="33" applyFont="1" applyFill="1" applyBorder="1">
      <alignment/>
      <protection/>
    </xf>
    <xf numFmtId="176" fontId="8" fillId="0" borderId="1" xfId="33" applyFont="1" applyFill="1" applyBorder="1" applyAlignment="1">
      <alignment horizontal="right"/>
      <protection/>
    </xf>
    <xf numFmtId="176" fontId="8" fillId="0" borderId="1" xfId="33" applyNumberFormat="1" applyFont="1" applyFill="1" applyBorder="1" applyAlignment="1" applyProtection="1">
      <alignment horizontal="right"/>
      <protection/>
    </xf>
    <xf numFmtId="176" fontId="8" fillId="0" borderId="7" xfId="33" applyFont="1" applyFill="1" applyBorder="1" applyAlignment="1">
      <alignment horizontal="right"/>
      <protection/>
    </xf>
    <xf numFmtId="0" fontId="0" fillId="0" borderId="6" xfId="0" applyFont="1" applyFill="1" applyBorder="1" applyAlignment="1">
      <alignment horizontal="center"/>
    </xf>
    <xf numFmtId="3" fontId="8" fillId="0" borderId="3" xfId="0" applyNumberFormat="1" applyFont="1" applyFill="1" applyBorder="1" applyAlignment="1" applyProtection="1">
      <alignment/>
      <protection/>
    </xf>
    <xf numFmtId="1" fontId="8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178" fontId="0" fillId="0" borderId="4" xfId="27" applyNumberFormat="1" applyFont="1" applyFill="1" applyBorder="1" applyProtection="1">
      <alignment/>
      <protection/>
    </xf>
    <xf numFmtId="178" fontId="0" fillId="0" borderId="9" xfId="27" applyNumberFormat="1" applyFont="1" applyFill="1" applyBorder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8" fontId="0" fillId="0" borderId="10" xfId="27" applyNumberFormat="1" applyFont="1" applyFill="1" applyBorder="1" applyProtection="1">
      <alignment/>
      <protection/>
    </xf>
    <xf numFmtId="37" fontId="4" fillId="0" borderId="0" xfId="28" applyFont="1" applyFill="1" applyAlignment="1">
      <alignment horizontal="center"/>
      <protection/>
    </xf>
    <xf numFmtId="37" fontId="5" fillId="0" borderId="0" xfId="20" applyFont="1" applyFill="1">
      <alignment/>
      <protection/>
    </xf>
    <xf numFmtId="37" fontId="7" fillId="0" borderId="0" xfId="20" applyFont="1" applyFill="1">
      <alignment/>
      <protection/>
    </xf>
    <xf numFmtId="37" fontId="0" fillId="0" borderId="11" xfId="20" applyFont="1" applyFill="1" applyBorder="1" applyAlignment="1">
      <alignment horizontal="center"/>
      <protection/>
    </xf>
    <xf numFmtId="37" fontId="0" fillId="0" borderId="0" xfId="20" applyFont="1" applyFill="1">
      <alignment/>
      <protection/>
    </xf>
    <xf numFmtId="37" fontId="0" fillId="0" borderId="3" xfId="20" applyFont="1" applyFill="1" applyBorder="1">
      <alignment/>
      <protection/>
    </xf>
    <xf numFmtId="37" fontId="0" fillId="0" borderId="1" xfId="20" applyFont="1" applyFill="1" applyBorder="1" applyAlignment="1">
      <alignment horizontal="center"/>
      <protection/>
    </xf>
    <xf numFmtId="37" fontId="0" fillId="0" borderId="7" xfId="20" applyFont="1" applyFill="1" applyBorder="1" applyAlignment="1">
      <alignment horizontal="center"/>
      <protection/>
    </xf>
    <xf numFmtId="1" fontId="0" fillId="0" borderId="12" xfId="20" applyNumberFormat="1" applyFont="1" applyFill="1" applyBorder="1" applyAlignment="1">
      <alignment horizontal="left"/>
      <protection/>
    </xf>
    <xf numFmtId="37" fontId="0" fillId="0" borderId="2" xfId="20" applyFont="1" applyFill="1" applyBorder="1">
      <alignment/>
      <protection/>
    </xf>
    <xf numFmtId="37" fontId="0" fillId="0" borderId="2" xfId="20" applyNumberFormat="1" applyFont="1" applyFill="1" applyBorder="1" applyProtection="1">
      <alignment/>
      <protection/>
    </xf>
    <xf numFmtId="37" fontId="0" fillId="0" borderId="8" xfId="20" applyFont="1" applyFill="1" applyBorder="1">
      <alignment/>
      <protection/>
    </xf>
    <xf numFmtId="1" fontId="0" fillId="0" borderId="3" xfId="20" applyNumberFormat="1" applyFont="1" applyFill="1" applyBorder="1" applyAlignment="1">
      <alignment horizontal="left"/>
      <protection/>
    </xf>
    <xf numFmtId="37" fontId="0" fillId="0" borderId="1" xfId="20" applyFont="1" applyFill="1" applyBorder="1">
      <alignment/>
      <protection/>
    </xf>
    <xf numFmtId="37" fontId="0" fillId="0" borderId="1" xfId="20" applyNumberFormat="1" applyFont="1" applyFill="1" applyBorder="1" applyProtection="1">
      <alignment/>
      <protection/>
    </xf>
    <xf numFmtId="37" fontId="0" fillId="0" borderId="7" xfId="20" applyFont="1" applyFill="1" applyBorder="1">
      <alignment/>
      <protection/>
    </xf>
    <xf numFmtId="1" fontId="0" fillId="0" borderId="3" xfId="20" applyNumberFormat="1" applyFont="1" applyFill="1" applyBorder="1" applyAlignment="1" quotePrefix="1">
      <alignment horizontal="left"/>
      <protection/>
    </xf>
    <xf numFmtId="37" fontId="0" fillId="0" borderId="9" xfId="20" applyFont="1" applyFill="1" applyBorder="1">
      <alignment/>
      <protection/>
    </xf>
    <xf numFmtId="37" fontId="0" fillId="0" borderId="10" xfId="20" applyFont="1" applyFill="1" applyBorder="1">
      <alignment/>
      <protection/>
    </xf>
    <xf numFmtId="37" fontId="0" fillId="0" borderId="0" xfId="20" applyFont="1" applyFill="1" applyAlignment="1">
      <alignment horizontal="fill"/>
      <protection/>
    </xf>
    <xf numFmtId="0" fontId="4" fillId="0" borderId="0" xfId="0" applyFont="1" applyFill="1" applyBorder="1" applyAlignment="1">
      <alignment horizontal="center"/>
    </xf>
    <xf numFmtId="176" fontId="5" fillId="0" borderId="0" xfId="34" applyFont="1" applyFill="1">
      <alignment/>
      <protection/>
    </xf>
    <xf numFmtId="176" fontId="6" fillId="0" borderId="0" xfId="34" applyFont="1" applyFill="1" applyAlignment="1">
      <alignment horizontal="center"/>
      <protection/>
    </xf>
    <xf numFmtId="176" fontId="7" fillId="0" borderId="0" xfId="34" applyFont="1" applyFill="1">
      <alignment/>
      <protection/>
    </xf>
    <xf numFmtId="176" fontId="7" fillId="0" borderId="0" xfId="34" applyFont="1" applyFill="1" applyAlignment="1">
      <alignment horizontal="fill"/>
      <protection/>
    </xf>
    <xf numFmtId="176" fontId="0" fillId="0" borderId="13" xfId="34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176" fontId="0" fillId="0" borderId="0" xfId="34" applyFont="1" applyFill="1">
      <alignment/>
      <protection/>
    </xf>
    <xf numFmtId="176" fontId="0" fillId="0" borderId="0" xfId="34" applyFont="1" applyFill="1" applyBorder="1">
      <alignment/>
      <protection/>
    </xf>
    <xf numFmtId="0" fontId="0" fillId="0" borderId="9" xfId="0" applyFont="1" applyFill="1" applyBorder="1" applyAlignment="1">
      <alignment horizontal="center" vertical="center"/>
    </xf>
    <xf numFmtId="176" fontId="0" fillId="0" borderId="6" xfId="34" applyFont="1" applyFill="1" applyBorder="1" applyAlignment="1">
      <alignment horizontal="center"/>
      <protection/>
    </xf>
    <xf numFmtId="176" fontId="0" fillId="0" borderId="15" xfId="34" applyFont="1" applyFill="1" applyBorder="1" applyAlignment="1">
      <alignment horizontal="center"/>
      <protection/>
    </xf>
    <xf numFmtId="176" fontId="8" fillId="0" borderId="12" xfId="34" applyFont="1" applyFill="1" applyBorder="1">
      <alignment/>
      <protection/>
    </xf>
    <xf numFmtId="3" fontId="8" fillId="0" borderId="2" xfId="34" applyNumberFormat="1" applyFont="1" applyFill="1" applyBorder="1">
      <alignment/>
      <protection/>
    </xf>
    <xf numFmtId="3" fontId="8" fillId="0" borderId="8" xfId="34" applyNumberFormat="1" applyFont="1" applyFill="1" applyBorder="1">
      <alignment/>
      <protection/>
    </xf>
    <xf numFmtId="176" fontId="0" fillId="0" borderId="3" xfId="34" applyFont="1" applyFill="1" applyBorder="1">
      <alignment/>
      <protection/>
    </xf>
    <xf numFmtId="3" fontId="0" fillId="0" borderId="1" xfId="34" applyNumberFormat="1" applyFont="1" applyFill="1" applyBorder="1">
      <alignment/>
      <protection/>
    </xf>
    <xf numFmtId="3" fontId="0" fillId="0" borderId="7" xfId="34" applyNumberFormat="1" applyFont="1" applyFill="1" applyBorder="1">
      <alignment/>
      <protection/>
    </xf>
    <xf numFmtId="176" fontId="8" fillId="0" borderId="3" xfId="34" applyFont="1" applyFill="1" applyBorder="1">
      <alignment/>
      <protection/>
    </xf>
    <xf numFmtId="3" fontId="8" fillId="0" borderId="1" xfId="34" applyNumberFormat="1" applyFont="1" applyFill="1" applyBorder="1">
      <alignment/>
      <protection/>
    </xf>
    <xf numFmtId="3" fontId="8" fillId="0" borderId="1" xfId="34" applyNumberFormat="1" applyFont="1" applyFill="1" applyBorder="1" applyAlignment="1">
      <alignment horizontal="center"/>
      <protection/>
    </xf>
    <xf numFmtId="3" fontId="8" fillId="0" borderId="7" xfId="34" applyNumberFormat="1" applyFont="1" applyFill="1" applyBorder="1" applyAlignment="1">
      <alignment horizontal="center"/>
      <protection/>
    </xf>
    <xf numFmtId="176" fontId="8" fillId="0" borderId="0" xfId="34" applyFont="1" applyFill="1">
      <alignment/>
      <protection/>
    </xf>
    <xf numFmtId="3" fontId="8" fillId="0" borderId="1" xfId="34" applyNumberFormat="1" applyFont="1" applyFill="1" applyBorder="1" applyAlignment="1">
      <alignment horizontal="right"/>
      <protection/>
    </xf>
    <xf numFmtId="3" fontId="8" fillId="0" borderId="7" xfId="34" applyNumberFormat="1" applyFont="1" applyFill="1" applyBorder="1" applyAlignment="1">
      <alignment horizontal="right"/>
      <protection/>
    </xf>
    <xf numFmtId="3" fontId="0" fillId="0" borderId="1" xfId="34" applyNumberFormat="1" applyFont="1" applyFill="1" applyBorder="1" applyAlignment="1">
      <alignment horizontal="right"/>
      <protection/>
    </xf>
    <xf numFmtId="176" fontId="0" fillId="0" borderId="1" xfId="34" applyFont="1" applyFill="1" applyBorder="1">
      <alignment/>
      <protection/>
    </xf>
    <xf numFmtId="176" fontId="0" fillId="0" borderId="7" xfId="34" applyFont="1" applyFill="1" applyBorder="1">
      <alignment/>
      <protection/>
    </xf>
    <xf numFmtId="3" fontId="0" fillId="0" borderId="7" xfId="34" applyNumberFormat="1" applyFont="1" applyFill="1" applyBorder="1" applyAlignment="1">
      <alignment horizontal="right"/>
      <protection/>
    </xf>
    <xf numFmtId="176" fontId="0" fillId="0" borderId="4" xfId="34" applyFont="1" applyFill="1" applyBorder="1">
      <alignment/>
      <protection/>
    </xf>
    <xf numFmtId="3" fontId="0" fillId="0" borderId="9" xfId="34" applyNumberFormat="1" applyFont="1" applyFill="1" applyBorder="1" applyAlignment="1">
      <alignment horizontal="right"/>
      <protection/>
    </xf>
    <xf numFmtId="176" fontId="0" fillId="0" borderId="9" xfId="34" applyFont="1" applyFill="1" applyBorder="1">
      <alignment/>
      <protection/>
    </xf>
    <xf numFmtId="3" fontId="0" fillId="0" borderId="10" xfId="34" applyNumberFormat="1" applyFont="1" applyFill="1" applyBorder="1" applyAlignment="1">
      <alignment horizontal="right"/>
      <protection/>
    </xf>
    <xf numFmtId="176" fontId="0" fillId="0" borderId="0" xfId="34" applyFont="1" applyFill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2" fontId="0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80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2" fontId="0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80" fontId="8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/>
    </xf>
    <xf numFmtId="183" fontId="8" fillId="0" borderId="1" xfId="0" applyNumberFormat="1" applyFont="1" applyFill="1" applyBorder="1" applyAlignment="1">
      <alignment/>
    </xf>
    <xf numFmtId="182" fontId="8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80" fontId="8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180" fontId="8" fillId="0" borderId="9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3" fontId="8" fillId="0" borderId="9" xfId="0" applyNumberFormat="1" applyFont="1" applyFill="1" applyBorder="1" applyAlignment="1">
      <alignment/>
    </xf>
    <xf numFmtId="182" fontId="8" fillId="0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77" fontId="0" fillId="0" borderId="7" xfId="0" applyNumberFormat="1" applyFont="1" applyFill="1" applyBorder="1" applyAlignment="1" quotePrefix="1">
      <alignment/>
    </xf>
    <xf numFmtId="0" fontId="8" fillId="0" borderId="21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37" fontId="0" fillId="0" borderId="0" xfId="26" applyFont="1" applyFill="1">
      <alignment/>
      <protection/>
    </xf>
    <xf numFmtId="37" fontId="0" fillId="0" borderId="0" xfId="26" applyFont="1" applyFill="1" applyAlignment="1">
      <alignment horizontal="fill"/>
      <protection/>
    </xf>
    <xf numFmtId="37" fontId="0" fillId="0" borderId="13" xfId="26" applyFont="1" applyFill="1" applyBorder="1">
      <alignment/>
      <protection/>
    </xf>
    <xf numFmtId="37" fontId="0" fillId="0" borderId="6" xfId="26" applyFont="1" applyFill="1" applyBorder="1" applyAlignment="1">
      <alignment horizontal="center"/>
      <protection/>
    </xf>
    <xf numFmtId="37" fontId="0" fillId="0" borderId="6" xfId="26" applyFont="1" applyFill="1" applyBorder="1">
      <alignment/>
      <protection/>
    </xf>
    <xf numFmtId="37" fontId="0" fillId="0" borderId="15" xfId="26" applyFont="1" applyFill="1" applyBorder="1">
      <alignment/>
      <protection/>
    </xf>
    <xf numFmtId="37" fontId="0" fillId="0" borderId="0" xfId="26" applyFont="1" applyFill="1" applyBorder="1">
      <alignment/>
      <protection/>
    </xf>
    <xf numFmtId="37" fontId="0" fillId="0" borderId="1" xfId="26" applyFont="1" applyFill="1" applyBorder="1" applyAlignment="1">
      <alignment horizontal="center"/>
      <protection/>
    </xf>
    <xf numFmtId="37" fontId="0" fillId="0" borderId="7" xfId="26" applyFont="1" applyFill="1" applyBorder="1" applyAlignment="1">
      <alignment horizontal="center"/>
      <protection/>
    </xf>
    <xf numFmtId="37" fontId="0" fillId="0" borderId="0" xfId="26" applyFont="1" applyFill="1" applyBorder="1" applyAlignment="1">
      <alignment horizontal="center"/>
      <protection/>
    </xf>
    <xf numFmtId="49" fontId="0" fillId="0" borderId="7" xfId="26" applyNumberFormat="1" applyFont="1" applyFill="1" applyBorder="1" applyAlignment="1">
      <alignment horizontal="center"/>
      <protection/>
    </xf>
    <xf numFmtId="37" fontId="0" fillId="0" borderId="1" xfId="26" applyFont="1" applyFill="1" applyBorder="1">
      <alignment/>
      <protection/>
    </xf>
    <xf numFmtId="37" fontId="0" fillId="0" borderId="2" xfId="26" applyNumberFormat="1" applyFont="1" applyFill="1" applyBorder="1" applyAlignment="1" applyProtection="1">
      <alignment horizontal="right"/>
      <protection/>
    </xf>
    <xf numFmtId="39" fontId="0" fillId="0" borderId="2" xfId="26" applyNumberFormat="1" applyFont="1" applyFill="1" applyBorder="1" applyAlignment="1" applyProtection="1">
      <alignment horizontal="right"/>
      <protection/>
    </xf>
    <xf numFmtId="37" fontId="0" fillId="0" borderId="8" xfId="26" applyNumberFormat="1" applyFont="1" applyFill="1" applyBorder="1" applyAlignment="1" applyProtection="1">
      <alignment horizontal="right"/>
      <protection/>
    </xf>
    <xf numFmtId="37" fontId="0" fillId="0" borderId="1" xfId="26" applyNumberFormat="1" applyFont="1" applyFill="1" applyBorder="1" applyAlignment="1" applyProtection="1">
      <alignment horizontal="right"/>
      <protection/>
    </xf>
    <xf numFmtId="39" fontId="0" fillId="0" borderId="1" xfId="26" applyNumberFormat="1" applyFont="1" applyFill="1" applyBorder="1" applyAlignment="1" applyProtection="1">
      <alignment horizontal="right"/>
      <protection/>
    </xf>
    <xf numFmtId="37" fontId="0" fillId="0" borderId="7" xfId="26" applyNumberFormat="1" applyFont="1" applyFill="1" applyBorder="1" applyAlignment="1" applyProtection="1">
      <alignment horizontal="right"/>
      <protection/>
    </xf>
    <xf numFmtId="37" fontId="0" fillId="0" borderId="1" xfId="26" applyFont="1" applyFill="1" applyBorder="1" applyAlignment="1">
      <alignment horizontal="right"/>
      <protection/>
    </xf>
    <xf numFmtId="37" fontId="0" fillId="0" borderId="9" xfId="26" applyNumberFormat="1" applyFont="1" applyFill="1" applyBorder="1" applyAlignment="1" applyProtection="1">
      <alignment horizontal="right"/>
      <protection/>
    </xf>
    <xf numFmtId="37" fontId="0" fillId="0" borderId="9" xfId="26" applyFont="1" applyFill="1" applyBorder="1" applyAlignment="1">
      <alignment horizontal="right"/>
      <protection/>
    </xf>
    <xf numFmtId="39" fontId="0" fillId="0" borderId="9" xfId="26" applyNumberFormat="1" applyFont="1" applyFill="1" applyBorder="1" applyAlignment="1" applyProtection="1">
      <alignment horizontal="right"/>
      <protection/>
    </xf>
    <xf numFmtId="37" fontId="0" fillId="0" borderId="10" xfId="26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82" fontId="0" fillId="0" borderId="0" xfId="0" applyNumberFormat="1" applyFont="1" applyFill="1" applyAlignment="1">
      <alignment/>
    </xf>
    <xf numFmtId="188" fontId="0" fillId="0" borderId="1" xfId="0" applyNumberFormat="1" applyFont="1" applyFill="1" applyBorder="1" applyAlignment="1">
      <alignment horizontal="center"/>
    </xf>
    <xf numFmtId="182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 quotePrefix="1">
      <alignment/>
    </xf>
    <xf numFmtId="177" fontId="0" fillId="0" borderId="0" xfId="0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37" fontId="7" fillId="0" borderId="0" xfId="26" applyFont="1" applyFill="1" applyAlignment="1">
      <alignment horizontal="fill"/>
      <protection/>
    </xf>
    <xf numFmtId="37" fontId="0" fillId="0" borderId="11" xfId="26" applyFont="1" applyFill="1" applyBorder="1">
      <alignment/>
      <protection/>
    </xf>
    <xf numFmtId="37" fontId="0" fillId="0" borderId="15" xfId="26" applyFont="1" applyFill="1" applyBorder="1" applyAlignment="1">
      <alignment horizontal="center"/>
      <protection/>
    </xf>
    <xf numFmtId="37" fontId="0" fillId="0" borderId="3" xfId="26" applyFont="1" applyFill="1" applyBorder="1">
      <alignment/>
      <protection/>
    </xf>
    <xf numFmtId="37" fontId="0" fillId="0" borderId="3" xfId="26" applyFont="1" applyFill="1" applyBorder="1" applyAlignment="1">
      <alignment horizontal="center"/>
      <protection/>
    </xf>
    <xf numFmtId="37" fontId="0" fillId="0" borderId="6" xfId="26" applyFont="1" applyFill="1" applyBorder="1" applyAlignment="1">
      <alignment horizontal="fill"/>
      <protection/>
    </xf>
    <xf numFmtId="37" fontId="0" fillId="0" borderId="8" xfId="26" applyFont="1" applyFill="1" applyBorder="1" applyAlignment="1">
      <alignment horizontal="right"/>
      <protection/>
    </xf>
    <xf numFmtId="37" fontId="0" fillId="0" borderId="7" xfId="26" applyFont="1" applyFill="1" applyBorder="1" applyAlignment="1">
      <alignment horizontal="right"/>
      <protection/>
    </xf>
    <xf numFmtId="37" fontId="0" fillId="0" borderId="10" xfId="26" applyFont="1" applyFill="1" applyBorder="1" applyAlignment="1">
      <alignment horizontal="right"/>
      <protection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right"/>
    </xf>
    <xf numFmtId="176" fontId="0" fillId="0" borderId="1" xfId="33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 quotePrefix="1">
      <alignment horizontal="right"/>
    </xf>
    <xf numFmtId="180" fontId="0" fillId="0" borderId="7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80" fontId="8" fillId="0" borderId="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7" xfId="0" applyNumberFormat="1" applyFont="1" applyFill="1" applyBorder="1" applyAlignment="1">
      <alignment horizontal="right"/>
    </xf>
    <xf numFmtId="180" fontId="8" fillId="0" borderId="7" xfId="0" applyNumberFormat="1" applyFont="1" applyFill="1" applyBorder="1" applyAlignment="1" quotePrefix="1">
      <alignment horizontal="right"/>
    </xf>
    <xf numFmtId="180" fontId="0" fillId="0" borderId="7" xfId="0" applyNumberFormat="1" applyFont="1" applyFill="1" applyBorder="1" applyAlignment="1" quotePrefix="1">
      <alignment horizontal="right"/>
    </xf>
    <xf numFmtId="180" fontId="8" fillId="0" borderId="1" xfId="0" applyNumberFormat="1" applyFont="1" applyFill="1" applyBorder="1" applyAlignment="1" quotePrefix="1">
      <alignment horizontal="right"/>
    </xf>
    <xf numFmtId="3" fontId="0" fillId="0" borderId="7" xfId="0" applyNumberFormat="1" applyFont="1" applyFill="1" applyBorder="1" applyAlignment="1" quotePrefix="1">
      <alignment horizontal="right"/>
    </xf>
    <xf numFmtId="37" fontId="0" fillId="0" borderId="7" xfId="25" applyFont="1" applyFill="1" applyBorder="1" applyAlignment="1">
      <alignment horizontal="right"/>
      <protection/>
    </xf>
    <xf numFmtId="176" fontId="0" fillId="0" borderId="7" xfId="33" applyFont="1" applyFill="1" applyBorder="1" applyAlignment="1">
      <alignment horizontal="right"/>
      <protection/>
    </xf>
    <xf numFmtId="3" fontId="8" fillId="0" borderId="7" xfId="0" applyNumberFormat="1" applyFont="1" applyFill="1" applyBorder="1" applyAlignment="1" quotePrefix="1">
      <alignment horizontal="right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180" fontId="8" fillId="0" borderId="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37" fontId="5" fillId="0" borderId="0" xfId="25" applyFont="1" applyFill="1">
      <alignment/>
      <protection/>
    </xf>
    <xf numFmtId="37" fontId="7" fillId="0" borderId="0" xfId="25" applyFont="1" applyFill="1">
      <alignment/>
      <protection/>
    </xf>
    <xf numFmtId="37" fontId="0" fillId="0" borderId="0" xfId="25" applyFont="1" applyFill="1" applyAlignment="1">
      <alignment horizontal="fill"/>
      <protection/>
    </xf>
    <xf numFmtId="37" fontId="0" fillId="0" borderId="0" xfId="25" applyFont="1" applyFill="1">
      <alignment/>
      <protection/>
    </xf>
    <xf numFmtId="37" fontId="0" fillId="0" borderId="11" xfId="25" applyFont="1" applyFill="1" applyBorder="1">
      <alignment/>
      <protection/>
    </xf>
    <xf numFmtId="37" fontId="0" fillId="0" borderId="15" xfId="25" applyFont="1" applyFill="1" applyBorder="1" applyAlignment="1">
      <alignment horizontal="center"/>
      <protection/>
    </xf>
    <xf numFmtId="37" fontId="0" fillId="0" borderId="3" xfId="25" applyFont="1" applyFill="1" applyBorder="1" applyAlignment="1">
      <alignment horizontal="center"/>
      <protection/>
    </xf>
    <xf numFmtId="37" fontId="0" fillId="0" borderId="6" xfId="25" applyFont="1" applyFill="1" applyBorder="1" applyAlignment="1">
      <alignment horizontal="fill"/>
      <protection/>
    </xf>
    <xf numFmtId="37" fontId="0" fillId="0" borderId="7" xfId="25" applyFont="1" applyFill="1" applyBorder="1" applyAlignment="1">
      <alignment horizontal="center"/>
      <protection/>
    </xf>
    <xf numFmtId="37" fontId="0" fillId="0" borderId="3" xfId="25" applyFont="1" applyFill="1" applyBorder="1">
      <alignment/>
      <protection/>
    </xf>
    <xf numFmtId="37" fontId="0" fillId="0" borderId="1" xfId="25" applyFont="1" applyFill="1" applyBorder="1" applyAlignment="1">
      <alignment horizontal="center"/>
      <protection/>
    </xf>
    <xf numFmtId="49" fontId="0" fillId="0" borderId="7" xfId="25" applyNumberFormat="1" applyFont="1" applyFill="1" applyBorder="1" applyAlignment="1">
      <alignment horizontal="center"/>
      <protection/>
    </xf>
    <xf numFmtId="37" fontId="0" fillId="0" borderId="1" xfId="25" applyNumberFormat="1" applyFont="1" applyFill="1" applyBorder="1" applyProtection="1">
      <alignment/>
      <protection/>
    </xf>
    <xf numFmtId="37" fontId="0" fillId="0" borderId="1" xfId="25" applyNumberFormat="1" applyFont="1" applyFill="1" applyBorder="1" applyAlignment="1" applyProtection="1">
      <alignment horizontal="center"/>
      <protection/>
    </xf>
    <xf numFmtId="37" fontId="0" fillId="0" borderId="7" xfId="25" applyNumberFormat="1" applyFont="1" applyFill="1" applyBorder="1" applyAlignment="1" applyProtection="1">
      <alignment horizontal="center"/>
      <protection/>
    </xf>
    <xf numFmtId="178" fontId="0" fillId="0" borderId="2" xfId="25" applyNumberFormat="1" applyFont="1" applyFill="1" applyBorder="1" applyAlignment="1" applyProtection="1">
      <alignment horizontal="right"/>
      <protection/>
    </xf>
    <xf numFmtId="37" fontId="0" fillId="0" borderId="2" xfId="25" applyFont="1" applyFill="1" applyBorder="1" applyAlignment="1">
      <alignment horizontal="right"/>
      <protection/>
    </xf>
    <xf numFmtId="37" fontId="0" fillId="0" borderId="8" xfId="25" applyFont="1" applyFill="1" applyBorder="1" applyAlignment="1">
      <alignment horizontal="right"/>
      <protection/>
    </xf>
    <xf numFmtId="178" fontId="0" fillId="0" borderId="1" xfId="25" applyNumberFormat="1" applyFont="1" applyFill="1" applyBorder="1" applyAlignment="1" applyProtection="1">
      <alignment horizontal="right"/>
      <protection/>
    </xf>
    <xf numFmtId="37" fontId="0" fillId="0" borderId="1" xfId="25" applyFont="1" applyFill="1" applyBorder="1" applyAlignment="1">
      <alignment horizontal="right"/>
      <protection/>
    </xf>
    <xf numFmtId="37" fontId="0" fillId="0" borderId="1" xfId="25" applyNumberFormat="1" applyFont="1" applyFill="1" applyBorder="1" applyAlignment="1" applyProtection="1">
      <alignment horizontal="right"/>
      <protection/>
    </xf>
    <xf numFmtId="178" fontId="0" fillId="0" borderId="9" xfId="25" applyNumberFormat="1" applyFont="1" applyFill="1" applyBorder="1" applyAlignment="1" applyProtection="1">
      <alignment horizontal="right"/>
      <protection/>
    </xf>
    <xf numFmtId="37" fontId="0" fillId="0" borderId="9" xfId="25" applyFont="1" applyFill="1" applyBorder="1" applyAlignment="1">
      <alignment horizontal="right"/>
      <protection/>
    </xf>
    <xf numFmtId="37" fontId="0" fillId="0" borderId="10" xfId="25" applyFont="1" applyFill="1" applyBorder="1" applyAlignment="1">
      <alignment horizontal="right"/>
      <protection/>
    </xf>
    <xf numFmtId="176" fontId="5" fillId="0" borderId="0" xfId="33" applyFont="1" applyFill="1">
      <alignment/>
      <protection/>
    </xf>
    <xf numFmtId="176" fontId="7" fillId="0" borderId="0" xfId="33" applyFont="1" applyFill="1">
      <alignment/>
      <protection/>
    </xf>
    <xf numFmtId="176" fontId="0" fillId="0" borderId="0" xfId="33" applyFont="1" applyFill="1" applyAlignment="1">
      <alignment horizontal="fill"/>
      <protection/>
    </xf>
    <xf numFmtId="176" fontId="0" fillId="0" borderId="0" xfId="33" applyFont="1" applyFill="1">
      <alignment/>
      <protection/>
    </xf>
    <xf numFmtId="176" fontId="0" fillId="0" borderId="13" xfId="33" applyFont="1" applyFill="1" applyBorder="1">
      <alignment/>
      <protection/>
    </xf>
    <xf numFmtId="176" fontId="0" fillId="0" borderId="6" xfId="33" applyFont="1" applyFill="1" applyBorder="1" applyAlignment="1">
      <alignment horizontal="center"/>
      <protection/>
    </xf>
    <xf numFmtId="176" fontId="0" fillId="0" borderId="0" xfId="33" applyFont="1" applyFill="1" applyBorder="1" applyAlignment="1">
      <alignment horizontal="center"/>
      <protection/>
    </xf>
    <xf numFmtId="176" fontId="0" fillId="0" borderId="1" xfId="33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176" fontId="0" fillId="0" borderId="0" xfId="33" applyFont="1" applyFill="1" applyBorder="1">
      <alignment/>
      <protection/>
    </xf>
    <xf numFmtId="176" fontId="0" fillId="0" borderId="1" xfId="33" applyFont="1" applyFill="1" applyBorder="1" applyAlignment="1" quotePrefix="1">
      <alignment horizontal="center"/>
      <protection/>
    </xf>
    <xf numFmtId="1" fontId="0" fillId="0" borderId="6" xfId="33" applyNumberFormat="1" applyFont="1" applyFill="1" applyBorder="1" applyAlignment="1">
      <alignment horizontal="center"/>
      <protection/>
    </xf>
    <xf numFmtId="1" fontId="0" fillId="0" borderId="15" xfId="33" applyNumberFormat="1" applyFont="1" applyFill="1" applyBorder="1" applyAlignment="1">
      <alignment horizontal="center"/>
      <protection/>
    </xf>
    <xf numFmtId="176" fontId="8" fillId="0" borderId="12" xfId="33" applyFont="1" applyFill="1" applyBorder="1">
      <alignment/>
      <protection/>
    </xf>
    <xf numFmtId="176" fontId="8" fillId="0" borderId="2" xfId="33" applyFont="1" applyFill="1" applyBorder="1" applyAlignment="1">
      <alignment horizontal="right"/>
      <protection/>
    </xf>
    <xf numFmtId="176" fontId="8" fillId="0" borderId="2" xfId="33" applyNumberFormat="1" applyFont="1" applyFill="1" applyBorder="1" applyAlignment="1" applyProtection="1">
      <alignment horizontal="right"/>
      <protection/>
    </xf>
    <xf numFmtId="176" fontId="8" fillId="0" borderId="8" xfId="33" applyFont="1" applyFill="1" applyBorder="1" applyAlignment="1">
      <alignment horizontal="right"/>
      <protection/>
    </xf>
    <xf numFmtId="176" fontId="0" fillId="0" borderId="3" xfId="33" applyFont="1" applyFill="1" applyBorder="1">
      <alignment/>
      <protection/>
    </xf>
    <xf numFmtId="176" fontId="0" fillId="0" borderId="1" xfId="33" applyNumberFormat="1" applyFont="1" applyFill="1" applyBorder="1" applyAlignment="1" applyProtection="1">
      <alignment horizontal="right"/>
      <protection/>
    </xf>
    <xf numFmtId="176" fontId="8" fillId="0" borderId="0" xfId="33" applyFont="1" applyFill="1">
      <alignment/>
      <protection/>
    </xf>
    <xf numFmtId="176" fontId="0" fillId="0" borderId="1" xfId="33" applyFont="1" applyFill="1" applyBorder="1">
      <alignment/>
      <protection/>
    </xf>
    <xf numFmtId="176" fontId="0" fillId="0" borderId="7" xfId="33" applyFont="1" applyFill="1" applyBorder="1">
      <alignment/>
      <protection/>
    </xf>
    <xf numFmtId="3" fontId="0" fillId="0" borderId="1" xfId="33" applyNumberFormat="1" applyFont="1" applyFill="1" applyBorder="1" applyAlignment="1">
      <alignment horizontal="right"/>
      <protection/>
    </xf>
    <xf numFmtId="3" fontId="0" fillId="0" borderId="7" xfId="33" applyNumberFormat="1" applyFont="1" applyFill="1" applyBorder="1" applyAlignment="1">
      <alignment horizontal="right"/>
      <protection/>
    </xf>
    <xf numFmtId="176" fontId="0" fillId="0" borderId="4" xfId="33" applyFont="1" applyFill="1" applyBorder="1">
      <alignment/>
      <protection/>
    </xf>
    <xf numFmtId="176" fontId="0" fillId="0" borderId="9" xfId="33" applyFont="1" applyFill="1" applyBorder="1">
      <alignment/>
      <protection/>
    </xf>
    <xf numFmtId="3" fontId="0" fillId="0" borderId="10" xfId="33" applyNumberFormat="1" applyFont="1" applyFill="1" applyBorder="1" applyAlignment="1">
      <alignment horizontal="right"/>
      <protection/>
    </xf>
    <xf numFmtId="176" fontId="0" fillId="0" borderId="0" xfId="33" applyFont="1" applyFill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1" xfId="24" applyNumberFormat="1" applyFont="1" applyFill="1" applyBorder="1" applyAlignment="1">
      <alignment horizontal="right"/>
      <protection/>
    </xf>
    <xf numFmtId="3" fontId="8" fillId="0" borderId="1" xfId="24" applyNumberFormat="1" applyFont="1" applyFill="1" applyBorder="1" applyAlignment="1">
      <alignment horizontal="right"/>
      <protection/>
    </xf>
    <xf numFmtId="0" fontId="0" fillId="0" borderId="7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horizontal="right"/>
    </xf>
    <xf numFmtId="182" fontId="0" fillId="0" borderId="2" xfId="0" applyNumberFormat="1" applyFont="1" applyFill="1" applyBorder="1" applyAlignment="1">
      <alignment horizontal="right"/>
    </xf>
    <xf numFmtId="182" fontId="0" fillId="0" borderId="8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right"/>
    </xf>
    <xf numFmtId="182" fontId="0" fillId="0" borderId="7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177" fontId="8" fillId="0" borderId="1" xfId="0" applyNumberFormat="1" applyFont="1" applyFill="1" applyBorder="1" applyAlignment="1">
      <alignment horizontal="right"/>
    </xf>
    <xf numFmtId="182" fontId="8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 quotePrefix="1">
      <alignment horizontal="right"/>
    </xf>
    <xf numFmtId="182" fontId="0" fillId="0" borderId="7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8" fillId="0" borderId="9" xfId="0" applyNumberFormat="1" applyFont="1" applyFill="1" applyBorder="1" applyAlignment="1">
      <alignment horizontal="right"/>
    </xf>
    <xf numFmtId="182" fontId="8" fillId="0" borderId="10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182" fontId="8" fillId="0" borderId="9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37" fontId="5" fillId="0" borderId="0" xfId="24" applyFont="1" applyFill="1">
      <alignment/>
      <protection/>
    </xf>
    <xf numFmtId="37" fontId="7" fillId="0" borderId="0" xfId="24" applyFont="1" applyFill="1">
      <alignment/>
      <protection/>
    </xf>
    <xf numFmtId="37" fontId="0" fillId="0" borderId="11" xfId="24" applyFont="1" applyFill="1" applyBorder="1">
      <alignment/>
      <protection/>
    </xf>
    <xf numFmtId="37" fontId="0" fillId="0" borderId="15" xfId="24" applyFont="1" applyFill="1" applyBorder="1" applyAlignment="1">
      <alignment horizontal="center"/>
      <protection/>
    </xf>
    <xf numFmtId="37" fontId="0" fillId="0" borderId="0" xfId="24" applyFont="1" applyFill="1">
      <alignment/>
      <protection/>
    </xf>
    <xf numFmtId="37" fontId="0" fillId="0" borderId="3" xfId="24" applyFont="1" applyFill="1" applyBorder="1">
      <alignment/>
      <protection/>
    </xf>
    <xf numFmtId="37" fontId="0" fillId="0" borderId="13" xfId="24" applyFont="1" applyFill="1" applyBorder="1" applyAlignment="1">
      <alignment horizontal="center"/>
      <protection/>
    </xf>
    <xf numFmtId="37" fontId="0" fillId="0" borderId="6" xfId="24" applyFont="1" applyFill="1" applyBorder="1" applyAlignment="1">
      <alignment horizontal="center"/>
      <protection/>
    </xf>
    <xf numFmtId="37" fontId="0" fillId="0" borderId="7" xfId="24" applyFont="1" applyFill="1" applyBorder="1" applyAlignment="1">
      <alignment horizontal="center"/>
      <protection/>
    </xf>
    <xf numFmtId="37" fontId="0" fillId="0" borderId="3" xfId="24" applyFont="1" applyFill="1" applyBorder="1" applyAlignment="1">
      <alignment horizontal="center"/>
      <protection/>
    </xf>
    <xf numFmtId="37" fontId="0" fillId="0" borderId="1" xfId="24" applyFont="1" applyFill="1" applyBorder="1" applyAlignment="1">
      <alignment horizontal="center"/>
      <protection/>
    </xf>
    <xf numFmtId="37" fontId="0" fillId="0" borderId="18" xfId="24" applyFont="1" applyFill="1" applyBorder="1" applyAlignment="1">
      <alignment horizontal="center"/>
      <protection/>
    </xf>
    <xf numFmtId="37" fontId="0" fillId="0" borderId="16" xfId="24" applyFont="1" applyFill="1" applyBorder="1" applyAlignment="1">
      <alignment horizontal="center"/>
      <protection/>
    </xf>
    <xf numFmtId="37" fontId="0" fillId="0" borderId="1" xfId="24" applyFont="1" applyFill="1" applyBorder="1">
      <alignment/>
      <protection/>
    </xf>
    <xf numFmtId="49" fontId="0" fillId="0" borderId="7" xfId="24" applyNumberFormat="1" applyFont="1" applyFill="1" applyBorder="1" applyAlignment="1">
      <alignment horizontal="center"/>
      <protection/>
    </xf>
    <xf numFmtId="3" fontId="0" fillId="0" borderId="2" xfId="24" applyNumberFormat="1" applyFont="1" applyFill="1" applyBorder="1" applyAlignment="1" applyProtection="1">
      <alignment horizontal="right"/>
      <protection/>
    </xf>
    <xf numFmtId="37" fontId="0" fillId="0" borderId="2" xfId="24" applyNumberFormat="1" applyFont="1" applyFill="1" applyBorder="1" applyAlignment="1" applyProtection="1">
      <alignment horizontal="right"/>
      <protection/>
    </xf>
    <xf numFmtId="37" fontId="0" fillId="0" borderId="8" xfId="24" applyNumberFormat="1" applyFont="1" applyFill="1" applyBorder="1" applyAlignment="1" applyProtection="1">
      <alignment horizontal="right"/>
      <protection/>
    </xf>
    <xf numFmtId="39" fontId="0" fillId="0" borderId="8" xfId="24" applyNumberFormat="1" applyFont="1" applyFill="1" applyBorder="1" applyAlignment="1" applyProtection="1">
      <alignment horizontal="right"/>
      <protection/>
    </xf>
    <xf numFmtId="3" fontId="0" fillId="0" borderId="1" xfId="24" applyNumberFormat="1" applyFont="1" applyFill="1" applyBorder="1" applyAlignment="1" applyProtection="1">
      <alignment horizontal="right"/>
      <protection/>
    </xf>
    <xf numFmtId="37" fontId="0" fillId="0" borderId="1" xfId="24" applyNumberFormat="1" applyFont="1" applyFill="1" applyBorder="1" applyAlignment="1" applyProtection="1">
      <alignment horizontal="right"/>
      <protection/>
    </xf>
    <xf numFmtId="39" fontId="0" fillId="0" borderId="7" xfId="24" applyNumberFormat="1" applyFont="1" applyFill="1" applyBorder="1" applyAlignment="1" applyProtection="1">
      <alignment horizontal="right"/>
      <protection/>
    </xf>
    <xf numFmtId="37" fontId="0" fillId="0" borderId="1" xfId="24" applyFont="1" applyFill="1" applyBorder="1" applyAlignment="1">
      <alignment horizontal="right"/>
      <protection/>
    </xf>
    <xf numFmtId="3" fontId="0" fillId="0" borderId="0" xfId="24" applyNumberFormat="1" applyFont="1" applyFill="1" applyBorder="1" applyAlignment="1">
      <alignment horizontal="right"/>
      <protection/>
    </xf>
    <xf numFmtId="37" fontId="0" fillId="0" borderId="3" xfId="24" applyFont="1" applyFill="1" applyBorder="1" applyAlignment="1">
      <alignment horizontal="right"/>
      <protection/>
    </xf>
    <xf numFmtId="3" fontId="0" fillId="0" borderId="1" xfId="24" applyNumberFormat="1" applyFont="1" applyFill="1" applyBorder="1" applyAlignment="1" quotePrefix="1">
      <alignment horizontal="right"/>
      <protection/>
    </xf>
    <xf numFmtId="39" fontId="0" fillId="0" borderId="0" xfId="24" applyNumberFormat="1" applyFont="1" applyFill="1" applyBorder="1" applyAlignment="1" applyProtection="1">
      <alignment horizontal="right"/>
      <protection/>
    </xf>
    <xf numFmtId="3" fontId="0" fillId="0" borderId="10" xfId="24" applyNumberFormat="1" applyFont="1" applyFill="1" applyBorder="1" applyAlignment="1" quotePrefix="1">
      <alignment horizontal="right"/>
      <protection/>
    </xf>
    <xf numFmtId="3" fontId="0" fillId="0" borderId="9" xfId="24" applyNumberFormat="1" applyFont="1" applyFill="1" applyBorder="1" applyAlignment="1">
      <alignment horizontal="right"/>
      <protection/>
    </xf>
    <xf numFmtId="37" fontId="0" fillId="0" borderId="4" xfId="24" applyFont="1" applyFill="1" applyBorder="1" applyAlignment="1">
      <alignment horizontal="right"/>
      <protection/>
    </xf>
    <xf numFmtId="39" fontId="0" fillId="0" borderId="10" xfId="24" applyNumberFormat="1" applyFont="1" applyFill="1" applyBorder="1" applyAlignment="1" applyProtection="1">
      <alignment horizontal="right"/>
      <protection/>
    </xf>
    <xf numFmtId="37" fontId="0" fillId="0" borderId="0" xfId="24" applyFont="1" applyFill="1" applyAlignment="1">
      <alignment horizontal="fill"/>
      <protection/>
    </xf>
    <xf numFmtId="178" fontId="0" fillId="0" borderId="0" xfId="24" applyNumberFormat="1" applyFont="1" applyFill="1" applyProtection="1">
      <alignment/>
      <protection/>
    </xf>
    <xf numFmtId="178" fontId="0" fillId="0" borderId="2" xfId="24" applyNumberFormat="1" applyFont="1" applyFill="1" applyBorder="1" applyAlignment="1" applyProtection="1">
      <alignment horizontal="right"/>
      <protection/>
    </xf>
    <xf numFmtId="178" fontId="0" fillId="0" borderId="8" xfId="24" applyNumberFormat="1" applyFont="1" applyFill="1" applyBorder="1" applyAlignment="1" applyProtection="1">
      <alignment horizontal="right"/>
      <protection/>
    </xf>
    <xf numFmtId="178" fontId="0" fillId="0" borderId="1" xfId="24" applyNumberFormat="1" applyFont="1" applyFill="1" applyBorder="1" applyAlignment="1" applyProtection="1">
      <alignment horizontal="right"/>
      <protection/>
    </xf>
    <xf numFmtId="178" fontId="0" fillId="0" borderId="7" xfId="24" applyNumberFormat="1" applyFont="1" applyFill="1" applyBorder="1" applyAlignment="1" applyProtection="1">
      <alignment horizontal="right"/>
      <protection/>
    </xf>
    <xf numFmtId="37" fontId="0" fillId="0" borderId="9" xfId="24" applyFont="1" applyFill="1" applyBorder="1" applyAlignment="1">
      <alignment horizontal="right"/>
      <protection/>
    </xf>
    <xf numFmtId="178" fontId="0" fillId="0" borderId="9" xfId="24" applyNumberFormat="1" applyFont="1" applyFill="1" applyBorder="1" applyAlignment="1" applyProtection="1">
      <alignment horizontal="right"/>
      <protection/>
    </xf>
    <xf numFmtId="49" fontId="0" fillId="0" borderId="0" xfId="24" applyNumberFormat="1" applyFont="1" applyFill="1" applyBorder="1" applyAlignment="1">
      <alignment horizontal="left"/>
      <protection/>
    </xf>
    <xf numFmtId="37" fontId="0" fillId="0" borderId="0" xfId="24" applyFont="1" applyFill="1" applyBorder="1" applyAlignment="1">
      <alignment horizontal="left"/>
      <protection/>
    </xf>
    <xf numFmtId="2" fontId="0" fillId="0" borderId="0" xfId="24" applyNumberFormat="1" applyFont="1" applyFill="1">
      <alignment/>
      <protection/>
    </xf>
    <xf numFmtId="176" fontId="5" fillId="0" borderId="0" xfId="32" applyFont="1" applyFill="1">
      <alignment/>
      <protection/>
    </xf>
    <xf numFmtId="176" fontId="7" fillId="0" borderId="0" xfId="32" applyFont="1" applyFill="1">
      <alignment/>
      <protection/>
    </xf>
    <xf numFmtId="176" fontId="0" fillId="0" borderId="0" xfId="32" applyFont="1" applyFill="1" applyAlignment="1">
      <alignment horizontal="fill"/>
      <protection/>
    </xf>
    <xf numFmtId="176" fontId="0" fillId="0" borderId="0" xfId="32" applyFont="1" applyFill="1">
      <alignment/>
      <protection/>
    </xf>
    <xf numFmtId="176" fontId="0" fillId="0" borderId="13" xfId="32" applyFont="1" applyFill="1" applyBorder="1">
      <alignment/>
      <protection/>
    </xf>
    <xf numFmtId="176" fontId="0" fillId="0" borderId="6" xfId="32" applyFont="1" applyFill="1" applyBorder="1" applyAlignment="1">
      <alignment horizontal="center"/>
      <protection/>
    </xf>
    <xf numFmtId="176" fontId="0" fillId="0" borderId="15" xfId="32" applyFont="1" applyFill="1" applyBorder="1" applyAlignment="1">
      <alignment horizontal="center"/>
      <protection/>
    </xf>
    <xf numFmtId="176" fontId="0" fillId="0" borderId="0" xfId="32" applyFont="1" applyFill="1" applyBorder="1" applyAlignment="1">
      <alignment horizontal="center"/>
      <protection/>
    </xf>
    <xf numFmtId="176" fontId="0" fillId="0" borderId="1" xfId="32" applyFont="1" applyFill="1" applyBorder="1" applyAlignment="1">
      <alignment horizontal="center"/>
      <protection/>
    </xf>
    <xf numFmtId="176" fontId="0" fillId="0" borderId="7" xfId="32" applyFont="1" applyFill="1" applyBorder="1" applyAlignment="1">
      <alignment horizontal="center"/>
      <protection/>
    </xf>
    <xf numFmtId="176" fontId="8" fillId="0" borderId="12" xfId="32" applyFont="1" applyFill="1" applyBorder="1">
      <alignment/>
      <protection/>
    </xf>
    <xf numFmtId="176" fontId="8" fillId="0" borderId="2" xfId="32" applyFont="1" applyFill="1" applyBorder="1" applyAlignment="1">
      <alignment horizontal="right"/>
      <protection/>
    </xf>
    <xf numFmtId="176" fontId="8" fillId="0" borderId="2" xfId="32" applyNumberFormat="1" applyFont="1" applyFill="1" applyBorder="1" applyAlignment="1" applyProtection="1">
      <alignment horizontal="right"/>
      <protection/>
    </xf>
    <xf numFmtId="176" fontId="8" fillId="0" borderId="8" xfId="32" applyFont="1" applyFill="1" applyBorder="1" applyAlignment="1">
      <alignment horizontal="right"/>
      <protection/>
    </xf>
    <xf numFmtId="176" fontId="0" fillId="0" borderId="3" xfId="32" applyFont="1" applyFill="1" applyBorder="1">
      <alignment/>
      <protection/>
    </xf>
    <xf numFmtId="176" fontId="0" fillId="0" borderId="1" xfId="32" applyFont="1" applyFill="1" applyBorder="1" applyAlignment="1">
      <alignment horizontal="right"/>
      <protection/>
    </xf>
    <xf numFmtId="176" fontId="0" fillId="0" borderId="1" xfId="32" applyNumberFormat="1" applyFont="1" applyFill="1" applyBorder="1" applyAlignment="1" applyProtection="1">
      <alignment horizontal="right"/>
      <protection/>
    </xf>
    <xf numFmtId="176" fontId="0" fillId="0" borderId="7" xfId="32" applyFont="1" applyFill="1" applyBorder="1" applyAlignment="1">
      <alignment horizontal="right"/>
      <protection/>
    </xf>
    <xf numFmtId="176" fontId="8" fillId="0" borderId="3" xfId="32" applyFont="1" applyFill="1" applyBorder="1">
      <alignment/>
      <protection/>
    </xf>
    <xf numFmtId="176" fontId="8" fillId="0" borderId="1" xfId="32" applyFont="1" applyFill="1" applyBorder="1" applyAlignment="1">
      <alignment horizontal="right"/>
      <protection/>
    </xf>
    <xf numFmtId="176" fontId="8" fillId="0" borderId="1" xfId="32" applyNumberFormat="1" applyFont="1" applyFill="1" applyBorder="1" applyAlignment="1" applyProtection="1">
      <alignment horizontal="right"/>
      <protection/>
    </xf>
    <xf numFmtId="176" fontId="8" fillId="0" borderId="7" xfId="32" applyFont="1" applyFill="1" applyBorder="1" applyAlignment="1">
      <alignment horizontal="right"/>
      <protection/>
    </xf>
    <xf numFmtId="176" fontId="8" fillId="0" borderId="0" xfId="32" applyFont="1" applyFill="1">
      <alignment/>
      <protection/>
    </xf>
    <xf numFmtId="176" fontId="0" fillId="0" borderId="1" xfId="32" applyFont="1" applyFill="1" applyBorder="1">
      <alignment/>
      <protection/>
    </xf>
    <xf numFmtId="176" fontId="0" fillId="0" borderId="7" xfId="32" applyFont="1" applyFill="1" applyBorder="1">
      <alignment/>
      <protection/>
    </xf>
    <xf numFmtId="176" fontId="0" fillId="0" borderId="4" xfId="32" applyFont="1" applyFill="1" applyBorder="1">
      <alignment/>
      <protection/>
    </xf>
    <xf numFmtId="176" fontId="0" fillId="0" borderId="9" xfId="32" applyFont="1" applyFill="1" applyBorder="1">
      <alignment/>
      <protection/>
    </xf>
    <xf numFmtId="176" fontId="0" fillId="0" borderId="10" xfId="32" applyFont="1" applyFill="1" applyBorder="1" applyAlignment="1">
      <alignment horizontal="right"/>
      <protection/>
    </xf>
    <xf numFmtId="176" fontId="0" fillId="0" borderId="0" xfId="32" applyFont="1" applyFill="1" applyBorder="1">
      <alignment/>
      <protection/>
    </xf>
    <xf numFmtId="176" fontId="0" fillId="0" borderId="0" xfId="32" applyFont="1" applyFill="1" applyBorder="1" applyAlignment="1">
      <alignment horizontal="fill"/>
      <protection/>
    </xf>
    <xf numFmtId="176" fontId="0" fillId="0" borderId="0" xfId="32" applyFont="1" applyFill="1" applyProtection="1">
      <alignment/>
      <protection locked="0"/>
    </xf>
    <xf numFmtId="0" fontId="6" fillId="0" borderId="0" xfId="0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0" fillId="0" borderId="7" xfId="0" applyNumberFormat="1" applyFont="1" applyFill="1" applyBorder="1" applyAlignment="1">
      <alignment/>
    </xf>
    <xf numFmtId="188" fontId="0" fillId="0" borderId="7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82" fontId="0" fillId="0" borderId="3" xfId="0" applyNumberFormat="1" applyFont="1" applyFill="1" applyBorder="1" applyAlignment="1">
      <alignment/>
    </xf>
    <xf numFmtId="182" fontId="8" fillId="0" borderId="7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87" fontId="0" fillId="0" borderId="7" xfId="0" applyNumberFormat="1" applyFont="1" applyFill="1" applyBorder="1" applyAlignment="1">
      <alignment horizontal="center"/>
    </xf>
    <xf numFmtId="182" fontId="8" fillId="0" borderId="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7" fontId="8" fillId="0" borderId="1" xfId="0" applyNumberFormat="1" applyFont="1" applyFill="1" applyBorder="1" applyAlignment="1">
      <alignment horizontal="center"/>
    </xf>
    <xf numFmtId="187" fontId="8" fillId="0" borderId="7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182" fontId="0" fillId="0" borderId="7" xfId="0" applyNumberFormat="1" applyFont="1" applyFill="1" applyBorder="1" applyAlignment="1">
      <alignment/>
    </xf>
    <xf numFmtId="182" fontId="8" fillId="0" borderId="1" xfId="0" applyNumberFormat="1" applyFont="1" applyFill="1" applyBorder="1" applyAlignment="1">
      <alignment/>
    </xf>
    <xf numFmtId="182" fontId="8" fillId="0" borderId="7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3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8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/>
    </xf>
    <xf numFmtId="177" fontId="8" fillId="0" borderId="7" xfId="0" applyNumberFormat="1" applyFont="1" applyFill="1" applyBorder="1" applyAlignment="1">
      <alignment/>
    </xf>
    <xf numFmtId="189" fontId="0" fillId="0" borderId="1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7" fontId="5" fillId="0" borderId="0" xfId="22" applyFont="1" applyFill="1">
      <alignment/>
      <protection/>
    </xf>
    <xf numFmtId="37" fontId="0" fillId="0" borderId="0" xfId="22" applyFont="1" applyFill="1">
      <alignment/>
      <protection/>
    </xf>
    <xf numFmtId="37" fontId="0" fillId="0" borderId="11" xfId="22" applyFont="1" applyFill="1" applyBorder="1">
      <alignment/>
      <protection/>
    </xf>
    <xf numFmtId="37" fontId="0" fillId="0" borderId="3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37" fontId="0" fillId="0" borderId="1" xfId="22" applyFont="1" applyFill="1" applyBorder="1">
      <alignment/>
      <protection/>
    </xf>
    <xf numFmtId="37" fontId="0" fillId="0" borderId="7" xfId="22" applyFont="1" applyFill="1" applyBorder="1" applyAlignment="1">
      <alignment horizontal="center"/>
      <protection/>
    </xf>
    <xf numFmtId="37" fontId="0" fillId="0" borderId="2" xfId="22" applyNumberFormat="1" applyFont="1" applyFill="1" applyBorder="1" applyProtection="1">
      <alignment/>
      <protection/>
    </xf>
    <xf numFmtId="39" fontId="0" fillId="0" borderId="2" xfId="22" applyNumberFormat="1" applyFont="1" applyFill="1" applyBorder="1" applyProtection="1">
      <alignment/>
      <protection/>
    </xf>
    <xf numFmtId="39" fontId="0" fillId="0" borderId="8" xfId="22" applyNumberFormat="1" applyFont="1" applyFill="1" applyBorder="1" applyProtection="1">
      <alignment/>
      <protection/>
    </xf>
    <xf numFmtId="178" fontId="0" fillId="0" borderId="0" xfId="22" applyNumberFormat="1" applyFont="1" applyFill="1" applyProtection="1">
      <alignment/>
      <protection/>
    </xf>
    <xf numFmtId="37" fontId="0" fillId="0" borderId="1" xfId="22" applyNumberFormat="1" applyFont="1" applyFill="1" applyBorder="1" applyProtection="1">
      <alignment/>
      <protection/>
    </xf>
    <xf numFmtId="39" fontId="0" fillId="0" borderId="1" xfId="22" applyNumberFormat="1" applyFont="1" applyFill="1" applyBorder="1" applyProtection="1">
      <alignment/>
      <protection/>
    </xf>
    <xf numFmtId="39" fontId="0" fillId="0" borderId="7" xfId="22" applyNumberFormat="1" applyFont="1" applyFill="1" applyBorder="1" applyProtection="1">
      <alignment/>
      <protection/>
    </xf>
    <xf numFmtId="37" fontId="0" fillId="0" borderId="9" xfId="22" applyFont="1" applyFill="1" applyBorder="1">
      <alignment/>
      <protection/>
    </xf>
    <xf numFmtId="37" fontId="0" fillId="0" borderId="4" xfId="22" applyFont="1" applyFill="1" applyBorder="1">
      <alignment/>
      <protection/>
    </xf>
    <xf numFmtId="37" fontId="0" fillId="0" borderId="9" xfId="22" applyNumberFormat="1" applyFont="1" applyFill="1" applyBorder="1" applyProtection="1">
      <alignment/>
      <protection/>
    </xf>
    <xf numFmtId="39" fontId="0" fillId="0" borderId="9" xfId="22" applyNumberFormat="1" applyFont="1" applyFill="1" applyBorder="1" applyProtection="1">
      <alignment/>
      <protection/>
    </xf>
    <xf numFmtId="39" fontId="0" fillId="0" borderId="10" xfId="22" applyNumberFormat="1" applyFont="1" applyFill="1" applyBorder="1" applyProtection="1">
      <alignment/>
      <protection/>
    </xf>
    <xf numFmtId="39" fontId="0" fillId="0" borderId="0" xfId="22" applyNumberFormat="1" applyFont="1" applyFill="1">
      <alignment/>
      <protection/>
    </xf>
    <xf numFmtId="37" fontId="7" fillId="0" borderId="0" xfId="22" applyFont="1" applyFill="1">
      <alignment/>
      <protection/>
    </xf>
    <xf numFmtId="37" fontId="0" fillId="0" borderId="7" xfId="22" applyFont="1" applyFill="1" applyBorder="1">
      <alignment/>
      <protection/>
    </xf>
    <xf numFmtId="37" fontId="0" fillId="0" borderId="0" xfId="22" applyNumberFormat="1" applyFont="1" applyFill="1" applyProtection="1">
      <alignment/>
      <protection/>
    </xf>
    <xf numFmtId="178" fontId="0" fillId="0" borderId="2" xfId="22" applyNumberFormat="1" applyFont="1" applyFill="1" applyBorder="1" applyProtection="1">
      <alignment/>
      <protection/>
    </xf>
    <xf numFmtId="178" fontId="0" fillId="0" borderId="8" xfId="22" applyNumberFormat="1" applyFont="1" applyFill="1" applyBorder="1" applyProtection="1">
      <alignment/>
      <protection/>
    </xf>
    <xf numFmtId="178" fontId="0" fillId="0" borderId="1" xfId="22" applyNumberFormat="1" applyFont="1" applyFill="1" applyBorder="1" applyProtection="1">
      <alignment/>
      <protection/>
    </xf>
    <xf numFmtId="178" fontId="0" fillId="0" borderId="7" xfId="22" applyNumberFormat="1" applyFont="1" applyFill="1" applyBorder="1" applyProtection="1">
      <alignment/>
      <protection/>
    </xf>
    <xf numFmtId="37" fontId="0" fillId="0" borderId="0" xfId="22" applyFont="1" applyFill="1" applyBorder="1">
      <alignment/>
      <protection/>
    </xf>
    <xf numFmtId="178" fontId="0" fillId="0" borderId="9" xfId="22" applyNumberFormat="1" applyFont="1" applyFill="1" applyBorder="1" applyProtection="1">
      <alignment/>
      <protection/>
    </xf>
    <xf numFmtId="178" fontId="0" fillId="0" borderId="10" xfId="22" applyNumberFormat="1" applyFont="1" applyFill="1" applyBorder="1" applyProtection="1">
      <alignment/>
      <protection/>
    </xf>
    <xf numFmtId="180" fontId="0" fillId="0" borderId="0" xfId="22" applyNumberFormat="1" applyFont="1" applyFill="1">
      <alignment/>
      <protection/>
    </xf>
    <xf numFmtId="181" fontId="0" fillId="0" borderId="0" xfId="22" applyNumberFormat="1" applyFont="1" applyFill="1">
      <alignment/>
      <protection/>
    </xf>
    <xf numFmtId="0" fontId="5" fillId="0" borderId="0" xfId="0" applyFont="1" applyFill="1" applyBorder="1" applyAlignment="1">
      <alignment horizontal="center"/>
    </xf>
    <xf numFmtId="176" fontId="5" fillId="0" borderId="0" xfId="31" applyFont="1" applyFill="1">
      <alignment/>
      <protection/>
    </xf>
    <xf numFmtId="176" fontId="7" fillId="0" borderId="0" xfId="31" applyFont="1" applyFill="1">
      <alignment/>
      <protection/>
    </xf>
    <xf numFmtId="176" fontId="7" fillId="0" borderId="0" xfId="31" applyFont="1" applyFill="1" applyAlignment="1">
      <alignment horizontal="fill"/>
      <protection/>
    </xf>
    <xf numFmtId="176" fontId="0" fillId="0" borderId="13" xfId="31" applyFont="1" applyFill="1" applyBorder="1">
      <alignment/>
      <protection/>
    </xf>
    <xf numFmtId="176" fontId="0" fillId="0" borderId="6" xfId="31" applyFont="1" applyFill="1" applyBorder="1" applyAlignment="1">
      <alignment horizontal="center"/>
      <protection/>
    </xf>
    <xf numFmtId="176" fontId="0" fillId="0" borderId="0" xfId="31" applyFont="1" applyFill="1">
      <alignment/>
      <protection/>
    </xf>
    <xf numFmtId="176" fontId="0" fillId="0" borderId="0" xfId="31" applyFont="1" applyFill="1" applyBorder="1">
      <alignment/>
      <protection/>
    </xf>
    <xf numFmtId="176" fontId="0" fillId="0" borderId="1" xfId="31" applyFont="1" applyFill="1" applyBorder="1" applyAlignment="1">
      <alignment horizontal="center"/>
      <protection/>
    </xf>
    <xf numFmtId="176" fontId="0" fillId="0" borderId="0" xfId="31" applyFont="1" applyFill="1" applyBorder="1" applyAlignment="1">
      <alignment horizontal="center"/>
      <protection/>
    </xf>
    <xf numFmtId="1" fontId="0" fillId="0" borderId="6" xfId="31" applyNumberFormat="1" applyFont="1" applyFill="1" applyBorder="1" applyAlignment="1">
      <alignment horizontal="center"/>
      <protection/>
    </xf>
    <xf numFmtId="1" fontId="0" fillId="0" borderId="15" xfId="31" applyNumberFormat="1" applyFont="1" applyFill="1" applyBorder="1" applyAlignment="1">
      <alignment horizontal="center"/>
      <protection/>
    </xf>
    <xf numFmtId="176" fontId="8" fillId="0" borderId="12" xfId="31" applyFont="1" applyFill="1" applyBorder="1">
      <alignment/>
      <protection/>
    </xf>
    <xf numFmtId="3" fontId="8" fillId="0" borderId="2" xfId="31" applyNumberFormat="1" applyFont="1" applyFill="1" applyBorder="1" applyAlignment="1">
      <alignment horizontal="right"/>
      <protection/>
    </xf>
    <xf numFmtId="3" fontId="8" fillId="0" borderId="2" xfId="31" applyNumberFormat="1" applyFont="1" applyFill="1" applyBorder="1" applyAlignment="1" applyProtection="1">
      <alignment horizontal="right"/>
      <protection/>
    </xf>
    <xf numFmtId="3" fontId="8" fillId="0" borderId="8" xfId="31" applyNumberFormat="1" applyFont="1" applyFill="1" applyBorder="1" applyAlignment="1">
      <alignment horizontal="right"/>
      <protection/>
    </xf>
    <xf numFmtId="176" fontId="0" fillId="0" borderId="3" xfId="31" applyFont="1" applyFill="1" applyBorder="1">
      <alignment/>
      <protection/>
    </xf>
    <xf numFmtId="3" fontId="0" fillId="0" borderId="1" xfId="31" applyNumberFormat="1" applyFont="1" applyFill="1" applyBorder="1" applyAlignment="1">
      <alignment horizontal="right"/>
      <protection/>
    </xf>
    <xf numFmtId="3" fontId="0" fillId="0" borderId="1" xfId="31" applyNumberFormat="1" applyFont="1" applyFill="1" applyBorder="1" applyAlignment="1" applyProtection="1">
      <alignment horizontal="right"/>
      <protection/>
    </xf>
    <xf numFmtId="3" fontId="0" fillId="0" borderId="7" xfId="31" applyNumberFormat="1" applyFont="1" applyFill="1" applyBorder="1" applyAlignment="1">
      <alignment horizontal="right"/>
      <protection/>
    </xf>
    <xf numFmtId="176" fontId="8" fillId="0" borderId="3" xfId="31" applyFont="1" applyFill="1" applyBorder="1">
      <alignment/>
      <protection/>
    </xf>
    <xf numFmtId="3" fontId="8" fillId="0" borderId="1" xfId="31" applyNumberFormat="1" applyFont="1" applyFill="1" applyBorder="1" applyAlignment="1">
      <alignment horizontal="right"/>
      <protection/>
    </xf>
    <xf numFmtId="3" fontId="8" fillId="0" borderId="1" xfId="31" applyNumberFormat="1" applyFont="1" applyFill="1" applyBorder="1" applyAlignment="1" applyProtection="1">
      <alignment horizontal="right"/>
      <protection/>
    </xf>
    <xf numFmtId="3" fontId="8" fillId="0" borderId="7" xfId="31" applyNumberFormat="1" applyFont="1" applyFill="1" applyBorder="1" applyAlignment="1">
      <alignment horizontal="right"/>
      <protection/>
    </xf>
    <xf numFmtId="176" fontId="8" fillId="0" borderId="0" xfId="31" applyFont="1" applyFill="1">
      <alignment/>
      <protection/>
    </xf>
    <xf numFmtId="176" fontId="0" fillId="0" borderId="1" xfId="31" applyFont="1" applyFill="1" applyBorder="1">
      <alignment/>
      <protection/>
    </xf>
    <xf numFmtId="176" fontId="0" fillId="0" borderId="7" xfId="31" applyFont="1" applyFill="1" applyBorder="1">
      <alignment/>
      <protection/>
    </xf>
    <xf numFmtId="176" fontId="0" fillId="0" borderId="4" xfId="31" applyFont="1" applyFill="1" applyBorder="1">
      <alignment/>
      <protection/>
    </xf>
    <xf numFmtId="176" fontId="0" fillId="0" borderId="9" xfId="31" applyFont="1" applyFill="1" applyBorder="1">
      <alignment/>
      <protection/>
    </xf>
    <xf numFmtId="3" fontId="0" fillId="0" borderId="9" xfId="31" applyNumberFormat="1" applyFont="1" applyFill="1" applyBorder="1" applyAlignment="1">
      <alignment horizontal="right"/>
      <protection/>
    </xf>
    <xf numFmtId="3" fontId="0" fillId="0" borderId="10" xfId="31" applyNumberFormat="1" applyFont="1" applyFill="1" applyBorder="1" applyAlignment="1">
      <alignment horizontal="right"/>
      <protection/>
    </xf>
    <xf numFmtId="176" fontId="0" fillId="0" borderId="0" xfId="31" applyFont="1" applyFill="1" applyAlignment="1">
      <alignment horizontal="center"/>
      <protection/>
    </xf>
    <xf numFmtId="182" fontId="0" fillId="0" borderId="1" xfId="0" applyNumberFormat="1" applyFont="1" applyFill="1" applyBorder="1" applyAlignment="1">
      <alignment vertical="center"/>
    </xf>
    <xf numFmtId="182" fontId="8" fillId="0" borderId="1" xfId="0" applyNumberFormat="1" applyFont="1" applyFill="1" applyBorder="1" applyAlignment="1">
      <alignment vertical="center"/>
    </xf>
    <xf numFmtId="182" fontId="8" fillId="0" borderId="1" xfId="0" applyNumberFormat="1" applyFont="1" applyFill="1" applyBorder="1" applyAlignment="1">
      <alignment horizontal="right"/>
    </xf>
    <xf numFmtId="182" fontId="0" fillId="0" borderId="1" xfId="0" applyNumberFormat="1" applyFont="1" applyFill="1" applyBorder="1" applyAlignment="1" quotePrefix="1">
      <alignment horizontal="right"/>
    </xf>
    <xf numFmtId="177" fontId="0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vertical="center"/>
    </xf>
    <xf numFmtId="37" fontId="5" fillId="0" borderId="0" xfId="21" applyFont="1" applyFill="1">
      <alignment/>
      <protection/>
    </xf>
    <xf numFmtId="37" fontId="0" fillId="0" borderId="0" xfId="21" applyFont="1" applyFill="1">
      <alignment/>
      <protection/>
    </xf>
    <xf numFmtId="178" fontId="0" fillId="0" borderId="0" xfId="21" applyNumberFormat="1" applyFont="1" applyFill="1" applyProtection="1">
      <alignment/>
      <protection/>
    </xf>
    <xf numFmtId="37" fontId="0" fillId="0" borderId="11" xfId="21" applyFont="1" applyFill="1" applyBorder="1">
      <alignment/>
      <protection/>
    </xf>
    <xf numFmtId="37" fontId="0" fillId="0" borderId="15" xfId="21" applyFont="1" applyFill="1" applyBorder="1" applyAlignment="1">
      <alignment horizontal="center"/>
      <protection/>
    </xf>
    <xf numFmtId="37" fontId="0" fillId="0" borderId="3" xfId="21" applyFont="1" applyFill="1" applyBorder="1" applyAlignment="1">
      <alignment horizontal="center"/>
      <protection/>
    </xf>
    <xf numFmtId="37" fontId="0" fillId="0" borderId="6" xfId="21" applyFont="1" applyFill="1" applyBorder="1" applyAlignment="1">
      <alignment horizontal="center"/>
      <protection/>
    </xf>
    <xf numFmtId="37" fontId="0" fillId="0" borderId="6" xfId="21" applyFont="1" applyFill="1" applyBorder="1">
      <alignment/>
      <protection/>
    </xf>
    <xf numFmtId="37" fontId="0" fillId="0" borderId="4" xfId="21" applyFont="1" applyFill="1" applyBorder="1">
      <alignment/>
      <protection/>
    </xf>
    <xf numFmtId="37" fontId="0" fillId="0" borderId="9" xfId="21" applyFont="1" applyFill="1" applyBorder="1" applyAlignment="1">
      <alignment horizontal="center"/>
      <protection/>
    </xf>
    <xf numFmtId="37" fontId="0" fillId="0" borderId="9" xfId="21" applyFont="1" applyFill="1" applyBorder="1" applyAlignment="1" quotePrefix="1">
      <alignment horizontal="center"/>
      <protection/>
    </xf>
    <xf numFmtId="37" fontId="0" fillId="0" borderId="10" xfId="21" applyFont="1" applyFill="1" applyBorder="1" applyAlignment="1">
      <alignment horizontal="center"/>
      <protection/>
    </xf>
    <xf numFmtId="37" fontId="0" fillId="0" borderId="1" xfId="21" applyNumberFormat="1" applyFont="1" applyFill="1" applyBorder="1" applyProtection="1">
      <alignment/>
      <protection/>
    </xf>
    <xf numFmtId="39" fontId="0" fillId="0" borderId="1" xfId="21" applyNumberFormat="1" applyFont="1" applyFill="1" applyBorder="1" applyProtection="1">
      <alignment/>
      <protection/>
    </xf>
    <xf numFmtId="39" fontId="0" fillId="0" borderId="7" xfId="21" applyNumberFormat="1" applyFont="1" applyFill="1" applyBorder="1" applyProtection="1">
      <alignment/>
      <protection/>
    </xf>
    <xf numFmtId="37" fontId="0" fillId="0" borderId="1" xfId="21" applyFont="1" applyFill="1" applyBorder="1">
      <alignment/>
      <protection/>
    </xf>
    <xf numFmtId="39" fontId="0" fillId="0" borderId="0" xfId="21" applyNumberFormat="1" applyFont="1" applyFill="1" applyProtection="1">
      <alignment/>
      <protection/>
    </xf>
    <xf numFmtId="37" fontId="0" fillId="0" borderId="9" xfId="21" applyFont="1" applyFill="1" applyBorder="1">
      <alignment/>
      <protection/>
    </xf>
    <xf numFmtId="39" fontId="0" fillId="0" borderId="9" xfId="21" applyNumberFormat="1" applyFont="1" applyFill="1" applyBorder="1" applyProtection="1">
      <alignment/>
      <protection/>
    </xf>
    <xf numFmtId="39" fontId="0" fillId="0" borderId="10" xfId="21" applyNumberFormat="1" applyFont="1" applyFill="1" applyBorder="1" applyProtection="1">
      <alignment/>
      <protection/>
    </xf>
    <xf numFmtId="39" fontId="0" fillId="0" borderId="0" xfId="21" applyNumberFormat="1" applyFont="1" applyFill="1">
      <alignment/>
      <protection/>
    </xf>
    <xf numFmtId="37" fontId="7" fillId="0" borderId="0" xfId="21" applyFont="1" applyFill="1">
      <alignment/>
      <protection/>
    </xf>
    <xf numFmtId="37" fontId="0" fillId="0" borderId="15" xfId="21" applyFont="1" applyFill="1" applyBorder="1">
      <alignment/>
      <protection/>
    </xf>
    <xf numFmtId="178" fontId="0" fillId="0" borderId="1" xfId="21" applyNumberFormat="1" applyFont="1" applyFill="1" applyBorder="1" applyProtection="1">
      <alignment/>
      <protection/>
    </xf>
    <xf numFmtId="178" fontId="0" fillId="0" borderId="7" xfId="21" applyNumberFormat="1" applyFont="1" applyFill="1" applyBorder="1" applyProtection="1">
      <alignment/>
      <protection/>
    </xf>
    <xf numFmtId="37" fontId="0" fillId="0" borderId="0" xfId="21" applyFont="1" applyFill="1" applyBorder="1">
      <alignment/>
      <protection/>
    </xf>
    <xf numFmtId="37" fontId="0" fillId="0" borderId="9" xfId="21" applyNumberFormat="1" applyFont="1" applyFill="1" applyBorder="1" applyProtection="1">
      <alignment/>
      <protection/>
    </xf>
    <xf numFmtId="178" fontId="0" fillId="0" borderId="9" xfId="21" applyNumberFormat="1" applyFont="1" applyFill="1" applyBorder="1" applyProtection="1">
      <alignment/>
      <protection/>
    </xf>
    <xf numFmtId="178" fontId="0" fillId="0" borderId="10" xfId="21" applyNumberFormat="1" applyFont="1" applyFill="1" applyBorder="1" applyProtection="1">
      <alignment/>
      <protection/>
    </xf>
    <xf numFmtId="37" fontId="0" fillId="0" borderId="0" xfId="21" applyFont="1" applyFill="1" applyBorder="1" applyAlignment="1">
      <alignment horizontal="left"/>
      <protection/>
    </xf>
    <xf numFmtId="0" fontId="4" fillId="0" borderId="0" xfId="0" applyFont="1" applyFill="1" applyAlignment="1">
      <alignment horizontal="center"/>
    </xf>
    <xf numFmtId="176" fontId="5" fillId="0" borderId="0" xfId="30" applyFont="1" applyFill="1">
      <alignment/>
      <protection/>
    </xf>
    <xf numFmtId="176" fontId="7" fillId="0" borderId="0" xfId="30" applyFont="1" applyFill="1">
      <alignment/>
      <protection/>
    </xf>
    <xf numFmtId="176" fontId="7" fillId="0" borderId="0" xfId="30" applyFont="1" applyFill="1" applyAlignment="1">
      <alignment horizontal="fill"/>
      <protection/>
    </xf>
    <xf numFmtId="176" fontId="7" fillId="0" borderId="0" xfId="30" applyFont="1" applyFill="1" applyBorder="1" applyAlignment="1">
      <alignment horizontal="fill"/>
      <protection/>
    </xf>
    <xf numFmtId="176" fontId="0" fillId="0" borderId="11" xfId="30" applyFont="1" applyFill="1" applyBorder="1">
      <alignment/>
      <protection/>
    </xf>
    <xf numFmtId="176" fontId="0" fillId="0" borderId="6" xfId="30" applyFont="1" applyFill="1" applyBorder="1" applyAlignment="1">
      <alignment horizontal="center"/>
      <protection/>
    </xf>
    <xf numFmtId="176" fontId="0" fillId="0" borderId="0" xfId="30" applyFont="1" applyFill="1">
      <alignment/>
      <protection/>
    </xf>
    <xf numFmtId="176" fontId="0" fillId="0" borderId="3" xfId="30" applyFont="1" applyFill="1" applyBorder="1">
      <alignment/>
      <protection/>
    </xf>
    <xf numFmtId="176" fontId="0" fillId="0" borderId="1" xfId="30" applyFont="1" applyFill="1" applyBorder="1" applyAlignment="1">
      <alignment horizontal="center"/>
      <protection/>
    </xf>
    <xf numFmtId="176" fontId="0" fillId="0" borderId="0" xfId="30" applyFont="1" applyFill="1" applyBorder="1">
      <alignment/>
      <protection/>
    </xf>
    <xf numFmtId="176" fontId="0" fillId="0" borderId="3" xfId="30" applyFont="1" applyFill="1" applyBorder="1" applyAlignment="1">
      <alignment horizontal="center"/>
      <protection/>
    </xf>
    <xf numFmtId="176" fontId="0" fillId="0" borderId="1" xfId="30" applyFont="1" applyFill="1" applyBorder="1" applyAlignment="1" quotePrefix="1">
      <alignment horizontal="center"/>
      <protection/>
    </xf>
    <xf numFmtId="1" fontId="0" fillId="0" borderId="6" xfId="30" applyNumberFormat="1" applyFont="1" applyFill="1" applyBorder="1" applyAlignment="1">
      <alignment horizontal="center"/>
      <protection/>
    </xf>
    <xf numFmtId="1" fontId="0" fillId="0" borderId="15" xfId="30" applyNumberFormat="1" applyFont="1" applyFill="1" applyBorder="1" applyAlignment="1">
      <alignment horizontal="center"/>
      <protection/>
    </xf>
    <xf numFmtId="176" fontId="8" fillId="0" borderId="12" xfId="30" applyFont="1" applyFill="1" applyBorder="1">
      <alignment/>
      <protection/>
    </xf>
    <xf numFmtId="176" fontId="8" fillId="0" borderId="2" xfId="30" applyFont="1" applyFill="1" applyBorder="1" applyAlignment="1">
      <alignment horizontal="right"/>
      <protection/>
    </xf>
    <xf numFmtId="176" fontId="8" fillId="0" borderId="8" xfId="30" applyFont="1" applyFill="1" applyBorder="1" applyAlignment="1">
      <alignment horizontal="right"/>
      <protection/>
    </xf>
    <xf numFmtId="176" fontId="0" fillId="0" borderId="1" xfId="30" applyFont="1" applyFill="1" applyBorder="1" applyAlignment="1">
      <alignment horizontal="right"/>
      <protection/>
    </xf>
    <xf numFmtId="176" fontId="0" fillId="0" borderId="7" xfId="30" applyFont="1" applyFill="1" applyBorder="1" applyAlignment="1">
      <alignment horizontal="right"/>
      <protection/>
    </xf>
    <xf numFmtId="176" fontId="8" fillId="0" borderId="3" xfId="30" applyFont="1" applyFill="1" applyBorder="1">
      <alignment/>
      <protection/>
    </xf>
    <xf numFmtId="176" fontId="8" fillId="0" borderId="1" xfId="30" applyFont="1" applyFill="1" applyBorder="1" applyAlignment="1">
      <alignment horizontal="right"/>
      <protection/>
    </xf>
    <xf numFmtId="176" fontId="8" fillId="0" borderId="7" xfId="30" applyFont="1" applyFill="1" applyBorder="1" applyAlignment="1">
      <alignment horizontal="right"/>
      <protection/>
    </xf>
    <xf numFmtId="176" fontId="8" fillId="0" borderId="0" xfId="30" applyFont="1" applyFill="1">
      <alignment/>
      <protection/>
    </xf>
    <xf numFmtId="176" fontId="0" fillId="0" borderId="1" xfId="30" applyFont="1" applyFill="1" applyBorder="1">
      <alignment/>
      <protection/>
    </xf>
    <xf numFmtId="176" fontId="0" fillId="0" borderId="7" xfId="30" applyFont="1" applyFill="1" applyBorder="1">
      <alignment/>
      <protection/>
    </xf>
    <xf numFmtId="176" fontId="0" fillId="0" borderId="4" xfId="30" applyFont="1" applyFill="1" applyBorder="1">
      <alignment/>
      <protection/>
    </xf>
    <xf numFmtId="176" fontId="0" fillId="0" borderId="9" xfId="30" applyFont="1" applyFill="1" applyBorder="1">
      <alignment/>
      <protection/>
    </xf>
    <xf numFmtId="176" fontId="0" fillId="0" borderId="10" xfId="30" applyFont="1" applyFill="1" applyBorder="1">
      <alignment/>
      <protection/>
    </xf>
    <xf numFmtId="176" fontId="0" fillId="0" borderId="0" xfId="30" applyFont="1" applyFill="1" applyAlignment="1">
      <alignment horizontal="center"/>
      <protection/>
    </xf>
    <xf numFmtId="182" fontId="8" fillId="0" borderId="7" xfId="0" applyNumberFormat="1" applyFont="1" applyFill="1" applyBorder="1" applyAlignment="1">
      <alignment vertical="center"/>
    </xf>
    <xf numFmtId="182" fontId="8" fillId="0" borderId="3" xfId="0" applyNumberFormat="1" applyFont="1" applyFill="1" applyBorder="1" applyAlignment="1">
      <alignment horizontal="right" vertical="center"/>
    </xf>
    <xf numFmtId="182" fontId="8" fillId="0" borderId="1" xfId="0" applyNumberFormat="1" applyFont="1" applyFill="1" applyBorder="1" applyAlignment="1">
      <alignment horizontal="right" vertical="center"/>
    </xf>
    <xf numFmtId="182" fontId="8" fillId="0" borderId="7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188" fontId="8" fillId="0" borderId="1" xfId="0" applyNumberFormat="1" applyFont="1" applyFill="1" applyBorder="1" applyAlignment="1">
      <alignment horizontal="center" vertical="center"/>
    </xf>
    <xf numFmtId="187" fontId="8" fillId="0" borderId="1" xfId="0" applyNumberFormat="1" applyFont="1" applyFill="1" applyBorder="1" applyAlignment="1">
      <alignment horizontal="center" vertical="center"/>
    </xf>
    <xf numFmtId="182" fontId="0" fillId="0" borderId="7" xfId="0" applyNumberFormat="1" applyFont="1" applyFill="1" applyBorder="1" applyAlignment="1">
      <alignment horizontal="right" vertical="center"/>
    </xf>
    <xf numFmtId="182" fontId="0" fillId="0" borderId="3" xfId="0" applyNumberFormat="1" applyFont="1" applyFill="1" applyBorder="1" applyAlignment="1">
      <alignment vertical="center"/>
    </xf>
    <xf numFmtId="182" fontId="8" fillId="0" borderId="3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7" xfId="0" applyNumberFormat="1" applyFont="1" applyFill="1" applyBorder="1" applyAlignment="1" quotePrefix="1">
      <alignment horizontal="right" vertical="center"/>
    </xf>
    <xf numFmtId="182" fontId="8" fillId="0" borderId="7" xfId="0" applyNumberFormat="1" applyFont="1" applyFill="1" applyBorder="1" applyAlignment="1" quotePrefix="1">
      <alignment horizontal="center" vertical="center"/>
    </xf>
    <xf numFmtId="182" fontId="8" fillId="0" borderId="16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/>
    </xf>
    <xf numFmtId="182" fontId="0" fillId="0" borderId="1" xfId="0" applyNumberFormat="1" applyFont="1" applyFill="1" applyBorder="1" applyAlignment="1" quotePrefix="1">
      <alignment/>
    </xf>
    <xf numFmtId="182" fontId="0" fillId="0" borderId="1" xfId="0" applyNumberFormat="1" applyFont="1" applyFill="1" applyBorder="1" applyAlignment="1">
      <alignment/>
    </xf>
    <xf numFmtId="182" fontId="0" fillId="0" borderId="1" xfId="0" applyNumberFormat="1" applyFont="1" applyFill="1" applyBorder="1" applyAlignment="1" quotePrefix="1">
      <alignment vertical="center"/>
    </xf>
    <xf numFmtId="182" fontId="0" fillId="0" borderId="3" xfId="0" applyNumberFormat="1" applyFont="1" applyFill="1" applyBorder="1" applyAlignment="1" quotePrefix="1">
      <alignment vertical="center"/>
    </xf>
    <xf numFmtId="181" fontId="8" fillId="0" borderId="18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/>
    </xf>
    <xf numFmtId="181" fontId="3" fillId="0" borderId="7" xfId="0" applyNumberFormat="1" applyFont="1" applyFill="1" applyBorder="1" applyAlignment="1">
      <alignment/>
    </xf>
    <xf numFmtId="37" fontId="5" fillId="0" borderId="0" xfId="27" applyFont="1" applyFill="1">
      <alignment/>
      <protection/>
    </xf>
    <xf numFmtId="37" fontId="0" fillId="0" borderId="11" xfId="27" applyFont="1" applyFill="1" applyBorder="1">
      <alignment/>
      <protection/>
    </xf>
    <xf numFmtId="37" fontId="0" fillId="0" borderId="3" xfId="27" applyFont="1" applyFill="1" applyBorder="1" applyAlignment="1">
      <alignment horizontal="center"/>
      <protection/>
    </xf>
    <xf numFmtId="37" fontId="0" fillId="0" borderId="3" xfId="27" applyFont="1" applyFill="1" applyBorder="1">
      <alignment/>
      <protection/>
    </xf>
    <xf numFmtId="37" fontId="0" fillId="0" borderId="1" xfId="27" applyFont="1" applyFill="1" applyBorder="1" applyAlignment="1">
      <alignment horizontal="center"/>
      <protection/>
    </xf>
    <xf numFmtId="37" fontId="0" fillId="0" borderId="7" xfId="27" applyFont="1" applyFill="1" applyBorder="1" applyAlignment="1">
      <alignment horizontal="center"/>
      <protection/>
    </xf>
    <xf numFmtId="37" fontId="0" fillId="0" borderId="2" xfId="27" applyNumberFormat="1" applyFont="1" applyFill="1" applyBorder="1" applyProtection="1">
      <alignment/>
      <protection/>
    </xf>
    <xf numFmtId="39" fontId="0" fillId="0" borderId="2" xfId="27" applyNumberFormat="1" applyFont="1" applyFill="1" applyBorder="1" applyProtection="1">
      <alignment/>
      <protection/>
    </xf>
    <xf numFmtId="39" fontId="0" fillId="0" borderId="8" xfId="27" applyNumberFormat="1" applyFont="1" applyFill="1" applyBorder="1" applyProtection="1">
      <alignment/>
      <protection/>
    </xf>
    <xf numFmtId="37" fontId="0" fillId="0" borderId="1" xfId="27" applyNumberFormat="1" applyFont="1" applyFill="1" applyBorder="1" applyProtection="1">
      <alignment/>
      <protection/>
    </xf>
    <xf numFmtId="39" fontId="0" fillId="0" borderId="1" xfId="27" applyNumberFormat="1" applyFont="1" applyFill="1" applyBorder="1" applyProtection="1">
      <alignment/>
      <protection/>
    </xf>
    <xf numFmtId="39" fontId="0" fillId="0" borderId="7" xfId="27" applyNumberFormat="1" applyFont="1" applyFill="1" applyBorder="1" applyProtection="1">
      <alignment/>
      <protection/>
    </xf>
    <xf numFmtId="37" fontId="0" fillId="0" borderId="17" xfId="27" applyNumberFormat="1" applyFont="1" applyFill="1" applyBorder="1" applyProtection="1">
      <alignment/>
      <protection/>
    </xf>
    <xf numFmtId="39" fontId="0" fillId="0" borderId="17" xfId="27" applyNumberFormat="1" applyFont="1" applyFill="1" applyBorder="1" applyProtection="1">
      <alignment/>
      <protection/>
    </xf>
    <xf numFmtId="39" fontId="0" fillId="0" borderId="18" xfId="27" applyNumberFormat="1" applyFont="1" applyFill="1" applyBorder="1" applyProtection="1">
      <alignment/>
      <protection/>
    </xf>
    <xf numFmtId="37" fontId="0" fillId="0" borderId="23" xfId="27" applyFont="1" applyFill="1" applyBorder="1">
      <alignment/>
      <protection/>
    </xf>
    <xf numFmtId="37" fontId="0" fillId="0" borderId="24" xfId="27" applyFont="1" applyFill="1" applyBorder="1" applyAlignment="1">
      <alignment horizontal="center"/>
      <protection/>
    </xf>
    <xf numFmtId="39" fontId="0" fillId="0" borderId="6" xfId="27" applyNumberFormat="1" applyFont="1" applyFill="1" applyBorder="1">
      <alignment/>
      <protection/>
    </xf>
    <xf numFmtId="39" fontId="0" fillId="0" borderId="15" xfId="27" applyNumberFormat="1" applyFont="1" applyFill="1" applyBorder="1">
      <alignment/>
      <protection/>
    </xf>
    <xf numFmtId="37" fontId="0" fillId="0" borderId="1" xfId="27" applyFont="1" applyFill="1" applyBorder="1">
      <alignment/>
      <protection/>
    </xf>
    <xf numFmtId="37" fontId="0" fillId="0" borderId="9" xfId="27" applyFont="1" applyFill="1" applyBorder="1">
      <alignment/>
      <protection/>
    </xf>
    <xf numFmtId="39" fontId="0" fillId="0" borderId="9" xfId="27" applyNumberFormat="1" applyFont="1" applyFill="1" applyBorder="1" applyProtection="1">
      <alignment/>
      <protection/>
    </xf>
    <xf numFmtId="39" fontId="0" fillId="0" borderId="10" xfId="27" applyNumberFormat="1" applyFont="1" applyFill="1" applyBorder="1" applyProtection="1">
      <alignment/>
      <protection/>
    </xf>
    <xf numFmtId="37" fontId="7" fillId="0" borderId="0" xfId="27" applyFont="1" applyFill="1">
      <alignment/>
      <protection/>
    </xf>
    <xf numFmtId="37" fontId="0" fillId="0" borderId="11" xfId="27" applyFont="1" applyFill="1" applyBorder="1" applyAlignment="1">
      <alignment horizontal="center"/>
      <protection/>
    </xf>
    <xf numFmtId="37" fontId="0" fillId="0" borderId="22" xfId="27" applyFont="1" applyFill="1" applyBorder="1" applyAlignment="1">
      <alignment horizontal="center"/>
      <protection/>
    </xf>
    <xf numFmtId="178" fontId="0" fillId="0" borderId="2" xfId="27" applyNumberFormat="1" applyFont="1" applyFill="1" applyBorder="1" applyProtection="1">
      <alignment/>
      <protection/>
    </xf>
    <xf numFmtId="178" fontId="0" fillId="0" borderId="8" xfId="27" applyNumberFormat="1" applyFont="1" applyFill="1" applyBorder="1" applyProtection="1">
      <alignment/>
      <protection/>
    </xf>
    <xf numFmtId="0" fontId="0" fillId="0" borderId="0" xfId="27" applyNumberFormat="1" applyFont="1" applyFill="1">
      <alignment/>
      <protection/>
    </xf>
    <xf numFmtId="176" fontId="5" fillId="0" borderId="0" xfId="29" applyFont="1" applyFill="1">
      <alignment/>
      <protection/>
    </xf>
    <xf numFmtId="176" fontId="6" fillId="0" borderId="0" xfId="29" applyFont="1" applyFill="1" applyBorder="1" applyAlignment="1">
      <alignment horizontal="center"/>
      <protection/>
    </xf>
    <xf numFmtId="176" fontId="7" fillId="0" borderId="0" xfId="29" applyFont="1" applyFill="1">
      <alignment/>
      <protection/>
    </xf>
    <xf numFmtId="176" fontId="7" fillId="0" borderId="0" xfId="29" applyFont="1" applyFill="1" applyBorder="1">
      <alignment/>
      <protection/>
    </xf>
    <xf numFmtId="176" fontId="0" fillId="0" borderId="13" xfId="29" applyFont="1" applyFill="1" applyBorder="1" applyAlignment="1">
      <alignment horizontal="center"/>
      <protection/>
    </xf>
    <xf numFmtId="176" fontId="0" fillId="0" borderId="0" xfId="29" applyFont="1" applyFill="1">
      <alignment/>
      <protection/>
    </xf>
    <xf numFmtId="176" fontId="0" fillId="0" borderId="0" xfId="29" applyFont="1" applyFill="1" applyBorder="1">
      <alignment/>
      <protection/>
    </xf>
    <xf numFmtId="1" fontId="0" fillId="0" borderId="6" xfId="29" applyNumberFormat="1" applyFont="1" applyFill="1" applyBorder="1" applyAlignment="1">
      <alignment horizontal="center"/>
      <protection/>
    </xf>
    <xf numFmtId="1" fontId="0" fillId="0" borderId="15" xfId="29" applyNumberFormat="1" applyFont="1" applyFill="1" applyBorder="1" applyAlignment="1">
      <alignment horizontal="center"/>
      <protection/>
    </xf>
    <xf numFmtId="176" fontId="8" fillId="0" borderId="12" xfId="29" applyFont="1" applyFill="1" applyBorder="1">
      <alignment/>
      <protection/>
    </xf>
    <xf numFmtId="176" fontId="8" fillId="0" borderId="2" xfId="29" applyFont="1" applyFill="1" applyBorder="1" applyAlignment="1">
      <alignment horizontal="right"/>
      <protection/>
    </xf>
    <xf numFmtId="176" fontId="8" fillId="0" borderId="8" xfId="29" applyFont="1" applyFill="1" applyBorder="1" applyAlignment="1">
      <alignment horizontal="right"/>
      <protection/>
    </xf>
    <xf numFmtId="176" fontId="0" fillId="0" borderId="3" xfId="29" applyFont="1" applyFill="1" applyBorder="1">
      <alignment/>
      <protection/>
    </xf>
    <xf numFmtId="176" fontId="0" fillId="0" borderId="1" xfId="29" applyFont="1" applyFill="1" applyBorder="1" applyAlignment="1">
      <alignment horizontal="right"/>
      <protection/>
    </xf>
    <xf numFmtId="176" fontId="0" fillId="0" borderId="7" xfId="29" applyFont="1" applyFill="1" applyBorder="1" applyAlignment="1">
      <alignment horizontal="right"/>
      <protection/>
    </xf>
    <xf numFmtId="176" fontId="8" fillId="0" borderId="3" xfId="29" applyFont="1" applyFill="1" applyBorder="1">
      <alignment/>
      <protection/>
    </xf>
    <xf numFmtId="176" fontId="8" fillId="0" borderId="1" xfId="29" applyFont="1" applyFill="1" applyBorder="1" applyAlignment="1">
      <alignment horizontal="right"/>
      <protection/>
    </xf>
    <xf numFmtId="176" fontId="8" fillId="0" borderId="7" xfId="29" applyFont="1" applyFill="1" applyBorder="1" applyAlignment="1">
      <alignment horizontal="right"/>
      <protection/>
    </xf>
    <xf numFmtId="176" fontId="8" fillId="0" borderId="0" xfId="29" applyFont="1" applyFill="1">
      <alignment/>
      <protection/>
    </xf>
    <xf numFmtId="176" fontId="0" fillId="0" borderId="1" xfId="29" applyFont="1" applyFill="1" applyBorder="1">
      <alignment/>
      <protection/>
    </xf>
    <xf numFmtId="176" fontId="0" fillId="0" borderId="0" xfId="29" applyNumberFormat="1" applyFont="1" applyFill="1" applyProtection="1">
      <alignment/>
      <protection/>
    </xf>
    <xf numFmtId="176" fontId="8" fillId="0" borderId="0" xfId="29" applyNumberFormat="1" applyFont="1" applyFill="1" applyProtection="1">
      <alignment/>
      <protection/>
    </xf>
    <xf numFmtId="176" fontId="0" fillId="0" borderId="4" xfId="29" applyFont="1" applyFill="1" applyBorder="1">
      <alignment/>
      <protection/>
    </xf>
    <xf numFmtId="176" fontId="0" fillId="0" borderId="9" xfId="29" applyFont="1" applyFill="1" applyBorder="1" applyAlignment="1">
      <alignment horizontal="right"/>
      <protection/>
    </xf>
    <xf numFmtId="176" fontId="0" fillId="0" borderId="9" xfId="29" applyFont="1" applyFill="1" applyBorder="1">
      <alignment/>
      <protection/>
    </xf>
    <xf numFmtId="176" fontId="0" fillId="0" borderId="10" xfId="29" applyFont="1" applyFill="1" applyBorder="1">
      <alignment/>
      <protection/>
    </xf>
    <xf numFmtId="176" fontId="0" fillId="0" borderId="0" xfId="29" applyNumberFormat="1" applyFont="1" applyFill="1" applyBorder="1" applyProtection="1">
      <alignment/>
      <protection/>
    </xf>
    <xf numFmtId="179" fontId="0" fillId="0" borderId="0" xfId="29" applyNumberFormat="1" applyFont="1" applyFill="1" applyProtection="1">
      <alignment/>
      <protection/>
    </xf>
    <xf numFmtId="179" fontId="0" fillId="0" borderId="0" xfId="29" applyNumberFormat="1" applyFont="1" applyFill="1" applyBorder="1" applyProtection="1">
      <alignment/>
      <protection/>
    </xf>
    <xf numFmtId="176" fontId="0" fillId="0" borderId="0" xfId="29" applyFont="1" applyFill="1" applyAlignment="1">
      <alignment horizontal="center"/>
      <protection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37" fontId="0" fillId="0" borderId="7" xfId="24" applyFont="1" applyFill="1" applyBorder="1" applyAlignment="1">
      <alignment horizontal="right"/>
      <protection/>
    </xf>
    <xf numFmtId="0" fontId="8" fillId="0" borderId="7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7" fontId="0" fillId="0" borderId="10" xfId="24" applyFont="1" applyFill="1" applyBorder="1" applyAlignment="1">
      <alignment horizontal="right"/>
      <protection/>
    </xf>
    <xf numFmtId="3" fontId="0" fillId="0" borderId="13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2" xfId="0" applyNumberFormat="1" applyFont="1" applyFill="1" applyBorder="1" applyAlignment="1">
      <alignment/>
    </xf>
    <xf numFmtId="176" fontId="6" fillId="0" borderId="0" xfId="30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186" fontId="0" fillId="0" borderId="12" xfId="0" applyNumberFormat="1" applyFont="1" applyFill="1" applyBorder="1" applyAlignment="1">
      <alignment horizontal="center"/>
    </xf>
    <xf numFmtId="186" fontId="0" fillId="0" borderId="12" xfId="0" applyNumberFormat="1" applyFont="1" applyFill="1" applyBorder="1" applyAlignment="1">
      <alignment/>
    </xf>
    <xf numFmtId="186" fontId="0" fillId="0" borderId="19" xfId="0" applyNumberFormat="1" applyFont="1" applyFill="1" applyBorder="1" applyAlignment="1">
      <alignment horizontal="center"/>
    </xf>
    <xf numFmtId="186" fontId="8" fillId="0" borderId="3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186" fontId="0" fillId="0" borderId="3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186" fontId="8" fillId="0" borderId="1" xfId="0" applyNumberFormat="1" applyFont="1" applyFill="1" applyBorder="1" applyAlignment="1">
      <alignment horizontal="right"/>
    </xf>
    <xf numFmtId="186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/>
    </xf>
    <xf numFmtId="186" fontId="0" fillId="0" borderId="4" xfId="0" applyNumberFormat="1" applyFont="1" applyFill="1" applyBorder="1" applyAlignment="1">
      <alignment horizontal="right"/>
    </xf>
    <xf numFmtId="186" fontId="0" fillId="0" borderId="9" xfId="0" applyNumberFormat="1" applyFont="1" applyFill="1" applyBorder="1" applyAlignment="1">
      <alignment horizontal="right"/>
    </xf>
    <xf numFmtId="186" fontId="0" fillId="0" borderId="21" xfId="0" applyNumberFormat="1" applyFont="1" applyFill="1" applyBorder="1" applyAlignment="1">
      <alignment horizontal="right"/>
    </xf>
    <xf numFmtId="37" fontId="5" fillId="0" borderId="0" xfId="23" applyFont="1" applyFill="1">
      <alignment/>
      <protection/>
    </xf>
    <xf numFmtId="37" fontId="0" fillId="0" borderId="0" xfId="23" applyFont="1" applyFill="1">
      <alignment/>
      <protection/>
    </xf>
    <xf numFmtId="37" fontId="0" fillId="0" borderId="11" xfId="23" applyFont="1" applyFill="1" applyBorder="1">
      <alignment/>
      <protection/>
    </xf>
    <xf numFmtId="37" fontId="0" fillId="0" borderId="6" xfId="23" applyFont="1" applyFill="1" applyBorder="1" applyAlignment="1">
      <alignment horizontal="center"/>
      <protection/>
    </xf>
    <xf numFmtId="37" fontId="0" fillId="0" borderId="3" xfId="23" applyFont="1" applyFill="1" applyBorder="1" applyAlignment="1">
      <alignment horizontal="center"/>
      <protection/>
    </xf>
    <xf numFmtId="37" fontId="0" fillId="0" borderId="1" xfId="23" applyFont="1" applyFill="1" applyBorder="1" applyAlignment="1">
      <alignment horizontal="center"/>
      <protection/>
    </xf>
    <xf numFmtId="37" fontId="0" fillId="0" borderId="7" xfId="23" applyFont="1" applyFill="1" applyBorder="1" applyAlignment="1">
      <alignment horizontal="center"/>
      <protection/>
    </xf>
    <xf numFmtId="37" fontId="0" fillId="0" borderId="3" xfId="23" applyFont="1" applyFill="1" applyBorder="1">
      <alignment/>
      <protection/>
    </xf>
    <xf numFmtId="37" fontId="0" fillId="0" borderId="2" xfId="23" applyFont="1" applyFill="1" applyBorder="1" applyAlignment="1">
      <alignment horizontal="right"/>
      <protection/>
    </xf>
    <xf numFmtId="37" fontId="0" fillId="0" borderId="2" xfId="23" applyNumberFormat="1" applyFont="1" applyFill="1" applyBorder="1" applyAlignment="1" applyProtection="1">
      <alignment horizontal="right"/>
      <protection/>
    </xf>
    <xf numFmtId="37" fontId="0" fillId="0" borderId="8" xfId="23" applyNumberFormat="1" applyFont="1" applyFill="1" applyBorder="1" applyAlignment="1" applyProtection="1">
      <alignment horizontal="right"/>
      <protection/>
    </xf>
    <xf numFmtId="37" fontId="0" fillId="0" borderId="1" xfId="23" applyFont="1" applyFill="1" applyBorder="1" applyAlignment="1">
      <alignment horizontal="right"/>
      <protection/>
    </xf>
    <xf numFmtId="37" fontId="0" fillId="0" borderId="1" xfId="23" applyNumberFormat="1" applyFont="1" applyFill="1" applyBorder="1" applyAlignment="1" applyProtection="1">
      <alignment horizontal="right"/>
      <protection/>
    </xf>
    <xf numFmtId="37" fontId="0" fillId="0" borderId="7" xfId="23" applyNumberFormat="1" applyFont="1" applyFill="1" applyBorder="1" applyAlignment="1" applyProtection="1">
      <alignment horizontal="right"/>
      <protection/>
    </xf>
    <xf numFmtId="37" fontId="0" fillId="0" borderId="7" xfId="23" applyFont="1" applyFill="1" applyBorder="1" applyAlignment="1">
      <alignment horizontal="right"/>
      <protection/>
    </xf>
    <xf numFmtId="37" fontId="0" fillId="0" borderId="9" xfId="23" applyFont="1" applyFill="1" applyBorder="1" applyAlignment="1">
      <alignment horizontal="right"/>
      <protection/>
    </xf>
    <xf numFmtId="37" fontId="0" fillId="0" borderId="10" xfId="23" applyFont="1" applyFill="1" applyBorder="1" applyAlignment="1">
      <alignment horizontal="right"/>
      <protection/>
    </xf>
    <xf numFmtId="37" fontId="7" fillId="0" borderId="0" xfId="23" applyFont="1" applyFill="1">
      <alignment/>
      <protection/>
    </xf>
    <xf numFmtId="37" fontId="0" fillId="0" borderId="0" xfId="23" applyFont="1" applyFill="1" applyBorder="1">
      <alignment/>
      <protection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82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81" fontId="0" fillId="0" borderId="8" xfId="0" applyNumberFormat="1" applyFont="1" applyFill="1" applyBorder="1" applyAlignment="1">
      <alignment/>
    </xf>
    <xf numFmtId="177" fontId="8" fillId="0" borderId="9" xfId="0" applyNumberFormat="1" applyFont="1" applyFill="1" applyBorder="1" applyAlignment="1">
      <alignment/>
    </xf>
    <xf numFmtId="182" fontId="0" fillId="0" borderId="2" xfId="0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/>
    </xf>
    <xf numFmtId="182" fontId="0" fillId="0" borderId="8" xfId="0" applyNumberFormat="1" applyFont="1" applyFill="1" applyBorder="1" applyAlignment="1">
      <alignment/>
    </xf>
    <xf numFmtId="182" fontId="8" fillId="0" borderId="4" xfId="0" applyNumberFormat="1" applyFont="1" applyFill="1" applyBorder="1" applyAlignment="1">
      <alignment/>
    </xf>
    <xf numFmtId="182" fontId="8" fillId="0" borderId="10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 horizontal="center"/>
    </xf>
    <xf numFmtId="177" fontId="9" fillId="0" borderId="7" xfId="0" applyNumberFormat="1" applyFont="1" applyFill="1" applyBorder="1" applyAlignment="1">
      <alignment/>
    </xf>
    <xf numFmtId="182" fontId="9" fillId="0" borderId="1" xfId="0" applyNumberFormat="1" applyFont="1" applyFill="1" applyBorder="1" applyAlignment="1">
      <alignment/>
    </xf>
    <xf numFmtId="182" fontId="0" fillId="0" borderId="2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 horizontal="right"/>
    </xf>
    <xf numFmtId="182" fontId="0" fillId="0" borderId="15" xfId="0" applyNumberFormat="1" applyFont="1" applyFill="1" applyBorder="1" applyAlignment="1" quotePrefix="1">
      <alignment horizontal="right"/>
    </xf>
    <xf numFmtId="177" fontId="0" fillId="0" borderId="2" xfId="0" applyNumberFormat="1" applyFont="1" applyFill="1" applyBorder="1" applyAlignment="1">
      <alignment/>
    </xf>
    <xf numFmtId="177" fontId="0" fillId="0" borderId="8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188" fontId="0" fillId="0" borderId="2" xfId="0" applyNumberFormat="1" applyFont="1" applyFill="1" applyBorder="1" applyAlignment="1">
      <alignment horizontal="center"/>
    </xf>
    <xf numFmtId="188" fontId="0" fillId="0" borderId="8" xfId="0" applyNumberFormat="1" applyFont="1" applyFill="1" applyBorder="1" applyAlignment="1">
      <alignment horizontal="center"/>
    </xf>
    <xf numFmtId="182" fontId="8" fillId="0" borderId="21" xfId="0" applyNumberFormat="1" applyFont="1" applyFill="1" applyBorder="1" applyAlignment="1">
      <alignment/>
    </xf>
    <xf numFmtId="182" fontId="8" fillId="0" borderId="9" xfId="16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87" fontId="0" fillId="0" borderId="7" xfId="0" applyNumberFormat="1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187" fontId="0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/>
    </xf>
    <xf numFmtId="187" fontId="0" fillId="0" borderId="8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7" xfId="25" applyNumberFormat="1" applyFont="1" applyFill="1" applyBorder="1" applyAlignment="1">
      <alignment horizontal="right"/>
      <protection/>
    </xf>
    <xf numFmtId="176" fontId="0" fillId="0" borderId="14" xfId="30" applyFont="1" applyFill="1" applyBorder="1" applyAlignment="1">
      <alignment horizontal="center"/>
      <protection/>
    </xf>
    <xf numFmtId="182" fontId="0" fillId="0" borderId="15" xfId="0" applyNumberFormat="1" applyFont="1" applyFill="1" applyBorder="1" applyAlignment="1" quotePrefix="1">
      <alignment/>
    </xf>
    <xf numFmtId="37" fontId="0" fillId="0" borderId="18" xfId="27" applyFont="1" applyFill="1" applyBorder="1" applyAlignment="1">
      <alignment horizontal="center"/>
      <protection/>
    </xf>
    <xf numFmtId="37" fontId="0" fillId="0" borderId="20" xfId="27" applyFont="1" applyFill="1" applyBorder="1" applyAlignment="1">
      <alignment horizontal="center"/>
      <protection/>
    </xf>
    <xf numFmtId="37" fontId="0" fillId="0" borderId="16" xfId="27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22" xfId="30" applyFont="1" applyFill="1" applyBorder="1" applyAlignment="1">
      <alignment horizontal="center"/>
      <protection/>
    </xf>
    <xf numFmtId="37" fontId="0" fillId="0" borderId="6" xfId="27" applyFont="1" applyFill="1" applyBorder="1" applyAlignment="1">
      <alignment horizontal="center"/>
      <protection/>
    </xf>
    <xf numFmtId="37" fontId="0" fillId="0" borderId="15" xfId="27" applyFont="1" applyFill="1" applyBorder="1" applyAlignment="1">
      <alignment horizontal="center"/>
      <protection/>
    </xf>
    <xf numFmtId="37" fontId="0" fillId="0" borderId="17" xfId="2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176" fontId="0" fillId="0" borderId="15" xfId="29" applyFont="1" applyFill="1" applyBorder="1" applyAlignment="1">
      <alignment horizontal="center"/>
      <protection/>
    </xf>
    <xf numFmtId="176" fontId="0" fillId="0" borderId="11" xfId="29" applyFont="1" applyFill="1" applyBorder="1" applyAlignment="1">
      <alignment horizontal="center"/>
      <protection/>
    </xf>
    <xf numFmtId="176" fontId="0" fillId="0" borderId="13" xfId="29" applyFont="1" applyFill="1" applyBorder="1" applyAlignment="1">
      <alignment horizontal="center"/>
      <protection/>
    </xf>
    <xf numFmtId="176" fontId="6" fillId="0" borderId="0" xfId="29" applyFont="1" applyFill="1" applyBorder="1" applyAlignment="1">
      <alignment horizontal="center"/>
      <protection/>
    </xf>
    <xf numFmtId="37" fontId="0" fillId="0" borderId="22" xfId="27" applyFont="1" applyFill="1" applyBorder="1" applyAlignment="1">
      <alignment horizontal="center"/>
      <protection/>
    </xf>
    <xf numFmtId="37" fontId="0" fillId="0" borderId="14" xfId="27" applyFont="1" applyFill="1" applyBorder="1" applyAlignment="1">
      <alignment horizontal="center"/>
      <protection/>
    </xf>
    <xf numFmtId="37" fontId="0" fillId="0" borderId="23" xfId="27" applyFont="1" applyFill="1" applyBorder="1" applyAlignment="1">
      <alignment horizontal="center"/>
      <protection/>
    </xf>
    <xf numFmtId="37" fontId="6" fillId="0" borderId="0" xfId="27" applyFont="1" applyFill="1" applyAlignment="1">
      <alignment horizontal="center"/>
      <protection/>
    </xf>
    <xf numFmtId="182" fontId="0" fillId="0" borderId="1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37" fontId="0" fillId="0" borderId="22" xfId="20" applyFont="1" applyFill="1" applyBorder="1" applyAlignment="1">
      <alignment horizontal="center"/>
      <protection/>
    </xf>
    <xf numFmtId="37" fontId="0" fillId="0" borderId="14" xfId="20" applyFont="1" applyFill="1" applyBorder="1" applyAlignment="1">
      <alignment horizontal="center"/>
      <protection/>
    </xf>
    <xf numFmtId="37" fontId="4" fillId="0" borderId="0" xfId="28" applyFont="1" applyFill="1" applyAlignment="1">
      <alignment horizontal="center"/>
      <protection/>
    </xf>
    <xf numFmtId="37" fontId="6" fillId="0" borderId="0" xfId="20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7" fontId="0" fillId="0" borderId="22" xfId="23" applyFont="1" applyFill="1" applyBorder="1" applyAlignment="1">
      <alignment horizontal="center"/>
      <protection/>
    </xf>
    <xf numFmtId="37" fontId="0" fillId="0" borderId="14" xfId="23" applyFont="1" applyFill="1" applyBorder="1" applyAlignment="1">
      <alignment horizontal="center"/>
      <protection/>
    </xf>
    <xf numFmtId="37" fontId="6" fillId="0" borderId="0" xfId="23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5" xfId="30" applyFont="1" applyFill="1" applyBorder="1" applyAlignment="1">
      <alignment horizontal="center" vertical="center"/>
      <protection/>
    </xf>
    <xf numFmtId="37" fontId="0" fillId="0" borderId="15" xfId="21" applyFont="1" applyFill="1" applyBorder="1" applyAlignment="1">
      <alignment horizontal="center"/>
      <protection/>
    </xf>
    <xf numFmtId="37" fontId="0" fillId="0" borderId="13" xfId="21" applyFont="1" applyFill="1" applyBorder="1" applyAlignment="1">
      <alignment horizontal="center"/>
      <protection/>
    </xf>
    <xf numFmtId="37" fontId="0" fillId="0" borderId="11" xfId="21" applyFont="1" applyFill="1" applyBorder="1" applyAlignment="1">
      <alignment horizontal="center"/>
      <protection/>
    </xf>
    <xf numFmtId="37" fontId="6" fillId="0" borderId="0" xfId="21" applyFont="1" applyFill="1" applyAlignment="1">
      <alignment horizontal="center"/>
      <protection/>
    </xf>
    <xf numFmtId="176" fontId="0" fillId="0" borderId="22" xfId="31" applyFont="1" applyFill="1" applyBorder="1" applyAlignment="1">
      <alignment horizontal="center"/>
      <protection/>
    </xf>
    <xf numFmtId="176" fontId="0" fillId="0" borderId="14" xfId="31" applyFont="1" applyFill="1" applyBorder="1" applyAlignment="1">
      <alignment horizontal="center"/>
      <protection/>
    </xf>
    <xf numFmtId="176" fontId="6" fillId="0" borderId="0" xfId="31" applyFont="1" applyFill="1" applyAlignment="1">
      <alignment horizontal="center"/>
      <protection/>
    </xf>
    <xf numFmtId="176" fontId="0" fillId="0" borderId="15" xfId="31" applyFont="1" applyFill="1" applyBorder="1" applyAlignment="1">
      <alignment horizontal="center" vertical="center"/>
      <protection/>
    </xf>
    <xf numFmtId="176" fontId="0" fillId="0" borderId="13" xfId="31" applyFont="1" applyFill="1" applyBorder="1" applyAlignment="1">
      <alignment horizontal="center" vertical="center"/>
      <protection/>
    </xf>
    <xf numFmtId="37" fontId="0" fillId="0" borderId="22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0" fillId="0" borderId="23" xfId="22" applyFont="1" applyFill="1" applyBorder="1" applyAlignment="1">
      <alignment horizontal="center"/>
      <protection/>
    </xf>
    <xf numFmtId="37" fontId="6" fillId="0" borderId="0" xfId="22" applyFont="1" applyFill="1" applyAlignment="1">
      <alignment horizontal="center"/>
      <protection/>
    </xf>
    <xf numFmtId="37" fontId="0" fillId="0" borderId="18" xfId="22" applyFont="1" applyFill="1" applyBorder="1" applyAlignment="1">
      <alignment horizontal="center"/>
      <protection/>
    </xf>
    <xf numFmtId="37" fontId="0" fillId="0" borderId="20" xfId="22" applyFont="1" applyFill="1" applyBorder="1" applyAlignment="1">
      <alignment horizontal="center"/>
      <protection/>
    </xf>
    <xf numFmtId="37" fontId="0" fillId="0" borderId="16" xfId="22" applyFont="1" applyFill="1" applyBorder="1" applyAlignment="1">
      <alignment horizontal="center"/>
      <protection/>
    </xf>
    <xf numFmtId="37" fontId="0" fillId="0" borderId="15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1" xfId="22" applyFont="1" applyFill="1" applyBorder="1" applyAlignment="1">
      <alignment horizont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6" fillId="0" borderId="0" xfId="32" applyFont="1" applyFill="1" applyAlignment="1">
      <alignment horizontal="center"/>
      <protection/>
    </xf>
    <xf numFmtId="178" fontId="0" fillId="0" borderId="7" xfId="24" applyNumberFormat="1" applyFont="1" applyFill="1" applyBorder="1" applyAlignment="1" applyProtection="1">
      <alignment horizontal="center"/>
      <protection/>
    </xf>
    <xf numFmtId="178" fontId="0" fillId="0" borderId="0" xfId="24" applyNumberFormat="1" applyFont="1" applyFill="1" applyBorder="1" applyAlignment="1" applyProtection="1">
      <alignment horizontal="center"/>
      <protection/>
    </xf>
    <xf numFmtId="178" fontId="0" fillId="0" borderId="7" xfId="24" applyNumberFormat="1" applyFont="1" applyFill="1" applyBorder="1" applyAlignment="1" applyProtection="1" quotePrefix="1">
      <alignment horizontal="center"/>
      <protection/>
    </xf>
    <xf numFmtId="178" fontId="0" fillId="0" borderId="10" xfId="24" applyNumberFormat="1" applyFont="1" applyFill="1" applyBorder="1" applyAlignment="1" applyProtection="1" quotePrefix="1">
      <alignment horizontal="center"/>
      <protection/>
    </xf>
    <xf numFmtId="178" fontId="0" fillId="0" borderId="21" xfId="24" applyNumberFormat="1" applyFont="1" applyFill="1" applyBorder="1" applyAlignment="1" applyProtection="1">
      <alignment horizontal="center"/>
      <protection/>
    </xf>
    <xf numFmtId="3" fontId="0" fillId="0" borderId="7" xfId="24" applyNumberFormat="1" applyFont="1" applyFill="1" applyBorder="1" applyAlignment="1" applyProtection="1" quotePrefix="1">
      <alignment horizontal="center"/>
      <protection/>
    </xf>
    <xf numFmtId="3" fontId="0" fillId="0" borderId="3" xfId="24" applyNumberFormat="1" applyFont="1" applyFill="1" applyBorder="1" applyAlignment="1" applyProtection="1">
      <alignment horizontal="center"/>
      <protection/>
    </xf>
    <xf numFmtId="3" fontId="0" fillId="0" borderId="7" xfId="24" applyNumberFormat="1" applyFont="1" applyFill="1" applyBorder="1" applyAlignment="1" applyProtection="1">
      <alignment horizontal="center"/>
      <protection/>
    </xf>
    <xf numFmtId="3" fontId="0" fillId="0" borderId="10" xfId="24" applyNumberFormat="1" applyFont="1" applyFill="1" applyBorder="1" applyAlignment="1" applyProtection="1" quotePrefix="1">
      <alignment horizontal="center"/>
      <protection/>
    </xf>
    <xf numFmtId="3" fontId="0" fillId="0" borderId="4" xfId="24" applyNumberFormat="1" applyFont="1" applyFill="1" applyBorder="1" applyAlignment="1" applyProtection="1">
      <alignment horizontal="center"/>
      <protection/>
    </xf>
    <xf numFmtId="37" fontId="0" fillId="0" borderId="22" xfId="24" applyFont="1" applyFill="1" applyBorder="1" applyAlignment="1">
      <alignment horizontal="center"/>
      <protection/>
    </xf>
    <xf numFmtId="37" fontId="0" fillId="0" borderId="14" xfId="24" applyFont="1" applyFill="1" applyBorder="1" applyAlignment="1">
      <alignment horizontal="center"/>
      <protection/>
    </xf>
    <xf numFmtId="37" fontId="0" fillId="0" borderId="23" xfId="24" applyFont="1" applyFill="1" applyBorder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0" borderId="9" xfId="24" applyFont="1" applyFill="1" applyBorder="1" applyAlignment="1">
      <alignment horizontal="center"/>
      <protection/>
    </xf>
    <xf numFmtId="37" fontId="0" fillId="0" borderId="9" xfId="24" applyFont="1" applyFill="1" applyBorder="1" applyAlignment="1" quotePrefix="1">
      <alignment horizontal="center"/>
      <protection/>
    </xf>
    <xf numFmtId="3" fontId="0" fillId="0" borderId="9" xfId="24" applyNumberFormat="1" applyFont="1" applyFill="1" applyBorder="1" applyAlignment="1">
      <alignment horizontal="center"/>
      <protection/>
    </xf>
    <xf numFmtId="3" fontId="0" fillId="0" borderId="9" xfId="24" applyNumberFormat="1" applyFont="1" applyFill="1" applyBorder="1" applyAlignment="1" quotePrefix="1">
      <alignment horizontal="center"/>
      <protection/>
    </xf>
    <xf numFmtId="3" fontId="0" fillId="0" borderId="7" xfId="24" applyNumberFormat="1" applyFont="1" applyFill="1" applyBorder="1" applyAlignment="1">
      <alignment horizontal="center"/>
      <protection/>
    </xf>
    <xf numFmtId="3" fontId="0" fillId="0" borderId="3" xfId="24" applyNumberFormat="1" applyFont="1" applyFill="1" applyBorder="1" applyAlignment="1" quotePrefix="1">
      <alignment horizontal="center"/>
      <protection/>
    </xf>
    <xf numFmtId="37" fontId="0" fillId="0" borderId="1" xfId="24" applyFont="1" applyFill="1" applyBorder="1" applyAlignment="1">
      <alignment horizontal="center"/>
      <protection/>
    </xf>
    <xf numFmtId="37" fontId="0" fillId="0" borderId="1" xfId="24" applyFont="1" applyFill="1" applyBorder="1" applyAlignment="1" quotePrefix="1">
      <alignment horizontal="center"/>
      <protection/>
    </xf>
    <xf numFmtId="37" fontId="0" fillId="0" borderId="15" xfId="24" applyFont="1" applyFill="1" applyBorder="1" applyAlignment="1">
      <alignment horizontal="center"/>
      <protection/>
    </xf>
    <xf numFmtId="37" fontId="0" fillId="0" borderId="13" xfId="24" applyFont="1" applyFill="1" applyBorder="1" applyAlignment="1">
      <alignment horizontal="center"/>
      <protection/>
    </xf>
    <xf numFmtId="37" fontId="0" fillId="0" borderId="11" xfId="24" applyFont="1" applyFill="1" applyBorder="1" applyAlignment="1">
      <alignment horizontal="center"/>
      <protection/>
    </xf>
    <xf numFmtId="37" fontId="0" fillId="0" borderId="18" xfId="24" applyFont="1" applyFill="1" applyBorder="1" applyAlignment="1">
      <alignment horizontal="center"/>
      <protection/>
    </xf>
    <xf numFmtId="37" fontId="0" fillId="0" borderId="20" xfId="24" applyFont="1" applyFill="1" applyBorder="1" applyAlignment="1">
      <alignment horizontal="center"/>
      <protection/>
    </xf>
    <xf numFmtId="37" fontId="0" fillId="0" borderId="16" xfId="24" applyFont="1" applyFill="1" applyBorder="1" applyAlignment="1">
      <alignment horizontal="center"/>
      <protection/>
    </xf>
    <xf numFmtId="37" fontId="0" fillId="0" borderId="7" xfId="24" applyFont="1" applyFill="1" applyBorder="1" applyAlignment="1">
      <alignment horizontal="center"/>
      <protection/>
    </xf>
    <xf numFmtId="37" fontId="0" fillId="0" borderId="3" xfId="24" applyFont="1" applyFill="1" applyBorder="1" applyAlignment="1">
      <alignment horizontal="center"/>
      <protection/>
    </xf>
    <xf numFmtId="37" fontId="0" fillId="0" borderId="0" xfId="24" applyFont="1" applyFill="1" applyBorder="1" applyAlignment="1">
      <alignment horizontal="center"/>
      <protection/>
    </xf>
    <xf numFmtId="37" fontId="0" fillId="0" borderId="7" xfId="24" applyNumberFormat="1" applyFont="1" applyFill="1" applyBorder="1" applyAlignment="1" applyProtection="1">
      <alignment horizontal="center"/>
      <protection/>
    </xf>
    <xf numFmtId="37" fontId="0" fillId="0" borderId="3" xfId="24" applyNumberFormat="1" applyFont="1" applyFill="1" applyBorder="1" applyAlignment="1" applyProtection="1">
      <alignment horizontal="center"/>
      <protection/>
    </xf>
    <xf numFmtId="37" fontId="0" fillId="0" borderId="3" xfId="24" applyFont="1" applyFill="1" applyBorder="1" applyAlignment="1" quotePrefix="1">
      <alignment horizont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6" fillId="0" borderId="0" xfId="33" applyFont="1" applyFill="1" applyAlignment="1">
      <alignment horizontal="center"/>
      <protection/>
    </xf>
    <xf numFmtId="176" fontId="0" fillId="0" borderId="22" xfId="33" applyFont="1" applyFill="1" applyBorder="1" applyAlignment="1">
      <alignment/>
      <protection/>
    </xf>
    <xf numFmtId="176" fontId="0" fillId="0" borderId="15" xfId="33" applyFont="1" applyFill="1" applyBorder="1" applyAlignment="1">
      <alignment horizontal="center" vertical="center"/>
      <protection/>
    </xf>
    <xf numFmtId="176" fontId="0" fillId="0" borderId="13" xfId="33" applyFont="1" applyFill="1" applyBorder="1" applyAlignment="1">
      <alignment horizontal="center" vertical="center"/>
      <protection/>
    </xf>
    <xf numFmtId="37" fontId="0" fillId="0" borderId="22" xfId="25" applyFont="1" applyFill="1" applyBorder="1" applyAlignment="1">
      <alignment horizontal="center"/>
      <protection/>
    </xf>
    <xf numFmtId="37" fontId="0" fillId="0" borderId="14" xfId="25" applyFont="1" applyFill="1" applyBorder="1" applyAlignment="1">
      <alignment horizontal="center"/>
      <protection/>
    </xf>
    <xf numFmtId="37" fontId="0" fillId="0" borderId="23" xfId="25" applyFont="1" applyFill="1" applyBorder="1" applyAlignment="1">
      <alignment horizontal="center"/>
      <protection/>
    </xf>
    <xf numFmtId="37" fontId="6" fillId="0" borderId="0" xfId="25" applyFont="1" applyFill="1" applyAlignment="1">
      <alignment horizontal="center"/>
      <protection/>
    </xf>
    <xf numFmtId="37" fontId="0" fillId="0" borderId="18" xfId="26" applyFont="1" applyFill="1" applyBorder="1" applyAlignment="1">
      <alignment horizontal="center"/>
      <protection/>
    </xf>
    <xf numFmtId="37" fontId="0" fillId="0" borderId="16" xfId="26" applyFont="1" applyFill="1" applyBorder="1" applyAlignment="1">
      <alignment horizontal="center"/>
      <protection/>
    </xf>
    <xf numFmtId="37" fontId="0" fillId="0" borderId="20" xfId="26" applyFont="1" applyFill="1" applyBorder="1" applyAlignment="1">
      <alignment horizontal="center"/>
      <protection/>
    </xf>
    <xf numFmtId="37" fontId="6" fillId="0" borderId="0" xfId="26" applyFont="1" applyFill="1" applyAlignment="1">
      <alignment horizontal="center"/>
      <protection/>
    </xf>
    <xf numFmtId="37" fontId="0" fillId="0" borderId="15" xfId="26" applyFont="1" applyFill="1" applyBorder="1" applyAlignment="1">
      <alignment horizontal="center"/>
      <protection/>
    </xf>
    <xf numFmtId="37" fontId="0" fillId="0" borderId="11" xfId="26" applyFont="1" applyFill="1" applyBorder="1" applyAlignment="1">
      <alignment horizontal="center"/>
      <protection/>
    </xf>
    <xf numFmtId="37" fontId="0" fillId="0" borderId="13" xfId="26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76" fontId="6" fillId="0" borderId="0" xfId="34" applyFont="1" applyFill="1" applyAlignment="1">
      <alignment horizontal="center"/>
      <protection/>
    </xf>
    <xf numFmtId="176" fontId="0" fillId="0" borderId="22" xfId="34" applyFont="1" applyFill="1" applyBorder="1" applyAlignment="1">
      <alignment horizontal="center"/>
      <protection/>
    </xf>
    <xf numFmtId="0" fontId="0" fillId="0" borderId="6" xfId="34" applyNumberFormat="1" applyFont="1" applyFill="1" applyBorder="1" applyAlignment="1" quotePrefix="1">
      <alignment horizontal="center" vertical="center"/>
      <protection/>
    </xf>
    <xf numFmtId="176" fontId="0" fillId="0" borderId="6" xfId="34" applyFont="1" applyFill="1" applyBorder="1" applyAlignment="1">
      <alignment horizontal="center" vertical="center"/>
      <protection/>
    </xf>
    <xf numFmtId="182" fontId="0" fillId="0" borderId="20" xfId="0" applyNumberFormat="1" applyFont="1" applyFill="1" applyBorder="1" applyAlignment="1">
      <alignment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I5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33" customWidth="1"/>
    <col min="2" max="2" width="16.421875" style="33" customWidth="1"/>
    <col min="3" max="9" width="12.7109375" style="33" customWidth="1"/>
    <col min="10" max="16384" width="19.140625" style="33" customWidth="1"/>
  </cols>
  <sheetData>
    <row r="1" spans="1:8" s="30" customFormat="1" ht="18">
      <c r="A1" s="779" t="s">
        <v>0</v>
      </c>
      <c r="B1" s="779"/>
      <c r="C1" s="779"/>
      <c r="D1" s="779"/>
      <c r="E1" s="779"/>
      <c r="F1" s="779"/>
      <c r="G1" s="779"/>
      <c r="H1" s="779"/>
    </row>
    <row r="3" spans="1:8" s="31" customFormat="1" ht="15">
      <c r="A3" s="780" t="s">
        <v>388</v>
      </c>
      <c r="B3" s="780"/>
      <c r="C3" s="780"/>
      <c r="D3" s="780"/>
      <c r="E3" s="780"/>
      <c r="F3" s="780"/>
      <c r="G3" s="780"/>
      <c r="H3" s="780"/>
    </row>
    <row r="4" s="31" customFormat="1" ht="14.25"/>
    <row r="5" spans="1:8" ht="12.75">
      <c r="A5" s="32" t="s">
        <v>1</v>
      </c>
      <c r="B5" s="777" t="s">
        <v>369</v>
      </c>
      <c r="C5" s="778"/>
      <c r="D5" s="778"/>
      <c r="E5" s="778"/>
      <c r="F5" s="778"/>
      <c r="G5" s="778"/>
      <c r="H5" s="778"/>
    </row>
    <row r="6" spans="1:8" ht="13.5" thickBot="1">
      <c r="A6" s="34"/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6" t="s">
        <v>8</v>
      </c>
    </row>
    <row r="7" spans="1:8" ht="12.75">
      <c r="A7" s="37">
        <v>1985</v>
      </c>
      <c r="B7" s="38">
        <v>1812</v>
      </c>
      <c r="C7" s="38">
        <v>16411</v>
      </c>
      <c r="D7" s="39">
        <v>1964</v>
      </c>
      <c r="E7" s="39">
        <v>18954</v>
      </c>
      <c r="F7" s="39">
        <v>54</v>
      </c>
      <c r="G7" s="39">
        <v>526991</v>
      </c>
      <c r="H7" s="40">
        <v>62250</v>
      </c>
    </row>
    <row r="8" spans="1:8" ht="12.75">
      <c r="A8" s="41">
        <v>1986</v>
      </c>
      <c r="B8" s="42">
        <v>1938</v>
      </c>
      <c r="C8" s="42">
        <v>16520</v>
      </c>
      <c r="D8" s="43">
        <v>2009</v>
      </c>
      <c r="E8" s="43">
        <v>19065</v>
      </c>
      <c r="F8" s="43">
        <v>49</v>
      </c>
      <c r="G8" s="43">
        <v>488659</v>
      </c>
      <c r="H8" s="44">
        <v>64682</v>
      </c>
    </row>
    <row r="9" spans="1:8" ht="12.75">
      <c r="A9" s="41">
        <v>1987</v>
      </c>
      <c r="B9" s="42">
        <v>1984</v>
      </c>
      <c r="C9" s="42">
        <v>17514</v>
      </c>
      <c r="D9" s="43">
        <v>2239</v>
      </c>
      <c r="E9" s="43">
        <v>20090</v>
      </c>
      <c r="F9" s="43">
        <v>49</v>
      </c>
      <c r="G9" s="43">
        <v>510292</v>
      </c>
      <c r="H9" s="44">
        <v>66625</v>
      </c>
    </row>
    <row r="10" spans="1:8" ht="12.75">
      <c r="A10" s="41">
        <v>1988</v>
      </c>
      <c r="B10" s="42">
        <v>1944</v>
      </c>
      <c r="C10" s="42">
        <v>18573</v>
      </c>
      <c r="D10" s="43">
        <v>2606</v>
      </c>
      <c r="E10" s="43">
        <v>22884</v>
      </c>
      <c r="F10" s="43">
        <v>44</v>
      </c>
      <c r="G10" s="43">
        <v>531211</v>
      </c>
      <c r="H10" s="44">
        <v>68521</v>
      </c>
    </row>
    <row r="11" spans="1:8" ht="12.75">
      <c r="A11" s="41">
        <v>1989</v>
      </c>
      <c r="B11" s="42">
        <v>1858</v>
      </c>
      <c r="C11" s="42">
        <v>18058</v>
      </c>
      <c r="D11" s="43">
        <v>2287</v>
      </c>
      <c r="E11" s="43">
        <v>22494</v>
      </c>
      <c r="F11" s="43">
        <v>44</v>
      </c>
      <c r="G11" s="43">
        <v>542028</v>
      </c>
      <c r="H11" s="44">
        <v>57627</v>
      </c>
    </row>
    <row r="12" spans="1:8" ht="12.75">
      <c r="A12" s="41">
        <v>1990</v>
      </c>
      <c r="B12" s="42">
        <v>2065</v>
      </c>
      <c r="C12" s="42">
        <v>19003</v>
      </c>
      <c r="D12" s="43">
        <v>2164</v>
      </c>
      <c r="E12" s="43">
        <v>23658</v>
      </c>
      <c r="F12" s="43">
        <v>44</v>
      </c>
      <c r="G12" s="43">
        <v>537115</v>
      </c>
      <c r="H12" s="44">
        <v>56554</v>
      </c>
    </row>
    <row r="13" spans="1:8" ht="12.75">
      <c r="A13" s="45" t="s">
        <v>24</v>
      </c>
      <c r="B13" s="42">
        <v>2141</v>
      </c>
      <c r="C13" s="42">
        <v>19178</v>
      </c>
      <c r="D13" s="42">
        <v>2004</v>
      </c>
      <c r="E13" s="42">
        <v>24945</v>
      </c>
      <c r="F13" s="42">
        <v>33</v>
      </c>
      <c r="G13" s="42">
        <v>565971</v>
      </c>
      <c r="H13" s="44">
        <v>65160</v>
      </c>
    </row>
    <row r="14" spans="1:8" ht="12.75">
      <c r="A14" s="41">
        <v>1992</v>
      </c>
      <c r="B14" s="42">
        <v>2235</v>
      </c>
      <c r="C14" s="42">
        <v>19660</v>
      </c>
      <c r="D14" s="42">
        <v>2015</v>
      </c>
      <c r="E14" s="42">
        <v>25287</v>
      </c>
      <c r="F14" s="42">
        <v>34</v>
      </c>
      <c r="G14" s="42">
        <v>556083</v>
      </c>
      <c r="H14" s="44">
        <v>78313</v>
      </c>
    </row>
    <row r="15" spans="1:8" ht="12.75">
      <c r="A15" s="41">
        <v>1993</v>
      </c>
      <c r="B15" s="42">
        <v>2091</v>
      </c>
      <c r="C15" s="42">
        <v>19283</v>
      </c>
      <c r="D15" s="42">
        <v>1963</v>
      </c>
      <c r="E15" s="42">
        <v>27117</v>
      </c>
      <c r="F15" s="42">
        <v>31</v>
      </c>
      <c r="G15" s="42">
        <v>535413</v>
      </c>
      <c r="H15" s="44">
        <v>81478</v>
      </c>
    </row>
    <row r="16" spans="1:8" ht="12.75">
      <c r="A16" s="41">
        <v>1994</v>
      </c>
      <c r="B16" s="42">
        <v>1974</v>
      </c>
      <c r="C16" s="42">
        <v>19135</v>
      </c>
      <c r="D16" s="42">
        <v>1759</v>
      </c>
      <c r="E16" s="42">
        <v>29041</v>
      </c>
      <c r="F16" s="42">
        <v>41</v>
      </c>
      <c r="G16" s="42">
        <v>600197</v>
      </c>
      <c r="H16" s="44">
        <v>87548</v>
      </c>
    </row>
    <row r="17" spans="1:8" ht="12.75">
      <c r="A17" s="41">
        <v>1995</v>
      </c>
      <c r="B17" s="42">
        <v>2074</v>
      </c>
      <c r="C17" s="42">
        <v>19145</v>
      </c>
      <c r="D17" s="43">
        <v>1663</v>
      </c>
      <c r="E17" s="43">
        <v>29612</v>
      </c>
      <c r="F17" s="43">
        <v>36</v>
      </c>
      <c r="G17" s="43">
        <v>626834</v>
      </c>
      <c r="H17" s="44">
        <v>97424</v>
      </c>
    </row>
    <row r="18" spans="1:8" ht="12.75">
      <c r="A18" s="41">
        <v>1996</v>
      </c>
      <c r="B18" s="42">
        <v>2269</v>
      </c>
      <c r="C18" s="42">
        <v>18752</v>
      </c>
      <c r="D18" s="42">
        <v>1606.235</v>
      </c>
      <c r="E18" s="42">
        <v>30666</v>
      </c>
      <c r="F18" s="42">
        <v>37</v>
      </c>
      <c r="G18" s="42">
        <v>647827</v>
      </c>
      <c r="H18" s="44">
        <v>104723</v>
      </c>
    </row>
    <row r="19" spans="1:8" ht="12.75">
      <c r="A19" s="41">
        <v>1997</v>
      </c>
      <c r="B19" s="42">
        <v>2333</v>
      </c>
      <c r="C19" s="42">
        <v>19900</v>
      </c>
      <c r="D19" s="42">
        <v>1810</v>
      </c>
      <c r="E19" s="42">
        <v>29783</v>
      </c>
      <c r="F19" s="42">
        <v>43</v>
      </c>
      <c r="G19" s="42">
        <v>669656</v>
      </c>
      <c r="H19" s="44">
        <v>97538</v>
      </c>
    </row>
    <row r="20" spans="1:8" ht="12.75">
      <c r="A20" s="41">
        <v>1998</v>
      </c>
      <c r="B20" s="42">
        <v>2530.121</v>
      </c>
      <c r="C20" s="42">
        <v>20255.51</v>
      </c>
      <c r="D20" s="42">
        <v>1921</v>
      </c>
      <c r="E20" s="42">
        <v>34397.066</v>
      </c>
      <c r="F20" s="42">
        <v>34.6</v>
      </c>
      <c r="G20" s="42">
        <v>679435</v>
      </c>
      <c r="H20" s="44">
        <v>104847</v>
      </c>
    </row>
    <row r="21" spans="1:8" ht="12.75">
      <c r="A21" s="41">
        <v>1999</v>
      </c>
      <c r="B21" s="42">
        <v>2555</v>
      </c>
      <c r="C21" s="42">
        <v>19461</v>
      </c>
      <c r="D21" s="42">
        <v>1949</v>
      </c>
      <c r="E21" s="42">
        <v>35670</v>
      </c>
      <c r="F21" s="42">
        <v>31</v>
      </c>
      <c r="G21" s="42">
        <v>677185</v>
      </c>
      <c r="H21" s="44">
        <v>84641</v>
      </c>
    </row>
    <row r="22" spans="1:8" ht="12.75">
      <c r="A22" s="41">
        <v>2000</v>
      </c>
      <c r="B22" s="42">
        <v>2543</v>
      </c>
      <c r="C22" s="42">
        <v>20502</v>
      </c>
      <c r="D22" s="42">
        <v>1951</v>
      </c>
      <c r="E22" s="42">
        <v>35501</v>
      </c>
      <c r="F22" s="42">
        <v>34</v>
      </c>
      <c r="G22" s="42">
        <v>668645</v>
      </c>
      <c r="H22" s="44">
        <v>86618</v>
      </c>
    </row>
    <row r="23" spans="1:8" ht="12.75">
      <c r="A23" s="8" t="s">
        <v>338</v>
      </c>
      <c r="B23" s="42">
        <v>2550.17721735832</v>
      </c>
      <c r="C23" s="42">
        <v>20881.1203336311</v>
      </c>
      <c r="D23" s="42">
        <v>1758.94424792655</v>
      </c>
      <c r="E23" s="42">
        <v>36330.8453769538</v>
      </c>
      <c r="F23" s="42">
        <v>46.655</v>
      </c>
      <c r="G23" s="42">
        <v>723570.2230000001</v>
      </c>
      <c r="H23" s="44">
        <v>93654.17832348502</v>
      </c>
    </row>
    <row r="24" spans="1:8" ht="13.5" thickBot="1">
      <c r="A24" s="14" t="s">
        <v>441</v>
      </c>
      <c r="B24" s="46">
        <v>2637.818</v>
      </c>
      <c r="C24" s="46">
        <v>15173.538</v>
      </c>
      <c r="D24" s="46">
        <v>1474.342</v>
      </c>
      <c r="E24" s="46">
        <v>34377.302</v>
      </c>
      <c r="F24" s="46">
        <v>30.415</v>
      </c>
      <c r="G24" s="46">
        <v>686331</v>
      </c>
      <c r="H24" s="47">
        <v>46421</v>
      </c>
    </row>
    <row r="29" spans="1:9" ht="12.7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2.75">
      <c r="A30" s="32" t="s">
        <v>1</v>
      </c>
      <c r="B30" s="777" t="s">
        <v>9</v>
      </c>
      <c r="C30" s="778"/>
      <c r="D30" s="778"/>
      <c r="E30" s="778"/>
      <c r="F30" s="778"/>
      <c r="G30" s="778"/>
      <c r="H30" s="778"/>
      <c r="I30" s="778"/>
    </row>
    <row r="31" spans="1:9" ht="13.5" thickBot="1">
      <c r="A31" s="34"/>
      <c r="B31" s="35" t="s">
        <v>2</v>
      </c>
      <c r="C31" s="35" t="s">
        <v>3</v>
      </c>
      <c r="D31" s="35" t="s">
        <v>4</v>
      </c>
      <c r="E31" s="35" t="s">
        <v>5</v>
      </c>
      <c r="F31" s="35" t="s">
        <v>6</v>
      </c>
      <c r="G31" s="35" t="s">
        <v>7</v>
      </c>
      <c r="H31" s="35" t="s">
        <v>8</v>
      </c>
      <c r="I31" s="36" t="s">
        <v>10</v>
      </c>
    </row>
    <row r="32" spans="1:9" ht="12.75">
      <c r="A32" s="37">
        <v>1985</v>
      </c>
      <c r="B32" s="38">
        <v>400662</v>
      </c>
      <c r="C32" s="38">
        <v>192427</v>
      </c>
      <c r="D32" s="39">
        <v>17348</v>
      </c>
      <c r="E32" s="39">
        <v>1387749</v>
      </c>
      <c r="F32" s="39">
        <v>7594</v>
      </c>
      <c r="G32" s="39">
        <v>815160</v>
      </c>
      <c r="H32" s="38">
        <v>78300</v>
      </c>
      <c r="I32" s="40">
        <v>2899240</v>
      </c>
    </row>
    <row r="33" spans="1:9" ht="12.75">
      <c r="A33" s="41">
        <v>1986</v>
      </c>
      <c r="B33" s="42">
        <v>439661</v>
      </c>
      <c r="C33" s="42">
        <v>193710</v>
      </c>
      <c r="D33" s="43">
        <v>17734</v>
      </c>
      <c r="E33" s="43">
        <v>1398642</v>
      </c>
      <c r="F33" s="43">
        <v>6761</v>
      </c>
      <c r="G33" s="43">
        <v>759551</v>
      </c>
      <c r="H33" s="42">
        <v>77619</v>
      </c>
      <c r="I33" s="44">
        <v>2893678</v>
      </c>
    </row>
    <row r="34" spans="1:9" ht="12.75">
      <c r="A34" s="41">
        <v>1987</v>
      </c>
      <c r="B34" s="42">
        <v>449534</v>
      </c>
      <c r="C34" s="42">
        <v>206788</v>
      </c>
      <c r="D34" s="43">
        <v>18205</v>
      </c>
      <c r="E34" s="43">
        <v>1489270</v>
      </c>
      <c r="F34" s="43">
        <v>7224</v>
      </c>
      <c r="G34" s="43">
        <v>795055</v>
      </c>
      <c r="H34" s="42">
        <v>79950</v>
      </c>
      <c r="I34" s="44">
        <v>3046026</v>
      </c>
    </row>
    <row r="35" spans="1:9" ht="12.75">
      <c r="A35" s="41">
        <v>1988</v>
      </c>
      <c r="B35" s="42">
        <v>450277</v>
      </c>
      <c r="C35" s="42">
        <v>211468</v>
      </c>
      <c r="D35" s="43">
        <v>19792</v>
      </c>
      <c r="E35" s="43">
        <v>1722333</v>
      </c>
      <c r="F35" s="43">
        <v>6729</v>
      </c>
      <c r="G35" s="43">
        <v>827500</v>
      </c>
      <c r="H35" s="42">
        <v>82062</v>
      </c>
      <c r="I35" s="44">
        <v>3320161</v>
      </c>
    </row>
    <row r="36" spans="1:9" ht="12.75">
      <c r="A36" s="41">
        <v>1989</v>
      </c>
      <c r="B36" s="42">
        <v>459259</v>
      </c>
      <c r="C36" s="42">
        <v>204083</v>
      </c>
      <c r="D36" s="43">
        <v>17512</v>
      </c>
      <c r="E36" s="43">
        <v>1703490</v>
      </c>
      <c r="F36" s="43">
        <v>6585</v>
      </c>
      <c r="G36" s="43">
        <v>842602</v>
      </c>
      <c r="H36" s="42">
        <v>69279</v>
      </c>
      <c r="I36" s="44">
        <v>3302810</v>
      </c>
    </row>
    <row r="37" spans="1:9" ht="12.75">
      <c r="A37" s="41">
        <v>1990</v>
      </c>
      <c r="B37" s="42">
        <v>513898</v>
      </c>
      <c r="C37" s="42">
        <v>217396</v>
      </c>
      <c r="D37" s="43">
        <v>16417</v>
      </c>
      <c r="E37" s="43">
        <v>1788848</v>
      </c>
      <c r="F37" s="43">
        <v>7127</v>
      </c>
      <c r="G37" s="43">
        <v>836646</v>
      </c>
      <c r="H37" s="42">
        <v>71230</v>
      </c>
      <c r="I37" s="44">
        <v>3451562</v>
      </c>
    </row>
    <row r="38" spans="1:9" ht="12.75">
      <c r="A38" s="45" t="s">
        <v>24</v>
      </c>
      <c r="B38" s="42">
        <v>506785</v>
      </c>
      <c r="C38" s="42">
        <v>211531</v>
      </c>
      <c r="D38" s="43">
        <v>15364</v>
      </c>
      <c r="E38" s="43">
        <v>1885556</v>
      </c>
      <c r="F38" s="43">
        <v>5411</v>
      </c>
      <c r="G38" s="43">
        <v>881708</v>
      </c>
      <c r="H38" s="42">
        <v>77995</v>
      </c>
      <c r="I38" s="44">
        <v>3584350</v>
      </c>
    </row>
    <row r="39" spans="1:9" ht="12.75">
      <c r="A39" s="41">
        <v>1992</v>
      </c>
      <c r="B39" s="42">
        <v>537792</v>
      </c>
      <c r="C39" s="42">
        <v>216179</v>
      </c>
      <c r="D39" s="43">
        <v>16073</v>
      </c>
      <c r="E39" s="43">
        <v>1912921</v>
      </c>
      <c r="F39" s="43">
        <v>5851</v>
      </c>
      <c r="G39" s="43">
        <v>867703</v>
      </c>
      <c r="H39" s="42">
        <v>89602</v>
      </c>
      <c r="I39" s="44">
        <v>3646121</v>
      </c>
    </row>
    <row r="40" spans="1:9" ht="12.75">
      <c r="A40" s="41">
        <v>1993</v>
      </c>
      <c r="B40" s="42">
        <v>503913</v>
      </c>
      <c r="C40" s="42">
        <v>212331</v>
      </c>
      <c r="D40" s="43">
        <v>15742</v>
      </c>
      <c r="E40" s="43">
        <v>2069403</v>
      </c>
      <c r="F40" s="43">
        <v>5453</v>
      </c>
      <c r="G40" s="43">
        <v>834258</v>
      </c>
      <c r="H40" s="42">
        <v>97808</v>
      </c>
      <c r="I40" s="44">
        <v>3738908</v>
      </c>
    </row>
    <row r="41" spans="1:9" ht="12.75">
      <c r="A41" s="41">
        <v>1994</v>
      </c>
      <c r="B41" s="42">
        <v>485894</v>
      </c>
      <c r="C41" s="42">
        <v>209457</v>
      </c>
      <c r="D41" s="43">
        <v>14182</v>
      </c>
      <c r="E41" s="43">
        <v>2193373</v>
      </c>
      <c r="F41" s="43">
        <v>7198</v>
      </c>
      <c r="G41" s="43">
        <v>975872</v>
      </c>
      <c r="H41" s="42">
        <v>103991</v>
      </c>
      <c r="I41" s="44">
        <v>3989967</v>
      </c>
    </row>
    <row r="42" spans="1:9" ht="12.75">
      <c r="A42" s="41">
        <v>1995</v>
      </c>
      <c r="B42" s="42">
        <v>522348</v>
      </c>
      <c r="C42" s="42">
        <v>214155</v>
      </c>
      <c r="D42" s="43">
        <v>13798</v>
      </c>
      <c r="E42" s="43">
        <v>2258652</v>
      </c>
      <c r="F42" s="43">
        <v>6604</v>
      </c>
      <c r="G42" s="43">
        <v>1014401</v>
      </c>
      <c r="H42" s="42">
        <v>118274</v>
      </c>
      <c r="I42" s="44">
        <v>4148232</v>
      </c>
    </row>
    <row r="43" spans="1:9" ht="12.75">
      <c r="A43" s="41">
        <v>1996</v>
      </c>
      <c r="B43" s="42">
        <v>568383</v>
      </c>
      <c r="C43" s="42">
        <v>208037</v>
      </c>
      <c r="D43" s="42">
        <v>13117</v>
      </c>
      <c r="E43" s="42">
        <v>2356149</v>
      </c>
      <c r="F43" s="42">
        <v>6772</v>
      </c>
      <c r="G43" s="42">
        <v>955880</v>
      </c>
      <c r="H43" s="42">
        <v>126365</v>
      </c>
      <c r="I43" s="44">
        <v>4234703</v>
      </c>
    </row>
    <row r="44" spans="1:9" ht="12.75">
      <c r="A44" s="41">
        <v>1997</v>
      </c>
      <c r="B44" s="42">
        <v>592252</v>
      </c>
      <c r="C44" s="42">
        <v>229151</v>
      </c>
      <c r="D44" s="42">
        <v>15913</v>
      </c>
      <c r="E44" s="42">
        <v>2401126</v>
      </c>
      <c r="F44" s="42">
        <v>8339</v>
      </c>
      <c r="G44" s="42">
        <v>997576</v>
      </c>
      <c r="H44" s="42">
        <v>122181</v>
      </c>
      <c r="I44" s="44">
        <v>4385212</v>
      </c>
    </row>
    <row r="45" spans="1:9" ht="12.75">
      <c r="A45" s="41">
        <v>1998</v>
      </c>
      <c r="B45" s="42">
        <v>650727.3</v>
      </c>
      <c r="C45" s="42">
        <v>233313.4</v>
      </c>
      <c r="D45" s="42">
        <v>16417</v>
      </c>
      <c r="E45" s="42">
        <v>2744361.7</v>
      </c>
      <c r="F45" s="42">
        <v>6695.9</v>
      </c>
      <c r="G45" s="42">
        <v>1058945</v>
      </c>
      <c r="H45" s="42">
        <v>128864</v>
      </c>
      <c r="I45" s="44">
        <v>4839324.3</v>
      </c>
    </row>
    <row r="46" spans="1:9" ht="12.75">
      <c r="A46" s="41">
        <v>1999</v>
      </c>
      <c r="B46" s="42">
        <v>661068</v>
      </c>
      <c r="C46" s="42">
        <v>221327</v>
      </c>
      <c r="D46" s="42">
        <v>16891</v>
      </c>
      <c r="E46" s="42">
        <v>2892254</v>
      </c>
      <c r="F46" s="42">
        <v>6142</v>
      </c>
      <c r="G46" s="42">
        <v>1199742</v>
      </c>
      <c r="H46" s="42">
        <v>100988</v>
      </c>
      <c r="I46" s="44">
        <f>SUM(B46:H46)</f>
        <v>5098412</v>
      </c>
    </row>
    <row r="47" spans="1:9" ht="12.75">
      <c r="A47" s="41">
        <v>2000</v>
      </c>
      <c r="B47" s="42">
        <v>651093</v>
      </c>
      <c r="C47" s="42">
        <v>232333</v>
      </c>
      <c r="D47" s="42">
        <v>16488</v>
      </c>
      <c r="E47" s="42">
        <v>2912390</v>
      </c>
      <c r="F47" s="42">
        <v>6525</v>
      </c>
      <c r="G47" s="42">
        <v>1124814</v>
      </c>
      <c r="H47" s="42">
        <v>103596.2</v>
      </c>
      <c r="I47" s="44">
        <f>SUM(B47:H47)</f>
        <v>5047239.2</v>
      </c>
    </row>
    <row r="48" spans="1:9" ht="12.75">
      <c r="A48" s="8" t="s">
        <v>338</v>
      </c>
      <c r="B48" s="42">
        <v>650841</v>
      </c>
      <c r="C48" s="42">
        <v>235807.35848215356</v>
      </c>
      <c r="D48" s="42">
        <v>15368.924210682568</v>
      </c>
      <c r="E48" s="42">
        <v>2989145.6280956403</v>
      </c>
      <c r="F48" s="42">
        <v>8639.01</v>
      </c>
      <c r="G48" s="42">
        <v>1307265.048</v>
      </c>
      <c r="H48" s="42">
        <v>113130.80934532566</v>
      </c>
      <c r="I48" s="44">
        <f>SUM(B48:H48)</f>
        <v>5320197.778133802</v>
      </c>
    </row>
    <row r="49" spans="1:9" ht="13.5" thickBot="1">
      <c r="A49" s="14" t="s">
        <v>393</v>
      </c>
      <c r="B49" s="46">
        <v>668485.5</v>
      </c>
      <c r="C49" s="46">
        <v>167514.9</v>
      </c>
      <c r="D49" s="46">
        <v>11029.7</v>
      </c>
      <c r="E49" s="46">
        <v>2786355.5</v>
      </c>
      <c r="F49" s="46">
        <v>5747.4</v>
      </c>
      <c r="G49" s="46">
        <v>1277130.8</v>
      </c>
      <c r="H49" s="46">
        <v>53242.6</v>
      </c>
      <c r="I49" s="47">
        <f>SUM(B49:H49)</f>
        <v>4969506.399999999</v>
      </c>
    </row>
    <row r="50" ht="12.75">
      <c r="A50" s="33" t="s">
        <v>370</v>
      </c>
    </row>
    <row r="53" spans="1:7" ht="12.75">
      <c r="A53" s="48"/>
      <c r="B53" s="48"/>
      <c r="C53" s="48"/>
      <c r="D53" s="48"/>
      <c r="E53" s="48"/>
      <c r="F53" s="48"/>
      <c r="G53" s="48"/>
    </row>
  </sheetData>
  <mergeCells count="4">
    <mergeCell ref="B30:I30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48:A49 A23:A24" numberStoredAsText="1"/>
    <ignoredError sqref="I46:I4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 transitionEvaluation="1"/>
  <dimension ref="A1:J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13" customWidth="1"/>
    <col min="2" max="11" width="12.7109375" style="13" customWidth="1"/>
    <col min="12" max="16384" width="12.57421875" style="13" customWidth="1"/>
  </cols>
  <sheetData>
    <row r="1" spans="1:10" s="588" customFormat="1" ht="18">
      <c r="A1" s="779" t="s">
        <v>0</v>
      </c>
      <c r="B1" s="779"/>
      <c r="C1" s="779"/>
      <c r="D1" s="779"/>
      <c r="E1" s="779"/>
      <c r="F1" s="779"/>
      <c r="G1" s="779"/>
      <c r="H1" s="779"/>
      <c r="I1" s="779"/>
      <c r="J1" s="779"/>
    </row>
    <row r="3" spans="1:10" ht="15">
      <c r="A3" s="772" t="s">
        <v>34</v>
      </c>
      <c r="B3" s="772"/>
      <c r="C3" s="772"/>
      <c r="D3" s="772"/>
      <c r="E3" s="772"/>
      <c r="F3" s="772"/>
      <c r="G3" s="772"/>
      <c r="H3" s="772"/>
      <c r="I3" s="772"/>
      <c r="J3" s="772"/>
    </row>
    <row r="5" spans="1:10" ht="12.75">
      <c r="A5" s="589"/>
      <c r="B5" s="761" t="s">
        <v>35</v>
      </c>
      <c r="C5" s="761"/>
      <c r="D5" s="761"/>
      <c r="E5" s="761"/>
      <c r="F5" s="761"/>
      <c r="G5" s="761" t="s">
        <v>36</v>
      </c>
      <c r="H5" s="761"/>
      <c r="I5" s="761"/>
      <c r="J5" s="762"/>
    </row>
    <row r="6" spans="1:10" ht="12.75">
      <c r="A6" s="590" t="s">
        <v>1</v>
      </c>
      <c r="B6" s="752"/>
      <c r="C6" s="753"/>
      <c r="D6" s="753"/>
      <c r="E6" s="753"/>
      <c r="F6" s="754"/>
      <c r="G6" s="763" t="s">
        <v>37</v>
      </c>
      <c r="H6" s="763"/>
      <c r="I6" s="763"/>
      <c r="J6" s="752"/>
    </row>
    <row r="7" spans="1:10" ht="13.5" thickBot="1">
      <c r="A7" s="591"/>
      <c r="B7" s="592" t="s">
        <v>27</v>
      </c>
      <c r="C7" s="592" t="s">
        <v>28</v>
      </c>
      <c r="D7" s="592" t="s">
        <v>29</v>
      </c>
      <c r="E7" s="592" t="s">
        <v>30</v>
      </c>
      <c r="F7" s="592" t="s">
        <v>10</v>
      </c>
      <c r="G7" s="592" t="s">
        <v>27</v>
      </c>
      <c r="H7" s="592" t="s">
        <v>28</v>
      </c>
      <c r="I7" s="592" t="s">
        <v>29</v>
      </c>
      <c r="J7" s="593" t="s">
        <v>30</v>
      </c>
    </row>
    <row r="8" spans="1:10" ht="12.75">
      <c r="A8" s="37">
        <v>1985</v>
      </c>
      <c r="B8" s="594">
        <v>109909</v>
      </c>
      <c r="C8" s="594">
        <v>172056</v>
      </c>
      <c r="D8" s="594">
        <v>22729</v>
      </c>
      <c r="E8" s="594">
        <v>95968</v>
      </c>
      <c r="F8" s="594">
        <v>400662</v>
      </c>
      <c r="G8" s="595">
        <v>183.42288413688652</v>
      </c>
      <c r="H8" s="595">
        <v>154.40000961619367</v>
      </c>
      <c r="I8" s="595">
        <v>123.58611902443715</v>
      </c>
      <c r="J8" s="596">
        <v>88.09635426057483</v>
      </c>
    </row>
    <row r="9" spans="1:10" ht="12.75">
      <c r="A9" s="41">
        <v>1986</v>
      </c>
      <c r="B9" s="597">
        <v>120181</v>
      </c>
      <c r="C9" s="597">
        <v>195201</v>
      </c>
      <c r="D9" s="597">
        <v>22288</v>
      </c>
      <c r="E9" s="597">
        <v>101991</v>
      </c>
      <c r="F9" s="597">
        <v>439661</v>
      </c>
      <c r="G9" s="598">
        <v>182.09464738619837</v>
      </c>
      <c r="H9" s="598">
        <v>150.33115766951548</v>
      </c>
      <c r="I9" s="598">
        <v>123.29763321433295</v>
      </c>
      <c r="J9" s="599">
        <v>94.31081941990311</v>
      </c>
    </row>
    <row r="10" spans="1:10" ht="12.75">
      <c r="A10" s="41">
        <v>1987</v>
      </c>
      <c r="B10" s="597">
        <v>140365</v>
      </c>
      <c r="C10" s="597">
        <v>180226</v>
      </c>
      <c r="D10" s="597">
        <v>24343</v>
      </c>
      <c r="E10" s="597">
        <v>104600</v>
      </c>
      <c r="F10" s="597">
        <v>449534</v>
      </c>
      <c r="G10" s="598">
        <v>191.51250706189222</v>
      </c>
      <c r="H10" s="598">
        <v>158.82345870445832</v>
      </c>
      <c r="I10" s="598">
        <v>126.54910869904921</v>
      </c>
      <c r="J10" s="599">
        <v>88.63125503347638</v>
      </c>
    </row>
    <row r="11" spans="1:10" ht="12.75">
      <c r="A11" s="41">
        <v>1988</v>
      </c>
      <c r="B11" s="597">
        <v>167509</v>
      </c>
      <c r="C11" s="597">
        <v>153894</v>
      </c>
      <c r="D11" s="597">
        <v>26068</v>
      </c>
      <c r="E11" s="597">
        <v>102806</v>
      </c>
      <c r="F11" s="597">
        <v>450277</v>
      </c>
      <c r="G11" s="598">
        <v>214.44111884413354</v>
      </c>
      <c r="H11" s="598">
        <v>174.1071965189379</v>
      </c>
      <c r="I11" s="598">
        <v>139.15233252797714</v>
      </c>
      <c r="J11" s="599">
        <v>101.81746060365656</v>
      </c>
    </row>
    <row r="12" spans="1:10" ht="12.75">
      <c r="A12" s="41">
        <v>1989</v>
      </c>
      <c r="B12" s="597">
        <v>157912</v>
      </c>
      <c r="C12" s="597">
        <v>173497</v>
      </c>
      <c r="D12" s="597">
        <v>27475</v>
      </c>
      <c r="E12" s="597">
        <v>100376</v>
      </c>
      <c r="F12" s="597">
        <v>459260</v>
      </c>
      <c r="G12" s="598">
        <v>210.57661101294582</v>
      </c>
      <c r="H12" s="598">
        <v>167.46000264445325</v>
      </c>
      <c r="I12" s="598">
        <v>139.41677785390598</v>
      </c>
      <c r="J12" s="599">
        <v>109.24597021384012</v>
      </c>
    </row>
    <row r="13" spans="1:10" ht="12.75">
      <c r="A13" s="41">
        <v>1990</v>
      </c>
      <c r="B13" s="600">
        <v>179162</v>
      </c>
      <c r="C13" s="600">
        <v>194043</v>
      </c>
      <c r="D13" s="600">
        <v>31686</v>
      </c>
      <c r="E13" s="600">
        <v>109007</v>
      </c>
      <c r="F13" s="600">
        <v>513898</v>
      </c>
      <c r="G13" s="601">
        <v>190.89947471542078</v>
      </c>
      <c r="H13" s="601">
        <v>161.68427632132511</v>
      </c>
      <c r="I13" s="601">
        <v>130.11311047804503</v>
      </c>
      <c r="J13" s="602">
        <v>99.00472395514046</v>
      </c>
    </row>
    <row r="14" spans="1:10" ht="12.75">
      <c r="A14" s="603"/>
      <c r="B14" s="604" t="s">
        <v>27</v>
      </c>
      <c r="C14" s="604" t="s">
        <v>31</v>
      </c>
      <c r="D14" s="604" t="s">
        <v>32</v>
      </c>
      <c r="E14" s="604" t="s">
        <v>33</v>
      </c>
      <c r="F14" s="604" t="s">
        <v>10</v>
      </c>
      <c r="G14" s="605"/>
      <c r="H14" s="605"/>
      <c r="I14" s="605"/>
      <c r="J14" s="606"/>
    </row>
    <row r="15" spans="1:10" ht="12.75">
      <c r="A15" s="45" t="s">
        <v>23</v>
      </c>
      <c r="B15" s="597">
        <v>15463.9</v>
      </c>
      <c r="C15" s="597">
        <v>142911.4</v>
      </c>
      <c r="D15" s="597">
        <v>116123.5</v>
      </c>
      <c r="E15" s="597">
        <v>232286.3</v>
      </c>
      <c r="F15" s="597">
        <v>506785.1</v>
      </c>
      <c r="G15" s="598">
        <v>198.44217662543724</v>
      </c>
      <c r="H15" s="598">
        <v>161.69028644236894</v>
      </c>
      <c r="I15" s="598">
        <v>125.11869989061582</v>
      </c>
      <c r="J15" s="599">
        <v>90.25398771531259</v>
      </c>
    </row>
    <row r="16" spans="1:10" ht="12.75">
      <c r="A16" s="41">
        <v>1992</v>
      </c>
      <c r="B16" s="597">
        <v>16369</v>
      </c>
      <c r="C16" s="597">
        <v>154458</v>
      </c>
      <c r="D16" s="597">
        <v>121987</v>
      </c>
      <c r="E16" s="597">
        <v>244978</v>
      </c>
      <c r="F16" s="597">
        <v>537792</v>
      </c>
      <c r="G16" s="598">
        <v>183.8916735783059</v>
      </c>
      <c r="H16" s="598">
        <v>152.36257858233265</v>
      </c>
      <c r="I16" s="598">
        <v>121.59676895892683</v>
      </c>
      <c r="J16" s="599">
        <v>86.2993280684673</v>
      </c>
    </row>
    <row r="17" spans="1:10" ht="12.75">
      <c r="A17" s="41">
        <v>1993</v>
      </c>
      <c r="B17" s="597">
        <v>14896</v>
      </c>
      <c r="C17" s="597">
        <v>137752.1</v>
      </c>
      <c r="D17" s="597">
        <v>101299.6</v>
      </c>
      <c r="E17" s="597">
        <v>249965.5</v>
      </c>
      <c r="F17" s="597">
        <v>503913.2</v>
      </c>
      <c r="G17" s="598">
        <v>216.1059223732766</v>
      </c>
      <c r="H17" s="598">
        <v>185.7848617071148</v>
      </c>
      <c r="I17" s="598">
        <v>153.77495702763454</v>
      </c>
      <c r="J17" s="599">
        <v>110.93481422715855</v>
      </c>
    </row>
    <row r="18" spans="1:10" ht="12.75">
      <c r="A18" s="41">
        <v>1994</v>
      </c>
      <c r="B18" s="597">
        <v>15437</v>
      </c>
      <c r="C18" s="597">
        <v>132951</v>
      </c>
      <c r="D18" s="597">
        <v>85350</v>
      </c>
      <c r="E18" s="597">
        <v>252156</v>
      </c>
      <c r="F18" s="597">
        <v>485894</v>
      </c>
      <c r="G18" s="598">
        <v>205.1374514682726</v>
      </c>
      <c r="H18" s="598">
        <v>196.1763609919104</v>
      </c>
      <c r="I18" s="598">
        <v>174.60603656557643</v>
      </c>
      <c r="J18" s="599">
        <v>124.60182948084575</v>
      </c>
    </row>
    <row r="19" spans="1:10" ht="12.75">
      <c r="A19" s="41">
        <v>1995</v>
      </c>
      <c r="B19" s="597">
        <v>14780.4</v>
      </c>
      <c r="C19" s="597">
        <v>142841.2</v>
      </c>
      <c r="D19" s="597">
        <v>91728.6</v>
      </c>
      <c r="E19" s="597">
        <v>272997.3</v>
      </c>
      <c r="F19" s="597">
        <v>522347.5</v>
      </c>
      <c r="G19" s="598">
        <v>191.7949827509526</v>
      </c>
      <c r="H19" s="598">
        <v>177.6952387821091</v>
      </c>
      <c r="I19" s="598">
        <v>165.30837931075934</v>
      </c>
      <c r="J19" s="599">
        <v>113.89179378072676</v>
      </c>
    </row>
    <row r="20" spans="1:10" ht="12.75">
      <c r="A20" s="41">
        <v>1996</v>
      </c>
      <c r="B20" s="607">
        <v>19731.054</v>
      </c>
      <c r="C20" s="607">
        <v>154117</v>
      </c>
      <c r="D20" s="607">
        <v>101480</v>
      </c>
      <c r="E20" s="607">
        <v>293056</v>
      </c>
      <c r="F20" s="597">
        <v>568384.054</v>
      </c>
      <c r="G20" s="598">
        <v>171.21031817580808</v>
      </c>
      <c r="H20" s="598">
        <v>156.12491435577513</v>
      </c>
      <c r="I20" s="598">
        <v>145.84159724976863</v>
      </c>
      <c r="J20" s="599">
        <v>93.67374658925633</v>
      </c>
    </row>
    <row r="21" spans="1:10" ht="12.75">
      <c r="A21" s="41">
        <v>1997</v>
      </c>
      <c r="B21" s="607">
        <v>23609.3</v>
      </c>
      <c r="C21" s="607">
        <v>163787.6</v>
      </c>
      <c r="D21" s="607">
        <v>97952.8</v>
      </c>
      <c r="E21" s="607">
        <v>306901.9</v>
      </c>
      <c r="F21" s="607">
        <v>592251.6</v>
      </c>
      <c r="G21" s="598">
        <v>181.35540249780632</v>
      </c>
      <c r="H21" s="598">
        <v>164.52706357506042</v>
      </c>
      <c r="I21" s="598">
        <v>144.03856093661727</v>
      </c>
      <c r="J21" s="599">
        <v>93.57157453151108</v>
      </c>
    </row>
    <row r="22" spans="1:10" ht="12.75">
      <c r="A22" s="41">
        <v>1998</v>
      </c>
      <c r="B22" s="607">
        <v>24541.2</v>
      </c>
      <c r="C22" s="607">
        <v>188721</v>
      </c>
      <c r="D22" s="607">
        <v>95771.7</v>
      </c>
      <c r="E22" s="607">
        <v>341693.4</v>
      </c>
      <c r="F22" s="607">
        <v>650727.3</v>
      </c>
      <c r="G22" s="598">
        <v>188.95219549721733</v>
      </c>
      <c r="H22" s="598">
        <v>172.23804887430433</v>
      </c>
      <c r="I22" s="598">
        <v>150.79994711093482</v>
      </c>
      <c r="J22" s="599">
        <v>94.41299147764836</v>
      </c>
    </row>
    <row r="23" spans="1:10" ht="12.75">
      <c r="A23" s="41">
        <v>1999</v>
      </c>
      <c r="B23" s="607">
        <v>24550</v>
      </c>
      <c r="C23" s="607">
        <v>185934</v>
      </c>
      <c r="D23" s="607">
        <v>94435</v>
      </c>
      <c r="E23" s="607">
        <v>355649</v>
      </c>
      <c r="F23" s="607">
        <v>661068</v>
      </c>
      <c r="G23" s="598">
        <v>184.2763213251115</v>
      </c>
      <c r="H23" s="598">
        <v>171.7211784645343</v>
      </c>
      <c r="I23" s="598">
        <v>146.46063971728393</v>
      </c>
      <c r="J23" s="599">
        <v>82.65118459485775</v>
      </c>
    </row>
    <row r="24" spans="1:10" ht="12.75">
      <c r="A24" s="41">
        <v>2000</v>
      </c>
      <c r="B24" s="607">
        <f>37098+878.6</f>
        <v>37976.6</v>
      </c>
      <c r="C24" s="607">
        <f>170224.9+4995.3</f>
        <v>175220.19999999998</v>
      </c>
      <c r="D24" s="607">
        <f>65775.4+22419.2</f>
        <v>88194.59999999999</v>
      </c>
      <c r="E24" s="607">
        <f>339382.1+10319.2</f>
        <v>349701.3</v>
      </c>
      <c r="F24" s="607">
        <f>SUM(B24:E24)</f>
        <v>651092.7</v>
      </c>
      <c r="G24" s="598">
        <v>180.78</v>
      </c>
      <c r="H24" s="598">
        <v>169.29</v>
      </c>
      <c r="I24" s="598">
        <v>148.98</v>
      </c>
      <c r="J24" s="599">
        <v>84.9</v>
      </c>
    </row>
    <row r="25" spans="1:10" ht="12.75">
      <c r="A25" s="8" t="s">
        <v>338</v>
      </c>
      <c r="B25" s="607">
        <v>43275.522598465795</v>
      </c>
      <c r="C25" s="607">
        <v>178424.48270566872</v>
      </c>
      <c r="D25" s="607">
        <v>77722</v>
      </c>
      <c r="E25" s="607">
        <v>351419</v>
      </c>
      <c r="F25" s="607">
        <f>SUM(B25:E25)</f>
        <v>650841.0053041345</v>
      </c>
      <c r="G25" s="598">
        <v>158.79</v>
      </c>
      <c r="H25" s="598">
        <v>154.81</v>
      </c>
      <c r="I25" s="598">
        <v>127.34</v>
      </c>
      <c r="J25" s="599">
        <v>71.17</v>
      </c>
    </row>
    <row r="26" spans="1:10" ht="13.5" thickBot="1">
      <c r="A26" s="14" t="s">
        <v>393</v>
      </c>
      <c r="B26" s="608">
        <v>46979.1</v>
      </c>
      <c r="C26" s="608">
        <v>174315</v>
      </c>
      <c r="D26" s="608">
        <v>94302.5</v>
      </c>
      <c r="E26" s="608">
        <v>362241.9</v>
      </c>
      <c r="F26" s="608">
        <v>678838.4</v>
      </c>
      <c r="G26" s="609">
        <v>195.17</v>
      </c>
      <c r="H26" s="609">
        <v>178.63</v>
      </c>
      <c r="I26" s="609">
        <v>146.1</v>
      </c>
      <c r="J26" s="610">
        <v>86.05</v>
      </c>
    </row>
    <row r="27" ht="12.75">
      <c r="A27" s="13" t="s">
        <v>38</v>
      </c>
    </row>
  </sheetData>
  <mergeCells count="6">
    <mergeCell ref="A1:J1"/>
    <mergeCell ref="A3:J3"/>
    <mergeCell ref="G5:J5"/>
    <mergeCell ref="G6:J6"/>
    <mergeCell ref="B5:F5"/>
    <mergeCell ref="B6:F6"/>
  </mergeCells>
  <printOptions horizontalCentered="1"/>
  <pageMargins left="0.75" right="0.75" top="0.5905511811023623" bottom="1" header="0" footer="0"/>
  <pageSetup horizontalDpi="600" verticalDpi="600" orientation="portrait" paperSize="9" scale="57" r:id="rId1"/>
  <headerFooter alignWithMargins="0">
    <oddFooter>&amp;C&amp;A</oddFooter>
  </headerFooter>
  <ignoredErrors>
    <ignoredError sqref="A25:A26 A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/>
  <dimension ref="A1:K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6.8515625" style="86" customWidth="1"/>
    <col min="2" max="10" width="11.7109375" style="86" customWidth="1"/>
    <col min="11" max="11" width="11.7109375" style="87" customWidth="1"/>
    <col min="12" max="16384" width="11.421875" style="86" customWidth="1"/>
  </cols>
  <sheetData>
    <row r="1" spans="1:11" s="83" customFormat="1" ht="18">
      <c r="A1" s="781" t="s">
        <v>0</v>
      </c>
      <c r="B1" s="781"/>
      <c r="C1" s="781"/>
      <c r="D1" s="781"/>
      <c r="E1" s="781"/>
      <c r="F1" s="781"/>
      <c r="G1" s="781"/>
      <c r="H1" s="781"/>
      <c r="I1" s="781"/>
      <c r="J1" s="781"/>
      <c r="K1" s="285"/>
    </row>
    <row r="3" spans="1:11" s="26" customFormat="1" ht="15">
      <c r="A3" s="789" t="s">
        <v>355</v>
      </c>
      <c r="B3" s="789"/>
      <c r="C3" s="789"/>
      <c r="D3" s="789"/>
      <c r="E3" s="789"/>
      <c r="F3" s="789"/>
      <c r="G3" s="789"/>
      <c r="H3" s="789"/>
      <c r="I3" s="789"/>
      <c r="J3" s="789"/>
      <c r="K3" s="27"/>
    </row>
    <row r="4" spans="1:11" s="26" customFormat="1" ht="15">
      <c r="A4" s="789" t="s">
        <v>394</v>
      </c>
      <c r="B4" s="789"/>
      <c r="C4" s="789"/>
      <c r="D4" s="789"/>
      <c r="E4" s="789"/>
      <c r="F4" s="789"/>
      <c r="G4" s="789"/>
      <c r="H4" s="789"/>
      <c r="I4" s="789"/>
      <c r="J4" s="789"/>
      <c r="K4" s="27"/>
    </row>
    <row r="6" spans="1:10" ht="12.75">
      <c r="A6" s="265" t="s">
        <v>230</v>
      </c>
      <c r="B6" s="783" t="s">
        <v>231</v>
      </c>
      <c r="C6" s="784"/>
      <c r="D6" s="784"/>
      <c r="E6" s="784"/>
      <c r="F6" s="755"/>
      <c r="G6" s="783" t="s">
        <v>232</v>
      </c>
      <c r="H6" s="784"/>
      <c r="I6" s="784"/>
      <c r="J6" s="784"/>
    </row>
    <row r="7" spans="1:10" ht="13.5" thickBot="1">
      <c r="A7" s="195" t="s">
        <v>233</v>
      </c>
      <c r="B7" s="19" t="s">
        <v>27</v>
      </c>
      <c r="C7" s="19" t="s">
        <v>31</v>
      </c>
      <c r="D7" s="19" t="s">
        <v>32</v>
      </c>
      <c r="E7" s="19" t="s">
        <v>33</v>
      </c>
      <c r="F7" s="19" t="s">
        <v>10</v>
      </c>
      <c r="G7" s="19" t="s">
        <v>27</v>
      </c>
      <c r="H7" s="19" t="s">
        <v>31</v>
      </c>
      <c r="I7" s="19" t="s">
        <v>32</v>
      </c>
      <c r="J7" s="132" t="s">
        <v>33</v>
      </c>
    </row>
    <row r="8" spans="1:10" ht="12.75">
      <c r="A8" s="135" t="s">
        <v>234</v>
      </c>
      <c r="B8" s="706">
        <v>196873</v>
      </c>
      <c r="C8" s="706">
        <v>87850</v>
      </c>
      <c r="D8" s="706">
        <v>65918</v>
      </c>
      <c r="E8" s="706">
        <v>106970</v>
      </c>
      <c r="F8" s="706">
        <v>457611</v>
      </c>
      <c r="G8" s="707">
        <v>155.08657357789033</v>
      </c>
      <c r="H8" s="707">
        <v>223.19211155378486</v>
      </c>
      <c r="I8" s="707">
        <v>263.9053521041293</v>
      </c>
      <c r="J8" s="708">
        <v>243.97804057212304</v>
      </c>
    </row>
    <row r="9" spans="1:10" ht="12.75">
      <c r="A9" s="87" t="s">
        <v>235</v>
      </c>
      <c r="B9" s="138">
        <v>17914</v>
      </c>
      <c r="C9" s="138">
        <v>20143</v>
      </c>
      <c r="D9" s="138">
        <v>14767</v>
      </c>
      <c r="E9" s="138">
        <v>40015</v>
      </c>
      <c r="F9" s="138">
        <v>92839</v>
      </c>
      <c r="G9" s="123">
        <v>155.84916824829742</v>
      </c>
      <c r="H9" s="123">
        <v>214.0603683661818</v>
      </c>
      <c r="I9" s="123">
        <v>241.4546624229701</v>
      </c>
      <c r="J9" s="123">
        <v>265.56008996626264</v>
      </c>
    </row>
    <row r="10" spans="1:10" ht="12.75">
      <c r="A10" s="87" t="s">
        <v>236</v>
      </c>
      <c r="B10" s="138">
        <v>6436</v>
      </c>
      <c r="C10" s="138">
        <v>7194</v>
      </c>
      <c r="D10" s="138">
        <v>30904</v>
      </c>
      <c r="E10" s="138">
        <v>11098</v>
      </c>
      <c r="F10" s="138">
        <v>55632</v>
      </c>
      <c r="G10" s="123">
        <v>146.37678682411436</v>
      </c>
      <c r="H10" s="123">
        <v>241.34709480122325</v>
      </c>
      <c r="I10" s="123">
        <v>286.549119855035</v>
      </c>
      <c r="J10" s="123">
        <v>276.2082357181474</v>
      </c>
    </row>
    <row r="11" spans="1:10" ht="12.75">
      <c r="A11" s="87" t="s">
        <v>237</v>
      </c>
      <c r="B11" s="138">
        <v>1972</v>
      </c>
      <c r="C11" s="138">
        <v>54423</v>
      </c>
      <c r="D11" s="138">
        <v>25515</v>
      </c>
      <c r="E11" s="138">
        <v>33279</v>
      </c>
      <c r="F11" s="138">
        <v>115189</v>
      </c>
      <c r="G11" s="123">
        <v>140.8448275862069</v>
      </c>
      <c r="H11" s="123">
        <v>248.78543997942046</v>
      </c>
      <c r="I11" s="123">
        <v>328.469527728787</v>
      </c>
      <c r="J11" s="123">
        <v>296.74281078157395</v>
      </c>
    </row>
    <row r="12" spans="1:10" ht="12.75">
      <c r="A12" s="87" t="s">
        <v>238</v>
      </c>
      <c r="B12" s="397" t="s">
        <v>74</v>
      </c>
      <c r="C12" s="138">
        <v>8508</v>
      </c>
      <c r="D12" s="138">
        <v>6303</v>
      </c>
      <c r="E12" s="138">
        <v>14992</v>
      </c>
      <c r="F12" s="138">
        <v>29803</v>
      </c>
      <c r="G12" s="397" t="s">
        <v>74</v>
      </c>
      <c r="H12" s="123">
        <v>254.70674659144333</v>
      </c>
      <c r="I12" s="123">
        <v>307.51657940663176</v>
      </c>
      <c r="J12" s="123">
        <v>304.74613127001066</v>
      </c>
    </row>
    <row r="13" spans="1:10" ht="12.75">
      <c r="A13" s="87" t="s">
        <v>239</v>
      </c>
      <c r="B13" s="138">
        <v>5</v>
      </c>
      <c r="C13" s="138">
        <v>5562</v>
      </c>
      <c r="D13" s="138">
        <v>1835</v>
      </c>
      <c r="E13" s="138">
        <v>5125</v>
      </c>
      <c r="F13" s="138">
        <v>12527</v>
      </c>
      <c r="G13" s="123">
        <v>116.8</v>
      </c>
      <c r="H13" s="123">
        <v>243.11398777418194</v>
      </c>
      <c r="I13" s="123">
        <v>273.01089918256133</v>
      </c>
      <c r="J13" s="123">
        <v>290.0247804878049</v>
      </c>
    </row>
    <row r="14" spans="1:10" ht="12.75">
      <c r="A14" s="87" t="s">
        <v>240</v>
      </c>
      <c r="B14" s="138">
        <v>388</v>
      </c>
      <c r="C14" s="138">
        <v>60402</v>
      </c>
      <c r="D14" s="138">
        <v>518</v>
      </c>
      <c r="E14" s="138">
        <v>83133</v>
      </c>
      <c r="F14" s="138">
        <v>144441</v>
      </c>
      <c r="G14" s="123">
        <v>163.07731958762886</v>
      </c>
      <c r="H14" s="123">
        <v>248.37387834839905</v>
      </c>
      <c r="I14" s="123">
        <v>299.4015444015444</v>
      </c>
      <c r="J14" s="123">
        <v>280.57709934682975</v>
      </c>
    </row>
    <row r="15" spans="1:10" ht="12.75">
      <c r="A15" s="87" t="s">
        <v>241</v>
      </c>
      <c r="B15" s="138">
        <v>7221</v>
      </c>
      <c r="C15" s="138">
        <v>162794</v>
      </c>
      <c r="D15" s="138">
        <v>17964</v>
      </c>
      <c r="E15" s="138">
        <v>340316</v>
      </c>
      <c r="F15" s="138">
        <v>528295</v>
      </c>
      <c r="G15" s="123">
        <v>160.86414624013295</v>
      </c>
      <c r="H15" s="123">
        <v>220.29921250168925</v>
      </c>
      <c r="I15" s="123">
        <v>292.35136940547756</v>
      </c>
      <c r="J15" s="123">
        <v>255.0247417106454</v>
      </c>
    </row>
    <row r="16" spans="1:10" ht="12.75">
      <c r="A16" s="87" t="s">
        <v>242</v>
      </c>
      <c r="B16" s="138">
        <v>425</v>
      </c>
      <c r="C16" s="138">
        <v>3067</v>
      </c>
      <c r="D16" s="138">
        <v>2420</v>
      </c>
      <c r="E16" s="138">
        <v>6709</v>
      </c>
      <c r="F16" s="138">
        <v>12621</v>
      </c>
      <c r="G16" s="123">
        <v>150.3035294117647</v>
      </c>
      <c r="H16" s="123">
        <v>192.20052168242583</v>
      </c>
      <c r="I16" s="123">
        <v>256.5181818181818</v>
      </c>
      <c r="J16" s="123">
        <v>246.7287226114175</v>
      </c>
    </row>
    <row r="17" spans="1:10" ht="12.75">
      <c r="A17" s="87" t="s">
        <v>243</v>
      </c>
      <c r="B17" s="138">
        <v>39679</v>
      </c>
      <c r="C17" s="138">
        <v>98074</v>
      </c>
      <c r="D17" s="138">
        <v>88980</v>
      </c>
      <c r="E17" s="138">
        <v>180845</v>
      </c>
      <c r="F17" s="138">
        <v>407578</v>
      </c>
      <c r="G17" s="123">
        <v>155.94112754857736</v>
      </c>
      <c r="H17" s="123">
        <v>227.49976548320655</v>
      </c>
      <c r="I17" s="123">
        <v>260.4071926275568</v>
      </c>
      <c r="J17" s="123">
        <v>290.8681799330919</v>
      </c>
    </row>
    <row r="18" spans="1:10" ht="12.75">
      <c r="A18" s="87" t="s">
        <v>244</v>
      </c>
      <c r="B18" s="138">
        <v>1240</v>
      </c>
      <c r="C18" s="138">
        <v>91577</v>
      </c>
      <c r="D18" s="138">
        <v>15202</v>
      </c>
      <c r="E18" s="138">
        <v>179548</v>
      </c>
      <c r="F18" s="138">
        <v>287567</v>
      </c>
      <c r="G18" s="123">
        <v>161.73790322580646</v>
      </c>
      <c r="H18" s="123">
        <v>248.0017471635891</v>
      </c>
      <c r="I18" s="123">
        <v>294.43717931851074</v>
      </c>
      <c r="J18" s="123">
        <v>310.52810390536234</v>
      </c>
    </row>
    <row r="19" spans="1:10" ht="12.75">
      <c r="A19" s="87" t="s">
        <v>245</v>
      </c>
      <c r="B19" s="138">
        <v>957</v>
      </c>
      <c r="C19" s="138">
        <v>23116</v>
      </c>
      <c r="D19" s="138">
        <v>35057</v>
      </c>
      <c r="E19" s="138">
        <v>142146</v>
      </c>
      <c r="F19" s="138">
        <v>201276</v>
      </c>
      <c r="G19" s="123">
        <v>120.08359456635318</v>
      </c>
      <c r="H19" s="123">
        <v>236.8125973351791</v>
      </c>
      <c r="I19" s="123">
        <v>298.2967738254842</v>
      </c>
      <c r="J19" s="123">
        <v>304.3471290082029</v>
      </c>
    </row>
    <row r="20" spans="1:10" ht="12.75">
      <c r="A20" s="87" t="s">
        <v>246</v>
      </c>
      <c r="B20" s="138">
        <v>10683</v>
      </c>
      <c r="C20" s="138">
        <v>29274</v>
      </c>
      <c r="D20" s="720">
        <v>3074</v>
      </c>
      <c r="E20" s="138">
        <v>42794</v>
      </c>
      <c r="F20" s="138">
        <v>85825</v>
      </c>
      <c r="G20" s="123">
        <v>155.96976504727138</v>
      </c>
      <c r="H20" s="123">
        <v>257.1538908246226</v>
      </c>
      <c r="I20" s="123">
        <v>296.097918022121</v>
      </c>
      <c r="J20" s="123">
        <v>276.8968313314951</v>
      </c>
    </row>
    <row r="21" spans="1:10" ht="12.75">
      <c r="A21" s="87" t="s">
        <v>247</v>
      </c>
      <c r="B21" s="397" t="s">
        <v>74</v>
      </c>
      <c r="C21" s="138">
        <v>26560</v>
      </c>
      <c r="D21" s="397" t="s">
        <v>74</v>
      </c>
      <c r="E21" s="138">
        <v>26901</v>
      </c>
      <c r="F21" s="138">
        <v>53461</v>
      </c>
      <c r="G21" s="397" t="s">
        <v>74</v>
      </c>
      <c r="H21" s="123">
        <v>294.91984186746987</v>
      </c>
      <c r="I21" s="397" t="s">
        <v>74</v>
      </c>
      <c r="J21" s="123">
        <v>295.54083491320023</v>
      </c>
    </row>
    <row r="22" spans="1:10" ht="12.75">
      <c r="A22" s="87" t="s">
        <v>248</v>
      </c>
      <c r="B22" s="138">
        <v>691</v>
      </c>
      <c r="C22" s="138">
        <v>4024</v>
      </c>
      <c r="D22" s="138">
        <v>3439</v>
      </c>
      <c r="E22" s="138">
        <v>14677</v>
      </c>
      <c r="F22" s="138">
        <v>22831</v>
      </c>
      <c r="G22" s="123">
        <v>134.39363241678728</v>
      </c>
      <c r="H22" s="123">
        <v>219.73832007952288</v>
      </c>
      <c r="I22" s="123">
        <v>237.6475719685955</v>
      </c>
      <c r="J22" s="123">
        <v>268.2002452817333</v>
      </c>
    </row>
    <row r="23" spans="1:10" ht="12.75">
      <c r="A23" s="87" t="s">
        <v>249</v>
      </c>
      <c r="B23" s="138">
        <v>625</v>
      </c>
      <c r="C23" s="138">
        <v>42068</v>
      </c>
      <c r="D23" s="138">
        <v>23821</v>
      </c>
      <c r="E23" s="138">
        <v>55712</v>
      </c>
      <c r="F23" s="138">
        <v>122226</v>
      </c>
      <c r="G23" s="123">
        <v>153.0224</v>
      </c>
      <c r="H23" s="123">
        <v>258.07521156223254</v>
      </c>
      <c r="I23" s="123">
        <v>244.94391503295412</v>
      </c>
      <c r="J23" s="123">
        <v>274.8169694141298</v>
      </c>
    </row>
    <row r="24" spans="1:10" ht="12.75">
      <c r="A24" s="87" t="s">
        <v>250</v>
      </c>
      <c r="B24" s="138">
        <v>962</v>
      </c>
      <c r="C24" s="138">
        <v>1631</v>
      </c>
      <c r="D24" s="138">
        <v>2966</v>
      </c>
      <c r="E24" s="138">
        <v>2537</v>
      </c>
      <c r="F24" s="138">
        <v>8096</v>
      </c>
      <c r="G24" s="123">
        <v>155.42203742203742</v>
      </c>
      <c r="H24" s="123">
        <v>200.36296750459843</v>
      </c>
      <c r="I24" s="123">
        <v>281.2599460552933</v>
      </c>
      <c r="J24" s="123">
        <v>286.9436342136382</v>
      </c>
    </row>
    <row r="25" spans="1:10" ht="12.75">
      <c r="A25" s="87"/>
      <c r="B25" s="490"/>
      <c r="C25" s="490"/>
      <c r="D25" s="490"/>
      <c r="E25" s="490"/>
      <c r="F25" s="490"/>
      <c r="G25" s="101"/>
      <c r="H25" s="101"/>
      <c r="I25" s="101"/>
      <c r="J25" s="123"/>
    </row>
    <row r="26" spans="1:10" ht="12.75">
      <c r="A26" s="139" t="s">
        <v>324</v>
      </c>
      <c r="B26" s="182">
        <v>286071</v>
      </c>
      <c r="C26" s="182">
        <v>726267</v>
      </c>
      <c r="D26" s="182">
        <v>338683</v>
      </c>
      <c r="E26" s="182">
        <v>1286797</v>
      </c>
      <c r="F26" s="182">
        <v>2637818</v>
      </c>
      <c r="G26" s="584">
        <v>154.99898277001165</v>
      </c>
      <c r="H26" s="584">
        <v>236.95898065036687</v>
      </c>
      <c r="I26" s="584">
        <v>275.0830747336004</v>
      </c>
      <c r="J26" s="584">
        <v>278.8966208345216</v>
      </c>
    </row>
    <row r="27" spans="1:10" ht="12.75">
      <c r="A27" s="87" t="s">
        <v>252</v>
      </c>
      <c r="B27" s="138">
        <v>22528.194407527386</v>
      </c>
      <c r="C27" s="138">
        <v>9178.568820493738</v>
      </c>
      <c r="D27" s="138">
        <v>3994.123517803238</v>
      </c>
      <c r="E27" s="138">
        <v>18856.11325417564</v>
      </c>
      <c r="F27" s="138">
        <v>54557</v>
      </c>
      <c r="G27" s="123">
        <v>117.11271948690477</v>
      </c>
      <c r="H27" s="123">
        <v>241.81814159626012</v>
      </c>
      <c r="I27" s="123">
        <v>284.5481953258131</v>
      </c>
      <c r="J27" s="123">
        <v>231.14711146920143</v>
      </c>
    </row>
    <row r="28" spans="1:10" ht="15">
      <c r="A28" s="87"/>
      <c r="B28" s="585"/>
      <c r="C28" s="585"/>
      <c r="D28" s="585"/>
      <c r="E28" s="585"/>
      <c r="F28" s="585"/>
      <c r="G28" s="586"/>
      <c r="H28" s="586"/>
      <c r="I28" s="586"/>
      <c r="J28" s="587"/>
    </row>
    <row r="29" spans="1:10" ht="13.5" thickBot="1">
      <c r="A29" s="143" t="s">
        <v>254</v>
      </c>
      <c r="B29" s="709">
        <v>308599.1944075274</v>
      </c>
      <c r="C29" s="709">
        <v>735445.5688204938</v>
      </c>
      <c r="D29" s="709">
        <v>342677.12351780327</v>
      </c>
      <c r="E29" s="709">
        <v>1305653.1132541758</v>
      </c>
      <c r="F29" s="709">
        <v>2692375</v>
      </c>
      <c r="G29" s="128">
        <v>152.23322990971906</v>
      </c>
      <c r="H29" s="128">
        <v>237.01962435405153</v>
      </c>
      <c r="I29" s="128">
        <v>275.1933968361327</v>
      </c>
      <c r="J29" s="128">
        <v>278.20702713824517</v>
      </c>
    </row>
    <row r="30" spans="1:10" ht="12.7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2.7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87"/>
      <c r="B32" s="87"/>
      <c r="C32" s="87"/>
      <c r="D32" s="87"/>
      <c r="E32" s="87"/>
      <c r="F32" s="87"/>
      <c r="G32" s="87"/>
      <c r="H32" s="87"/>
      <c r="I32" s="87"/>
      <c r="J32" s="87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M35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6.8515625" style="86" customWidth="1"/>
    <col min="2" max="10" width="11.7109375" style="86" customWidth="1"/>
    <col min="11" max="11" width="11.7109375" style="87" customWidth="1"/>
    <col min="12" max="12" width="14.7109375" style="86" bestFit="1" customWidth="1"/>
    <col min="13" max="16384" width="11.421875" style="86" customWidth="1"/>
  </cols>
  <sheetData>
    <row r="1" spans="1:12" s="83" customFormat="1" ht="18">
      <c r="A1" s="781" t="s">
        <v>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1:12" ht="12.75">
      <c r="A2" s="756"/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</row>
    <row r="3" spans="1:12" ht="15">
      <c r="A3" s="789" t="s">
        <v>344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</row>
    <row r="4" spans="1:12" ht="15">
      <c r="A4" s="789" t="s">
        <v>395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12" ht="12.75">
      <c r="A5" s="87"/>
      <c r="B5" s="87"/>
      <c r="C5" s="87"/>
      <c r="D5" s="87"/>
      <c r="E5" s="87"/>
      <c r="F5" s="87"/>
      <c r="G5" s="87"/>
      <c r="H5" s="87"/>
      <c r="I5" s="87"/>
      <c r="J5" s="87"/>
      <c r="L5" s="87"/>
    </row>
    <row r="6" spans="1:13" ht="12.75">
      <c r="A6" s="131" t="s">
        <v>230</v>
      </c>
      <c r="B6" s="783" t="s">
        <v>255</v>
      </c>
      <c r="C6" s="784"/>
      <c r="D6" s="784"/>
      <c r="E6" s="784"/>
      <c r="F6" s="755"/>
      <c r="G6" s="783" t="s">
        <v>256</v>
      </c>
      <c r="H6" s="784"/>
      <c r="I6" s="784"/>
      <c r="J6" s="784"/>
      <c r="K6" s="755"/>
      <c r="L6" s="757" t="s">
        <v>10</v>
      </c>
      <c r="M6" s="87"/>
    </row>
    <row r="7" spans="1:13" ht="13.5" thickBot="1">
      <c r="A7" s="89" t="s">
        <v>233</v>
      </c>
      <c r="B7" s="131" t="s">
        <v>27</v>
      </c>
      <c r="C7" s="19" t="s">
        <v>31</v>
      </c>
      <c r="D7" s="19" t="s">
        <v>32</v>
      </c>
      <c r="E7" s="19" t="s">
        <v>33</v>
      </c>
      <c r="F7" s="19" t="s">
        <v>10</v>
      </c>
      <c r="G7" s="19" t="s">
        <v>27</v>
      </c>
      <c r="H7" s="19" t="s">
        <v>31</v>
      </c>
      <c r="I7" s="19" t="s">
        <v>32</v>
      </c>
      <c r="J7" s="19" t="s">
        <v>33</v>
      </c>
      <c r="K7" s="19" t="s">
        <v>10</v>
      </c>
      <c r="L7" s="758"/>
      <c r="M7" s="87"/>
    </row>
    <row r="8" spans="1:13" ht="12.75">
      <c r="A8" s="135" t="s">
        <v>234</v>
      </c>
      <c r="B8" s="710">
        <v>30082.567000000003</v>
      </c>
      <c r="C8" s="710">
        <v>19280.767</v>
      </c>
      <c r="D8" s="710">
        <v>11513.632</v>
      </c>
      <c r="E8" s="711">
        <v>25111.903</v>
      </c>
      <c r="F8" s="710">
        <v>85988.869</v>
      </c>
      <c r="G8" s="710">
        <v>449.79200000000003</v>
      </c>
      <c r="H8" s="710">
        <v>326.66</v>
      </c>
      <c r="I8" s="710">
        <v>5882.481</v>
      </c>
      <c r="J8" s="710">
        <v>986.428</v>
      </c>
      <c r="K8" s="711">
        <v>7645.361</v>
      </c>
      <c r="L8" s="712">
        <v>93634.23</v>
      </c>
      <c r="M8" s="87"/>
    </row>
    <row r="9" spans="1:13" ht="12.75">
      <c r="A9" s="87" t="s">
        <v>235</v>
      </c>
      <c r="B9" s="103">
        <v>2790.382</v>
      </c>
      <c r="C9" s="103">
        <v>4306.068</v>
      </c>
      <c r="D9" s="103">
        <v>2577.196</v>
      </c>
      <c r="E9" s="145">
        <v>10599.289</v>
      </c>
      <c r="F9" s="103">
        <v>20272.935</v>
      </c>
      <c r="G9" s="103">
        <v>1.5</v>
      </c>
      <c r="H9" s="103">
        <v>5.75</v>
      </c>
      <c r="I9" s="103">
        <v>988.365</v>
      </c>
      <c r="J9" s="103">
        <v>27.098</v>
      </c>
      <c r="K9" s="145">
        <v>1022.713</v>
      </c>
      <c r="L9" s="389">
        <v>21295.648</v>
      </c>
      <c r="M9" s="87"/>
    </row>
    <row r="10" spans="1:13" ht="12.75">
      <c r="A10" s="87" t="s">
        <v>236</v>
      </c>
      <c r="B10" s="103">
        <v>942.081</v>
      </c>
      <c r="C10" s="103">
        <v>1719.373</v>
      </c>
      <c r="D10" s="103">
        <v>8261.892</v>
      </c>
      <c r="E10" s="145">
        <v>2988.654</v>
      </c>
      <c r="F10" s="103">
        <v>13912</v>
      </c>
      <c r="G10" s="98" t="s">
        <v>74</v>
      </c>
      <c r="H10" s="103">
        <v>16.878</v>
      </c>
      <c r="I10" s="103">
        <v>593.622</v>
      </c>
      <c r="J10" s="103">
        <v>76.705</v>
      </c>
      <c r="K10" s="145">
        <v>687.205</v>
      </c>
      <c r="L10" s="389">
        <v>14599.205</v>
      </c>
      <c r="M10" s="87"/>
    </row>
    <row r="11" spans="1:13" ht="12.75">
      <c r="A11" s="87" t="s">
        <v>237</v>
      </c>
      <c r="B11" s="103">
        <v>277.746</v>
      </c>
      <c r="C11" s="103">
        <v>13539.65</v>
      </c>
      <c r="D11" s="103">
        <v>8380.9</v>
      </c>
      <c r="E11" s="145">
        <v>9875.304</v>
      </c>
      <c r="F11" s="103">
        <v>32073.6</v>
      </c>
      <c r="G11" s="98" t="s">
        <v>74</v>
      </c>
      <c r="H11" s="98" t="s">
        <v>74</v>
      </c>
      <c r="I11" s="98" t="s">
        <v>74</v>
      </c>
      <c r="J11" s="98" t="s">
        <v>74</v>
      </c>
      <c r="K11" s="98" t="s">
        <v>74</v>
      </c>
      <c r="L11" s="389">
        <v>32073.6</v>
      </c>
      <c r="M11" s="87"/>
    </row>
    <row r="12" spans="1:13" ht="12.75">
      <c r="A12" s="87" t="s">
        <v>238</v>
      </c>
      <c r="B12" s="98" t="s">
        <v>74</v>
      </c>
      <c r="C12" s="103">
        <v>2167.045</v>
      </c>
      <c r="D12" s="103">
        <v>1871.435</v>
      </c>
      <c r="E12" s="145">
        <v>4568.754</v>
      </c>
      <c r="F12" s="103">
        <v>8607.234</v>
      </c>
      <c r="G12" s="98" t="s">
        <v>74</v>
      </c>
      <c r="H12" s="98" t="s">
        <v>74</v>
      </c>
      <c r="I12" s="103">
        <v>66.842</v>
      </c>
      <c r="J12" s="98" t="s">
        <v>74</v>
      </c>
      <c r="K12" s="145">
        <v>66.842</v>
      </c>
      <c r="L12" s="389">
        <v>8674.076000000001</v>
      </c>
      <c r="M12" s="87"/>
    </row>
    <row r="13" spans="1:13" ht="12.75">
      <c r="A13" s="87" t="s">
        <v>239</v>
      </c>
      <c r="B13" s="103">
        <v>0.584</v>
      </c>
      <c r="C13" s="103">
        <v>1352.2</v>
      </c>
      <c r="D13" s="103">
        <v>94.009</v>
      </c>
      <c r="E13" s="145">
        <v>1486.377</v>
      </c>
      <c r="F13" s="103">
        <v>2933.17</v>
      </c>
      <c r="G13" s="98" t="s">
        <v>74</v>
      </c>
      <c r="H13" s="98" t="s">
        <v>74</v>
      </c>
      <c r="I13" s="103">
        <v>406.966</v>
      </c>
      <c r="J13" s="98" t="s">
        <v>74</v>
      </c>
      <c r="K13" s="145">
        <v>406.966</v>
      </c>
      <c r="L13" s="389">
        <v>3340.136</v>
      </c>
      <c r="M13" s="87"/>
    </row>
    <row r="14" spans="1:13" ht="12.75">
      <c r="A14" s="87" t="s">
        <v>240</v>
      </c>
      <c r="B14" s="103">
        <v>63.274</v>
      </c>
      <c r="C14" s="103">
        <v>14510.017</v>
      </c>
      <c r="D14" s="103">
        <v>109.894</v>
      </c>
      <c r="E14" s="145">
        <v>22672.566</v>
      </c>
      <c r="F14" s="103">
        <v>37355.751</v>
      </c>
      <c r="G14" s="98" t="s">
        <v>74</v>
      </c>
      <c r="H14" s="103">
        <v>492.262</v>
      </c>
      <c r="I14" s="103">
        <v>45.196</v>
      </c>
      <c r="J14" s="103">
        <v>652.65</v>
      </c>
      <c r="K14" s="145">
        <v>1190.1080000000002</v>
      </c>
      <c r="L14" s="389">
        <v>38545.859</v>
      </c>
      <c r="M14" s="87"/>
    </row>
    <row r="15" spans="1:13" ht="12.75">
      <c r="A15" s="87" t="s">
        <v>241</v>
      </c>
      <c r="B15" s="103">
        <v>1161.6</v>
      </c>
      <c r="C15" s="103">
        <v>34888.79</v>
      </c>
      <c r="D15" s="103">
        <v>2247.1</v>
      </c>
      <c r="E15" s="145">
        <v>84119.6</v>
      </c>
      <c r="F15" s="103">
        <v>122417.09</v>
      </c>
      <c r="G15" s="98" t="s">
        <v>74</v>
      </c>
      <c r="H15" s="103">
        <v>974.6</v>
      </c>
      <c r="I15" s="103">
        <v>3004.7</v>
      </c>
      <c r="J15" s="103">
        <v>2669.4</v>
      </c>
      <c r="K15" s="145">
        <v>6648.7</v>
      </c>
      <c r="L15" s="389">
        <v>129065.79</v>
      </c>
      <c r="M15" s="87"/>
    </row>
    <row r="16" spans="1:13" ht="12.75">
      <c r="A16" s="87" t="s">
        <v>242</v>
      </c>
      <c r="B16" s="103">
        <v>63.879</v>
      </c>
      <c r="C16" s="103">
        <v>589.479</v>
      </c>
      <c r="D16" s="103">
        <v>334.153</v>
      </c>
      <c r="E16" s="145">
        <v>1575.175</v>
      </c>
      <c r="F16" s="103">
        <v>2562.686</v>
      </c>
      <c r="G16" s="98" t="s">
        <v>74</v>
      </c>
      <c r="H16" s="98" t="s">
        <v>74</v>
      </c>
      <c r="I16" s="103">
        <v>286.621</v>
      </c>
      <c r="J16" s="103">
        <v>80.128</v>
      </c>
      <c r="K16" s="145">
        <v>366.74899999999997</v>
      </c>
      <c r="L16" s="389">
        <v>2929.435</v>
      </c>
      <c r="M16" s="87"/>
    </row>
    <row r="17" spans="1:13" ht="12.75">
      <c r="A17" s="87" t="s">
        <v>243</v>
      </c>
      <c r="B17" s="103">
        <v>6040.868</v>
      </c>
      <c r="C17" s="103">
        <v>22247.822</v>
      </c>
      <c r="D17" s="103">
        <v>19115.613</v>
      </c>
      <c r="E17" s="145">
        <v>52416.833999999995</v>
      </c>
      <c r="F17" s="103">
        <v>99821.13699999999</v>
      </c>
      <c r="G17" s="103">
        <v>146.72</v>
      </c>
      <c r="H17" s="103">
        <v>63.99</v>
      </c>
      <c r="I17" s="103">
        <v>4055.4190000000003</v>
      </c>
      <c r="J17" s="103">
        <v>185.222</v>
      </c>
      <c r="K17" s="145">
        <v>4451.351000000001</v>
      </c>
      <c r="L17" s="389">
        <v>104272.48799999998</v>
      </c>
      <c r="M17" s="87"/>
    </row>
    <row r="18" spans="1:13" ht="12.75">
      <c r="A18" s="87" t="s">
        <v>244</v>
      </c>
      <c r="B18" s="103">
        <v>200.555</v>
      </c>
      <c r="C18" s="103">
        <v>22711.256</v>
      </c>
      <c r="D18" s="103">
        <v>4476.034</v>
      </c>
      <c r="E18" s="145">
        <v>55754.7</v>
      </c>
      <c r="F18" s="103">
        <v>83142.545</v>
      </c>
      <c r="G18" s="98" t="s">
        <v>74</v>
      </c>
      <c r="H18" s="98" t="s">
        <v>74</v>
      </c>
      <c r="I18" s="98" t="s">
        <v>74</v>
      </c>
      <c r="J18" s="98" t="s">
        <v>74</v>
      </c>
      <c r="K18" s="98" t="s">
        <v>74</v>
      </c>
      <c r="L18" s="389">
        <v>83142.545</v>
      </c>
      <c r="M18" s="87"/>
    </row>
    <row r="19" spans="1:13" ht="12.75">
      <c r="A19" s="87" t="s">
        <v>245</v>
      </c>
      <c r="B19" s="103">
        <v>114.92</v>
      </c>
      <c r="C19" s="103">
        <v>3581.6580000000004</v>
      </c>
      <c r="D19" s="103">
        <v>5263.721</v>
      </c>
      <c r="E19" s="145">
        <v>40167.501000000004</v>
      </c>
      <c r="F19" s="103">
        <v>49127.8</v>
      </c>
      <c r="G19" s="98" t="s">
        <v>74</v>
      </c>
      <c r="H19" s="103">
        <v>1892.502</v>
      </c>
      <c r="I19" s="103">
        <v>5193.669</v>
      </c>
      <c r="J19" s="103">
        <v>3094.2259999999997</v>
      </c>
      <c r="K19" s="145">
        <v>10180.397</v>
      </c>
      <c r="L19" s="389">
        <v>59308.197</v>
      </c>
      <c r="M19" s="87"/>
    </row>
    <row r="20" spans="1:13" ht="12.75">
      <c r="A20" s="87" t="s">
        <v>246</v>
      </c>
      <c r="B20" s="103">
        <v>1644.525</v>
      </c>
      <c r="C20" s="103">
        <v>7322.323</v>
      </c>
      <c r="D20" s="103">
        <v>887.635</v>
      </c>
      <c r="E20" s="145">
        <v>10909.277</v>
      </c>
      <c r="F20" s="103">
        <v>20763.76</v>
      </c>
      <c r="G20" s="103">
        <v>21.7</v>
      </c>
      <c r="H20" s="103">
        <v>205.6</v>
      </c>
      <c r="I20" s="103">
        <v>22.57</v>
      </c>
      <c r="J20" s="103">
        <v>940.246</v>
      </c>
      <c r="K20" s="145">
        <v>1190.116</v>
      </c>
      <c r="L20" s="389">
        <v>21953.876000000004</v>
      </c>
      <c r="M20" s="87"/>
    </row>
    <row r="21" spans="1:13" ht="12.75">
      <c r="A21" s="87" t="s">
        <v>247</v>
      </c>
      <c r="B21" s="98" t="s">
        <v>74</v>
      </c>
      <c r="C21" s="103">
        <v>7833.071</v>
      </c>
      <c r="D21" s="98" t="s">
        <v>74</v>
      </c>
      <c r="E21" s="145">
        <v>7950.344</v>
      </c>
      <c r="F21" s="103">
        <v>15783.415</v>
      </c>
      <c r="G21" s="98" t="s">
        <v>74</v>
      </c>
      <c r="H21" s="98" t="s">
        <v>74</v>
      </c>
      <c r="I21" s="98" t="s">
        <v>74</v>
      </c>
      <c r="J21" s="98" t="s">
        <v>74</v>
      </c>
      <c r="K21" s="98" t="s">
        <v>74</v>
      </c>
      <c r="L21" s="389">
        <v>15783.415</v>
      </c>
      <c r="M21" s="87"/>
    </row>
    <row r="22" spans="1:13" ht="12.75">
      <c r="A22" s="87" t="s">
        <v>248</v>
      </c>
      <c r="B22" s="103">
        <v>92.55600000000001</v>
      </c>
      <c r="C22" s="103">
        <v>883.7270000000001</v>
      </c>
      <c r="D22" s="103">
        <v>814.8</v>
      </c>
      <c r="E22" s="145">
        <v>3932.625</v>
      </c>
      <c r="F22" s="103">
        <v>5723.7080000000005</v>
      </c>
      <c r="G22" s="580">
        <v>0.31</v>
      </c>
      <c r="H22" s="581">
        <v>0.5</v>
      </c>
      <c r="I22" s="103">
        <v>2.47</v>
      </c>
      <c r="J22" s="103">
        <v>3.75</v>
      </c>
      <c r="K22" s="145">
        <v>7.03</v>
      </c>
      <c r="L22" s="389">
        <v>5730.738</v>
      </c>
      <c r="M22" s="87"/>
    </row>
    <row r="23" spans="1:13" ht="12.75">
      <c r="A23" s="87" t="s">
        <v>249</v>
      </c>
      <c r="B23" s="103">
        <v>95.521</v>
      </c>
      <c r="C23" s="103">
        <v>10623.51</v>
      </c>
      <c r="D23" s="103">
        <v>1480.287</v>
      </c>
      <c r="E23" s="103">
        <v>15310.123</v>
      </c>
      <c r="F23" s="103">
        <v>27509.441</v>
      </c>
      <c r="G23" s="580">
        <v>0.118</v>
      </c>
      <c r="H23" s="103">
        <v>233.198</v>
      </c>
      <c r="I23" s="103">
        <v>4354.522</v>
      </c>
      <c r="J23" s="580">
        <v>0.48</v>
      </c>
      <c r="K23" s="145">
        <v>4588.318</v>
      </c>
      <c r="L23" s="389">
        <v>32097.759</v>
      </c>
      <c r="M23" s="87"/>
    </row>
    <row r="24" spans="1:13" ht="12.75">
      <c r="A24" s="87" t="s">
        <v>250</v>
      </c>
      <c r="B24" s="103">
        <v>149.516</v>
      </c>
      <c r="C24" s="103">
        <v>326.79200000000003</v>
      </c>
      <c r="D24" s="103">
        <v>834.217</v>
      </c>
      <c r="E24" s="145">
        <v>727.976</v>
      </c>
      <c r="F24" s="103">
        <v>2038.5010000000002</v>
      </c>
      <c r="G24" s="98" t="s">
        <v>74</v>
      </c>
      <c r="H24" s="98" t="s">
        <v>74</v>
      </c>
      <c r="I24" s="98" t="s">
        <v>74</v>
      </c>
      <c r="J24" s="98" t="s">
        <v>74</v>
      </c>
      <c r="K24" s="98" t="s">
        <v>74</v>
      </c>
      <c r="L24" s="389">
        <v>2038.5010000000002</v>
      </c>
      <c r="M24" s="87"/>
    </row>
    <row r="25" spans="1:13" ht="12.75">
      <c r="A25" s="87"/>
      <c r="B25" s="389"/>
      <c r="C25" s="389"/>
      <c r="D25" s="389"/>
      <c r="E25" s="389"/>
      <c r="F25" s="103"/>
      <c r="G25" s="582"/>
      <c r="H25" s="582"/>
      <c r="I25" s="582"/>
      <c r="J25" s="583"/>
      <c r="K25" s="582"/>
      <c r="L25" s="389"/>
      <c r="M25" s="87"/>
    </row>
    <row r="26" spans="1:13" ht="12.75">
      <c r="A26" s="139" t="s">
        <v>324</v>
      </c>
      <c r="B26" s="141">
        <f>SUM(B8:B25)</f>
        <v>43720.574</v>
      </c>
      <c r="C26" s="141">
        <f>SUM(C8:C25)</f>
        <v>167883.548</v>
      </c>
      <c r="D26" s="141">
        <v>68262.518</v>
      </c>
      <c r="E26" s="141">
        <v>350167.002</v>
      </c>
      <c r="F26" s="141">
        <f>SUM(B26:E26)</f>
        <v>630033.642</v>
      </c>
      <c r="G26" s="141">
        <v>620.14</v>
      </c>
      <c r="H26" s="141">
        <v>4211.94</v>
      </c>
      <c r="I26" s="141">
        <v>24903.443</v>
      </c>
      <c r="J26" s="141">
        <v>8716.332999999999</v>
      </c>
      <c r="K26" s="572">
        <v>38451.856</v>
      </c>
      <c r="L26" s="412">
        <v>668485.4980000001</v>
      </c>
      <c r="M26" s="87"/>
    </row>
    <row r="27" spans="1:13" ht="12.75">
      <c r="A27" s="87" t="s">
        <v>252</v>
      </c>
      <c r="B27" s="487">
        <v>2638.3381121952116</v>
      </c>
      <c r="C27" s="487">
        <v>2219.544454685173</v>
      </c>
      <c r="D27" s="487">
        <v>1136.5206388992992</v>
      </c>
      <c r="E27" s="487">
        <v>4358.536112238823</v>
      </c>
      <c r="F27" s="487">
        <v>10352.939318018507</v>
      </c>
      <c r="G27" s="98" t="s">
        <v>74</v>
      </c>
      <c r="H27" s="98" t="s">
        <v>74</v>
      </c>
      <c r="I27" s="98" t="s">
        <v>74</v>
      </c>
      <c r="J27" s="98" t="s">
        <v>74</v>
      </c>
      <c r="K27" s="98" t="s">
        <v>74</v>
      </c>
      <c r="L27" s="302">
        <v>10352.939318018507</v>
      </c>
      <c r="M27" s="87"/>
    </row>
    <row r="28" spans="1:13" ht="12.75">
      <c r="A28" s="87"/>
      <c r="B28" s="103"/>
      <c r="C28" s="103"/>
      <c r="D28" s="103"/>
      <c r="E28" s="103"/>
      <c r="F28" s="103"/>
      <c r="G28" s="103"/>
      <c r="H28" s="103"/>
      <c r="I28" s="103"/>
      <c r="J28" s="103"/>
      <c r="K28" s="721"/>
      <c r="L28" s="389"/>
      <c r="M28" s="87"/>
    </row>
    <row r="29" spans="1:13" ht="13.5" thickBot="1">
      <c r="A29" s="143" t="s">
        <v>254</v>
      </c>
      <c r="B29" s="130">
        <v>46358.91211219521</v>
      </c>
      <c r="C29" s="130">
        <v>170103.0924546852</v>
      </c>
      <c r="D29" s="130">
        <v>69399.03863889929</v>
      </c>
      <c r="E29" s="130">
        <v>354525.5381122388</v>
      </c>
      <c r="F29" s="130">
        <v>640386.5813180185</v>
      </c>
      <c r="G29" s="130">
        <v>620.14</v>
      </c>
      <c r="H29" s="130">
        <v>4211.94</v>
      </c>
      <c r="I29" s="130">
        <v>24903.443</v>
      </c>
      <c r="J29" s="130">
        <v>8716.332999999999</v>
      </c>
      <c r="K29" s="713">
        <v>38451.856</v>
      </c>
      <c r="L29" s="714">
        <v>678838.4373180186</v>
      </c>
      <c r="M29" s="87"/>
    </row>
    <row r="30" ht="12.75">
      <c r="L30" s="87"/>
    </row>
    <row r="31" spans="3:7" ht="12.75">
      <c r="C31" s="173"/>
      <c r="D31" s="173"/>
      <c r="E31" s="173"/>
      <c r="F31" s="173"/>
      <c r="G31" s="232"/>
    </row>
    <row r="32" spans="4:11" ht="12.75">
      <c r="D32" s="87"/>
      <c r="K32" s="86"/>
    </row>
    <row r="33" spans="4:11" ht="12.75">
      <c r="D33" s="87"/>
      <c r="K33" s="86"/>
    </row>
    <row r="34" spans="4:11" ht="12.75">
      <c r="D34" s="87"/>
      <c r="K34" s="86"/>
    </row>
    <row r="35" spans="4:11" ht="12.75">
      <c r="D35" s="87"/>
      <c r="K35" s="86"/>
    </row>
  </sheetData>
  <mergeCells count="7">
    <mergeCell ref="A1:L1"/>
    <mergeCell ref="A2:L2"/>
    <mergeCell ref="L6:L7"/>
    <mergeCell ref="B6:F6"/>
    <mergeCell ref="G6:K6"/>
    <mergeCell ref="A3:L3"/>
    <mergeCell ref="A4:L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K8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86" customWidth="1"/>
    <col min="2" max="9" width="11.7109375" style="86" customWidth="1"/>
    <col min="10" max="10" width="11.7109375" style="87" customWidth="1"/>
    <col min="11" max="11" width="11.421875" style="87" customWidth="1"/>
    <col min="12" max="16384" width="11.421875" style="86" customWidth="1"/>
  </cols>
  <sheetData>
    <row r="1" spans="1:11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790"/>
      <c r="J1" s="790"/>
      <c r="K1" s="285"/>
    </row>
    <row r="3" spans="1:11" s="26" customFormat="1" ht="15">
      <c r="A3" s="789" t="s">
        <v>356</v>
      </c>
      <c r="B3" s="789"/>
      <c r="C3" s="789"/>
      <c r="D3" s="789"/>
      <c r="E3" s="789"/>
      <c r="F3" s="789"/>
      <c r="G3" s="789"/>
      <c r="H3" s="789"/>
      <c r="I3" s="789"/>
      <c r="J3" s="789"/>
      <c r="K3" s="27"/>
    </row>
    <row r="4" spans="1:11" s="26" customFormat="1" ht="15">
      <c r="A4" s="789" t="s">
        <v>394</v>
      </c>
      <c r="B4" s="789"/>
      <c r="C4" s="789"/>
      <c r="D4" s="789"/>
      <c r="E4" s="789"/>
      <c r="F4" s="789"/>
      <c r="G4" s="789"/>
      <c r="H4" s="789"/>
      <c r="I4" s="789"/>
      <c r="J4" s="789"/>
      <c r="K4" s="27"/>
    </row>
    <row r="6" spans="1:10" ht="12.75">
      <c r="A6" s="197" t="s">
        <v>257</v>
      </c>
      <c r="B6" s="757" t="s">
        <v>231</v>
      </c>
      <c r="C6" s="807"/>
      <c r="D6" s="807"/>
      <c r="E6" s="807"/>
      <c r="F6" s="797"/>
      <c r="G6" s="757" t="s">
        <v>232</v>
      </c>
      <c r="H6" s="807"/>
      <c r="I6" s="807"/>
      <c r="J6" s="807"/>
    </row>
    <row r="7" spans="1:10" ht="12.75">
      <c r="A7" s="176" t="s">
        <v>258</v>
      </c>
      <c r="B7" s="802"/>
      <c r="C7" s="808"/>
      <c r="D7" s="808"/>
      <c r="E7" s="808"/>
      <c r="F7" s="803"/>
      <c r="G7" s="802"/>
      <c r="H7" s="808"/>
      <c r="I7" s="808"/>
      <c r="J7" s="808"/>
    </row>
    <row r="8" spans="1:10" ht="13.5" thickBot="1">
      <c r="A8" s="195"/>
      <c r="B8" s="19" t="s">
        <v>27</v>
      </c>
      <c r="C8" s="19" t="s">
        <v>31</v>
      </c>
      <c r="D8" s="19" t="s">
        <v>32</v>
      </c>
      <c r="E8" s="19" t="s">
        <v>33</v>
      </c>
      <c r="F8" s="19" t="s">
        <v>10</v>
      </c>
      <c r="G8" s="19" t="s">
        <v>27</v>
      </c>
      <c r="H8" s="19" t="s">
        <v>31</v>
      </c>
      <c r="I8" s="19" t="s">
        <v>32</v>
      </c>
      <c r="J8" s="132" t="s">
        <v>33</v>
      </c>
    </row>
    <row r="9" spans="1:10" ht="12.75">
      <c r="A9" s="135" t="s">
        <v>259</v>
      </c>
      <c r="B9" s="715">
        <v>40842</v>
      </c>
      <c r="C9" s="715">
        <v>23053</v>
      </c>
      <c r="D9" s="715">
        <v>37944</v>
      </c>
      <c r="E9" s="716">
        <v>40769</v>
      </c>
      <c r="F9" s="414">
        <v>142608</v>
      </c>
      <c r="G9" s="712">
        <v>155.33590421624797</v>
      </c>
      <c r="H9" s="712">
        <v>226.0696221749881</v>
      </c>
      <c r="I9" s="712">
        <v>262.2227756694075</v>
      </c>
      <c r="J9" s="712">
        <v>240.9245014594422</v>
      </c>
    </row>
    <row r="10" spans="1:10" ht="12.75">
      <c r="A10" s="87" t="s">
        <v>260</v>
      </c>
      <c r="B10" s="488">
        <v>28351</v>
      </c>
      <c r="C10" s="488">
        <v>17940</v>
      </c>
      <c r="D10" s="488">
        <v>4852</v>
      </c>
      <c r="E10" s="496">
        <v>15697</v>
      </c>
      <c r="F10" s="138">
        <v>66840</v>
      </c>
      <c r="G10" s="389">
        <v>155.95188882226375</v>
      </c>
      <c r="H10" s="389">
        <v>227.35551839464887</v>
      </c>
      <c r="I10" s="389">
        <v>302.613561417972</v>
      </c>
      <c r="J10" s="389">
        <v>258.5153851054342</v>
      </c>
    </row>
    <row r="11" spans="1:10" ht="12.75">
      <c r="A11" s="87" t="s">
        <v>261</v>
      </c>
      <c r="B11" s="488">
        <v>52221</v>
      </c>
      <c r="C11" s="488">
        <v>19377</v>
      </c>
      <c r="D11" s="488">
        <v>7801</v>
      </c>
      <c r="E11" s="496">
        <v>23189</v>
      </c>
      <c r="F11" s="138">
        <v>102588</v>
      </c>
      <c r="G11" s="389">
        <v>156.48859654162118</v>
      </c>
      <c r="H11" s="389">
        <v>226.54734995097286</v>
      </c>
      <c r="I11" s="389">
        <v>256.231765158313</v>
      </c>
      <c r="J11" s="389">
        <v>253.11803010047868</v>
      </c>
    </row>
    <row r="12" spans="1:10" ht="12.75">
      <c r="A12" s="87" t="s">
        <v>262</v>
      </c>
      <c r="B12" s="488">
        <v>75459</v>
      </c>
      <c r="C12" s="488">
        <v>27480</v>
      </c>
      <c r="D12" s="488">
        <v>15321</v>
      </c>
      <c r="E12" s="496">
        <v>27315</v>
      </c>
      <c r="F12" s="138">
        <v>145575</v>
      </c>
      <c r="G12" s="389">
        <v>153.65625041413222</v>
      </c>
      <c r="H12" s="389">
        <v>215.694250363901</v>
      </c>
      <c r="I12" s="389">
        <v>259.72110175576006</v>
      </c>
      <c r="J12" s="389">
        <v>232.4221123924584</v>
      </c>
    </row>
    <row r="13" spans="1:11" s="211" customFormat="1" ht="12.75">
      <c r="A13" s="196" t="s">
        <v>263</v>
      </c>
      <c r="B13" s="573">
        <v>196873</v>
      </c>
      <c r="C13" s="573">
        <v>87850</v>
      </c>
      <c r="D13" s="573">
        <v>65918</v>
      </c>
      <c r="E13" s="574">
        <v>106970</v>
      </c>
      <c r="F13" s="416">
        <v>457611</v>
      </c>
      <c r="G13" s="393">
        <v>155.08657357789033</v>
      </c>
      <c r="H13" s="393">
        <v>223.19211155378486</v>
      </c>
      <c r="I13" s="393">
        <v>263.9053521041293</v>
      </c>
      <c r="J13" s="393">
        <v>243.97804057212304</v>
      </c>
      <c r="K13" s="196"/>
    </row>
    <row r="14" spans="1:10" ht="12.75">
      <c r="A14" s="87"/>
      <c r="B14" s="575"/>
      <c r="C14" s="575"/>
      <c r="D14" s="575"/>
      <c r="E14" s="576"/>
      <c r="F14" s="416"/>
      <c r="G14" s="389"/>
      <c r="H14" s="389"/>
      <c r="I14" s="389"/>
      <c r="J14" s="389"/>
    </row>
    <row r="15" spans="1:11" s="211" customFormat="1" ht="12.75">
      <c r="A15" s="196" t="s">
        <v>264</v>
      </c>
      <c r="B15" s="415">
        <v>17914</v>
      </c>
      <c r="C15" s="415">
        <v>20143</v>
      </c>
      <c r="D15" s="415">
        <v>14767</v>
      </c>
      <c r="E15" s="717">
        <v>40015</v>
      </c>
      <c r="F15" s="416">
        <v>92839</v>
      </c>
      <c r="G15" s="393">
        <v>155.84916824829742</v>
      </c>
      <c r="H15" s="393">
        <v>214.0603683661818</v>
      </c>
      <c r="I15" s="393">
        <v>241.4546624229701</v>
      </c>
      <c r="J15" s="393">
        <v>265.56008996626264</v>
      </c>
      <c r="K15" s="196"/>
    </row>
    <row r="16" spans="1:10" ht="12.75">
      <c r="A16" s="87"/>
      <c r="B16" s="575"/>
      <c r="C16" s="575"/>
      <c r="D16" s="575"/>
      <c r="E16" s="576"/>
      <c r="F16" s="138"/>
      <c r="G16" s="389"/>
      <c r="H16" s="389"/>
      <c r="I16" s="389"/>
      <c r="J16" s="389"/>
    </row>
    <row r="17" spans="1:11" s="211" customFormat="1" ht="12.75">
      <c r="A17" s="196" t="s">
        <v>265</v>
      </c>
      <c r="B17" s="415">
        <v>6436</v>
      </c>
      <c r="C17" s="415">
        <v>7194</v>
      </c>
      <c r="D17" s="415">
        <v>30904</v>
      </c>
      <c r="E17" s="717">
        <v>11098</v>
      </c>
      <c r="F17" s="416">
        <v>55632</v>
      </c>
      <c r="G17" s="393">
        <v>146.37678682411436</v>
      </c>
      <c r="H17" s="393">
        <v>241.34709480122325</v>
      </c>
      <c r="I17" s="393">
        <v>286.549119855035</v>
      </c>
      <c r="J17" s="393">
        <v>276.2082357181474</v>
      </c>
      <c r="K17" s="196"/>
    </row>
    <row r="18" spans="1:10" ht="12.75">
      <c r="A18" s="87"/>
      <c r="B18" s="577"/>
      <c r="C18" s="577"/>
      <c r="D18" s="577"/>
      <c r="E18" s="577"/>
      <c r="F18" s="138"/>
      <c r="G18" s="389"/>
      <c r="H18" s="389"/>
      <c r="I18" s="389"/>
      <c r="J18" s="389"/>
    </row>
    <row r="19" spans="1:10" ht="12.75">
      <c r="A19" s="87" t="s">
        <v>266</v>
      </c>
      <c r="B19" s="488">
        <v>279</v>
      </c>
      <c r="C19" s="488">
        <v>6404</v>
      </c>
      <c r="D19" s="488">
        <v>5193</v>
      </c>
      <c r="E19" s="496">
        <v>5329</v>
      </c>
      <c r="F19" s="138">
        <v>17205</v>
      </c>
      <c r="G19" s="389">
        <v>151.11111111111111</v>
      </c>
      <c r="H19" s="389">
        <v>243.43379138038725</v>
      </c>
      <c r="I19" s="389">
        <v>314.28076256499133</v>
      </c>
      <c r="J19" s="389">
        <v>307.57740664289736</v>
      </c>
    </row>
    <row r="20" spans="1:10" ht="12.75">
      <c r="A20" s="87" t="s">
        <v>267</v>
      </c>
      <c r="B20" s="488">
        <v>366</v>
      </c>
      <c r="C20" s="488">
        <v>24413</v>
      </c>
      <c r="D20" s="488">
        <v>9265</v>
      </c>
      <c r="E20" s="496">
        <v>18731</v>
      </c>
      <c r="F20" s="138">
        <v>52775</v>
      </c>
      <c r="G20" s="389">
        <v>143.37704918032787</v>
      </c>
      <c r="H20" s="389">
        <v>249.2884938352517</v>
      </c>
      <c r="I20" s="389">
        <v>323.91041554236375</v>
      </c>
      <c r="J20" s="389">
        <v>290.32160589397256</v>
      </c>
    </row>
    <row r="21" spans="1:10" ht="12.75">
      <c r="A21" s="87" t="s">
        <v>268</v>
      </c>
      <c r="B21" s="488">
        <v>1327</v>
      </c>
      <c r="C21" s="488">
        <v>23606</v>
      </c>
      <c r="D21" s="488">
        <v>11057</v>
      </c>
      <c r="E21" s="496">
        <v>9219</v>
      </c>
      <c r="F21" s="138">
        <v>45209</v>
      </c>
      <c r="G21" s="389">
        <v>137.9879427279578</v>
      </c>
      <c r="H21" s="389">
        <v>249.71702109633145</v>
      </c>
      <c r="I21" s="389">
        <v>338.95360405173193</v>
      </c>
      <c r="J21" s="389">
        <v>303.52641284304156</v>
      </c>
    </row>
    <row r="22" spans="1:10" ht="12.75">
      <c r="A22" s="196" t="s">
        <v>345</v>
      </c>
      <c r="B22" s="573">
        <v>1972</v>
      </c>
      <c r="C22" s="573">
        <v>54423</v>
      </c>
      <c r="D22" s="573">
        <v>25515</v>
      </c>
      <c r="E22" s="574">
        <v>33279</v>
      </c>
      <c r="F22" s="416">
        <v>115189</v>
      </c>
      <c r="G22" s="393">
        <v>140.8448275862069</v>
      </c>
      <c r="H22" s="393">
        <v>248.78543997942046</v>
      </c>
      <c r="I22" s="393">
        <v>328.469527728787</v>
      </c>
      <c r="J22" s="393">
        <v>296.74281078157395</v>
      </c>
    </row>
    <row r="23" spans="1:10" ht="12.75">
      <c r="A23" s="87"/>
      <c r="B23" s="577"/>
      <c r="C23" s="577"/>
      <c r="D23" s="577"/>
      <c r="E23" s="577"/>
      <c r="F23" s="138"/>
      <c r="G23" s="389"/>
      <c r="H23" s="389"/>
      <c r="I23" s="389"/>
      <c r="J23" s="389"/>
    </row>
    <row r="24" spans="1:11" s="211" customFormat="1" ht="12.75">
      <c r="A24" s="196" t="s">
        <v>269</v>
      </c>
      <c r="B24" s="565" t="s">
        <v>74</v>
      </c>
      <c r="C24" s="415">
        <v>8508</v>
      </c>
      <c r="D24" s="415">
        <v>6303</v>
      </c>
      <c r="E24" s="717">
        <v>14992</v>
      </c>
      <c r="F24" s="416">
        <v>29803</v>
      </c>
      <c r="G24" s="565" t="s">
        <v>74</v>
      </c>
      <c r="H24" s="393">
        <v>254.70674659144333</v>
      </c>
      <c r="I24" s="393">
        <v>307.51657940663176</v>
      </c>
      <c r="J24" s="393">
        <v>304.74613127001066</v>
      </c>
      <c r="K24" s="196"/>
    </row>
    <row r="25" spans="1:10" ht="12.75">
      <c r="A25" s="87"/>
      <c r="B25" s="136"/>
      <c r="C25" s="136"/>
      <c r="D25" s="136"/>
      <c r="E25" s="181"/>
      <c r="F25" s="138"/>
      <c r="G25" s="389"/>
      <c r="H25" s="389"/>
      <c r="I25" s="389"/>
      <c r="J25" s="389"/>
    </row>
    <row r="26" spans="1:11" s="211" customFormat="1" ht="12.75">
      <c r="A26" s="196" t="s">
        <v>270</v>
      </c>
      <c r="B26" s="415">
        <v>5</v>
      </c>
      <c r="C26" s="415">
        <v>5562</v>
      </c>
      <c r="D26" s="415">
        <v>1835</v>
      </c>
      <c r="E26" s="717">
        <v>5125</v>
      </c>
      <c r="F26" s="416">
        <v>12527</v>
      </c>
      <c r="G26" s="393">
        <v>116.8</v>
      </c>
      <c r="H26" s="393">
        <v>243.11398777418194</v>
      </c>
      <c r="I26" s="393">
        <v>273.01089918256133</v>
      </c>
      <c r="J26" s="393">
        <v>290.0247804878049</v>
      </c>
      <c r="K26" s="196"/>
    </row>
    <row r="27" spans="1:10" ht="12.75">
      <c r="A27" s="87"/>
      <c r="B27" s="575"/>
      <c r="C27" s="575"/>
      <c r="D27" s="575"/>
      <c r="E27" s="576"/>
      <c r="F27" s="138"/>
      <c r="G27" s="389"/>
      <c r="H27" s="389"/>
      <c r="I27" s="389"/>
      <c r="J27" s="389"/>
    </row>
    <row r="28" spans="1:10" ht="12.75">
      <c r="A28" s="87" t="s">
        <v>271</v>
      </c>
      <c r="B28" s="488">
        <v>153</v>
      </c>
      <c r="C28" s="488">
        <v>38114</v>
      </c>
      <c r="D28" s="488">
        <v>287</v>
      </c>
      <c r="E28" s="496">
        <v>43779</v>
      </c>
      <c r="F28" s="136">
        <v>82333</v>
      </c>
      <c r="G28" s="389">
        <v>154.86274509803923</v>
      </c>
      <c r="H28" s="389">
        <v>247.12520333735634</v>
      </c>
      <c r="I28" s="389">
        <v>282.40418118466897</v>
      </c>
      <c r="J28" s="389">
        <v>277.1139130633408</v>
      </c>
    </row>
    <row r="29" spans="1:10" ht="12.75">
      <c r="A29" s="87" t="s">
        <v>272</v>
      </c>
      <c r="B29" s="488">
        <v>90</v>
      </c>
      <c r="C29" s="488">
        <v>10148</v>
      </c>
      <c r="D29" s="488">
        <v>207</v>
      </c>
      <c r="E29" s="496">
        <v>18362</v>
      </c>
      <c r="F29" s="136">
        <v>28807</v>
      </c>
      <c r="G29" s="389">
        <v>166.22222222222223</v>
      </c>
      <c r="H29" s="389">
        <v>239.3524832479306</v>
      </c>
      <c r="I29" s="389">
        <v>325.21739130434787</v>
      </c>
      <c r="J29" s="389">
        <v>290.1424681407254</v>
      </c>
    </row>
    <row r="30" spans="1:10" ht="12.75">
      <c r="A30" s="87" t="s">
        <v>273</v>
      </c>
      <c r="B30" s="488">
        <v>145</v>
      </c>
      <c r="C30" s="488">
        <v>12140</v>
      </c>
      <c r="D30" s="488">
        <v>24</v>
      </c>
      <c r="E30" s="496">
        <v>20992</v>
      </c>
      <c r="F30" s="136">
        <v>33301</v>
      </c>
      <c r="G30" s="389">
        <v>169.79310344827587</v>
      </c>
      <c r="H30" s="389">
        <v>259.83525535420097</v>
      </c>
      <c r="I30" s="389">
        <v>280</v>
      </c>
      <c r="J30" s="389">
        <v>279.4326410060976</v>
      </c>
    </row>
    <row r="31" spans="1:11" s="211" customFormat="1" ht="12.75">
      <c r="A31" s="196" t="s">
        <v>346</v>
      </c>
      <c r="B31" s="578">
        <v>388</v>
      </c>
      <c r="C31" s="578">
        <v>60402</v>
      </c>
      <c r="D31" s="578">
        <v>518</v>
      </c>
      <c r="E31" s="578">
        <v>83133</v>
      </c>
      <c r="F31" s="416">
        <v>144441</v>
      </c>
      <c r="G31" s="393">
        <v>163.07731958762886</v>
      </c>
      <c r="H31" s="393">
        <v>248.37387834839905</v>
      </c>
      <c r="I31" s="393">
        <v>299.4015444015444</v>
      </c>
      <c r="J31" s="393">
        <v>280.57709934682975</v>
      </c>
      <c r="K31" s="196"/>
    </row>
    <row r="32" spans="1:10" ht="12.75">
      <c r="A32" s="87"/>
      <c r="B32" s="577"/>
      <c r="C32" s="577"/>
      <c r="D32" s="577"/>
      <c r="E32" s="577"/>
      <c r="F32" s="138"/>
      <c r="G32" s="389"/>
      <c r="H32" s="389"/>
      <c r="I32" s="389"/>
      <c r="J32" s="389"/>
    </row>
    <row r="33" spans="1:10" ht="12.75">
      <c r="A33" s="87" t="s">
        <v>274</v>
      </c>
      <c r="B33" s="488">
        <v>4394</v>
      </c>
      <c r="C33" s="488">
        <v>133815</v>
      </c>
      <c r="D33" s="488">
        <v>9051</v>
      </c>
      <c r="E33" s="496">
        <v>196127</v>
      </c>
      <c r="F33" s="138">
        <v>343387</v>
      </c>
      <c r="G33" s="389">
        <v>160.60537096040053</v>
      </c>
      <c r="H33" s="389">
        <v>219.28632813959572</v>
      </c>
      <c r="I33" s="389">
        <v>308.7614628217877</v>
      </c>
      <c r="J33" s="389">
        <v>257.66263696482383</v>
      </c>
    </row>
    <row r="34" spans="1:10" ht="12.75">
      <c r="A34" s="87" t="s">
        <v>275</v>
      </c>
      <c r="B34" s="488">
        <v>1365</v>
      </c>
      <c r="C34" s="488">
        <v>14750</v>
      </c>
      <c r="D34" s="488">
        <v>1906</v>
      </c>
      <c r="E34" s="496">
        <v>67265</v>
      </c>
      <c r="F34" s="138">
        <v>85286</v>
      </c>
      <c r="G34" s="389">
        <v>159.19413919413918</v>
      </c>
      <c r="H34" s="389">
        <v>210.16745762711864</v>
      </c>
      <c r="I34" s="389">
        <v>236.41133263378805</v>
      </c>
      <c r="J34" s="389">
        <v>239.4410168735598</v>
      </c>
    </row>
    <row r="35" spans="1:10" ht="12.75">
      <c r="A35" s="87" t="s">
        <v>276</v>
      </c>
      <c r="B35" s="488">
        <v>1383</v>
      </c>
      <c r="C35" s="488">
        <v>9094</v>
      </c>
      <c r="D35" s="488">
        <v>6860</v>
      </c>
      <c r="E35" s="496">
        <v>70018</v>
      </c>
      <c r="F35" s="138">
        <v>87355</v>
      </c>
      <c r="G35" s="389">
        <v>164.5697758496023</v>
      </c>
      <c r="H35" s="389">
        <v>245.38376951836375</v>
      </c>
      <c r="I35" s="389">
        <v>287.1137026239067</v>
      </c>
      <c r="J35" s="389">
        <v>259.0391042303408</v>
      </c>
    </row>
    <row r="36" spans="1:10" ht="12.75">
      <c r="A36" s="87" t="s">
        <v>277</v>
      </c>
      <c r="B36" s="488">
        <v>79</v>
      </c>
      <c r="C36" s="488">
        <v>5135</v>
      </c>
      <c r="D36" s="488">
        <v>147</v>
      </c>
      <c r="E36" s="496">
        <v>6906</v>
      </c>
      <c r="F36" s="138">
        <v>12267</v>
      </c>
      <c r="G36" s="389">
        <v>139.2405063291139</v>
      </c>
      <c r="H36" s="389">
        <v>231.37293086660176</v>
      </c>
      <c r="I36" s="389">
        <v>251.70068027210885</v>
      </c>
      <c r="J36" s="389">
        <v>291.1960613958876</v>
      </c>
    </row>
    <row r="37" spans="1:11" s="211" customFormat="1" ht="12.75">
      <c r="A37" s="196" t="s">
        <v>278</v>
      </c>
      <c r="B37" s="578">
        <v>7221</v>
      </c>
      <c r="C37" s="578">
        <v>162794</v>
      </c>
      <c r="D37" s="578">
        <v>17964</v>
      </c>
      <c r="E37" s="578">
        <v>340316</v>
      </c>
      <c r="F37" s="416">
        <v>528295</v>
      </c>
      <c r="G37" s="393">
        <v>160.86414624013295</v>
      </c>
      <c r="H37" s="393">
        <v>220.29921250168925</v>
      </c>
      <c r="I37" s="393">
        <v>292.35136940547756</v>
      </c>
      <c r="J37" s="393">
        <v>255.0247417106454</v>
      </c>
      <c r="K37" s="196"/>
    </row>
    <row r="38" spans="1:10" ht="12.75">
      <c r="A38" s="87"/>
      <c r="B38" s="577"/>
      <c r="C38" s="577"/>
      <c r="D38" s="577"/>
      <c r="E38" s="577"/>
      <c r="F38" s="138"/>
      <c r="G38" s="389"/>
      <c r="H38" s="389"/>
      <c r="I38" s="389"/>
      <c r="J38" s="389"/>
    </row>
    <row r="39" spans="1:11" s="211" customFormat="1" ht="12.75">
      <c r="A39" s="196" t="s">
        <v>279</v>
      </c>
      <c r="B39" s="415">
        <v>425</v>
      </c>
      <c r="C39" s="415">
        <v>3067</v>
      </c>
      <c r="D39" s="415">
        <v>2420</v>
      </c>
      <c r="E39" s="717">
        <v>6709</v>
      </c>
      <c r="F39" s="416">
        <v>12621</v>
      </c>
      <c r="G39" s="393">
        <v>150.3035294117647</v>
      </c>
      <c r="H39" s="393">
        <v>192.20052168242583</v>
      </c>
      <c r="I39" s="393">
        <v>256.5181818181818</v>
      </c>
      <c r="J39" s="393">
        <v>246.7287226114175</v>
      </c>
      <c r="K39" s="196"/>
    </row>
    <row r="40" spans="1:10" ht="12.75">
      <c r="A40" s="87"/>
      <c r="B40" s="577"/>
      <c r="C40" s="577"/>
      <c r="D40" s="577"/>
      <c r="E40" s="577"/>
      <c r="F40" s="138"/>
      <c r="G40" s="389"/>
      <c r="H40" s="389"/>
      <c r="I40" s="389"/>
      <c r="J40" s="389"/>
    </row>
    <row r="41" spans="1:10" ht="12.75">
      <c r="A41" s="87" t="s">
        <v>280</v>
      </c>
      <c r="B41" s="488">
        <v>7629</v>
      </c>
      <c r="C41" s="488">
        <v>10893</v>
      </c>
      <c r="D41" s="488">
        <v>581</v>
      </c>
      <c r="E41" s="496">
        <v>27427</v>
      </c>
      <c r="F41" s="138">
        <v>46530</v>
      </c>
      <c r="G41" s="389">
        <v>157.0152051382881</v>
      </c>
      <c r="H41" s="389">
        <v>210.7177086202148</v>
      </c>
      <c r="I41" s="389">
        <v>317.6695352839931</v>
      </c>
      <c r="J41" s="389">
        <v>274.00196886279946</v>
      </c>
    </row>
    <row r="42" spans="1:10" ht="12.75">
      <c r="A42" s="87" t="s">
        <v>281</v>
      </c>
      <c r="B42" s="488">
        <v>1961</v>
      </c>
      <c r="C42" s="488">
        <v>7932</v>
      </c>
      <c r="D42" s="488">
        <v>5808</v>
      </c>
      <c r="E42" s="496">
        <v>12726</v>
      </c>
      <c r="F42" s="138">
        <v>28427</v>
      </c>
      <c r="G42" s="389">
        <v>151.87047424783273</v>
      </c>
      <c r="H42" s="389">
        <v>272.042107917297</v>
      </c>
      <c r="I42" s="389">
        <v>327.403064738292</v>
      </c>
      <c r="J42" s="389">
        <v>293.1007386452931</v>
      </c>
    </row>
    <row r="43" spans="1:10" ht="12.75">
      <c r="A43" s="87" t="s">
        <v>282</v>
      </c>
      <c r="B43" s="488">
        <v>13759</v>
      </c>
      <c r="C43" s="488">
        <v>20251</v>
      </c>
      <c r="D43" s="488">
        <v>10140</v>
      </c>
      <c r="E43" s="496">
        <v>22156</v>
      </c>
      <c r="F43" s="138">
        <v>66306</v>
      </c>
      <c r="G43" s="389">
        <v>154.60127916272984</v>
      </c>
      <c r="H43" s="389">
        <v>233.78544269418794</v>
      </c>
      <c r="I43" s="389">
        <v>306.5665680473373</v>
      </c>
      <c r="J43" s="389">
        <v>261.41920924354577</v>
      </c>
    </row>
    <row r="44" spans="1:10" ht="12.75">
      <c r="A44" s="87" t="s">
        <v>283</v>
      </c>
      <c r="B44" s="488">
        <v>5023</v>
      </c>
      <c r="C44" s="488">
        <v>7664</v>
      </c>
      <c r="D44" s="488">
        <v>10343</v>
      </c>
      <c r="E44" s="496">
        <v>8824</v>
      </c>
      <c r="F44" s="138">
        <v>31854</v>
      </c>
      <c r="G44" s="389">
        <v>154.6922158072865</v>
      </c>
      <c r="H44" s="389">
        <v>229.11743215031316</v>
      </c>
      <c r="I44" s="389">
        <v>224.42714879628736</v>
      </c>
      <c r="J44" s="389">
        <v>286.2750453309157</v>
      </c>
    </row>
    <row r="45" spans="1:10" ht="12.75">
      <c r="A45" s="87" t="s">
        <v>284</v>
      </c>
      <c r="B45" s="488">
        <v>6554</v>
      </c>
      <c r="C45" s="488">
        <v>14924</v>
      </c>
      <c r="D45" s="488">
        <v>36649</v>
      </c>
      <c r="E45" s="496">
        <v>48043</v>
      </c>
      <c r="F45" s="138">
        <v>106170</v>
      </c>
      <c r="G45" s="389">
        <v>157.15624046383888</v>
      </c>
      <c r="H45" s="389">
        <v>210.2357276869472</v>
      </c>
      <c r="I45" s="389">
        <v>248.8560670141068</v>
      </c>
      <c r="J45" s="389">
        <v>308.9580584060113</v>
      </c>
    </row>
    <row r="46" spans="1:10" ht="12.75">
      <c r="A46" s="87" t="s">
        <v>285</v>
      </c>
      <c r="B46" s="488">
        <v>152</v>
      </c>
      <c r="C46" s="488">
        <v>4841</v>
      </c>
      <c r="D46" s="488">
        <v>2999</v>
      </c>
      <c r="E46" s="496">
        <v>10015</v>
      </c>
      <c r="F46" s="138">
        <v>18007</v>
      </c>
      <c r="G46" s="389">
        <v>156.08552631578948</v>
      </c>
      <c r="H46" s="389">
        <v>215.81801280727126</v>
      </c>
      <c r="I46" s="389">
        <v>260.9409803267756</v>
      </c>
      <c r="J46" s="389">
        <v>300.0993509735397</v>
      </c>
    </row>
    <row r="47" spans="1:10" ht="12.75">
      <c r="A47" s="87" t="s">
        <v>286</v>
      </c>
      <c r="B47" s="488">
        <v>2</v>
      </c>
      <c r="C47" s="488">
        <v>1561</v>
      </c>
      <c r="D47" s="488">
        <v>40</v>
      </c>
      <c r="E47" s="496">
        <v>1839</v>
      </c>
      <c r="F47" s="138">
        <v>3442</v>
      </c>
      <c r="G47" s="389">
        <v>90</v>
      </c>
      <c r="H47" s="389">
        <v>215.01665598975015</v>
      </c>
      <c r="I47" s="389">
        <v>222.5</v>
      </c>
      <c r="J47" s="389">
        <v>254.05328983143013</v>
      </c>
    </row>
    <row r="48" spans="1:10" ht="12.75">
      <c r="A48" s="87" t="s">
        <v>287</v>
      </c>
      <c r="B48" s="488">
        <v>3</v>
      </c>
      <c r="C48" s="488">
        <v>23406</v>
      </c>
      <c r="D48" s="488">
        <v>7551</v>
      </c>
      <c r="E48" s="496">
        <v>38789</v>
      </c>
      <c r="F48" s="138">
        <v>69749</v>
      </c>
      <c r="G48" s="389">
        <v>147.66666666666666</v>
      </c>
      <c r="H48" s="389">
        <v>227.7709988891737</v>
      </c>
      <c r="I48" s="389">
        <v>267.37253343927955</v>
      </c>
      <c r="J48" s="389">
        <v>298.6764546649823</v>
      </c>
    </row>
    <row r="49" spans="1:10" ht="12.75">
      <c r="A49" s="87" t="s">
        <v>288</v>
      </c>
      <c r="B49" s="488">
        <v>4596</v>
      </c>
      <c r="C49" s="488">
        <v>6602</v>
      </c>
      <c r="D49" s="488">
        <v>14869</v>
      </c>
      <c r="E49" s="496">
        <v>11026</v>
      </c>
      <c r="F49" s="138">
        <v>37093</v>
      </c>
      <c r="G49" s="389">
        <v>159.5676675369887</v>
      </c>
      <c r="H49" s="389">
        <v>230.09678885186307</v>
      </c>
      <c r="I49" s="389">
        <v>250.47790705494654</v>
      </c>
      <c r="J49" s="389">
        <v>284.5616724106657</v>
      </c>
    </row>
    <row r="50" spans="1:11" s="211" customFormat="1" ht="12.75">
      <c r="A50" s="196" t="s">
        <v>347</v>
      </c>
      <c r="B50" s="578">
        <v>39679</v>
      </c>
      <c r="C50" s="578">
        <v>98074</v>
      </c>
      <c r="D50" s="578">
        <v>88980</v>
      </c>
      <c r="E50" s="578">
        <v>180845</v>
      </c>
      <c r="F50" s="416">
        <v>407578</v>
      </c>
      <c r="G50" s="393">
        <v>155.94112754857736</v>
      </c>
      <c r="H50" s="393">
        <v>227.49976548320655</v>
      </c>
      <c r="I50" s="393">
        <v>260.4071926275568</v>
      </c>
      <c r="J50" s="393">
        <v>290.8681799330919</v>
      </c>
      <c r="K50" s="196"/>
    </row>
    <row r="51" spans="1:10" ht="12.75">
      <c r="A51" s="87"/>
      <c r="B51" s="577"/>
      <c r="C51" s="577"/>
      <c r="D51" s="577"/>
      <c r="E51" s="577"/>
      <c r="F51" s="138"/>
      <c r="G51" s="389"/>
      <c r="H51" s="389"/>
      <c r="I51" s="389"/>
      <c r="J51" s="389"/>
    </row>
    <row r="52" spans="1:11" s="211" customFormat="1" ht="12.75">
      <c r="A52" s="196" t="s">
        <v>289</v>
      </c>
      <c r="B52" s="415">
        <v>1240</v>
      </c>
      <c r="C52" s="579">
        <v>91577</v>
      </c>
      <c r="D52" s="415">
        <v>15202</v>
      </c>
      <c r="E52" s="717">
        <v>179548</v>
      </c>
      <c r="F52" s="416">
        <v>287567</v>
      </c>
      <c r="G52" s="393">
        <v>161.73790322580646</v>
      </c>
      <c r="H52" s="393">
        <v>248.0017471635891</v>
      </c>
      <c r="I52" s="393">
        <v>294.43717931851074</v>
      </c>
      <c r="J52" s="393">
        <v>310.52810390536234</v>
      </c>
      <c r="K52" s="196"/>
    </row>
    <row r="53" spans="1:10" ht="12.75">
      <c r="A53" s="87"/>
      <c r="B53" s="577"/>
      <c r="C53" s="577"/>
      <c r="D53" s="577"/>
      <c r="E53" s="577"/>
      <c r="F53" s="138"/>
      <c r="G53" s="389"/>
      <c r="H53" s="389"/>
      <c r="I53" s="389"/>
      <c r="J53" s="389"/>
    </row>
    <row r="54" spans="1:10" ht="12.75">
      <c r="A54" s="87" t="s">
        <v>290</v>
      </c>
      <c r="B54" s="488">
        <v>4</v>
      </c>
      <c r="C54" s="488">
        <v>59</v>
      </c>
      <c r="D54" s="488">
        <v>8354</v>
      </c>
      <c r="E54" s="496">
        <v>4298</v>
      </c>
      <c r="F54" s="138">
        <v>12715</v>
      </c>
      <c r="G54" s="389">
        <v>163.5</v>
      </c>
      <c r="H54" s="389">
        <v>201.47457627118644</v>
      </c>
      <c r="I54" s="389">
        <v>300.7473066794349</v>
      </c>
      <c r="J54" s="389">
        <v>330.69125174499766</v>
      </c>
    </row>
    <row r="55" spans="1:10" ht="12.75">
      <c r="A55" s="87" t="s">
        <v>291</v>
      </c>
      <c r="B55" s="488">
        <v>118</v>
      </c>
      <c r="C55" s="488">
        <v>6402</v>
      </c>
      <c r="D55" s="488">
        <v>8503</v>
      </c>
      <c r="E55" s="496">
        <v>38171</v>
      </c>
      <c r="F55" s="138">
        <v>53194</v>
      </c>
      <c r="G55" s="389">
        <v>121.83050847457628</v>
      </c>
      <c r="H55" s="389">
        <v>212.85473289597002</v>
      </c>
      <c r="I55" s="389">
        <v>285.33047159825946</v>
      </c>
      <c r="J55" s="389">
        <v>293.2639700296036</v>
      </c>
    </row>
    <row r="56" spans="1:10" ht="12.75">
      <c r="A56" s="87" t="s">
        <v>292</v>
      </c>
      <c r="B56" s="488">
        <v>11</v>
      </c>
      <c r="C56" s="488">
        <v>33</v>
      </c>
      <c r="D56" s="98" t="s">
        <v>74</v>
      </c>
      <c r="E56" s="496">
        <v>6965</v>
      </c>
      <c r="F56" s="138">
        <v>7009</v>
      </c>
      <c r="G56" s="389">
        <v>166.36363636363637</v>
      </c>
      <c r="H56" s="389">
        <v>189.3939393939394</v>
      </c>
      <c r="I56" s="98" t="s">
        <v>74</v>
      </c>
      <c r="J56" s="389">
        <v>300.6739411342426</v>
      </c>
    </row>
    <row r="57" spans="1:10" ht="12.75">
      <c r="A57" s="87" t="s">
        <v>293</v>
      </c>
      <c r="B57" s="488">
        <v>9</v>
      </c>
      <c r="C57" s="488">
        <v>144</v>
      </c>
      <c r="D57" s="98" t="s">
        <v>74</v>
      </c>
      <c r="E57" s="496">
        <v>846</v>
      </c>
      <c r="F57" s="138">
        <v>999</v>
      </c>
      <c r="G57" s="389">
        <v>163.33333333333334</v>
      </c>
      <c r="H57" s="389">
        <v>203.84027777777777</v>
      </c>
      <c r="I57" s="98" t="s">
        <v>74</v>
      </c>
      <c r="J57" s="389">
        <v>267.7080378250591</v>
      </c>
    </row>
    <row r="58" spans="1:10" ht="12.75">
      <c r="A58" s="87" t="s">
        <v>294</v>
      </c>
      <c r="B58" s="488">
        <v>815</v>
      </c>
      <c r="C58" s="488">
        <v>16478</v>
      </c>
      <c r="D58" s="488">
        <v>18200</v>
      </c>
      <c r="E58" s="496">
        <v>91866</v>
      </c>
      <c r="F58" s="138">
        <v>127359</v>
      </c>
      <c r="G58" s="389">
        <v>118.51533742331289</v>
      </c>
      <c r="H58" s="389">
        <v>246.63029493870616</v>
      </c>
      <c r="I58" s="389">
        <v>303.2297802197802</v>
      </c>
      <c r="J58" s="389">
        <v>308.3356410423878</v>
      </c>
    </row>
    <row r="59" spans="1:11" s="211" customFormat="1" ht="12.75">
      <c r="A59" s="196" t="s">
        <v>295</v>
      </c>
      <c r="B59" s="578">
        <v>957</v>
      </c>
      <c r="C59" s="578">
        <v>23116</v>
      </c>
      <c r="D59" s="578">
        <v>35057</v>
      </c>
      <c r="E59" s="578">
        <v>142146</v>
      </c>
      <c r="F59" s="416">
        <v>201276</v>
      </c>
      <c r="G59" s="393">
        <v>120.08359456635318</v>
      </c>
      <c r="H59" s="393">
        <v>236.8125973351791</v>
      </c>
      <c r="I59" s="393">
        <v>298.2967738254842</v>
      </c>
      <c r="J59" s="393">
        <v>304.3471290082029</v>
      </c>
      <c r="K59" s="196"/>
    </row>
    <row r="60" spans="1:10" ht="12.75">
      <c r="A60" s="87"/>
      <c r="B60" s="577"/>
      <c r="C60" s="577"/>
      <c r="D60" s="577"/>
      <c r="E60" s="577"/>
      <c r="F60" s="138"/>
      <c r="G60" s="389"/>
      <c r="H60" s="389"/>
      <c r="I60" s="389"/>
      <c r="J60" s="389"/>
    </row>
    <row r="61" spans="1:10" ht="12.75">
      <c r="A61" s="87" t="s">
        <v>296</v>
      </c>
      <c r="B61" s="136">
        <v>120</v>
      </c>
      <c r="C61" s="136">
        <v>17066</v>
      </c>
      <c r="D61" s="98" t="s">
        <v>74</v>
      </c>
      <c r="E61" s="181">
        <v>17281</v>
      </c>
      <c r="F61" s="138">
        <v>34467</v>
      </c>
      <c r="G61" s="389">
        <v>151.04166666666666</v>
      </c>
      <c r="H61" s="389">
        <v>276.98904254072426</v>
      </c>
      <c r="I61" s="98" t="s">
        <v>74</v>
      </c>
      <c r="J61" s="389">
        <v>276.3930906776228</v>
      </c>
    </row>
    <row r="62" spans="1:10" ht="12.75">
      <c r="A62" s="87" t="s">
        <v>297</v>
      </c>
      <c r="B62" s="136">
        <v>257</v>
      </c>
      <c r="C62" s="136">
        <v>625</v>
      </c>
      <c r="D62" s="136">
        <v>22</v>
      </c>
      <c r="E62" s="181">
        <v>2561</v>
      </c>
      <c r="F62" s="138">
        <v>3465</v>
      </c>
      <c r="G62" s="389">
        <v>169.5330739299611</v>
      </c>
      <c r="H62" s="389">
        <v>222.9888</v>
      </c>
      <c r="I62" s="389">
        <v>266.59090909090907</v>
      </c>
      <c r="J62" s="389">
        <v>258.8809058961343</v>
      </c>
    </row>
    <row r="63" spans="1:10" ht="12.75">
      <c r="A63" s="87" t="s">
        <v>298</v>
      </c>
      <c r="B63" s="136">
        <v>10306</v>
      </c>
      <c r="C63" s="136">
        <v>11583</v>
      </c>
      <c r="D63" s="136">
        <v>3052</v>
      </c>
      <c r="E63" s="181">
        <v>22952</v>
      </c>
      <c r="F63" s="138">
        <v>47893</v>
      </c>
      <c r="G63" s="389">
        <v>155.68891907626625</v>
      </c>
      <c r="H63" s="389">
        <v>229.77294310627644</v>
      </c>
      <c r="I63" s="389">
        <v>296.3106159895151</v>
      </c>
      <c r="J63" s="389">
        <v>279.2863367026838</v>
      </c>
    </row>
    <row r="64" spans="1:11" s="211" customFormat="1" ht="12.75">
      <c r="A64" s="196" t="s">
        <v>299</v>
      </c>
      <c r="B64" s="578">
        <v>10683</v>
      </c>
      <c r="C64" s="578">
        <v>29274</v>
      </c>
      <c r="D64" s="578">
        <v>3074</v>
      </c>
      <c r="E64" s="578">
        <v>42794</v>
      </c>
      <c r="F64" s="416">
        <v>85825</v>
      </c>
      <c r="G64" s="393">
        <v>155.96976504727138</v>
      </c>
      <c r="H64" s="393">
        <v>257.1538908246226</v>
      </c>
      <c r="I64" s="393">
        <v>296.097918022121</v>
      </c>
      <c r="J64" s="393">
        <v>276.8968313314951</v>
      </c>
      <c r="K64" s="196"/>
    </row>
    <row r="65" spans="1:10" ht="12.75">
      <c r="A65" s="87"/>
      <c r="B65" s="577"/>
      <c r="C65" s="577"/>
      <c r="D65" s="577"/>
      <c r="E65" s="577"/>
      <c r="F65" s="138"/>
      <c r="G65" s="389"/>
      <c r="H65" s="389"/>
      <c r="I65" s="389"/>
      <c r="J65" s="389"/>
    </row>
    <row r="66" spans="1:11" s="211" customFormat="1" ht="12.75">
      <c r="A66" s="196" t="s">
        <v>300</v>
      </c>
      <c r="B66" s="565" t="s">
        <v>74</v>
      </c>
      <c r="C66" s="415">
        <v>26560</v>
      </c>
      <c r="D66" s="565" t="s">
        <v>74</v>
      </c>
      <c r="E66" s="717">
        <v>26901</v>
      </c>
      <c r="F66" s="416">
        <v>53461</v>
      </c>
      <c r="G66" s="565" t="s">
        <v>74</v>
      </c>
      <c r="H66" s="393">
        <v>294.91984186746987</v>
      </c>
      <c r="I66" s="565" t="s">
        <v>74</v>
      </c>
      <c r="J66" s="393">
        <v>295.54083491320023</v>
      </c>
      <c r="K66" s="196"/>
    </row>
    <row r="67" spans="1:10" ht="12.75">
      <c r="A67" s="87"/>
      <c r="B67" s="136"/>
      <c r="C67" s="136"/>
      <c r="D67" s="136"/>
      <c r="E67" s="181"/>
      <c r="F67" s="138"/>
      <c r="G67" s="389"/>
      <c r="H67" s="389"/>
      <c r="I67" s="389"/>
      <c r="J67" s="389"/>
    </row>
    <row r="68" spans="1:10" ht="12.75">
      <c r="A68" s="87" t="s">
        <v>301</v>
      </c>
      <c r="B68" s="136">
        <v>107</v>
      </c>
      <c r="C68" s="136">
        <v>1716</v>
      </c>
      <c r="D68" s="136">
        <v>1578</v>
      </c>
      <c r="E68" s="181">
        <v>6341</v>
      </c>
      <c r="F68" s="138">
        <v>9742</v>
      </c>
      <c r="G68" s="389">
        <v>119.90654205607477</v>
      </c>
      <c r="H68" s="389">
        <v>213.94405594405595</v>
      </c>
      <c r="I68" s="389">
        <v>228.9543726235741</v>
      </c>
      <c r="J68" s="389">
        <v>268.3321242706198</v>
      </c>
    </row>
    <row r="69" spans="1:10" ht="12.75">
      <c r="A69" s="87" t="s">
        <v>302</v>
      </c>
      <c r="B69" s="136">
        <v>584</v>
      </c>
      <c r="C69" s="136">
        <v>2308</v>
      </c>
      <c r="D69" s="136">
        <v>1861</v>
      </c>
      <c r="E69" s="181">
        <v>8336</v>
      </c>
      <c r="F69" s="138">
        <v>13089</v>
      </c>
      <c r="G69" s="389">
        <v>137.04794520547946</v>
      </c>
      <c r="H69" s="389">
        <v>224.04636048526865</v>
      </c>
      <c r="I69" s="389">
        <v>245.01880709296074</v>
      </c>
      <c r="J69" s="389">
        <v>268.0999280230327</v>
      </c>
    </row>
    <row r="70" spans="1:11" s="211" customFormat="1" ht="12.75">
      <c r="A70" s="196" t="s">
        <v>303</v>
      </c>
      <c r="B70" s="415">
        <v>691</v>
      </c>
      <c r="C70" s="415">
        <v>4024</v>
      </c>
      <c r="D70" s="415">
        <v>3439</v>
      </c>
      <c r="E70" s="717">
        <v>14677</v>
      </c>
      <c r="F70" s="416">
        <v>22831</v>
      </c>
      <c r="G70" s="393">
        <v>134.39363241678728</v>
      </c>
      <c r="H70" s="393">
        <v>219.73832007952288</v>
      </c>
      <c r="I70" s="393">
        <v>237.6475719685955</v>
      </c>
      <c r="J70" s="393">
        <v>268.2002452817333</v>
      </c>
      <c r="K70" s="196"/>
    </row>
    <row r="71" spans="1:10" ht="12.75">
      <c r="A71" s="87"/>
      <c r="B71" s="136"/>
      <c r="C71" s="136"/>
      <c r="D71" s="136"/>
      <c r="E71" s="181"/>
      <c r="F71" s="138"/>
      <c r="G71" s="389"/>
      <c r="H71" s="389"/>
      <c r="I71" s="389"/>
      <c r="J71" s="389"/>
    </row>
    <row r="72" spans="1:10" ht="12.75">
      <c r="A72" s="87" t="s">
        <v>304</v>
      </c>
      <c r="B72" s="136">
        <v>37</v>
      </c>
      <c r="C72" s="136">
        <v>1471</v>
      </c>
      <c r="D72" s="136">
        <v>42</v>
      </c>
      <c r="E72" s="181">
        <v>2648</v>
      </c>
      <c r="F72" s="138">
        <v>4198</v>
      </c>
      <c r="G72" s="389">
        <v>168.02702702702703</v>
      </c>
      <c r="H72" s="389">
        <v>234.54792658055743</v>
      </c>
      <c r="I72" s="389">
        <v>239.45238095238096</v>
      </c>
      <c r="J72" s="389">
        <v>297.964501510574</v>
      </c>
    </row>
    <row r="73" spans="1:10" ht="12.75">
      <c r="A73" s="87" t="s">
        <v>305</v>
      </c>
      <c r="B73" s="397" t="s">
        <v>74</v>
      </c>
      <c r="C73" s="136">
        <v>9396</v>
      </c>
      <c r="D73" s="136">
        <v>779</v>
      </c>
      <c r="E73" s="181">
        <v>9409</v>
      </c>
      <c r="F73" s="138">
        <v>19584</v>
      </c>
      <c r="G73" s="565" t="s">
        <v>74</v>
      </c>
      <c r="H73" s="389">
        <v>249.63601532567048</v>
      </c>
      <c r="I73" s="389">
        <v>259.3453145057766</v>
      </c>
      <c r="J73" s="389">
        <v>308.1432670847061</v>
      </c>
    </row>
    <row r="74" spans="1:10" ht="12.75">
      <c r="A74" s="87" t="s">
        <v>306</v>
      </c>
      <c r="B74" s="136">
        <v>75</v>
      </c>
      <c r="C74" s="136">
        <v>4247</v>
      </c>
      <c r="D74" s="136">
        <v>148</v>
      </c>
      <c r="E74" s="181">
        <v>30</v>
      </c>
      <c r="F74" s="138">
        <v>4500</v>
      </c>
      <c r="G74" s="389">
        <v>138.13333333333333</v>
      </c>
      <c r="H74" s="389">
        <v>262.8721450435602</v>
      </c>
      <c r="I74" s="389">
        <v>276.5878378378378</v>
      </c>
      <c r="J74" s="389">
        <v>264.3333333333333</v>
      </c>
    </row>
    <row r="75" spans="1:10" ht="12.75">
      <c r="A75" s="87" t="s">
        <v>307</v>
      </c>
      <c r="B75" s="136">
        <v>57</v>
      </c>
      <c r="C75" s="136">
        <v>4233</v>
      </c>
      <c r="D75" s="136">
        <v>9</v>
      </c>
      <c r="E75" s="181">
        <v>264</v>
      </c>
      <c r="F75" s="138">
        <v>4563</v>
      </c>
      <c r="G75" s="389">
        <v>151.6315789473684</v>
      </c>
      <c r="H75" s="389">
        <v>243.66430427592724</v>
      </c>
      <c r="I75" s="389">
        <v>289.44444444444446</v>
      </c>
      <c r="J75" s="389">
        <v>268.3333333333333</v>
      </c>
    </row>
    <row r="76" spans="1:10" ht="12.75">
      <c r="A76" s="87" t="s">
        <v>308</v>
      </c>
      <c r="B76" s="136">
        <v>107</v>
      </c>
      <c r="C76" s="98" t="s">
        <v>74</v>
      </c>
      <c r="D76" s="136">
        <v>9</v>
      </c>
      <c r="E76" s="181">
        <v>452</v>
      </c>
      <c r="F76" s="138">
        <v>568</v>
      </c>
      <c r="G76" s="389">
        <v>145.50467289719626</v>
      </c>
      <c r="H76" s="565" t="s">
        <v>74</v>
      </c>
      <c r="I76" s="389">
        <v>400</v>
      </c>
      <c r="J76" s="389">
        <v>241.84070796460176</v>
      </c>
    </row>
    <row r="77" spans="1:10" ht="12.75">
      <c r="A77" s="87" t="s">
        <v>309</v>
      </c>
      <c r="B77" s="136">
        <v>15</v>
      </c>
      <c r="C77" s="136">
        <v>499</v>
      </c>
      <c r="D77" s="136">
        <v>47</v>
      </c>
      <c r="E77" s="181">
        <v>1789</v>
      </c>
      <c r="F77" s="138">
        <v>2350</v>
      </c>
      <c r="G77" s="389">
        <v>164</v>
      </c>
      <c r="H77" s="389">
        <v>228.34669338677355</v>
      </c>
      <c r="I77" s="389">
        <v>230.31914893617025</v>
      </c>
      <c r="J77" s="389">
        <v>316.00335382895474</v>
      </c>
    </row>
    <row r="78" spans="1:10" ht="12.75">
      <c r="A78" s="87" t="s">
        <v>310</v>
      </c>
      <c r="B78" s="98" t="s">
        <v>74</v>
      </c>
      <c r="C78" s="136">
        <v>14644</v>
      </c>
      <c r="D78" s="136">
        <v>1573</v>
      </c>
      <c r="E78" s="181">
        <v>3244</v>
      </c>
      <c r="F78" s="138">
        <v>19461</v>
      </c>
      <c r="G78" s="565" t="s">
        <v>74</v>
      </c>
      <c r="H78" s="389">
        <v>274.0111991259219</v>
      </c>
      <c r="I78" s="389">
        <v>286.50985378258105</v>
      </c>
      <c r="J78" s="389">
        <v>286.93588162762023</v>
      </c>
    </row>
    <row r="79" spans="1:10" ht="12.75">
      <c r="A79" s="87" t="s">
        <v>311</v>
      </c>
      <c r="B79" s="136">
        <v>334</v>
      </c>
      <c r="C79" s="136">
        <v>7578</v>
      </c>
      <c r="D79" s="136">
        <v>21214</v>
      </c>
      <c r="E79" s="181">
        <v>37876</v>
      </c>
      <c r="F79" s="138">
        <v>67002</v>
      </c>
      <c r="G79" s="389">
        <v>156.8562874251497</v>
      </c>
      <c r="H79" s="389">
        <v>249.62971760358934</v>
      </c>
      <c r="I79" s="389">
        <v>241.07084943904968</v>
      </c>
      <c r="J79" s="389">
        <v>262.38359383250605</v>
      </c>
    </row>
    <row r="80" spans="1:11" s="211" customFormat="1" ht="12.75">
      <c r="A80" s="196" t="s">
        <v>348</v>
      </c>
      <c r="B80" s="578">
        <v>625</v>
      </c>
      <c r="C80" s="578">
        <v>42068</v>
      </c>
      <c r="D80" s="578">
        <v>23821</v>
      </c>
      <c r="E80" s="578">
        <v>55712</v>
      </c>
      <c r="F80" s="416">
        <v>122226</v>
      </c>
      <c r="G80" s="393">
        <v>153.0224</v>
      </c>
      <c r="H80" s="393">
        <v>258.07521156223254</v>
      </c>
      <c r="I80" s="393">
        <v>244.94391503295412</v>
      </c>
      <c r="J80" s="393">
        <v>274.8169694141298</v>
      </c>
      <c r="K80" s="196"/>
    </row>
    <row r="81" spans="1:10" ht="12.75">
      <c r="A81" s="87"/>
      <c r="B81" s="577"/>
      <c r="C81" s="577"/>
      <c r="D81" s="577"/>
      <c r="E81" s="577"/>
      <c r="F81" s="138"/>
      <c r="G81" s="389"/>
      <c r="H81" s="389"/>
      <c r="I81" s="389"/>
      <c r="J81" s="389"/>
    </row>
    <row r="82" spans="1:10" ht="12.75">
      <c r="A82" s="87" t="s">
        <v>312</v>
      </c>
      <c r="B82" s="136">
        <v>574</v>
      </c>
      <c r="C82" s="136">
        <v>817</v>
      </c>
      <c r="D82" s="136">
        <v>1526</v>
      </c>
      <c r="E82" s="181">
        <v>1146</v>
      </c>
      <c r="F82" s="138">
        <v>4063</v>
      </c>
      <c r="G82" s="389">
        <v>163.52787456445992</v>
      </c>
      <c r="H82" s="389">
        <v>195.86903304773563</v>
      </c>
      <c r="I82" s="389">
        <v>285.17758846657927</v>
      </c>
      <c r="J82" s="389">
        <v>303.9668411867365</v>
      </c>
    </row>
    <row r="83" spans="1:10" ht="12.75">
      <c r="A83" s="87" t="s">
        <v>313</v>
      </c>
      <c r="B83" s="136">
        <v>388</v>
      </c>
      <c r="C83" s="136">
        <v>814</v>
      </c>
      <c r="D83" s="136">
        <v>1440</v>
      </c>
      <c r="E83" s="181">
        <v>1391</v>
      </c>
      <c r="F83" s="138">
        <v>4033</v>
      </c>
      <c r="G83" s="389">
        <v>143.43041237113403</v>
      </c>
      <c r="H83" s="389">
        <v>204.87346437346437</v>
      </c>
      <c r="I83" s="389">
        <v>277.10833333333335</v>
      </c>
      <c r="J83" s="389">
        <v>272.91876347951114</v>
      </c>
    </row>
    <row r="84" spans="1:10" ht="12.75">
      <c r="A84" s="196" t="s">
        <v>314</v>
      </c>
      <c r="B84" s="578">
        <v>962</v>
      </c>
      <c r="C84" s="578">
        <v>1631</v>
      </c>
      <c r="D84" s="578">
        <v>2966</v>
      </c>
      <c r="E84" s="578">
        <v>2537</v>
      </c>
      <c r="F84" s="416">
        <v>8096</v>
      </c>
      <c r="G84" s="393">
        <v>155.42203742203742</v>
      </c>
      <c r="H84" s="393">
        <v>200.36296750459843</v>
      </c>
      <c r="I84" s="393">
        <v>281.2599460552933</v>
      </c>
      <c r="J84" s="393">
        <v>286.9436342136382</v>
      </c>
    </row>
    <row r="85" spans="1:10" ht="12.75">
      <c r="A85" s="87"/>
      <c r="B85" s="138"/>
      <c r="C85" s="138"/>
      <c r="D85" s="138"/>
      <c r="E85" s="138"/>
      <c r="F85" s="138"/>
      <c r="G85" s="389"/>
      <c r="H85" s="389"/>
      <c r="I85" s="389"/>
      <c r="J85" s="389"/>
    </row>
    <row r="86" spans="1:10" ht="12.75">
      <c r="A86" s="139" t="s">
        <v>315</v>
      </c>
      <c r="B86" s="140">
        <v>286071</v>
      </c>
      <c r="C86" s="140">
        <v>726267</v>
      </c>
      <c r="D86" s="140">
        <v>338683</v>
      </c>
      <c r="E86" s="140">
        <v>1286797</v>
      </c>
      <c r="F86" s="140">
        <v>2637818</v>
      </c>
      <c r="G86" s="412">
        <v>154.99898277001165</v>
      </c>
      <c r="H86" s="412">
        <v>236.95898065036687</v>
      </c>
      <c r="I86" s="412">
        <v>275.0830747336004</v>
      </c>
      <c r="J86" s="412">
        <v>278.8966208345216</v>
      </c>
    </row>
    <row r="87" spans="1:10" ht="12.75">
      <c r="A87" s="92" t="s">
        <v>252</v>
      </c>
      <c r="B87" s="296">
        <v>22528.194407527386</v>
      </c>
      <c r="C87" s="296">
        <v>9178.568820493738</v>
      </c>
      <c r="D87" s="296">
        <v>3994.123517803238</v>
      </c>
      <c r="E87" s="296">
        <v>18856.11325417564</v>
      </c>
      <c r="F87" s="296">
        <v>54557</v>
      </c>
      <c r="G87" s="393">
        <v>117.11271948690477</v>
      </c>
      <c r="H87" s="393">
        <v>241.81814159626012</v>
      </c>
      <c r="I87" s="393">
        <v>284.5481953258131</v>
      </c>
      <c r="J87" s="393">
        <v>231.14711146920143</v>
      </c>
    </row>
    <row r="88" spans="1:10" ht="12.75">
      <c r="A88" s="95"/>
      <c r="B88" s="138"/>
      <c r="C88" s="138"/>
      <c r="D88" s="138"/>
      <c r="E88" s="138"/>
      <c r="F88" s="138"/>
      <c r="G88" s="389"/>
      <c r="H88" s="389"/>
      <c r="I88" s="389"/>
      <c r="J88" s="389"/>
    </row>
    <row r="89" spans="1:10" ht="13.5" thickBot="1">
      <c r="A89" s="124" t="s">
        <v>253</v>
      </c>
      <c r="B89" s="718">
        <v>308599.1944075274</v>
      </c>
      <c r="C89" s="718">
        <v>735445.5688204938</v>
      </c>
      <c r="D89" s="718">
        <v>342677.12351780327</v>
      </c>
      <c r="E89" s="718">
        <v>1305653.1132541758</v>
      </c>
      <c r="F89" s="718">
        <v>2692375</v>
      </c>
      <c r="G89" s="714">
        <v>152.23322990971906</v>
      </c>
      <c r="H89" s="714">
        <v>237.01962435405153</v>
      </c>
      <c r="I89" s="714">
        <v>275.1933968361327</v>
      </c>
      <c r="J89" s="714">
        <v>278.20702713824517</v>
      </c>
    </row>
  </sheetData>
  <mergeCells count="5">
    <mergeCell ref="B6:F7"/>
    <mergeCell ref="G6:J7"/>
    <mergeCell ref="A1:J1"/>
    <mergeCell ref="A3:J3"/>
    <mergeCell ref="A4:J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M89"/>
  <sheetViews>
    <sheetView showGridLines="0" tabSelected="1" zoomScale="75" zoomScaleNormal="75" workbookViewId="0" topLeftCell="A48">
      <selection activeCell="M74" sqref="M74"/>
    </sheetView>
  </sheetViews>
  <sheetFormatPr defaultColWidth="11.421875" defaultRowHeight="12.75"/>
  <cols>
    <col min="1" max="1" width="24.7109375" style="86" customWidth="1"/>
    <col min="2" max="11" width="11.7109375" style="86" customWidth="1"/>
    <col min="12" max="12" width="11.421875" style="87" customWidth="1"/>
    <col min="13" max="16384" width="11.421875" style="86" customWidth="1"/>
  </cols>
  <sheetData>
    <row r="1" spans="1:12" s="83" customFormat="1" ht="18">
      <c r="A1" s="781" t="s">
        <v>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1:12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6" customFormat="1" ht="15">
      <c r="A3" s="782" t="s">
        <v>349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</row>
    <row r="4" spans="1:12" s="26" customFormat="1" ht="15">
      <c r="A4" s="789" t="s">
        <v>395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6" spans="1:13" ht="12.75">
      <c r="A6" s="197" t="s">
        <v>257</v>
      </c>
      <c r="B6" s="757" t="s">
        <v>255</v>
      </c>
      <c r="C6" s="807"/>
      <c r="D6" s="807"/>
      <c r="E6" s="807"/>
      <c r="F6" s="797"/>
      <c r="G6" s="757" t="s">
        <v>256</v>
      </c>
      <c r="H6" s="807"/>
      <c r="I6" s="807"/>
      <c r="J6" s="807"/>
      <c r="K6" s="797"/>
      <c r="L6" s="757" t="s">
        <v>10</v>
      </c>
      <c r="M6" s="87"/>
    </row>
    <row r="7" spans="1:13" ht="12.75">
      <c r="A7" s="176" t="s">
        <v>258</v>
      </c>
      <c r="B7" s="802"/>
      <c r="C7" s="808"/>
      <c r="D7" s="808"/>
      <c r="E7" s="808"/>
      <c r="F7" s="803"/>
      <c r="G7" s="802"/>
      <c r="H7" s="808"/>
      <c r="I7" s="808"/>
      <c r="J7" s="808"/>
      <c r="K7" s="803"/>
      <c r="L7" s="758"/>
      <c r="M7" s="87"/>
    </row>
    <row r="8" spans="1:13" ht="13.5" thickBot="1">
      <c r="A8" s="195"/>
      <c r="B8" s="19" t="s">
        <v>27</v>
      </c>
      <c r="C8" s="19" t="s">
        <v>31</v>
      </c>
      <c r="D8" s="19" t="s">
        <v>32</v>
      </c>
      <c r="E8" s="19" t="s">
        <v>33</v>
      </c>
      <c r="F8" s="19" t="s">
        <v>10</v>
      </c>
      <c r="G8" s="19" t="s">
        <v>27</v>
      </c>
      <c r="H8" s="19" t="s">
        <v>31</v>
      </c>
      <c r="I8" s="19" t="s">
        <v>32</v>
      </c>
      <c r="J8" s="19" t="s">
        <v>33</v>
      </c>
      <c r="K8" s="132" t="s">
        <v>10</v>
      </c>
      <c r="L8" s="759"/>
      <c r="M8" s="87"/>
    </row>
    <row r="9" spans="1:13" ht="12.75">
      <c r="A9" s="135" t="s">
        <v>259</v>
      </c>
      <c r="B9" s="722">
        <v>6330.448</v>
      </c>
      <c r="C9" s="722">
        <v>5199.421</v>
      </c>
      <c r="D9" s="722">
        <v>5865.07</v>
      </c>
      <c r="E9" s="722">
        <v>9264.295</v>
      </c>
      <c r="F9" s="710">
        <v>26659.233999999997</v>
      </c>
      <c r="G9" s="723">
        <v>13.781</v>
      </c>
      <c r="H9" s="710">
        <v>12.162</v>
      </c>
      <c r="I9" s="710">
        <v>4084.711</v>
      </c>
      <c r="J9" s="712">
        <v>557.956</v>
      </c>
      <c r="K9" s="710">
        <v>4668.61</v>
      </c>
      <c r="L9" s="711">
        <v>31327.843999999997</v>
      </c>
      <c r="M9" s="87"/>
    </row>
    <row r="10" spans="1:13" ht="12.75">
      <c r="A10" s="87" t="s">
        <v>260</v>
      </c>
      <c r="B10" s="484">
        <v>4365.465</v>
      </c>
      <c r="C10" s="484">
        <v>4007.427</v>
      </c>
      <c r="D10" s="484">
        <v>1160.242</v>
      </c>
      <c r="E10" s="484">
        <v>3899.311</v>
      </c>
      <c r="F10" s="103">
        <v>13432.445</v>
      </c>
      <c r="G10" s="392">
        <v>55.927</v>
      </c>
      <c r="H10" s="103">
        <v>71.331</v>
      </c>
      <c r="I10" s="103">
        <v>308.039</v>
      </c>
      <c r="J10" s="389">
        <v>158.605</v>
      </c>
      <c r="K10" s="103">
        <v>593.902</v>
      </c>
      <c r="L10" s="145">
        <v>14026.347</v>
      </c>
      <c r="M10" s="87"/>
    </row>
    <row r="11" spans="1:13" ht="12.75">
      <c r="A11" s="87" t="s">
        <v>261</v>
      </c>
      <c r="B11" s="484">
        <v>8101.991</v>
      </c>
      <c r="C11" s="484">
        <v>4297.654</v>
      </c>
      <c r="D11" s="484">
        <v>696.133</v>
      </c>
      <c r="E11" s="484">
        <v>5606.787</v>
      </c>
      <c r="F11" s="103">
        <v>18702.565000000002</v>
      </c>
      <c r="G11" s="392">
        <v>70</v>
      </c>
      <c r="H11" s="103">
        <v>92.154</v>
      </c>
      <c r="I11" s="103">
        <v>1302.731</v>
      </c>
      <c r="J11" s="389">
        <v>262.767</v>
      </c>
      <c r="K11" s="103">
        <v>1727.652</v>
      </c>
      <c r="L11" s="145">
        <v>20430.217000000004</v>
      </c>
      <c r="M11" s="87"/>
    </row>
    <row r="12" spans="1:13" ht="12.75">
      <c r="A12" s="87" t="s">
        <v>262</v>
      </c>
      <c r="B12" s="484">
        <v>11284.663</v>
      </c>
      <c r="C12" s="484">
        <v>5776.265</v>
      </c>
      <c r="D12" s="484">
        <v>3792.187</v>
      </c>
      <c r="E12" s="484">
        <v>6341.51</v>
      </c>
      <c r="F12" s="103">
        <v>27194.625</v>
      </c>
      <c r="G12" s="392">
        <v>310.084</v>
      </c>
      <c r="H12" s="103">
        <v>151.013</v>
      </c>
      <c r="I12" s="103">
        <v>187</v>
      </c>
      <c r="J12" s="389">
        <v>7.1</v>
      </c>
      <c r="K12" s="103">
        <v>655.197</v>
      </c>
      <c r="L12" s="145">
        <v>27849.822</v>
      </c>
      <c r="M12" s="87"/>
    </row>
    <row r="13" spans="1:13" s="211" customFormat="1" ht="12.75">
      <c r="A13" s="196" t="s">
        <v>263</v>
      </c>
      <c r="B13" s="557">
        <v>30082.567000000003</v>
      </c>
      <c r="C13" s="557">
        <v>19280.767</v>
      </c>
      <c r="D13" s="557">
        <v>11513.632</v>
      </c>
      <c r="E13" s="557">
        <v>25111.903</v>
      </c>
      <c r="F13" s="109">
        <v>85988.869</v>
      </c>
      <c r="G13" s="558">
        <v>449.79200000000003</v>
      </c>
      <c r="H13" s="559">
        <v>326.66</v>
      </c>
      <c r="I13" s="559">
        <v>5882.481</v>
      </c>
      <c r="J13" s="560">
        <v>986.428</v>
      </c>
      <c r="K13" s="109">
        <v>7645.361</v>
      </c>
      <c r="L13" s="184">
        <v>93634.23</v>
      </c>
      <c r="M13" s="196"/>
    </row>
    <row r="14" spans="1:13" ht="12.75">
      <c r="A14" s="87"/>
      <c r="B14" s="561"/>
      <c r="C14" s="561"/>
      <c r="D14" s="484"/>
      <c r="E14" s="562"/>
      <c r="F14" s="389"/>
      <c r="G14" s="563"/>
      <c r="H14" s="484"/>
      <c r="I14" s="484"/>
      <c r="J14" s="561"/>
      <c r="K14" s="109"/>
      <c r="L14" s="184"/>
      <c r="M14" s="87"/>
    </row>
    <row r="15" spans="1:13" s="211" customFormat="1" ht="12.75">
      <c r="A15" s="196" t="s">
        <v>264</v>
      </c>
      <c r="B15" s="109">
        <v>2790.382</v>
      </c>
      <c r="C15" s="109">
        <v>4306.068</v>
      </c>
      <c r="D15" s="564">
        <v>2577.196</v>
      </c>
      <c r="E15" s="184">
        <v>10599.289</v>
      </c>
      <c r="F15" s="393">
        <v>20272.935</v>
      </c>
      <c r="G15" s="109">
        <v>1.5</v>
      </c>
      <c r="H15" s="109">
        <v>5.75</v>
      </c>
      <c r="I15" s="109">
        <v>988.365</v>
      </c>
      <c r="J15" s="393">
        <v>27.098</v>
      </c>
      <c r="K15" s="109">
        <v>1022.713</v>
      </c>
      <c r="L15" s="184">
        <v>21295.648</v>
      </c>
      <c r="M15" s="196"/>
    </row>
    <row r="16" spans="1:13" ht="12.75">
      <c r="A16" s="87"/>
      <c r="B16" s="109"/>
      <c r="C16" s="109"/>
      <c r="D16" s="109"/>
      <c r="E16" s="184"/>
      <c r="F16" s="389"/>
      <c r="G16" s="109"/>
      <c r="H16" s="109"/>
      <c r="I16" s="109"/>
      <c r="J16" s="393"/>
      <c r="K16" s="109"/>
      <c r="L16" s="184"/>
      <c r="M16" s="87"/>
    </row>
    <row r="17" spans="1:13" s="211" customFormat="1" ht="12.75">
      <c r="A17" s="196" t="s">
        <v>265</v>
      </c>
      <c r="B17" s="109">
        <v>942.081</v>
      </c>
      <c r="C17" s="109">
        <v>1719.373</v>
      </c>
      <c r="D17" s="109">
        <v>8261.892</v>
      </c>
      <c r="E17" s="184">
        <v>2988.654</v>
      </c>
      <c r="F17" s="393">
        <v>13912</v>
      </c>
      <c r="G17" s="565" t="s">
        <v>74</v>
      </c>
      <c r="H17" s="109">
        <v>16.878</v>
      </c>
      <c r="I17" s="109">
        <v>593.622</v>
      </c>
      <c r="J17" s="393">
        <v>76.705</v>
      </c>
      <c r="K17" s="109">
        <v>687.205</v>
      </c>
      <c r="L17" s="184">
        <v>14599.205</v>
      </c>
      <c r="M17" s="196"/>
    </row>
    <row r="18" spans="1:13" ht="12.75">
      <c r="A18" s="87"/>
      <c r="B18" s="484"/>
      <c r="C18" s="562"/>
      <c r="D18" s="484"/>
      <c r="E18" s="562"/>
      <c r="F18" s="389"/>
      <c r="G18" s="566"/>
      <c r="H18" s="561"/>
      <c r="I18" s="561"/>
      <c r="J18" s="561"/>
      <c r="K18" s="109"/>
      <c r="L18" s="184"/>
      <c r="M18" s="87"/>
    </row>
    <row r="19" spans="1:13" ht="12.75">
      <c r="A19" s="87" t="s">
        <v>266</v>
      </c>
      <c r="B19" s="484">
        <v>42.16</v>
      </c>
      <c r="C19" s="567">
        <v>1558.95</v>
      </c>
      <c r="D19" s="484">
        <v>1632.06</v>
      </c>
      <c r="E19" s="562">
        <v>1639.08</v>
      </c>
      <c r="F19" s="389">
        <v>4872.25</v>
      </c>
      <c r="G19" s="98" t="s">
        <v>74</v>
      </c>
      <c r="H19" s="98" t="s">
        <v>74</v>
      </c>
      <c r="I19" s="98" t="s">
        <v>74</v>
      </c>
      <c r="J19" s="98" t="s">
        <v>74</v>
      </c>
      <c r="K19" s="98" t="s">
        <v>74</v>
      </c>
      <c r="L19" s="145">
        <v>4872.25</v>
      </c>
      <c r="M19" s="87"/>
    </row>
    <row r="20" spans="1:13" ht="12.75">
      <c r="A20" s="87" t="s">
        <v>267</v>
      </c>
      <c r="B20" s="484">
        <v>52.476</v>
      </c>
      <c r="C20" s="567">
        <v>6085.88</v>
      </c>
      <c r="D20" s="484">
        <v>3001.03</v>
      </c>
      <c r="E20" s="562">
        <v>5438.014</v>
      </c>
      <c r="F20" s="389">
        <v>14577.4</v>
      </c>
      <c r="G20" s="98" t="s">
        <v>74</v>
      </c>
      <c r="H20" s="98" t="s">
        <v>74</v>
      </c>
      <c r="I20" s="98" t="s">
        <v>74</v>
      </c>
      <c r="J20" s="98" t="s">
        <v>74</v>
      </c>
      <c r="K20" s="98" t="s">
        <v>74</v>
      </c>
      <c r="L20" s="145">
        <v>14577.4</v>
      </c>
      <c r="M20" s="87"/>
    </row>
    <row r="21" spans="1:13" ht="12.75">
      <c r="A21" s="87" t="s">
        <v>268</v>
      </c>
      <c r="B21" s="484">
        <v>183.11</v>
      </c>
      <c r="C21" s="567">
        <v>5894.82</v>
      </c>
      <c r="D21" s="484">
        <v>3747.81</v>
      </c>
      <c r="E21" s="562">
        <v>2798.21</v>
      </c>
      <c r="F21" s="389">
        <v>12623.95</v>
      </c>
      <c r="G21" s="98" t="s">
        <v>74</v>
      </c>
      <c r="H21" s="98" t="s">
        <v>74</v>
      </c>
      <c r="I21" s="98" t="s">
        <v>74</v>
      </c>
      <c r="J21" s="98" t="s">
        <v>74</v>
      </c>
      <c r="K21" s="98" t="s">
        <v>74</v>
      </c>
      <c r="L21" s="145">
        <v>12623.95</v>
      </c>
      <c r="M21" s="87"/>
    </row>
    <row r="22" spans="1:13" s="211" customFormat="1" ht="12.75">
      <c r="A22" s="196" t="s">
        <v>345</v>
      </c>
      <c r="B22" s="485">
        <v>277.746</v>
      </c>
      <c r="C22" s="568">
        <v>13539.65</v>
      </c>
      <c r="D22" s="485">
        <v>8380.9</v>
      </c>
      <c r="E22" s="569">
        <v>9875.304</v>
      </c>
      <c r="F22" s="557">
        <v>32073.6</v>
      </c>
      <c r="G22" s="565" t="s">
        <v>74</v>
      </c>
      <c r="H22" s="565" t="s">
        <v>74</v>
      </c>
      <c r="I22" s="565" t="s">
        <v>74</v>
      </c>
      <c r="J22" s="565" t="s">
        <v>74</v>
      </c>
      <c r="K22" s="565" t="s">
        <v>74</v>
      </c>
      <c r="L22" s="184">
        <v>32073.6</v>
      </c>
      <c r="M22" s="196"/>
    </row>
    <row r="23" spans="1:13" ht="12.75">
      <c r="A23" s="87"/>
      <c r="B23" s="561"/>
      <c r="C23" s="561"/>
      <c r="D23" s="561"/>
      <c r="E23" s="561"/>
      <c r="F23" s="389"/>
      <c r="G23" s="566"/>
      <c r="H23" s="561"/>
      <c r="I23" s="484"/>
      <c r="J23" s="561"/>
      <c r="K23" s="109"/>
      <c r="L23" s="184"/>
      <c r="M23" s="87"/>
    </row>
    <row r="24" spans="1:13" s="211" customFormat="1" ht="12.75">
      <c r="A24" s="196" t="s">
        <v>269</v>
      </c>
      <c r="B24" s="565" t="s">
        <v>74</v>
      </c>
      <c r="C24" s="109">
        <v>2167.045</v>
      </c>
      <c r="D24" s="109">
        <v>1871.435</v>
      </c>
      <c r="E24" s="184">
        <v>4568.754</v>
      </c>
      <c r="F24" s="393">
        <v>8607.234</v>
      </c>
      <c r="G24" s="565" t="s">
        <v>74</v>
      </c>
      <c r="H24" s="565" t="s">
        <v>74</v>
      </c>
      <c r="I24" s="109">
        <v>66.842</v>
      </c>
      <c r="J24" s="565" t="s">
        <v>74</v>
      </c>
      <c r="K24" s="109">
        <v>66.842</v>
      </c>
      <c r="L24" s="184">
        <v>8674.076000000001</v>
      </c>
      <c r="M24" s="196"/>
    </row>
    <row r="25" spans="1:13" ht="12.75">
      <c r="A25" s="87"/>
      <c r="B25" s="109"/>
      <c r="C25" s="109"/>
      <c r="D25" s="109"/>
      <c r="E25" s="184"/>
      <c r="F25" s="393"/>
      <c r="G25" s="566"/>
      <c r="H25" s="561"/>
      <c r="I25" s="103"/>
      <c r="J25" s="561"/>
      <c r="K25" s="109"/>
      <c r="L25" s="184"/>
      <c r="M25" s="87"/>
    </row>
    <row r="26" spans="1:13" s="211" customFormat="1" ht="12.75">
      <c r="A26" s="196" t="s">
        <v>270</v>
      </c>
      <c r="B26" s="109">
        <v>0.584</v>
      </c>
      <c r="C26" s="109">
        <v>1352.2</v>
      </c>
      <c r="D26" s="109">
        <v>94.009</v>
      </c>
      <c r="E26" s="184">
        <v>1486.377</v>
      </c>
      <c r="F26" s="393">
        <v>2933.17</v>
      </c>
      <c r="G26" s="565" t="s">
        <v>74</v>
      </c>
      <c r="H26" s="565" t="s">
        <v>74</v>
      </c>
      <c r="I26" s="109">
        <v>406.966</v>
      </c>
      <c r="J26" s="565" t="s">
        <v>74</v>
      </c>
      <c r="K26" s="109">
        <v>406.966</v>
      </c>
      <c r="L26" s="184">
        <v>3340.136</v>
      </c>
      <c r="M26" s="196"/>
    </row>
    <row r="27" spans="1:13" ht="12.75">
      <c r="A27" s="87"/>
      <c r="B27" s="561"/>
      <c r="C27" s="561"/>
      <c r="D27" s="561"/>
      <c r="E27" s="561"/>
      <c r="F27" s="389"/>
      <c r="G27" s="566"/>
      <c r="H27" s="561"/>
      <c r="I27" s="561"/>
      <c r="J27" s="561"/>
      <c r="K27" s="109"/>
      <c r="L27" s="184"/>
      <c r="M27" s="87"/>
    </row>
    <row r="28" spans="1:13" ht="12.75">
      <c r="A28" s="87" t="s">
        <v>271</v>
      </c>
      <c r="B28" s="484">
        <v>23.694</v>
      </c>
      <c r="C28" s="567">
        <v>9000.12</v>
      </c>
      <c r="D28" s="484">
        <v>36.474</v>
      </c>
      <c r="E28" s="562">
        <v>11589.13</v>
      </c>
      <c r="F28" s="389">
        <v>20649.417999999998</v>
      </c>
      <c r="G28" s="98" t="s">
        <v>74</v>
      </c>
      <c r="H28" s="389">
        <v>418.81</v>
      </c>
      <c r="I28" s="103">
        <v>44.576</v>
      </c>
      <c r="J28" s="389">
        <v>542.64</v>
      </c>
      <c r="K28" s="103">
        <v>1006.0260000000001</v>
      </c>
      <c r="L28" s="145">
        <v>21655.444</v>
      </c>
      <c r="M28" s="87"/>
    </row>
    <row r="29" spans="1:13" ht="12.75">
      <c r="A29" s="87" t="s">
        <v>272</v>
      </c>
      <c r="B29" s="484">
        <v>14.96</v>
      </c>
      <c r="C29" s="567">
        <v>2355.497</v>
      </c>
      <c r="D29" s="484">
        <v>66.7</v>
      </c>
      <c r="E29" s="562">
        <v>5217.586</v>
      </c>
      <c r="F29" s="389">
        <v>7654.743</v>
      </c>
      <c r="G29" s="98" t="s">
        <v>74</v>
      </c>
      <c r="H29" s="389">
        <v>73.452</v>
      </c>
      <c r="I29" s="103">
        <v>0.62</v>
      </c>
      <c r="J29" s="389">
        <v>110.01</v>
      </c>
      <c r="K29" s="103">
        <v>184.082</v>
      </c>
      <c r="L29" s="145">
        <v>7838.825000000001</v>
      </c>
      <c r="M29" s="87"/>
    </row>
    <row r="30" spans="1:13" ht="12.75">
      <c r="A30" s="87" t="s">
        <v>273</v>
      </c>
      <c r="B30" s="484">
        <v>24.62</v>
      </c>
      <c r="C30" s="567">
        <v>3154.4</v>
      </c>
      <c r="D30" s="484">
        <v>6.72</v>
      </c>
      <c r="E30" s="562">
        <v>5865.85</v>
      </c>
      <c r="F30" s="389">
        <v>9051.59</v>
      </c>
      <c r="G30" s="98" t="s">
        <v>74</v>
      </c>
      <c r="H30" s="98" t="s">
        <v>74</v>
      </c>
      <c r="I30" s="98" t="s">
        <v>74</v>
      </c>
      <c r="J30" s="98" t="s">
        <v>74</v>
      </c>
      <c r="K30" s="98" t="s">
        <v>74</v>
      </c>
      <c r="L30" s="145">
        <v>9051.59</v>
      </c>
      <c r="M30" s="87"/>
    </row>
    <row r="31" spans="1:13" s="211" customFormat="1" ht="12.75">
      <c r="A31" s="196" t="s">
        <v>346</v>
      </c>
      <c r="B31" s="557">
        <v>63.274</v>
      </c>
      <c r="C31" s="557">
        <v>14510.017</v>
      </c>
      <c r="D31" s="557">
        <v>109.894</v>
      </c>
      <c r="E31" s="557">
        <v>22672.566</v>
      </c>
      <c r="F31" s="393">
        <v>37355.751000000004</v>
      </c>
      <c r="G31" s="565" t="s">
        <v>74</v>
      </c>
      <c r="H31" s="570">
        <v>492.262</v>
      </c>
      <c r="I31" s="570">
        <v>45.196</v>
      </c>
      <c r="J31" s="570">
        <v>652.65</v>
      </c>
      <c r="K31" s="109">
        <v>1190.108</v>
      </c>
      <c r="L31" s="184">
        <v>38545.859000000004</v>
      </c>
      <c r="M31" s="196"/>
    </row>
    <row r="32" spans="1:13" ht="12.75">
      <c r="A32" s="87"/>
      <c r="B32" s="561"/>
      <c r="C32" s="484"/>
      <c r="D32" s="562"/>
      <c r="E32" s="561"/>
      <c r="F32" s="389"/>
      <c r="G32" s="566"/>
      <c r="H32" s="561"/>
      <c r="I32" s="561"/>
      <c r="J32" s="561"/>
      <c r="K32" s="109"/>
      <c r="L32" s="184"/>
      <c r="M32" s="87"/>
    </row>
    <row r="33" spans="1:13" ht="12.75">
      <c r="A33" s="87" t="s">
        <v>274</v>
      </c>
      <c r="B33" s="484">
        <v>705.7</v>
      </c>
      <c r="C33" s="484">
        <v>28369.2</v>
      </c>
      <c r="D33" s="484">
        <v>1036.7</v>
      </c>
      <c r="E33" s="562">
        <v>47971.6</v>
      </c>
      <c r="F33" s="389">
        <v>78083.2</v>
      </c>
      <c r="G33" s="98" t="s">
        <v>74</v>
      </c>
      <c r="H33" s="103">
        <v>974.6</v>
      </c>
      <c r="I33" s="103">
        <v>1757.9</v>
      </c>
      <c r="J33" s="389">
        <v>2563</v>
      </c>
      <c r="K33" s="103">
        <v>5295.5</v>
      </c>
      <c r="L33" s="145">
        <v>83378.7</v>
      </c>
      <c r="M33" s="87"/>
    </row>
    <row r="34" spans="1:13" ht="12.75">
      <c r="A34" s="87" t="s">
        <v>275</v>
      </c>
      <c r="B34" s="484">
        <v>217.3</v>
      </c>
      <c r="C34" s="484">
        <v>3099.97</v>
      </c>
      <c r="D34" s="484">
        <v>450.6</v>
      </c>
      <c r="E34" s="562">
        <v>16017</v>
      </c>
      <c r="F34" s="389">
        <v>19784.87</v>
      </c>
      <c r="G34" s="98" t="s">
        <v>74</v>
      </c>
      <c r="H34" s="98" t="s">
        <v>74</v>
      </c>
      <c r="I34" s="98" t="s">
        <v>74</v>
      </c>
      <c r="J34" s="389">
        <v>89</v>
      </c>
      <c r="K34" s="103">
        <v>89</v>
      </c>
      <c r="L34" s="145">
        <v>19873.87</v>
      </c>
      <c r="M34" s="87"/>
    </row>
    <row r="35" spans="1:13" ht="12.75">
      <c r="A35" s="87" t="s">
        <v>276</v>
      </c>
      <c r="B35" s="484">
        <v>227.6</v>
      </c>
      <c r="C35" s="484">
        <v>2231.52</v>
      </c>
      <c r="D35" s="484">
        <v>722.8</v>
      </c>
      <c r="E35" s="562">
        <v>18120</v>
      </c>
      <c r="F35" s="389">
        <v>21301.92</v>
      </c>
      <c r="G35" s="98" t="s">
        <v>74</v>
      </c>
      <c r="H35" s="98" t="s">
        <v>74</v>
      </c>
      <c r="I35" s="103">
        <v>1246.8</v>
      </c>
      <c r="J35" s="389">
        <v>17.4</v>
      </c>
      <c r="K35" s="103">
        <v>1264.2</v>
      </c>
      <c r="L35" s="145">
        <v>22566.12</v>
      </c>
      <c r="M35" s="87"/>
    </row>
    <row r="36" spans="1:13" ht="12.75">
      <c r="A36" s="87" t="s">
        <v>277</v>
      </c>
      <c r="B36" s="484">
        <v>11</v>
      </c>
      <c r="C36" s="484">
        <v>1188.1</v>
      </c>
      <c r="D36" s="484">
        <v>37</v>
      </c>
      <c r="E36" s="562">
        <v>2011</v>
      </c>
      <c r="F36" s="389">
        <v>3247.1</v>
      </c>
      <c r="G36" s="98" t="s">
        <v>74</v>
      </c>
      <c r="H36" s="98" t="s">
        <v>74</v>
      </c>
      <c r="I36" s="98" t="s">
        <v>74</v>
      </c>
      <c r="J36" s="98" t="s">
        <v>74</v>
      </c>
      <c r="K36" s="98" t="s">
        <v>74</v>
      </c>
      <c r="L36" s="145">
        <v>3247.1</v>
      </c>
      <c r="M36" s="87"/>
    </row>
    <row r="37" spans="1:13" s="211" customFormat="1" ht="12.75">
      <c r="A37" s="196" t="s">
        <v>278</v>
      </c>
      <c r="B37" s="557">
        <v>1161.6</v>
      </c>
      <c r="C37" s="557">
        <v>34888.79</v>
      </c>
      <c r="D37" s="485">
        <v>2247.1</v>
      </c>
      <c r="E37" s="569">
        <v>84119.6</v>
      </c>
      <c r="F37" s="393">
        <v>122417.09</v>
      </c>
      <c r="G37" s="565" t="s">
        <v>74</v>
      </c>
      <c r="H37" s="570">
        <v>974.6</v>
      </c>
      <c r="I37" s="570">
        <v>3004.7</v>
      </c>
      <c r="J37" s="570">
        <v>2669.4</v>
      </c>
      <c r="K37" s="486">
        <v>6648.7</v>
      </c>
      <c r="L37" s="184">
        <v>129065.79</v>
      </c>
      <c r="M37" s="196"/>
    </row>
    <row r="38" spans="1:13" ht="12.75">
      <c r="A38" s="87"/>
      <c r="B38" s="484"/>
      <c r="C38" s="567"/>
      <c r="D38" s="567"/>
      <c r="E38" s="562"/>
      <c r="F38" s="389"/>
      <c r="G38" s="566"/>
      <c r="H38" s="561"/>
      <c r="I38" s="561"/>
      <c r="J38" s="561"/>
      <c r="K38" s="109"/>
      <c r="L38" s="184"/>
      <c r="M38" s="87"/>
    </row>
    <row r="39" spans="1:13" s="211" customFormat="1" ht="12.75">
      <c r="A39" s="196" t="s">
        <v>279</v>
      </c>
      <c r="B39" s="109">
        <v>63.879</v>
      </c>
      <c r="C39" s="396">
        <v>589.479</v>
      </c>
      <c r="D39" s="396">
        <v>334.153</v>
      </c>
      <c r="E39" s="184">
        <v>1575.175</v>
      </c>
      <c r="F39" s="393">
        <v>2562.686</v>
      </c>
      <c r="G39" s="565" t="s">
        <v>74</v>
      </c>
      <c r="H39" s="565" t="s">
        <v>74</v>
      </c>
      <c r="I39" s="393">
        <v>286.621</v>
      </c>
      <c r="J39" s="393">
        <v>80.128</v>
      </c>
      <c r="K39" s="109">
        <v>366.74899999999997</v>
      </c>
      <c r="L39" s="184">
        <v>2929.435</v>
      </c>
      <c r="M39" s="196"/>
    </row>
    <row r="40" spans="1:13" ht="12.75">
      <c r="A40" s="87"/>
      <c r="B40" s="484"/>
      <c r="C40" s="567"/>
      <c r="D40" s="567"/>
      <c r="E40" s="562"/>
      <c r="F40" s="389"/>
      <c r="G40" s="566"/>
      <c r="H40" s="561"/>
      <c r="I40" s="561"/>
      <c r="J40" s="561"/>
      <c r="K40" s="109"/>
      <c r="L40" s="184"/>
      <c r="M40" s="87"/>
    </row>
    <row r="41" spans="1:13" ht="12.75">
      <c r="A41" s="87" t="s">
        <v>280</v>
      </c>
      <c r="B41" s="484">
        <v>1197.869</v>
      </c>
      <c r="C41" s="567">
        <v>2295.348</v>
      </c>
      <c r="D41" s="567">
        <v>184.566</v>
      </c>
      <c r="E41" s="567">
        <v>7515.052</v>
      </c>
      <c r="F41" s="389">
        <v>11192.835</v>
      </c>
      <c r="G41" s="98" t="s">
        <v>74</v>
      </c>
      <c r="H41" s="98" t="s">
        <v>74</v>
      </c>
      <c r="I41" s="98" t="s">
        <v>74</v>
      </c>
      <c r="J41" s="98" t="s">
        <v>74</v>
      </c>
      <c r="K41" s="98" t="s">
        <v>74</v>
      </c>
      <c r="L41" s="145">
        <v>11192.835</v>
      </c>
      <c r="M41" s="87"/>
    </row>
    <row r="42" spans="1:13" ht="12.75">
      <c r="A42" s="87" t="s">
        <v>281</v>
      </c>
      <c r="B42" s="484">
        <v>297.818</v>
      </c>
      <c r="C42" s="567">
        <v>2157.838</v>
      </c>
      <c r="D42" s="567">
        <v>890.998</v>
      </c>
      <c r="E42" s="567">
        <v>3674.303</v>
      </c>
      <c r="F42" s="389">
        <v>7020.957</v>
      </c>
      <c r="G42" s="98" t="s">
        <v>74</v>
      </c>
      <c r="H42" s="98" t="s">
        <v>74</v>
      </c>
      <c r="I42" s="389">
        <v>1010.559</v>
      </c>
      <c r="J42" s="389">
        <v>55.697</v>
      </c>
      <c r="K42" s="103">
        <v>1066.2559999999999</v>
      </c>
      <c r="L42" s="145">
        <v>8087.213</v>
      </c>
      <c r="M42" s="87"/>
    </row>
    <row r="43" spans="1:13" ht="12.75">
      <c r="A43" s="87" t="s">
        <v>282</v>
      </c>
      <c r="B43" s="484">
        <v>2127.159</v>
      </c>
      <c r="C43" s="567">
        <v>4734.389</v>
      </c>
      <c r="D43" s="567">
        <v>1672.782</v>
      </c>
      <c r="E43" s="567">
        <v>5758.249</v>
      </c>
      <c r="F43" s="389">
        <v>14292.579</v>
      </c>
      <c r="G43" s="98" t="s">
        <v>74</v>
      </c>
      <c r="H43" s="98" t="s">
        <v>74</v>
      </c>
      <c r="I43" s="389">
        <v>1435.803</v>
      </c>
      <c r="J43" s="389">
        <v>33.755</v>
      </c>
      <c r="K43" s="103">
        <v>1469.5580000000002</v>
      </c>
      <c r="L43" s="145">
        <v>15762.137</v>
      </c>
      <c r="M43" s="87"/>
    </row>
    <row r="44" spans="1:13" ht="12.75">
      <c r="A44" s="87" t="s">
        <v>283</v>
      </c>
      <c r="B44" s="484">
        <v>777.019</v>
      </c>
      <c r="C44" s="567">
        <v>1691.966</v>
      </c>
      <c r="D44" s="567">
        <v>1320.133</v>
      </c>
      <c r="E44" s="567">
        <v>2481.321</v>
      </c>
      <c r="F44" s="389">
        <v>6270.438999999999</v>
      </c>
      <c r="G44" s="98" t="s">
        <v>74</v>
      </c>
      <c r="H44" s="389">
        <v>63.99</v>
      </c>
      <c r="I44" s="389">
        <v>1001.117</v>
      </c>
      <c r="J44" s="389">
        <v>44.77</v>
      </c>
      <c r="K44" s="103">
        <v>1109.877</v>
      </c>
      <c r="L44" s="145">
        <v>7380.315999999999</v>
      </c>
      <c r="M44" s="87"/>
    </row>
    <row r="45" spans="1:13" ht="12.75">
      <c r="A45" s="87" t="s">
        <v>284</v>
      </c>
      <c r="B45" s="484">
        <v>883.282</v>
      </c>
      <c r="C45" s="567">
        <v>3137.558</v>
      </c>
      <c r="D45" s="567">
        <v>9120.326</v>
      </c>
      <c r="E45" s="567">
        <v>14843.272</v>
      </c>
      <c r="F45" s="389">
        <v>27984.438000000002</v>
      </c>
      <c r="G45" s="389">
        <v>146.72</v>
      </c>
      <c r="H45" s="98" t="s">
        <v>74</v>
      </c>
      <c r="I45" s="98" t="s">
        <v>74</v>
      </c>
      <c r="J45" s="98" t="s">
        <v>74</v>
      </c>
      <c r="K45" s="103">
        <v>146.72</v>
      </c>
      <c r="L45" s="145">
        <v>28131.158000000003</v>
      </c>
      <c r="M45" s="87"/>
    </row>
    <row r="46" spans="1:13" ht="12.75">
      <c r="A46" s="87" t="s">
        <v>285</v>
      </c>
      <c r="B46" s="484">
        <v>23.725</v>
      </c>
      <c r="C46" s="567">
        <v>1044.775</v>
      </c>
      <c r="D46" s="567">
        <v>782.562</v>
      </c>
      <c r="E46" s="567">
        <v>3005.495</v>
      </c>
      <c r="F46" s="389">
        <v>4856.557</v>
      </c>
      <c r="G46" s="98" t="s">
        <v>74</v>
      </c>
      <c r="H46" s="98" t="s">
        <v>74</v>
      </c>
      <c r="I46" s="98" t="s">
        <v>74</v>
      </c>
      <c r="J46" s="98" t="s">
        <v>74</v>
      </c>
      <c r="K46" s="98" t="s">
        <v>74</v>
      </c>
      <c r="L46" s="145">
        <v>4856.557</v>
      </c>
      <c r="M46" s="87"/>
    </row>
    <row r="47" spans="1:13" ht="12.75">
      <c r="A47" s="87" t="s">
        <v>286</v>
      </c>
      <c r="B47" s="484">
        <v>0.18</v>
      </c>
      <c r="C47" s="484">
        <v>335.641</v>
      </c>
      <c r="D47" s="484">
        <v>8.9</v>
      </c>
      <c r="E47" s="484">
        <v>467.204</v>
      </c>
      <c r="F47" s="389">
        <v>811.925</v>
      </c>
      <c r="G47" s="98" t="s">
        <v>74</v>
      </c>
      <c r="H47" s="98" t="s">
        <v>74</v>
      </c>
      <c r="I47" s="98" t="s">
        <v>74</v>
      </c>
      <c r="J47" s="98" t="s">
        <v>74</v>
      </c>
      <c r="K47" s="98" t="s">
        <v>74</v>
      </c>
      <c r="L47" s="145">
        <v>811.925</v>
      </c>
      <c r="M47" s="87"/>
    </row>
    <row r="48" spans="1:13" ht="12.75">
      <c r="A48" s="87" t="s">
        <v>287</v>
      </c>
      <c r="B48" s="484">
        <v>0.443</v>
      </c>
      <c r="C48" s="484">
        <v>5331.208</v>
      </c>
      <c r="D48" s="484">
        <v>1410.99</v>
      </c>
      <c r="E48" s="484">
        <v>11534.361</v>
      </c>
      <c r="F48" s="389">
        <v>18277.002</v>
      </c>
      <c r="G48" s="98" t="s">
        <v>74</v>
      </c>
      <c r="H48" s="98" t="s">
        <v>74</v>
      </c>
      <c r="I48" s="389">
        <v>607.94</v>
      </c>
      <c r="J48" s="389">
        <v>51</v>
      </c>
      <c r="K48" s="103">
        <v>658.94</v>
      </c>
      <c r="L48" s="145">
        <v>18935.942</v>
      </c>
      <c r="M48" s="87"/>
    </row>
    <row r="49" spans="1:13" ht="12.75">
      <c r="A49" s="87" t="s">
        <v>288</v>
      </c>
      <c r="B49" s="484">
        <v>733.373</v>
      </c>
      <c r="C49" s="484">
        <v>1519.099</v>
      </c>
      <c r="D49" s="484">
        <v>3724.356</v>
      </c>
      <c r="E49" s="484">
        <v>3137.577</v>
      </c>
      <c r="F49" s="389">
        <v>9114.404999999999</v>
      </c>
      <c r="G49" s="98" t="s">
        <v>74</v>
      </c>
      <c r="H49" s="98" t="s">
        <v>74</v>
      </c>
      <c r="I49" s="98" t="s">
        <v>74</v>
      </c>
      <c r="J49" s="98" t="s">
        <v>74</v>
      </c>
      <c r="K49" s="98" t="s">
        <v>74</v>
      </c>
      <c r="L49" s="145">
        <v>9114.404999999999</v>
      </c>
      <c r="M49" s="87"/>
    </row>
    <row r="50" spans="1:13" s="211" customFormat="1" ht="12.75">
      <c r="A50" s="196" t="s">
        <v>347</v>
      </c>
      <c r="B50" s="557">
        <v>6040.868</v>
      </c>
      <c r="C50" s="485">
        <v>22247.822</v>
      </c>
      <c r="D50" s="485">
        <v>19115.613</v>
      </c>
      <c r="E50" s="485">
        <v>52416.833999999995</v>
      </c>
      <c r="F50" s="557">
        <v>99821.13699999999</v>
      </c>
      <c r="G50" s="571">
        <v>146.72</v>
      </c>
      <c r="H50" s="570">
        <v>63.99</v>
      </c>
      <c r="I50" s="570">
        <v>4055.4190000000003</v>
      </c>
      <c r="J50" s="570">
        <v>185.222</v>
      </c>
      <c r="K50" s="486">
        <v>4451.351</v>
      </c>
      <c r="L50" s="724">
        <v>104272.48799999998</v>
      </c>
      <c r="M50" s="196"/>
    </row>
    <row r="51" spans="1:13" ht="12.75">
      <c r="A51" s="87"/>
      <c r="B51" s="561"/>
      <c r="C51" s="484"/>
      <c r="D51" s="484"/>
      <c r="E51" s="484"/>
      <c r="F51" s="389"/>
      <c r="G51" s="566"/>
      <c r="H51" s="561"/>
      <c r="I51" s="561"/>
      <c r="J51" s="561"/>
      <c r="K51" s="109"/>
      <c r="L51" s="184"/>
      <c r="M51" s="87"/>
    </row>
    <row r="52" spans="1:13" s="211" customFormat="1" ht="12.75">
      <c r="A52" s="196" t="s">
        <v>289</v>
      </c>
      <c r="B52" s="109">
        <v>200.555</v>
      </c>
      <c r="C52" s="109">
        <v>22711.256</v>
      </c>
      <c r="D52" s="109">
        <v>4476.034</v>
      </c>
      <c r="E52" s="109">
        <v>55754.7</v>
      </c>
      <c r="F52" s="393">
        <v>83142.545</v>
      </c>
      <c r="G52" s="565" t="s">
        <v>74</v>
      </c>
      <c r="H52" s="565" t="s">
        <v>74</v>
      </c>
      <c r="I52" s="565" t="s">
        <v>74</v>
      </c>
      <c r="J52" s="565" t="s">
        <v>74</v>
      </c>
      <c r="K52" s="565" t="s">
        <v>74</v>
      </c>
      <c r="L52" s="184">
        <v>83142.545</v>
      </c>
      <c r="M52" s="196"/>
    </row>
    <row r="53" spans="1:13" ht="12.75">
      <c r="A53" s="87"/>
      <c r="B53" s="484"/>
      <c r="C53" s="484"/>
      <c r="D53" s="484"/>
      <c r="E53" s="484"/>
      <c r="F53" s="389"/>
      <c r="G53" s="566"/>
      <c r="H53" s="561"/>
      <c r="I53" s="561"/>
      <c r="J53" s="561"/>
      <c r="K53" s="109"/>
      <c r="L53" s="184"/>
      <c r="M53" s="87"/>
    </row>
    <row r="54" spans="1:13" ht="12.75">
      <c r="A54" s="87" t="s">
        <v>290</v>
      </c>
      <c r="B54" s="484">
        <v>0.654</v>
      </c>
      <c r="C54" s="484">
        <v>11.887</v>
      </c>
      <c r="D54" s="484">
        <v>1630.139</v>
      </c>
      <c r="E54" s="98" t="s">
        <v>74</v>
      </c>
      <c r="F54" s="389">
        <v>1642.68</v>
      </c>
      <c r="G54" s="98" t="s">
        <v>74</v>
      </c>
      <c r="H54" s="98" t="s">
        <v>74</v>
      </c>
      <c r="I54" s="389">
        <v>882.304</v>
      </c>
      <c r="J54" s="389">
        <v>1421.311</v>
      </c>
      <c r="K54" s="103">
        <v>2303.615</v>
      </c>
      <c r="L54" s="145">
        <v>3946.2949999999996</v>
      </c>
      <c r="M54" s="87"/>
    </row>
    <row r="55" spans="1:13" ht="12.75">
      <c r="A55" s="87" t="s">
        <v>291</v>
      </c>
      <c r="B55" s="484">
        <v>14.376</v>
      </c>
      <c r="C55" s="484">
        <v>1362.696</v>
      </c>
      <c r="D55" s="484">
        <v>2426.165</v>
      </c>
      <c r="E55" s="484">
        <v>11194.179</v>
      </c>
      <c r="F55" s="389">
        <v>14997.416000000001</v>
      </c>
      <c r="G55" s="98" t="s">
        <v>74</v>
      </c>
      <c r="H55" s="98" t="s">
        <v>74</v>
      </c>
      <c r="I55" s="98" t="s">
        <v>74</v>
      </c>
      <c r="J55" s="98" t="s">
        <v>74</v>
      </c>
      <c r="K55" s="98" t="s">
        <v>74</v>
      </c>
      <c r="L55" s="145">
        <v>14997.416000000001</v>
      </c>
      <c r="M55" s="87"/>
    </row>
    <row r="56" spans="1:13" ht="12.75">
      <c r="A56" s="87" t="s">
        <v>292</v>
      </c>
      <c r="B56" s="484">
        <v>1.83</v>
      </c>
      <c r="C56" s="484">
        <v>6.25</v>
      </c>
      <c r="D56" s="98" t="s">
        <v>74</v>
      </c>
      <c r="E56" s="562">
        <v>2094.194</v>
      </c>
      <c r="F56" s="389">
        <v>2102.274</v>
      </c>
      <c r="G56" s="98" t="s">
        <v>74</v>
      </c>
      <c r="H56" s="98" t="s">
        <v>74</v>
      </c>
      <c r="I56" s="98" t="s">
        <v>74</v>
      </c>
      <c r="J56" s="98" t="s">
        <v>74</v>
      </c>
      <c r="K56" s="98" t="s">
        <v>74</v>
      </c>
      <c r="L56" s="145">
        <v>2102.274</v>
      </c>
      <c r="M56" s="87"/>
    </row>
    <row r="57" spans="1:13" ht="12.75">
      <c r="A57" s="87" t="s">
        <v>293</v>
      </c>
      <c r="B57" s="484">
        <v>1.47</v>
      </c>
      <c r="C57" s="484">
        <v>29.353</v>
      </c>
      <c r="D57" s="98" t="s">
        <v>74</v>
      </c>
      <c r="E57" s="562">
        <v>226.481</v>
      </c>
      <c r="F57" s="389">
        <v>257.304</v>
      </c>
      <c r="G57" s="98" t="s">
        <v>74</v>
      </c>
      <c r="H57" s="98" t="s">
        <v>74</v>
      </c>
      <c r="I57" s="98" t="s">
        <v>74</v>
      </c>
      <c r="J57" s="98" t="s">
        <v>74</v>
      </c>
      <c r="K57" s="98" t="s">
        <v>74</v>
      </c>
      <c r="L57" s="145">
        <v>257.304</v>
      </c>
      <c r="M57" s="87"/>
    </row>
    <row r="58" spans="1:13" ht="12.75">
      <c r="A58" s="87" t="s">
        <v>294</v>
      </c>
      <c r="B58" s="484">
        <v>96.59</v>
      </c>
      <c r="C58" s="484">
        <v>2171.472</v>
      </c>
      <c r="D58" s="484">
        <v>1207.417</v>
      </c>
      <c r="E58" s="562">
        <v>26652.647</v>
      </c>
      <c r="F58" s="389">
        <v>30128.126</v>
      </c>
      <c r="G58" s="98" t="s">
        <v>74</v>
      </c>
      <c r="H58" s="297">
        <v>1892.502</v>
      </c>
      <c r="I58" s="389">
        <v>4311.365</v>
      </c>
      <c r="J58" s="389">
        <v>1672.915</v>
      </c>
      <c r="K58" s="103">
        <v>7876.782</v>
      </c>
      <c r="L58" s="145">
        <v>38004.908</v>
      </c>
      <c r="M58" s="87"/>
    </row>
    <row r="59" spans="1:13" s="211" customFormat="1" ht="12.75">
      <c r="A59" s="196" t="s">
        <v>295</v>
      </c>
      <c r="B59" s="557">
        <v>114.92</v>
      </c>
      <c r="C59" s="557">
        <v>3581.6580000000004</v>
      </c>
      <c r="D59" s="557">
        <v>5263.721</v>
      </c>
      <c r="E59" s="557">
        <v>40167.501000000004</v>
      </c>
      <c r="F59" s="393">
        <v>49127.8</v>
      </c>
      <c r="G59" s="565" t="s">
        <v>74</v>
      </c>
      <c r="H59" s="570">
        <v>1892.502</v>
      </c>
      <c r="I59" s="571">
        <v>5193.669</v>
      </c>
      <c r="J59" s="571">
        <v>3094.2259999999997</v>
      </c>
      <c r="K59" s="109">
        <v>10180.397</v>
      </c>
      <c r="L59" s="184">
        <v>59308.197</v>
      </c>
      <c r="M59" s="196"/>
    </row>
    <row r="60" spans="1:13" ht="12.75">
      <c r="A60" s="87"/>
      <c r="B60" s="561"/>
      <c r="C60" s="561"/>
      <c r="D60" s="561"/>
      <c r="E60" s="561"/>
      <c r="F60" s="389"/>
      <c r="G60" s="566"/>
      <c r="H60" s="561"/>
      <c r="I60" s="561"/>
      <c r="J60" s="561"/>
      <c r="K60" s="109"/>
      <c r="L60" s="184"/>
      <c r="M60" s="87"/>
    </row>
    <row r="61" spans="1:13" ht="12.75">
      <c r="A61" s="87" t="s">
        <v>296</v>
      </c>
      <c r="B61" s="103">
        <v>18.125</v>
      </c>
      <c r="C61" s="103">
        <v>4727.095</v>
      </c>
      <c r="D61" s="98" t="s">
        <v>74</v>
      </c>
      <c r="E61" s="145">
        <v>4776.349</v>
      </c>
      <c r="F61" s="389">
        <v>9521.569</v>
      </c>
      <c r="G61" s="98" t="s">
        <v>74</v>
      </c>
      <c r="H61" s="98" t="s">
        <v>74</v>
      </c>
      <c r="I61" s="98" t="s">
        <v>74</v>
      </c>
      <c r="J61" s="98" t="s">
        <v>74</v>
      </c>
      <c r="K61" s="98" t="s">
        <v>74</v>
      </c>
      <c r="L61" s="145">
        <v>9521.569</v>
      </c>
      <c r="M61" s="87"/>
    </row>
    <row r="62" spans="1:13" ht="12.75">
      <c r="A62" s="87" t="s">
        <v>297</v>
      </c>
      <c r="B62" s="103">
        <v>43.57</v>
      </c>
      <c r="C62" s="103">
        <v>139.368</v>
      </c>
      <c r="D62" s="103">
        <v>5.865</v>
      </c>
      <c r="E62" s="145">
        <v>605.488</v>
      </c>
      <c r="F62" s="389">
        <v>794.291</v>
      </c>
      <c r="G62" s="98" t="s">
        <v>74</v>
      </c>
      <c r="H62" s="98" t="s">
        <v>74</v>
      </c>
      <c r="I62" s="98" t="s">
        <v>74</v>
      </c>
      <c r="J62" s="389">
        <v>57.506</v>
      </c>
      <c r="K62" s="103">
        <v>57.506</v>
      </c>
      <c r="L62" s="145">
        <v>851.797</v>
      </c>
      <c r="M62" s="87"/>
    </row>
    <row r="63" spans="1:13" ht="12.75">
      <c r="A63" s="87" t="s">
        <v>298</v>
      </c>
      <c r="B63" s="103">
        <v>1582.83</v>
      </c>
      <c r="C63" s="103">
        <v>2455.86</v>
      </c>
      <c r="D63" s="103">
        <v>881.77</v>
      </c>
      <c r="E63" s="145">
        <v>5527.44</v>
      </c>
      <c r="F63" s="389">
        <v>10447.9</v>
      </c>
      <c r="G63" s="389">
        <v>21.7</v>
      </c>
      <c r="H63" s="389">
        <v>205.6</v>
      </c>
      <c r="I63" s="389">
        <v>22.57</v>
      </c>
      <c r="J63" s="389">
        <v>882.74</v>
      </c>
      <c r="K63" s="103">
        <v>1132.61</v>
      </c>
      <c r="L63" s="145">
        <v>11580.51</v>
      </c>
      <c r="M63" s="87"/>
    </row>
    <row r="64" spans="1:13" s="211" customFormat="1" ht="12.75">
      <c r="A64" s="196" t="s">
        <v>299</v>
      </c>
      <c r="B64" s="109">
        <v>1644.525</v>
      </c>
      <c r="C64" s="109">
        <v>7322.323</v>
      </c>
      <c r="D64" s="109">
        <v>887.635</v>
      </c>
      <c r="E64" s="184">
        <v>10909.277</v>
      </c>
      <c r="F64" s="393">
        <v>20763.76</v>
      </c>
      <c r="G64" s="560">
        <v>21.7</v>
      </c>
      <c r="H64" s="560">
        <v>205.6</v>
      </c>
      <c r="I64" s="560">
        <v>22.57</v>
      </c>
      <c r="J64" s="560">
        <v>940.246</v>
      </c>
      <c r="K64" s="109">
        <v>1190.116</v>
      </c>
      <c r="L64" s="184">
        <v>21953.876000000004</v>
      </c>
      <c r="M64" s="196"/>
    </row>
    <row r="65" spans="1:13" ht="12.75">
      <c r="A65" s="87"/>
      <c r="B65" s="103"/>
      <c r="C65" s="103"/>
      <c r="D65" s="103"/>
      <c r="E65" s="145"/>
      <c r="F65" s="389"/>
      <c r="G65" s="566"/>
      <c r="H65" s="561"/>
      <c r="I65" s="561"/>
      <c r="J65" s="561"/>
      <c r="K65" s="109"/>
      <c r="L65" s="184"/>
      <c r="M65" s="87"/>
    </row>
    <row r="66" spans="1:13" s="211" customFormat="1" ht="12.75">
      <c r="A66" s="196" t="s">
        <v>300</v>
      </c>
      <c r="B66" s="98" t="s">
        <v>74</v>
      </c>
      <c r="C66" s="109">
        <v>7833.071</v>
      </c>
      <c r="D66" s="98" t="s">
        <v>74</v>
      </c>
      <c r="E66" s="184">
        <v>7950.344</v>
      </c>
      <c r="F66" s="393">
        <v>15783.415</v>
      </c>
      <c r="G66" s="565" t="s">
        <v>74</v>
      </c>
      <c r="H66" s="565" t="s">
        <v>74</v>
      </c>
      <c r="I66" s="565" t="s">
        <v>74</v>
      </c>
      <c r="J66" s="565" t="s">
        <v>74</v>
      </c>
      <c r="K66" s="565" t="s">
        <v>74</v>
      </c>
      <c r="L66" s="184">
        <v>15783.415</v>
      </c>
      <c r="M66" s="196"/>
    </row>
    <row r="67" spans="1:13" ht="12.75">
      <c r="A67" s="87"/>
      <c r="B67" s="103"/>
      <c r="C67" s="103"/>
      <c r="D67" s="103"/>
      <c r="E67" s="145"/>
      <c r="F67" s="389"/>
      <c r="G67" s="389"/>
      <c r="H67" s="389"/>
      <c r="I67" s="389"/>
      <c r="J67" s="389"/>
      <c r="K67" s="109"/>
      <c r="L67" s="184"/>
      <c r="M67" s="87"/>
    </row>
    <row r="68" spans="1:13" ht="12.75">
      <c r="A68" s="87" t="s">
        <v>301</v>
      </c>
      <c r="B68" s="103">
        <v>12.65</v>
      </c>
      <c r="C68" s="103">
        <v>366.848</v>
      </c>
      <c r="D68" s="103">
        <v>361.09</v>
      </c>
      <c r="E68" s="145">
        <v>1699.644</v>
      </c>
      <c r="F68" s="389">
        <v>2440.232</v>
      </c>
      <c r="G68" s="389">
        <v>0.18</v>
      </c>
      <c r="H68" s="389">
        <v>0.28</v>
      </c>
      <c r="I68" s="389">
        <v>0.2</v>
      </c>
      <c r="J68" s="389">
        <v>1.85</v>
      </c>
      <c r="K68" s="103">
        <v>2.51</v>
      </c>
      <c r="L68" s="145">
        <v>2442.742</v>
      </c>
      <c r="M68" s="87"/>
    </row>
    <row r="69" spans="1:13" ht="12.75">
      <c r="A69" s="87" t="s">
        <v>302</v>
      </c>
      <c r="B69" s="103">
        <v>79.906</v>
      </c>
      <c r="C69" s="103">
        <v>516.879</v>
      </c>
      <c r="D69" s="103">
        <v>453.71</v>
      </c>
      <c r="E69" s="145">
        <v>2232.981</v>
      </c>
      <c r="F69" s="389">
        <v>3283.4760000000006</v>
      </c>
      <c r="G69" s="389">
        <v>0.13</v>
      </c>
      <c r="H69" s="389">
        <v>0.22</v>
      </c>
      <c r="I69" s="389">
        <v>2.27</v>
      </c>
      <c r="J69" s="389">
        <v>1.9</v>
      </c>
      <c r="K69" s="103">
        <v>4.52</v>
      </c>
      <c r="L69" s="145">
        <v>3287.9960000000005</v>
      </c>
      <c r="M69" s="87"/>
    </row>
    <row r="70" spans="1:13" s="211" customFormat="1" ht="12.75">
      <c r="A70" s="196" t="s">
        <v>303</v>
      </c>
      <c r="B70" s="557">
        <v>92.55600000000001</v>
      </c>
      <c r="C70" s="557">
        <v>883.7270000000001</v>
      </c>
      <c r="D70" s="557">
        <v>814.8</v>
      </c>
      <c r="E70" s="557">
        <v>3932.625</v>
      </c>
      <c r="F70" s="393">
        <v>5723.7080000000005</v>
      </c>
      <c r="G70" s="570">
        <v>0.31</v>
      </c>
      <c r="H70" s="570">
        <v>0.5</v>
      </c>
      <c r="I70" s="570">
        <v>2.47</v>
      </c>
      <c r="J70" s="570">
        <v>3.75</v>
      </c>
      <c r="K70" s="486">
        <v>7.03</v>
      </c>
      <c r="L70" s="184">
        <v>5730.738</v>
      </c>
      <c r="M70" s="196"/>
    </row>
    <row r="71" spans="1:13" ht="12.75">
      <c r="A71" s="87"/>
      <c r="B71" s="561"/>
      <c r="C71" s="561"/>
      <c r="D71" s="561"/>
      <c r="E71" s="561"/>
      <c r="F71" s="389"/>
      <c r="G71" s="566"/>
      <c r="H71" s="561"/>
      <c r="I71" s="561"/>
      <c r="J71" s="561"/>
      <c r="K71" s="109"/>
      <c r="L71" s="184"/>
      <c r="M71" s="87"/>
    </row>
    <row r="72" spans="1:13" ht="12.75">
      <c r="A72" s="87" t="s">
        <v>304</v>
      </c>
      <c r="B72" s="103">
        <v>6.217</v>
      </c>
      <c r="C72" s="392">
        <v>345.02</v>
      </c>
      <c r="D72" s="103">
        <v>10.057</v>
      </c>
      <c r="E72" s="145">
        <v>789.01</v>
      </c>
      <c r="F72" s="389">
        <v>1150.304</v>
      </c>
      <c r="G72" s="98" t="s">
        <v>74</v>
      </c>
      <c r="H72" s="98" t="s">
        <v>74</v>
      </c>
      <c r="I72" s="98" t="s">
        <v>74</v>
      </c>
      <c r="J72" s="98" t="s">
        <v>74</v>
      </c>
      <c r="K72" s="98" t="s">
        <v>74</v>
      </c>
      <c r="L72" s="145">
        <v>1150.304</v>
      </c>
      <c r="M72" s="87"/>
    </row>
    <row r="73" spans="1:13" ht="12.75">
      <c r="A73" s="87" t="s">
        <v>305</v>
      </c>
      <c r="B73" s="98" t="s">
        <v>74</v>
      </c>
      <c r="C73" s="392">
        <v>2345.58</v>
      </c>
      <c r="D73" s="103">
        <v>202.03</v>
      </c>
      <c r="E73" s="145">
        <v>2899.32</v>
      </c>
      <c r="F73" s="389">
        <v>5446.93</v>
      </c>
      <c r="G73" s="98" t="s">
        <v>74</v>
      </c>
      <c r="H73" s="98" t="s">
        <v>74</v>
      </c>
      <c r="I73" s="98" t="s">
        <v>74</v>
      </c>
      <c r="J73" s="98" t="s">
        <v>74</v>
      </c>
      <c r="K73" s="98" t="s">
        <v>74</v>
      </c>
      <c r="L73" s="145">
        <v>5446.93</v>
      </c>
      <c r="M73" s="87"/>
    </row>
    <row r="74" spans="1:13" ht="12.75">
      <c r="A74" s="87" t="s">
        <v>306</v>
      </c>
      <c r="B74" s="103">
        <v>10.36</v>
      </c>
      <c r="C74" s="392">
        <v>1116.418</v>
      </c>
      <c r="D74" s="103">
        <v>40.935</v>
      </c>
      <c r="E74" s="145">
        <v>7.93</v>
      </c>
      <c r="F74" s="389">
        <v>1175.6429999999998</v>
      </c>
      <c r="G74" s="98" t="s">
        <v>74</v>
      </c>
      <c r="H74" s="98" t="s">
        <v>74</v>
      </c>
      <c r="I74" s="98" t="s">
        <v>74</v>
      </c>
      <c r="J74" s="98" t="s">
        <v>74</v>
      </c>
      <c r="K74" s="98" t="s">
        <v>74</v>
      </c>
      <c r="L74" s="145">
        <v>1175.6429999999998</v>
      </c>
      <c r="M74" s="87"/>
    </row>
    <row r="75" spans="1:13" ht="12.75">
      <c r="A75" s="87" t="s">
        <v>307</v>
      </c>
      <c r="B75" s="103">
        <v>8.643</v>
      </c>
      <c r="C75" s="87">
        <v>798.233</v>
      </c>
      <c r="D75" s="103">
        <v>2.605</v>
      </c>
      <c r="E75" s="145">
        <v>70.84</v>
      </c>
      <c r="F75" s="389">
        <v>880.321</v>
      </c>
      <c r="G75" s="98" t="s">
        <v>74</v>
      </c>
      <c r="H75" s="389">
        <v>233.198</v>
      </c>
      <c r="I75" s="98" t="s">
        <v>74</v>
      </c>
      <c r="J75" s="98" t="s">
        <v>74</v>
      </c>
      <c r="K75" s="103">
        <v>233.198</v>
      </c>
      <c r="L75" s="145">
        <v>1113.519</v>
      </c>
      <c r="M75" s="87"/>
    </row>
    <row r="76" spans="1:13" ht="12.75">
      <c r="A76" s="87" t="s">
        <v>308</v>
      </c>
      <c r="B76" s="103">
        <v>15.569</v>
      </c>
      <c r="C76" s="98" t="s">
        <v>74</v>
      </c>
      <c r="D76" s="103">
        <v>3.6</v>
      </c>
      <c r="E76" s="145">
        <v>109.312</v>
      </c>
      <c r="F76" s="389">
        <v>128.481</v>
      </c>
      <c r="G76" s="98" t="s">
        <v>74</v>
      </c>
      <c r="H76" s="98" t="s">
        <v>74</v>
      </c>
      <c r="I76" s="98" t="s">
        <v>74</v>
      </c>
      <c r="J76" s="98" t="s">
        <v>74</v>
      </c>
      <c r="K76" s="98" t="s">
        <v>74</v>
      </c>
      <c r="L76" s="145">
        <v>128.481</v>
      </c>
      <c r="M76" s="87"/>
    </row>
    <row r="77" spans="1:13" ht="12.75">
      <c r="A77" s="87" t="s">
        <v>309</v>
      </c>
      <c r="B77" s="103">
        <v>2.342</v>
      </c>
      <c r="C77" s="392">
        <v>113.945</v>
      </c>
      <c r="D77" s="103">
        <v>10.483</v>
      </c>
      <c r="E77" s="145">
        <v>564.85</v>
      </c>
      <c r="F77" s="389">
        <v>691.62</v>
      </c>
      <c r="G77" s="389">
        <v>0.118</v>
      </c>
      <c r="H77" s="98" t="s">
        <v>74</v>
      </c>
      <c r="I77" s="389">
        <v>0.342</v>
      </c>
      <c r="J77" s="389">
        <v>0.48</v>
      </c>
      <c r="K77" s="103">
        <v>0.94</v>
      </c>
      <c r="L77" s="145">
        <v>692.56</v>
      </c>
      <c r="M77" s="87"/>
    </row>
    <row r="78" spans="1:13" ht="12.75">
      <c r="A78" s="87" t="s">
        <v>310</v>
      </c>
      <c r="B78" s="103" t="s">
        <v>74</v>
      </c>
      <c r="C78" s="392">
        <v>4012.62</v>
      </c>
      <c r="D78" s="103">
        <v>450.68</v>
      </c>
      <c r="E78" s="145">
        <v>930.82</v>
      </c>
      <c r="F78" s="389">
        <v>5394.12</v>
      </c>
      <c r="G78" s="98" t="s">
        <v>74</v>
      </c>
      <c r="H78" s="98" t="s">
        <v>74</v>
      </c>
      <c r="I78" s="98" t="s">
        <v>74</v>
      </c>
      <c r="J78" s="98" t="s">
        <v>74</v>
      </c>
      <c r="K78" s="98" t="s">
        <v>74</v>
      </c>
      <c r="L78" s="145">
        <v>5394.12</v>
      </c>
      <c r="M78" s="87"/>
    </row>
    <row r="79" spans="1:13" ht="12.75">
      <c r="A79" s="87" t="s">
        <v>311</v>
      </c>
      <c r="B79" s="103">
        <v>52.39</v>
      </c>
      <c r="C79" s="392">
        <v>1891.694</v>
      </c>
      <c r="D79" s="103">
        <v>759.897</v>
      </c>
      <c r="E79" s="145">
        <v>9938.041</v>
      </c>
      <c r="F79" s="389">
        <v>12642.021999999999</v>
      </c>
      <c r="G79" s="98" t="s">
        <v>74</v>
      </c>
      <c r="H79" s="98" t="s">
        <v>74</v>
      </c>
      <c r="I79" s="389">
        <v>4354.18</v>
      </c>
      <c r="J79" s="98" t="s">
        <v>74</v>
      </c>
      <c r="K79" s="103">
        <v>4354.18</v>
      </c>
      <c r="L79" s="145">
        <v>16996.201999999997</v>
      </c>
      <c r="M79" s="87"/>
    </row>
    <row r="80" spans="1:13" s="211" customFormat="1" ht="12.75">
      <c r="A80" s="196" t="s">
        <v>348</v>
      </c>
      <c r="B80" s="485">
        <v>95.521</v>
      </c>
      <c r="C80" s="568">
        <v>10623.51</v>
      </c>
      <c r="D80" s="568">
        <v>1480.287</v>
      </c>
      <c r="E80" s="569">
        <v>15310.123</v>
      </c>
      <c r="F80" s="393">
        <v>27509.441</v>
      </c>
      <c r="G80" s="560">
        <v>0.118</v>
      </c>
      <c r="H80" s="560">
        <v>233.198</v>
      </c>
      <c r="I80" s="560">
        <v>4354.522</v>
      </c>
      <c r="J80" s="560">
        <v>0.48</v>
      </c>
      <c r="K80" s="109">
        <v>4588.317999999999</v>
      </c>
      <c r="L80" s="184">
        <v>32097.759</v>
      </c>
      <c r="M80" s="196"/>
    </row>
    <row r="81" spans="1:13" ht="12.75">
      <c r="A81" s="87"/>
      <c r="B81" s="561"/>
      <c r="C81" s="561"/>
      <c r="D81" s="484"/>
      <c r="E81" s="562"/>
      <c r="F81" s="389"/>
      <c r="G81" s="566"/>
      <c r="H81" s="561"/>
      <c r="I81" s="561"/>
      <c r="J81" s="561"/>
      <c r="K81" s="109"/>
      <c r="L81" s="184"/>
      <c r="M81" s="87"/>
    </row>
    <row r="82" spans="1:13" ht="12.75">
      <c r="A82" s="87" t="s">
        <v>312</v>
      </c>
      <c r="B82" s="103">
        <v>93.865</v>
      </c>
      <c r="C82" s="103">
        <v>160.025</v>
      </c>
      <c r="D82" s="103">
        <v>435.181</v>
      </c>
      <c r="E82" s="145">
        <v>348.346</v>
      </c>
      <c r="F82" s="389">
        <v>1037.417</v>
      </c>
      <c r="G82" s="98" t="s">
        <v>74</v>
      </c>
      <c r="H82" s="98" t="s">
        <v>74</v>
      </c>
      <c r="I82" s="98" t="s">
        <v>74</v>
      </c>
      <c r="J82" s="98" t="s">
        <v>74</v>
      </c>
      <c r="K82" s="98" t="s">
        <v>74</v>
      </c>
      <c r="L82" s="145">
        <v>1037.417</v>
      </c>
      <c r="M82" s="87"/>
    </row>
    <row r="83" spans="1:13" ht="12.75">
      <c r="A83" s="87" t="s">
        <v>313</v>
      </c>
      <c r="B83" s="103">
        <v>55.651</v>
      </c>
      <c r="C83" s="103">
        <v>166.767</v>
      </c>
      <c r="D83" s="103">
        <v>399.036</v>
      </c>
      <c r="E83" s="145">
        <v>379.63</v>
      </c>
      <c r="F83" s="389">
        <v>1001.084</v>
      </c>
      <c r="G83" s="98" t="s">
        <v>74</v>
      </c>
      <c r="H83" s="98" t="s">
        <v>74</v>
      </c>
      <c r="I83" s="98" t="s">
        <v>74</v>
      </c>
      <c r="J83" s="98" t="s">
        <v>74</v>
      </c>
      <c r="K83" s="98" t="s">
        <v>74</v>
      </c>
      <c r="L83" s="145">
        <v>1001.084</v>
      </c>
      <c r="M83" s="87"/>
    </row>
    <row r="84" spans="1:13" s="211" customFormat="1" ht="12.75">
      <c r="A84" s="196" t="s">
        <v>314</v>
      </c>
      <c r="B84" s="557">
        <v>149.516</v>
      </c>
      <c r="C84" s="557">
        <v>326.79200000000003</v>
      </c>
      <c r="D84" s="557">
        <v>834.217</v>
      </c>
      <c r="E84" s="557">
        <v>727.976</v>
      </c>
      <c r="F84" s="393">
        <v>2038.5009999999997</v>
      </c>
      <c r="G84" s="565" t="s">
        <v>74</v>
      </c>
      <c r="H84" s="565" t="s">
        <v>74</v>
      </c>
      <c r="I84" s="565" t="s">
        <v>74</v>
      </c>
      <c r="J84" s="565" t="s">
        <v>74</v>
      </c>
      <c r="K84" s="565" t="s">
        <v>74</v>
      </c>
      <c r="L84" s="184">
        <v>2038.5009999999997</v>
      </c>
      <c r="M84" s="196"/>
    </row>
    <row r="85" spans="1:13" ht="12.75">
      <c r="A85" s="87"/>
      <c r="B85" s="389"/>
      <c r="C85" s="389"/>
      <c r="D85" s="389"/>
      <c r="E85" s="389"/>
      <c r="F85" s="389"/>
      <c r="G85" s="389"/>
      <c r="H85" s="389"/>
      <c r="I85" s="389"/>
      <c r="J85" s="98" t="s">
        <v>74</v>
      </c>
      <c r="K85" s="109"/>
      <c r="L85" s="145"/>
      <c r="M85" s="87"/>
    </row>
    <row r="86" spans="1:13" ht="12.75">
      <c r="A86" s="139" t="s">
        <v>315</v>
      </c>
      <c r="B86" s="702">
        <v>43720.574</v>
      </c>
      <c r="C86" s="702">
        <v>167883.548</v>
      </c>
      <c r="D86" s="702">
        <v>68262.518</v>
      </c>
      <c r="E86" s="702">
        <v>350167.002</v>
      </c>
      <c r="F86" s="702">
        <v>630033.642</v>
      </c>
      <c r="G86" s="702">
        <v>620.14</v>
      </c>
      <c r="H86" s="702">
        <v>4211.94</v>
      </c>
      <c r="I86" s="702">
        <v>24903.443</v>
      </c>
      <c r="J86" s="702">
        <v>8716.332999999999</v>
      </c>
      <c r="K86" s="773">
        <v>38451.856</v>
      </c>
      <c r="L86" s="891">
        <v>668485.4980000001</v>
      </c>
      <c r="M86" s="87"/>
    </row>
    <row r="87" spans="1:13" ht="12.75">
      <c r="A87" s="92" t="s">
        <v>252</v>
      </c>
      <c r="B87" s="302">
        <v>2638.3381121952116</v>
      </c>
      <c r="C87" s="302">
        <v>2219.544454685173</v>
      </c>
      <c r="D87" s="302">
        <v>1136.5206388992992</v>
      </c>
      <c r="E87" s="302">
        <v>4358.536112238823</v>
      </c>
      <c r="F87" s="302">
        <v>10352.939318018507</v>
      </c>
      <c r="G87" s="98" t="s">
        <v>74</v>
      </c>
      <c r="H87" s="98" t="s">
        <v>74</v>
      </c>
      <c r="I87" s="98" t="s">
        <v>74</v>
      </c>
      <c r="J87" s="98" t="s">
        <v>74</v>
      </c>
      <c r="K87" s="98" t="s">
        <v>74</v>
      </c>
      <c r="L87" s="725">
        <v>10352.939318018507</v>
      </c>
      <c r="M87" s="87"/>
    </row>
    <row r="88" spans="1:13" ht="12.75">
      <c r="A88" s="95"/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87"/>
    </row>
    <row r="89" spans="1:13" ht="13.5" thickBot="1">
      <c r="A89" s="124" t="s">
        <v>253</v>
      </c>
      <c r="B89" s="714">
        <v>46358.91211219521</v>
      </c>
      <c r="C89" s="714">
        <v>170103.0924546852</v>
      </c>
      <c r="D89" s="714">
        <v>69399.03863889929</v>
      </c>
      <c r="E89" s="714">
        <v>354525.5381122388</v>
      </c>
      <c r="F89" s="714">
        <v>640386.5813180185</v>
      </c>
      <c r="G89" s="714">
        <v>620.14</v>
      </c>
      <c r="H89" s="714">
        <v>4211.94</v>
      </c>
      <c r="I89" s="714">
        <v>24903.443</v>
      </c>
      <c r="J89" s="714">
        <v>8716.332999999999</v>
      </c>
      <c r="K89" s="714">
        <v>38451.856</v>
      </c>
      <c r="L89" s="714">
        <v>678838.4373180186</v>
      </c>
      <c r="M89" s="87"/>
    </row>
  </sheetData>
  <mergeCells count="6">
    <mergeCell ref="A1:L1"/>
    <mergeCell ref="A3:L3"/>
    <mergeCell ref="B6:F7"/>
    <mergeCell ref="L6:L8"/>
    <mergeCell ref="G6:K7"/>
    <mergeCell ref="A4:L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K14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534" customWidth="1"/>
    <col min="2" max="3" width="14.7109375" style="534" customWidth="1"/>
    <col min="4" max="4" width="15.8515625" style="534" customWidth="1"/>
    <col min="5" max="7" width="14.7109375" style="534" customWidth="1"/>
    <col min="8" max="8" width="14.7109375" style="537" customWidth="1"/>
    <col min="9" max="9" width="11.00390625" style="534" customWidth="1"/>
    <col min="10" max="16384" width="12.57421875" style="534" customWidth="1"/>
  </cols>
  <sheetData>
    <row r="1" spans="1:9" s="528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527"/>
    </row>
    <row r="3" spans="1:8" s="529" customFormat="1" ht="15">
      <c r="A3" s="660" t="s">
        <v>416</v>
      </c>
      <c r="B3" s="660"/>
      <c r="C3" s="660"/>
      <c r="D3" s="660"/>
      <c r="E3" s="660"/>
      <c r="F3" s="660"/>
      <c r="G3" s="660"/>
      <c r="H3" s="660"/>
    </row>
    <row r="4" spans="1:8" s="529" customFormat="1" ht="14.25">
      <c r="A4" s="530"/>
      <c r="B4" s="530"/>
      <c r="C4" s="530"/>
      <c r="D4" s="530"/>
      <c r="E4" s="530"/>
      <c r="F4" s="530"/>
      <c r="G4" s="530"/>
      <c r="H4" s="531"/>
    </row>
    <row r="5" spans="1:8" ht="12.75">
      <c r="A5" s="532"/>
      <c r="B5" s="533" t="s">
        <v>112</v>
      </c>
      <c r="C5" s="533" t="s">
        <v>316</v>
      </c>
      <c r="D5" s="533" t="s">
        <v>316</v>
      </c>
      <c r="E5" s="760" t="s">
        <v>390</v>
      </c>
      <c r="F5" s="750"/>
      <c r="G5" s="750"/>
      <c r="H5" s="750"/>
    </row>
    <row r="6" spans="1:9" ht="12.75">
      <c r="A6" s="535"/>
      <c r="B6" s="536" t="s">
        <v>116</v>
      </c>
      <c r="C6" s="536" t="s">
        <v>117</v>
      </c>
      <c r="D6" s="536" t="s">
        <v>90</v>
      </c>
      <c r="E6" s="809" t="s">
        <v>318</v>
      </c>
      <c r="F6" s="797"/>
      <c r="G6" s="809" t="s">
        <v>206</v>
      </c>
      <c r="H6" s="807"/>
      <c r="I6" s="537"/>
    </row>
    <row r="7" spans="1:9" ht="12.75">
      <c r="A7" s="538" t="s">
        <v>178</v>
      </c>
      <c r="B7" s="536" t="s">
        <v>120</v>
      </c>
      <c r="C7" s="536" t="s">
        <v>121</v>
      </c>
      <c r="D7" s="539" t="s">
        <v>374</v>
      </c>
      <c r="E7" s="802"/>
      <c r="F7" s="803"/>
      <c r="G7" s="802"/>
      <c r="H7" s="808"/>
      <c r="I7" s="537"/>
    </row>
    <row r="8" spans="1:9" ht="13.5" thickBot="1">
      <c r="A8" s="535"/>
      <c r="B8" s="540">
        <v>2002</v>
      </c>
      <c r="C8" s="540">
        <v>2002</v>
      </c>
      <c r="D8" s="540">
        <v>2002</v>
      </c>
      <c r="E8" s="540">
        <v>2001</v>
      </c>
      <c r="F8" s="540">
        <v>2002</v>
      </c>
      <c r="G8" s="541">
        <v>2001</v>
      </c>
      <c r="H8" s="541">
        <v>2002</v>
      </c>
      <c r="I8" s="537"/>
    </row>
    <row r="9" spans="1:9" ht="12.75">
      <c r="A9" s="542" t="s">
        <v>207</v>
      </c>
      <c r="B9" s="543">
        <v>281950.923</v>
      </c>
      <c r="C9" s="543">
        <f>D9/B9*1000</f>
        <v>205.06510276612923</v>
      </c>
      <c r="D9" s="543">
        <v>57818.295</v>
      </c>
      <c r="E9" s="543">
        <v>6655.249</v>
      </c>
      <c r="F9" s="543">
        <v>7455.936</v>
      </c>
      <c r="G9" s="543">
        <v>6836.087</v>
      </c>
      <c r="H9" s="544">
        <v>7597.284</v>
      </c>
      <c r="I9" s="537"/>
    </row>
    <row r="10" spans="1:8" ht="12.75">
      <c r="A10" s="535"/>
      <c r="B10" s="545"/>
      <c r="C10" s="545"/>
      <c r="D10" s="545"/>
      <c r="E10" s="545"/>
      <c r="F10" s="545"/>
      <c r="G10" s="545"/>
      <c r="H10" s="546"/>
    </row>
    <row r="11" spans="1:11" s="550" customFormat="1" ht="12.75">
      <c r="A11" s="547" t="s">
        <v>381</v>
      </c>
      <c r="B11" s="548"/>
      <c r="C11" s="548"/>
      <c r="D11" s="548"/>
      <c r="E11" s="548"/>
      <c r="F11" s="548"/>
      <c r="G11" s="548"/>
      <c r="H11" s="549"/>
      <c r="I11" s="534"/>
      <c r="J11" s="534"/>
      <c r="K11" s="534"/>
    </row>
    <row r="12" spans="1:11" s="550" customFormat="1" ht="12.75">
      <c r="A12" s="547" t="s">
        <v>139</v>
      </c>
      <c r="B12" s="548">
        <f>SUM(B13:B26)</f>
        <v>26929.596000000005</v>
      </c>
      <c r="C12" s="548">
        <f>D12/B12*1000</f>
        <v>280.6021300876552</v>
      </c>
      <c r="D12" s="548">
        <f>SUM(D13:D26)</f>
        <v>7556.502</v>
      </c>
      <c r="E12" s="548">
        <f>SUM(E13:E26)</f>
        <v>1683.215</v>
      </c>
      <c r="F12" s="548">
        <f>SUM(F13:F26)</f>
        <v>2036.1940000000002</v>
      </c>
      <c r="G12" s="548">
        <f>SUM(G13:G26)</f>
        <v>1869.634</v>
      </c>
      <c r="H12" s="549">
        <f>SUM(H13:H26)</f>
        <v>2130.81</v>
      </c>
      <c r="I12" s="534"/>
      <c r="J12" s="534"/>
      <c r="K12" s="534"/>
    </row>
    <row r="13" spans="1:8" ht="12.75">
      <c r="A13" s="535" t="s">
        <v>208</v>
      </c>
      <c r="B13" s="551">
        <v>4272.156</v>
      </c>
      <c r="C13" s="551">
        <v>308.1</v>
      </c>
      <c r="D13" s="551">
        <v>1316.375</v>
      </c>
      <c r="E13" s="551">
        <v>112.02</v>
      </c>
      <c r="F13" s="551">
        <v>168.88</v>
      </c>
      <c r="G13" s="551">
        <v>573.84</v>
      </c>
      <c r="H13" s="552">
        <v>503.026</v>
      </c>
    </row>
    <row r="14" spans="1:8" ht="12.75">
      <c r="A14" s="535" t="s">
        <v>141</v>
      </c>
      <c r="B14" s="551">
        <v>707.274</v>
      </c>
      <c r="C14" s="551">
        <v>299.5</v>
      </c>
      <c r="D14" s="551">
        <v>211.855</v>
      </c>
      <c r="E14" s="551">
        <v>15.484</v>
      </c>
      <c r="F14" s="551">
        <v>15.516</v>
      </c>
      <c r="G14" s="551">
        <v>79.542</v>
      </c>
      <c r="H14" s="552">
        <v>74.039</v>
      </c>
    </row>
    <row r="15" spans="1:8" ht="12.75">
      <c r="A15" s="535" t="s">
        <v>209</v>
      </c>
      <c r="B15" s="551">
        <v>1005.068</v>
      </c>
      <c r="C15" s="551">
        <v>583.4</v>
      </c>
      <c r="D15" s="551">
        <v>323.962</v>
      </c>
      <c r="E15" s="551">
        <v>46.515</v>
      </c>
      <c r="F15" s="551">
        <v>52.677</v>
      </c>
      <c r="G15" s="551">
        <v>114.422</v>
      </c>
      <c r="H15" s="552">
        <v>150.545</v>
      </c>
    </row>
    <row r="16" spans="1:8" ht="12.75">
      <c r="A16" s="535" t="s">
        <v>210</v>
      </c>
      <c r="B16" s="551">
        <v>626.1</v>
      </c>
      <c r="C16" s="551">
        <v>245.2</v>
      </c>
      <c r="D16" s="551">
        <v>153.5</v>
      </c>
      <c r="E16" s="551">
        <v>71.46</v>
      </c>
      <c r="F16" s="551">
        <v>83.173</v>
      </c>
      <c r="G16" s="551">
        <v>85.295</v>
      </c>
      <c r="H16" s="552">
        <v>94.835</v>
      </c>
    </row>
    <row r="17" spans="1:8" ht="12.75">
      <c r="A17" s="535" t="s">
        <v>211</v>
      </c>
      <c r="B17" s="551">
        <v>2692.375</v>
      </c>
      <c r="C17" s="551">
        <v>251.1</v>
      </c>
      <c r="D17" s="551">
        <v>676.08</v>
      </c>
      <c r="E17" s="551">
        <v>66.689</v>
      </c>
      <c r="F17" s="551">
        <v>101.514</v>
      </c>
      <c r="G17" s="551">
        <v>121.8</v>
      </c>
      <c r="H17" s="552">
        <v>145.01</v>
      </c>
    </row>
    <row r="18" spans="1:8" ht="12.75">
      <c r="A18" s="535" t="s">
        <v>144</v>
      </c>
      <c r="B18" s="551">
        <v>339.1</v>
      </c>
      <c r="C18" s="551">
        <v>267.6</v>
      </c>
      <c r="D18" s="551">
        <v>90.73</v>
      </c>
      <c r="E18" s="551">
        <v>7.391</v>
      </c>
      <c r="F18" s="551">
        <v>7.674</v>
      </c>
      <c r="G18" s="551">
        <v>3.342</v>
      </c>
      <c r="H18" s="552">
        <v>4.594</v>
      </c>
    </row>
    <row r="19" spans="1:8" ht="12.75">
      <c r="A19" s="535" t="s">
        <v>212</v>
      </c>
      <c r="B19" s="551">
        <v>5777.3</v>
      </c>
      <c r="C19" s="551">
        <v>283.9</v>
      </c>
      <c r="D19" s="551">
        <v>1640</v>
      </c>
      <c r="E19" s="551">
        <v>247.565</v>
      </c>
      <c r="F19" s="551">
        <v>282.726</v>
      </c>
      <c r="G19" s="551">
        <v>176.222</v>
      </c>
      <c r="H19" s="552">
        <v>238.135</v>
      </c>
    </row>
    <row r="20" spans="1:8" ht="12.75">
      <c r="A20" s="535" t="s">
        <v>213</v>
      </c>
      <c r="B20" s="551">
        <v>288</v>
      </c>
      <c r="C20" s="551">
        <v>215.3</v>
      </c>
      <c r="D20" s="551">
        <v>62</v>
      </c>
      <c r="E20" s="551">
        <v>140.406</v>
      </c>
      <c r="F20" s="551">
        <v>130.517</v>
      </c>
      <c r="G20" s="551">
        <v>0.729</v>
      </c>
      <c r="H20" s="552">
        <v>1.162</v>
      </c>
    </row>
    <row r="21" spans="1:8" ht="12.75">
      <c r="A21" s="535" t="s">
        <v>214</v>
      </c>
      <c r="B21" s="551">
        <v>1876</v>
      </c>
      <c r="C21" s="551">
        <v>247.3</v>
      </c>
      <c r="D21" s="551">
        <v>464</v>
      </c>
      <c r="E21" s="551">
        <v>199.504</v>
      </c>
      <c r="F21" s="551">
        <v>253.246</v>
      </c>
      <c r="G21" s="551">
        <v>286.969</v>
      </c>
      <c r="H21" s="552">
        <v>355.579</v>
      </c>
    </row>
    <row r="22" spans="1:8" ht="12.75">
      <c r="A22" s="535" t="s">
        <v>215</v>
      </c>
      <c r="B22" s="551">
        <v>1781.7</v>
      </c>
      <c r="C22" s="551">
        <v>303.1</v>
      </c>
      <c r="D22" s="551">
        <v>540</v>
      </c>
      <c r="E22" s="551">
        <v>14.454</v>
      </c>
      <c r="F22" s="551">
        <v>15.335</v>
      </c>
      <c r="G22" s="551">
        <v>297.338</v>
      </c>
      <c r="H22" s="552">
        <v>412.736</v>
      </c>
    </row>
    <row r="23" spans="1:8" ht="12.75">
      <c r="A23" s="535" t="s">
        <v>148</v>
      </c>
      <c r="B23" s="551">
        <v>4337</v>
      </c>
      <c r="C23" s="551">
        <v>261.4</v>
      </c>
      <c r="D23" s="551">
        <v>1133.8</v>
      </c>
      <c r="E23" s="551">
        <v>301.13</v>
      </c>
      <c r="F23" s="551">
        <v>386.806</v>
      </c>
      <c r="G23" s="551">
        <v>113.224</v>
      </c>
      <c r="H23" s="552">
        <v>132.543</v>
      </c>
    </row>
    <row r="24" spans="1:8" ht="12.75">
      <c r="A24" s="535" t="s">
        <v>216</v>
      </c>
      <c r="B24" s="551">
        <v>438.823</v>
      </c>
      <c r="C24" s="551">
        <v>240.9</v>
      </c>
      <c r="D24" s="551">
        <v>105.7</v>
      </c>
      <c r="E24" s="551">
        <v>54.588</v>
      </c>
      <c r="F24" s="551">
        <v>63.133</v>
      </c>
      <c r="G24" s="545" t="s">
        <v>74</v>
      </c>
      <c r="H24" s="546" t="s">
        <v>74</v>
      </c>
    </row>
    <row r="25" spans="1:8" ht="12.75">
      <c r="A25" s="535" t="s">
        <v>217</v>
      </c>
      <c r="B25" s="551">
        <v>2282</v>
      </c>
      <c r="C25" s="551">
        <v>303.2</v>
      </c>
      <c r="D25" s="551">
        <v>692</v>
      </c>
      <c r="E25" s="551">
        <v>363.299</v>
      </c>
      <c r="F25" s="551">
        <v>409.584</v>
      </c>
      <c r="G25" s="551">
        <v>10.63</v>
      </c>
      <c r="H25" s="552">
        <v>10.129</v>
      </c>
    </row>
    <row r="26" spans="1:8" ht="12.75">
      <c r="A26" s="535" t="s">
        <v>152</v>
      </c>
      <c r="B26" s="551">
        <v>506.7</v>
      </c>
      <c r="C26" s="551">
        <v>289.1</v>
      </c>
      <c r="D26" s="551">
        <v>146.5</v>
      </c>
      <c r="E26" s="551">
        <v>42.71</v>
      </c>
      <c r="F26" s="551">
        <v>65.413</v>
      </c>
      <c r="G26" s="551">
        <v>6.281</v>
      </c>
      <c r="H26" s="552">
        <v>8.477</v>
      </c>
    </row>
    <row r="27" spans="1:8" ht="12.75">
      <c r="A27" s="535"/>
      <c r="B27" s="545"/>
      <c r="C27" s="545"/>
      <c r="D27" s="545"/>
      <c r="E27" s="545"/>
      <c r="F27" s="545"/>
      <c r="G27" s="545"/>
      <c r="H27" s="546"/>
    </row>
    <row r="28" spans="1:11" s="550" customFormat="1" ht="12.75">
      <c r="A28" s="547" t="s">
        <v>154</v>
      </c>
      <c r="B28" s="548"/>
      <c r="C28" s="548"/>
      <c r="D28" s="548"/>
      <c r="E28" s="548"/>
      <c r="F28" s="548"/>
      <c r="G28" s="548"/>
      <c r="H28" s="549"/>
      <c r="I28" s="534"/>
      <c r="J28" s="534"/>
      <c r="K28" s="534"/>
    </row>
    <row r="29" spans="1:8" ht="12.75">
      <c r="A29" s="535" t="s">
        <v>155</v>
      </c>
      <c r="B29" s="551">
        <v>300</v>
      </c>
      <c r="C29" s="551">
        <v>180</v>
      </c>
      <c r="D29" s="551">
        <v>54</v>
      </c>
      <c r="E29" s="551">
        <v>2.29</v>
      </c>
      <c r="F29" s="551">
        <v>27.891</v>
      </c>
      <c r="G29" s="551">
        <v>3.481</v>
      </c>
      <c r="H29" s="546" t="s">
        <v>74</v>
      </c>
    </row>
    <row r="30" spans="1:8" ht="12.75">
      <c r="A30" s="535" t="s">
        <v>171</v>
      </c>
      <c r="B30" s="551">
        <v>15.6</v>
      </c>
      <c r="C30" s="551">
        <v>250</v>
      </c>
      <c r="D30" s="551">
        <v>3.9</v>
      </c>
      <c r="E30" s="551">
        <v>2.388</v>
      </c>
      <c r="F30" s="551">
        <v>2.427</v>
      </c>
      <c r="G30" s="545" t="s">
        <v>74</v>
      </c>
      <c r="H30" s="546" t="s">
        <v>74</v>
      </c>
    </row>
    <row r="31" spans="1:8" ht="12.75">
      <c r="A31" s="535" t="s">
        <v>174</v>
      </c>
      <c r="B31" s="551">
        <v>151.655</v>
      </c>
      <c r="C31" s="551">
        <v>274.6</v>
      </c>
      <c r="D31" s="551">
        <v>41.64</v>
      </c>
      <c r="E31" s="551">
        <v>6.697</v>
      </c>
      <c r="F31" s="551">
        <v>5.075</v>
      </c>
      <c r="G31" s="545" t="s">
        <v>74</v>
      </c>
      <c r="H31" s="552">
        <v>1.886</v>
      </c>
    </row>
    <row r="32" spans="1:8" ht="12.75">
      <c r="A32" s="535" t="s">
        <v>176</v>
      </c>
      <c r="B32" s="551">
        <v>176.248</v>
      </c>
      <c r="C32" s="551">
        <v>242.3</v>
      </c>
      <c r="D32" s="551">
        <v>42.7</v>
      </c>
      <c r="E32" s="551">
        <v>0.634</v>
      </c>
      <c r="F32" s="551">
        <v>0.844</v>
      </c>
      <c r="G32" s="551">
        <v>9.502</v>
      </c>
      <c r="H32" s="552">
        <v>5.573</v>
      </c>
    </row>
    <row r="33" spans="1:8" ht="12.75">
      <c r="A33" s="535" t="s">
        <v>156</v>
      </c>
      <c r="B33" s="551">
        <v>92.7</v>
      </c>
      <c r="C33" s="551">
        <v>178.1</v>
      </c>
      <c r="D33" s="551">
        <v>16.508</v>
      </c>
      <c r="E33" s="551">
        <v>3.657</v>
      </c>
      <c r="F33" s="551">
        <v>1.977</v>
      </c>
      <c r="G33" s="551">
        <v>0.814</v>
      </c>
      <c r="H33" s="546" t="s">
        <v>74</v>
      </c>
    </row>
    <row r="34" spans="1:8" ht="12.75">
      <c r="A34" s="535" t="s">
        <v>157</v>
      </c>
      <c r="B34" s="551">
        <v>204.1</v>
      </c>
      <c r="C34" s="551">
        <v>244.5</v>
      </c>
      <c r="D34" s="551">
        <v>49.9</v>
      </c>
      <c r="E34" s="551">
        <v>4.263</v>
      </c>
      <c r="F34" s="551">
        <v>12.093</v>
      </c>
      <c r="G34" s="551">
        <v>6.874</v>
      </c>
      <c r="H34" s="552">
        <v>9.207</v>
      </c>
    </row>
    <row r="35" spans="1:8" ht="12.75">
      <c r="A35" s="535" t="s">
        <v>158</v>
      </c>
      <c r="B35" s="551">
        <v>107.237</v>
      </c>
      <c r="C35" s="551">
        <v>149.6</v>
      </c>
      <c r="D35" s="551">
        <v>16.043</v>
      </c>
      <c r="E35" s="551">
        <v>3.977</v>
      </c>
      <c r="F35" s="551">
        <v>3.406</v>
      </c>
      <c r="G35" s="545" t="s">
        <v>74</v>
      </c>
      <c r="H35" s="546" t="s">
        <v>74</v>
      </c>
    </row>
    <row r="36" spans="1:8" ht="12.75">
      <c r="A36" s="535" t="s">
        <v>175</v>
      </c>
      <c r="B36" s="551">
        <v>372</v>
      </c>
      <c r="C36" s="551">
        <v>101.3</v>
      </c>
      <c r="D36" s="551">
        <v>37.7</v>
      </c>
      <c r="E36" s="551">
        <v>0.763</v>
      </c>
      <c r="F36" s="551">
        <v>1.775</v>
      </c>
      <c r="G36" s="551">
        <v>3.228</v>
      </c>
      <c r="H36" s="552">
        <v>3.489</v>
      </c>
    </row>
    <row r="37" spans="1:8" ht="12.75">
      <c r="A37" s="535" t="s">
        <v>159</v>
      </c>
      <c r="B37" s="551">
        <v>1920</v>
      </c>
      <c r="C37" s="551">
        <v>146.5</v>
      </c>
      <c r="D37" s="551">
        <v>281.3</v>
      </c>
      <c r="E37" s="545" t="s">
        <v>74</v>
      </c>
      <c r="F37" s="551">
        <v>1.496</v>
      </c>
      <c r="G37" s="551">
        <v>31.421</v>
      </c>
      <c r="H37" s="552">
        <v>86.933</v>
      </c>
    </row>
    <row r="38" spans="1:8" ht="12.75">
      <c r="A38" s="535" t="s">
        <v>160</v>
      </c>
      <c r="B38" s="551">
        <v>374.864</v>
      </c>
      <c r="C38" s="551">
        <v>282.5</v>
      </c>
      <c r="D38" s="551">
        <v>105.916</v>
      </c>
      <c r="E38" s="551">
        <v>0.731</v>
      </c>
      <c r="F38" s="551">
        <v>2.147</v>
      </c>
      <c r="G38" s="551">
        <v>27.962</v>
      </c>
      <c r="H38" s="552">
        <v>15.959</v>
      </c>
    </row>
    <row r="39" spans="1:8" ht="12.75">
      <c r="A39" s="535" t="s">
        <v>342</v>
      </c>
      <c r="B39" s="551">
        <v>1237.1</v>
      </c>
      <c r="C39" s="551">
        <v>126.2</v>
      </c>
      <c r="D39" s="551">
        <v>156.106</v>
      </c>
      <c r="E39" s="551">
        <v>14.106</v>
      </c>
      <c r="F39" s="551">
        <v>8.727</v>
      </c>
      <c r="G39" s="551">
        <v>0.64</v>
      </c>
      <c r="H39" s="552">
        <v>0.595</v>
      </c>
    </row>
    <row r="40" spans="1:8" ht="12.75">
      <c r="A40" s="535" t="s">
        <v>170</v>
      </c>
      <c r="B40" s="551">
        <v>1774.11</v>
      </c>
      <c r="C40" s="551">
        <v>184.7</v>
      </c>
      <c r="D40" s="551">
        <v>327.63</v>
      </c>
      <c r="E40" s="545" t="s">
        <v>74</v>
      </c>
      <c r="F40" s="545" t="s">
        <v>74</v>
      </c>
      <c r="G40" s="545" t="s">
        <v>74</v>
      </c>
      <c r="H40" s="546" t="s">
        <v>74</v>
      </c>
    </row>
    <row r="41" spans="1:8" ht="12.75">
      <c r="A41" s="535"/>
      <c r="B41" s="545"/>
      <c r="C41" s="545"/>
      <c r="D41" s="545"/>
      <c r="E41" s="545"/>
      <c r="F41" s="545"/>
      <c r="G41" s="545"/>
      <c r="H41" s="546"/>
    </row>
    <row r="42" spans="1:11" s="550" customFormat="1" ht="12.75">
      <c r="A42" s="547" t="s">
        <v>371</v>
      </c>
      <c r="B42" s="548"/>
      <c r="C42" s="548"/>
      <c r="D42" s="548"/>
      <c r="E42" s="548"/>
      <c r="F42" s="548"/>
      <c r="G42" s="548"/>
      <c r="H42" s="549"/>
      <c r="I42" s="534"/>
      <c r="J42" s="534"/>
      <c r="K42" s="534"/>
    </row>
    <row r="43" spans="1:8" ht="12.75">
      <c r="A43" s="535" t="s">
        <v>218</v>
      </c>
      <c r="B43" s="551">
        <v>12300</v>
      </c>
      <c r="C43" s="551">
        <v>219.5</v>
      </c>
      <c r="D43" s="551">
        <v>2700</v>
      </c>
      <c r="E43" s="551">
        <v>13.646</v>
      </c>
      <c r="F43" s="551">
        <v>7.116</v>
      </c>
      <c r="G43" s="551">
        <v>133.996</v>
      </c>
      <c r="H43" s="552">
        <v>296.498</v>
      </c>
    </row>
    <row r="44" spans="1:8" ht="12.75">
      <c r="A44" s="535" t="s">
        <v>219</v>
      </c>
      <c r="B44" s="551">
        <v>8587</v>
      </c>
      <c r="C44" s="551">
        <v>236.2</v>
      </c>
      <c r="D44" s="551">
        <v>2028</v>
      </c>
      <c r="E44" s="551">
        <v>4.271</v>
      </c>
      <c r="F44" s="551">
        <v>4.315</v>
      </c>
      <c r="G44" s="551">
        <v>1265.526</v>
      </c>
      <c r="H44" s="552">
        <v>1236.017</v>
      </c>
    </row>
    <row r="45" spans="1:8" ht="12.75">
      <c r="A45" s="535" t="s">
        <v>220</v>
      </c>
      <c r="B45" s="551">
        <v>34500</v>
      </c>
      <c r="C45" s="551">
        <v>212</v>
      </c>
      <c r="D45" s="551">
        <v>7314</v>
      </c>
      <c r="E45" s="551">
        <v>38.457</v>
      </c>
      <c r="F45" s="551">
        <v>65.696</v>
      </c>
      <c r="G45" s="551">
        <v>645.045</v>
      </c>
      <c r="H45" s="552">
        <v>757.924</v>
      </c>
    </row>
    <row r="46" spans="1:8" ht="12.75">
      <c r="A46" s="535" t="s">
        <v>221</v>
      </c>
      <c r="B46" s="551">
        <v>3837</v>
      </c>
      <c r="C46" s="551">
        <v>337.5</v>
      </c>
      <c r="D46" s="551">
        <v>1295</v>
      </c>
      <c r="E46" s="551">
        <v>299.869</v>
      </c>
      <c r="F46" s="551">
        <v>307.728</v>
      </c>
      <c r="G46" s="551">
        <v>542.334</v>
      </c>
      <c r="H46" s="552">
        <v>579.499</v>
      </c>
    </row>
    <row r="47" spans="1:8" ht="12.75">
      <c r="A47" s="535" t="s">
        <v>222</v>
      </c>
      <c r="B47" s="551">
        <v>36970</v>
      </c>
      <c r="C47" s="551">
        <v>332.4</v>
      </c>
      <c r="D47" s="551">
        <v>12287.8</v>
      </c>
      <c r="E47" s="551">
        <v>1352.493</v>
      </c>
      <c r="F47" s="551">
        <v>1370.512</v>
      </c>
      <c r="G47" s="551">
        <v>1010.64</v>
      </c>
      <c r="H47" s="552">
        <v>1071.868</v>
      </c>
    </row>
    <row r="48" spans="1:8" ht="12.75">
      <c r="A48" s="535" t="s">
        <v>223</v>
      </c>
      <c r="B48" s="551">
        <v>22.7</v>
      </c>
      <c r="C48" s="551">
        <v>160.3</v>
      </c>
      <c r="D48" s="551">
        <v>3.639</v>
      </c>
      <c r="E48" s="545" t="s">
        <v>74</v>
      </c>
      <c r="F48" s="545" t="s">
        <v>74</v>
      </c>
      <c r="G48" s="545" t="s">
        <v>74</v>
      </c>
      <c r="H48" s="546" t="s">
        <v>74</v>
      </c>
    </row>
    <row r="49" spans="1:8" ht="12.75">
      <c r="A49" s="535" t="s">
        <v>224</v>
      </c>
      <c r="B49" s="551">
        <v>1264.248</v>
      </c>
      <c r="C49" s="551">
        <v>423.2</v>
      </c>
      <c r="D49" s="551">
        <v>535.064</v>
      </c>
      <c r="E49" s="551">
        <v>905.777</v>
      </c>
      <c r="F49" s="551">
        <v>651.509</v>
      </c>
      <c r="G49" s="551">
        <v>0.709</v>
      </c>
      <c r="H49" s="546" t="s">
        <v>74</v>
      </c>
    </row>
    <row r="50" spans="1:8" ht="12.75">
      <c r="A50" s="535" t="s">
        <v>225</v>
      </c>
      <c r="B50" s="551">
        <v>6725</v>
      </c>
      <c r="C50" s="551">
        <v>218.2</v>
      </c>
      <c r="D50" s="551">
        <v>1467.57</v>
      </c>
      <c r="E50" s="551">
        <v>398.973</v>
      </c>
      <c r="F50" s="551">
        <v>459.199</v>
      </c>
      <c r="G50" s="551">
        <v>10.857</v>
      </c>
      <c r="H50" s="552">
        <v>9.544</v>
      </c>
    </row>
    <row r="51" spans="1:8" ht="12.75">
      <c r="A51" s="535" t="s">
        <v>226</v>
      </c>
      <c r="B51" s="551">
        <v>343.589</v>
      </c>
      <c r="C51" s="551">
        <v>249.1</v>
      </c>
      <c r="D51" s="551">
        <v>85.6</v>
      </c>
      <c r="E51" s="551">
        <v>6.629</v>
      </c>
      <c r="F51" s="551">
        <v>6.867</v>
      </c>
      <c r="G51" s="551">
        <v>1.038</v>
      </c>
      <c r="H51" s="546" t="s">
        <v>74</v>
      </c>
    </row>
    <row r="52" spans="1:8" ht="12.75">
      <c r="A52" s="535" t="s">
        <v>227</v>
      </c>
      <c r="B52" s="551">
        <v>3533.015</v>
      </c>
      <c r="C52" s="551">
        <v>163.1</v>
      </c>
      <c r="D52" s="551">
        <v>576.318</v>
      </c>
      <c r="E52" s="551">
        <v>11.167</v>
      </c>
      <c r="F52" s="551">
        <v>16.864</v>
      </c>
      <c r="G52" s="551">
        <v>449.069</v>
      </c>
      <c r="H52" s="552">
        <v>441.375</v>
      </c>
    </row>
    <row r="53" spans="1:8" ht="13.5" thickBot="1">
      <c r="A53" s="553" t="s">
        <v>228</v>
      </c>
      <c r="B53" s="554">
        <v>686.652</v>
      </c>
      <c r="C53" s="554">
        <v>203.3</v>
      </c>
      <c r="D53" s="554">
        <v>139.588</v>
      </c>
      <c r="E53" s="554">
        <v>8.6</v>
      </c>
      <c r="F53" s="554">
        <v>9.81</v>
      </c>
      <c r="G53" s="554">
        <v>1.096</v>
      </c>
      <c r="H53" s="555">
        <v>2.825</v>
      </c>
    </row>
    <row r="54" spans="1:7" ht="12.75">
      <c r="A54" s="537" t="s">
        <v>319</v>
      </c>
      <c r="B54" s="537"/>
      <c r="C54" s="537"/>
      <c r="D54" s="537"/>
      <c r="E54" s="537"/>
      <c r="F54" s="537"/>
      <c r="G54" s="537"/>
    </row>
    <row r="55" spans="1:7" ht="12.75">
      <c r="A55" s="537"/>
      <c r="B55" s="537"/>
      <c r="C55" s="537"/>
      <c r="D55" s="537"/>
      <c r="E55" s="537"/>
      <c r="F55" s="537"/>
      <c r="G55" s="537"/>
    </row>
    <row r="136" ht="12.75">
      <c r="A136" s="556" t="s">
        <v>320</v>
      </c>
    </row>
    <row r="138" ht="12.75">
      <c r="A138" s="556" t="s">
        <v>321</v>
      </c>
    </row>
    <row r="140" ht="12.75">
      <c r="A140" s="556" t="s">
        <v>322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3" r:id="rId1"/>
  <headerFooter alignWithMargins="0">
    <oddFooter>&amp;C&amp;A</oddFooter>
  </headerFooter>
  <ignoredErrors>
    <ignoredError sqref="C1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27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498" customWidth="1"/>
    <col min="2" max="9" width="14.7109375" style="498" customWidth="1"/>
    <col min="10" max="10" width="12.57421875" style="498" customWidth="1"/>
    <col min="11" max="11" width="26.7109375" style="498" customWidth="1"/>
    <col min="12" max="12" width="2.28125" style="498" customWidth="1"/>
    <col min="13" max="13" width="17.7109375" style="498" customWidth="1"/>
    <col min="14" max="14" width="2.28125" style="498" customWidth="1"/>
    <col min="15" max="16384" width="12.57421875" style="498" customWidth="1"/>
  </cols>
  <sheetData>
    <row r="1" spans="1:9" s="497" customFormat="1" ht="18">
      <c r="A1" s="779" t="s">
        <v>0</v>
      </c>
      <c r="B1" s="779"/>
      <c r="C1" s="779"/>
      <c r="D1" s="779"/>
      <c r="E1" s="779"/>
      <c r="F1" s="779"/>
      <c r="G1" s="779"/>
      <c r="H1" s="779"/>
      <c r="I1" s="29"/>
    </row>
    <row r="3" spans="1:8" s="518" customFormat="1" ht="15">
      <c r="A3" s="813" t="s">
        <v>376</v>
      </c>
      <c r="B3" s="813"/>
      <c r="C3" s="813"/>
      <c r="D3" s="813"/>
      <c r="E3" s="813"/>
      <c r="F3" s="813"/>
      <c r="G3" s="813"/>
      <c r="H3" s="813"/>
    </row>
    <row r="4" s="518" customFormat="1" ht="14.25"/>
    <row r="5" spans="1:8" ht="12.75">
      <c r="A5" s="500"/>
      <c r="B5" s="810" t="s">
        <v>375</v>
      </c>
      <c r="C5" s="811"/>
      <c r="D5" s="811"/>
      <c r="E5" s="812"/>
      <c r="F5" s="810" t="s">
        <v>377</v>
      </c>
      <c r="G5" s="811"/>
      <c r="H5" s="811"/>
    </row>
    <row r="6" spans="1:8" ht="12.75">
      <c r="A6" s="502" t="s">
        <v>1</v>
      </c>
      <c r="B6" s="503" t="s">
        <v>40</v>
      </c>
      <c r="C6" s="503" t="s">
        <v>40</v>
      </c>
      <c r="D6" s="504"/>
      <c r="E6" s="504"/>
      <c r="F6" s="503" t="s">
        <v>40</v>
      </c>
      <c r="G6" s="503" t="s">
        <v>40</v>
      </c>
      <c r="H6" s="519"/>
    </row>
    <row r="7" spans="1:33" ht="13.5" thickBot="1">
      <c r="A7" s="505"/>
      <c r="B7" s="506" t="s">
        <v>41</v>
      </c>
      <c r="C7" s="506" t="s">
        <v>42</v>
      </c>
      <c r="D7" s="506" t="s">
        <v>30</v>
      </c>
      <c r="E7" s="506" t="s">
        <v>10</v>
      </c>
      <c r="F7" s="506" t="s">
        <v>41</v>
      </c>
      <c r="G7" s="506" t="s">
        <v>42</v>
      </c>
      <c r="H7" s="508" t="s">
        <v>30</v>
      </c>
      <c r="AC7" s="499"/>
      <c r="AE7" s="499"/>
      <c r="AG7" s="499"/>
    </row>
    <row r="8" spans="1:33" ht="12.75">
      <c r="A8" s="37">
        <v>1985</v>
      </c>
      <c r="B8" s="509">
        <v>2952</v>
      </c>
      <c r="C8" s="509">
        <v>11787</v>
      </c>
      <c r="D8" s="509">
        <v>1672</v>
      </c>
      <c r="E8" s="509">
        <v>16411</v>
      </c>
      <c r="F8" s="520">
        <v>6.702574525745257</v>
      </c>
      <c r="G8" s="520">
        <v>11.975396623398659</v>
      </c>
      <c r="H8" s="521">
        <v>18.83193779904306</v>
      </c>
      <c r="AC8" s="499"/>
      <c r="AE8" s="499"/>
      <c r="AG8" s="499"/>
    </row>
    <row r="9" spans="1:33" ht="12.75">
      <c r="A9" s="41">
        <v>1986</v>
      </c>
      <c r="B9" s="509">
        <v>2971</v>
      </c>
      <c r="C9" s="509">
        <v>11866</v>
      </c>
      <c r="D9" s="509">
        <v>1683</v>
      </c>
      <c r="E9" s="509">
        <v>16520</v>
      </c>
      <c r="F9" s="520">
        <v>6.70414002019522</v>
      </c>
      <c r="G9" s="520">
        <v>11.974970503960897</v>
      </c>
      <c r="H9" s="521">
        <v>18.833630421865717</v>
      </c>
      <c r="AC9" s="499"/>
      <c r="AE9" s="499"/>
      <c r="AG9" s="499"/>
    </row>
    <row r="10" spans="1:33" ht="12.75">
      <c r="A10" s="41">
        <v>1987</v>
      </c>
      <c r="B10" s="509">
        <v>3021</v>
      </c>
      <c r="C10" s="509">
        <v>12627</v>
      </c>
      <c r="D10" s="509">
        <v>1866</v>
      </c>
      <c r="E10" s="509">
        <v>17514</v>
      </c>
      <c r="F10" s="520">
        <v>6.485269778219132</v>
      </c>
      <c r="G10" s="520">
        <v>11.9687970222539</v>
      </c>
      <c r="H10" s="521">
        <v>19.327974276527332</v>
      </c>
      <c r="AC10" s="499"/>
      <c r="AE10" s="499"/>
      <c r="AG10" s="499"/>
    </row>
    <row r="11" spans="1:33" ht="12.75">
      <c r="A11" s="41">
        <v>1988</v>
      </c>
      <c r="B11" s="509">
        <v>3520</v>
      </c>
      <c r="C11" s="509">
        <v>13367</v>
      </c>
      <c r="D11" s="509">
        <v>1686</v>
      </c>
      <c r="E11" s="509">
        <v>18573</v>
      </c>
      <c r="F11" s="520">
        <v>6.447159090909091</v>
      </c>
      <c r="G11" s="520">
        <v>11.750355352734346</v>
      </c>
      <c r="H11" s="521">
        <v>18.806049822064058</v>
      </c>
      <c r="AC11" s="499"/>
      <c r="AE11" s="499"/>
      <c r="AG11" s="499"/>
    </row>
    <row r="12" spans="1:33" ht="12.75">
      <c r="A12" s="41">
        <v>1989</v>
      </c>
      <c r="B12" s="509">
        <v>3364</v>
      </c>
      <c r="C12" s="509">
        <v>13169</v>
      </c>
      <c r="D12" s="509">
        <v>1485</v>
      </c>
      <c r="E12" s="509">
        <v>18018</v>
      </c>
      <c r="F12" s="520">
        <v>6.475921521997622</v>
      </c>
      <c r="G12" s="520">
        <v>11.788366618573924</v>
      </c>
      <c r="H12" s="521">
        <v>18.22020202020202</v>
      </c>
      <c r="AC12" s="499"/>
      <c r="AE12" s="499"/>
      <c r="AG12" s="499"/>
    </row>
    <row r="13" spans="1:33" ht="12.75">
      <c r="A13" s="41">
        <v>1990</v>
      </c>
      <c r="B13" s="509">
        <v>3549</v>
      </c>
      <c r="C13" s="509">
        <v>14322</v>
      </c>
      <c r="D13" s="509">
        <v>1132</v>
      </c>
      <c r="E13" s="509">
        <v>19003</v>
      </c>
      <c r="F13" s="520">
        <v>6.544096928712313</v>
      </c>
      <c r="G13" s="520">
        <v>12.034981147884373</v>
      </c>
      <c r="H13" s="521">
        <v>19.263250883392224</v>
      </c>
      <c r="AC13" s="499"/>
      <c r="AE13" s="499"/>
      <c r="AG13" s="499"/>
    </row>
    <row r="14" spans="1:33" ht="12.75">
      <c r="A14" s="45" t="s">
        <v>23</v>
      </c>
      <c r="B14" s="509">
        <v>4594</v>
      </c>
      <c r="C14" s="509">
        <v>13671</v>
      </c>
      <c r="D14" s="509">
        <v>913</v>
      </c>
      <c r="E14" s="509">
        <v>19178</v>
      </c>
      <c r="F14" s="520">
        <v>6.731867653461037</v>
      </c>
      <c r="G14" s="520">
        <v>11.925440713919977</v>
      </c>
      <c r="H14" s="521">
        <v>19.24687842278204</v>
      </c>
      <c r="AC14" s="499"/>
      <c r="AE14" s="499"/>
      <c r="AG14" s="499"/>
    </row>
    <row r="15" spans="1:33" ht="12.75">
      <c r="A15" s="41">
        <v>1992</v>
      </c>
      <c r="B15" s="509">
        <v>4605</v>
      </c>
      <c r="C15" s="509">
        <v>14158</v>
      </c>
      <c r="D15" s="509">
        <v>897</v>
      </c>
      <c r="E15" s="509">
        <v>19660</v>
      </c>
      <c r="F15" s="520">
        <v>6.697502714440825</v>
      </c>
      <c r="G15" s="520">
        <v>11.882116118095777</v>
      </c>
      <c r="H15" s="521">
        <v>19.07469342251951</v>
      </c>
      <c r="AC15" s="499"/>
      <c r="AE15" s="499"/>
      <c r="AG15" s="499"/>
    </row>
    <row r="16" spans="1:33" ht="12.75">
      <c r="A16" s="41">
        <v>1993</v>
      </c>
      <c r="B16" s="509">
        <v>4513</v>
      </c>
      <c r="C16" s="509">
        <v>13887</v>
      </c>
      <c r="D16" s="509">
        <v>883</v>
      </c>
      <c r="E16" s="509">
        <v>19283</v>
      </c>
      <c r="F16" s="520">
        <v>6.717925991579881</v>
      </c>
      <c r="G16" s="520">
        <v>11.887376683228918</v>
      </c>
      <c r="H16" s="521">
        <v>19.176670441676105</v>
      </c>
      <c r="AC16" s="499"/>
      <c r="AE16" s="499"/>
      <c r="AG16" s="499"/>
    </row>
    <row r="17" spans="1:33" ht="12.75">
      <c r="A17" s="41">
        <v>1994</v>
      </c>
      <c r="B17" s="509">
        <v>4730</v>
      </c>
      <c r="C17" s="509">
        <v>13422</v>
      </c>
      <c r="D17" s="509">
        <v>983</v>
      </c>
      <c r="E17" s="509">
        <v>19135</v>
      </c>
      <c r="F17" s="520">
        <v>6.829175475687103</v>
      </c>
      <c r="G17" s="520">
        <v>11.80405304723588</v>
      </c>
      <c r="H17" s="521">
        <v>19.044760935910478</v>
      </c>
      <c r="AC17" s="499"/>
      <c r="AE17" s="499"/>
      <c r="AG17" s="499"/>
    </row>
    <row r="18" spans="1:33" ht="12.75">
      <c r="A18" s="41">
        <v>1995</v>
      </c>
      <c r="B18" s="509">
        <v>4582</v>
      </c>
      <c r="C18" s="509">
        <v>13414</v>
      </c>
      <c r="D18" s="509">
        <v>1149</v>
      </c>
      <c r="E18" s="509">
        <v>19145</v>
      </c>
      <c r="F18" s="520">
        <v>6.871235268441729</v>
      </c>
      <c r="G18" s="520">
        <v>11.980169971671389</v>
      </c>
      <c r="H18" s="521">
        <v>19.120104438642297</v>
      </c>
      <c r="AC18" s="499"/>
      <c r="AE18" s="499"/>
      <c r="AG18" s="499"/>
    </row>
    <row r="19" spans="1:33" ht="12.75">
      <c r="A19" s="41">
        <v>1996</v>
      </c>
      <c r="B19" s="512">
        <v>4519.718</v>
      </c>
      <c r="C19" s="512">
        <v>13114.326</v>
      </c>
      <c r="D19" s="512">
        <v>1118.097</v>
      </c>
      <c r="E19" s="509">
        <v>18752.141</v>
      </c>
      <c r="F19" s="520">
        <v>6.779139760489482</v>
      </c>
      <c r="G19" s="520">
        <v>11.907992831656006</v>
      </c>
      <c r="H19" s="521">
        <v>18.972772487539096</v>
      </c>
      <c r="AC19" s="499"/>
      <c r="AE19" s="499"/>
      <c r="AG19" s="499"/>
    </row>
    <row r="20" spans="1:33" ht="12.75">
      <c r="A20" s="41">
        <v>1997</v>
      </c>
      <c r="B20" s="512">
        <v>4951</v>
      </c>
      <c r="C20" s="512">
        <v>13679</v>
      </c>
      <c r="D20" s="512">
        <v>1269</v>
      </c>
      <c r="E20" s="512">
        <v>19900</v>
      </c>
      <c r="F20" s="520">
        <v>7</v>
      </c>
      <c r="G20" s="520">
        <v>12.4</v>
      </c>
      <c r="H20" s="521">
        <v>19.6</v>
      </c>
      <c r="AC20" s="499"/>
      <c r="AE20" s="499"/>
      <c r="AG20" s="499"/>
    </row>
    <row r="21" spans="1:8" ht="12.75">
      <c r="A21" s="41">
        <v>1998</v>
      </c>
      <c r="B21" s="509">
        <v>5033.892</v>
      </c>
      <c r="C21" s="509">
        <v>13977.897</v>
      </c>
      <c r="D21" s="509">
        <v>1243.751</v>
      </c>
      <c r="E21" s="509">
        <v>20255.51</v>
      </c>
      <c r="F21" s="520">
        <v>7</v>
      </c>
      <c r="G21" s="520">
        <v>12.5</v>
      </c>
      <c r="H21" s="521">
        <v>19.3</v>
      </c>
    </row>
    <row r="22" spans="1:8" ht="12.75">
      <c r="A22" s="41">
        <v>1999</v>
      </c>
      <c r="B22" s="509">
        <v>5074</v>
      </c>
      <c r="C22" s="509">
        <v>13768</v>
      </c>
      <c r="D22" s="509">
        <v>619</v>
      </c>
      <c r="E22" s="509">
        <v>19462</v>
      </c>
      <c r="F22" s="520">
        <v>7</v>
      </c>
      <c r="G22" s="520">
        <v>12.6</v>
      </c>
      <c r="H22" s="521">
        <v>20.5</v>
      </c>
    </row>
    <row r="23" spans="1:9" ht="12.75">
      <c r="A23" s="41">
        <v>2000</v>
      </c>
      <c r="B23" s="509">
        <v>5472.792</v>
      </c>
      <c r="C23" s="509">
        <v>14494.688</v>
      </c>
      <c r="D23" s="509">
        <v>534.051</v>
      </c>
      <c r="E23" s="509">
        <f>SUM(B23:D23)</f>
        <v>20501.531</v>
      </c>
      <c r="F23" s="520">
        <v>7.1</v>
      </c>
      <c r="G23" s="520">
        <v>12.594950603732162</v>
      </c>
      <c r="H23" s="521">
        <v>20.870786516853933</v>
      </c>
      <c r="I23" s="522"/>
    </row>
    <row r="24" spans="1:9" ht="12.75">
      <c r="A24" s="8" t="s">
        <v>338</v>
      </c>
      <c r="B24" s="509">
        <v>5357.09726611294</v>
      </c>
      <c r="C24" s="509">
        <v>14614.539817142</v>
      </c>
      <c r="D24" s="509">
        <v>909.483250376192</v>
      </c>
      <c r="E24" s="509">
        <f>SUM(B24:D24)</f>
        <v>20881.120333631134</v>
      </c>
      <c r="F24" s="520">
        <v>6.936729043830721</v>
      </c>
      <c r="G24" s="520">
        <v>12.395739659878773</v>
      </c>
      <c r="H24" s="521">
        <v>19.229156178767873</v>
      </c>
      <c r="I24" s="522"/>
    </row>
    <row r="25" spans="1:9" ht="13.5" thickBot="1">
      <c r="A25" s="14" t="s">
        <v>393</v>
      </c>
      <c r="B25" s="523">
        <v>5715.18446707922</v>
      </c>
      <c r="C25" s="523">
        <v>14307.9277200591</v>
      </c>
      <c r="D25" s="523">
        <v>927.61481286167</v>
      </c>
      <c r="E25" s="523">
        <v>20950.727</v>
      </c>
      <c r="F25" s="524">
        <v>7</v>
      </c>
      <c r="G25" s="524">
        <v>12.494526228281174</v>
      </c>
      <c r="H25" s="525">
        <v>19.32671389764702</v>
      </c>
      <c r="I25" s="522"/>
    </row>
    <row r="26" spans="1:33" ht="12.75">
      <c r="A26" s="526"/>
      <c r="B26" s="526"/>
      <c r="C26" s="526"/>
      <c r="D26" s="526"/>
      <c r="E26" s="526"/>
      <c r="F26" s="526"/>
      <c r="G26" s="526"/>
      <c r="H26" s="526"/>
      <c r="I26" s="522"/>
      <c r="AC26" s="499"/>
      <c r="AE26" s="499"/>
      <c r="AG26" s="499"/>
    </row>
    <row r="27" spans="9:33" ht="12.75">
      <c r="I27" s="522"/>
      <c r="AC27" s="499"/>
      <c r="AE27" s="499"/>
      <c r="AG27" s="499"/>
    </row>
  </sheetData>
  <mergeCells count="4"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24:A25 A14" numberStoredAsText="1"/>
    <ignoredError sqref="E2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2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498" customWidth="1"/>
    <col min="2" max="9" width="14.7109375" style="498" customWidth="1"/>
    <col min="10" max="10" width="12.57421875" style="498" customWidth="1"/>
    <col min="11" max="11" width="26.7109375" style="498" customWidth="1"/>
    <col min="12" max="12" width="2.28125" style="498" customWidth="1"/>
    <col min="13" max="13" width="17.7109375" style="498" customWidth="1"/>
    <col min="14" max="14" width="2.28125" style="498" customWidth="1"/>
    <col min="15" max="16384" width="12.57421875" style="498" customWidth="1"/>
  </cols>
  <sheetData>
    <row r="1" spans="1:9" s="497" customFormat="1" ht="18">
      <c r="A1" s="779" t="s">
        <v>0</v>
      </c>
      <c r="B1" s="779"/>
      <c r="C1" s="779"/>
      <c r="D1" s="779"/>
      <c r="E1" s="779"/>
      <c r="F1" s="779"/>
      <c r="G1" s="779"/>
      <c r="H1" s="779"/>
      <c r="I1" s="779"/>
    </row>
    <row r="3" spans="1:33" ht="15">
      <c r="A3" s="813" t="s">
        <v>357</v>
      </c>
      <c r="B3" s="813"/>
      <c r="C3" s="813"/>
      <c r="D3" s="813"/>
      <c r="E3" s="813"/>
      <c r="F3" s="813"/>
      <c r="G3" s="813"/>
      <c r="H3" s="813"/>
      <c r="I3" s="813"/>
      <c r="AC3" s="499"/>
      <c r="AE3" s="499"/>
      <c r="AG3" s="499"/>
    </row>
    <row r="4" spans="29:33" ht="12.75">
      <c r="AC4" s="499"/>
      <c r="AE4" s="499"/>
      <c r="AG4" s="499"/>
    </row>
    <row r="5" spans="1:33" ht="12.75">
      <c r="A5" s="500"/>
      <c r="B5" s="810" t="s">
        <v>52</v>
      </c>
      <c r="C5" s="811"/>
      <c r="D5" s="811"/>
      <c r="E5" s="812"/>
      <c r="F5" s="810" t="s">
        <v>43</v>
      </c>
      <c r="G5" s="811"/>
      <c r="H5" s="811"/>
      <c r="I5" s="811"/>
      <c r="AC5" s="499"/>
      <c r="AE5" s="499"/>
      <c r="AG5" s="499"/>
    </row>
    <row r="6" spans="1:33" ht="12.75">
      <c r="A6" s="502" t="s">
        <v>1</v>
      </c>
      <c r="B6" s="503" t="s">
        <v>40</v>
      </c>
      <c r="C6" s="503" t="s">
        <v>40</v>
      </c>
      <c r="D6" s="504"/>
      <c r="E6" s="504"/>
      <c r="F6" s="503" t="s">
        <v>44</v>
      </c>
      <c r="G6" s="503" t="s">
        <v>44</v>
      </c>
      <c r="H6" s="503" t="s">
        <v>44</v>
      </c>
      <c r="I6" s="501" t="s">
        <v>3</v>
      </c>
      <c r="AC6" s="499"/>
      <c r="AE6" s="499"/>
      <c r="AG6" s="499"/>
    </row>
    <row r="7" spans="1:33" ht="13.5" thickBot="1">
      <c r="A7" s="505"/>
      <c r="B7" s="506" t="s">
        <v>41</v>
      </c>
      <c r="C7" s="506" t="s">
        <v>42</v>
      </c>
      <c r="D7" s="506" t="s">
        <v>30</v>
      </c>
      <c r="E7" s="506" t="s">
        <v>10</v>
      </c>
      <c r="F7" s="507" t="s">
        <v>45</v>
      </c>
      <c r="G7" s="506" t="s">
        <v>46</v>
      </c>
      <c r="H7" s="506" t="s">
        <v>47</v>
      </c>
      <c r="I7" s="508" t="s">
        <v>48</v>
      </c>
      <c r="AC7" s="499"/>
      <c r="AE7" s="499"/>
      <c r="AG7" s="499"/>
    </row>
    <row r="8" spans="1:9" ht="12.75">
      <c r="A8" s="37">
        <v>1985</v>
      </c>
      <c r="B8" s="509">
        <v>19786</v>
      </c>
      <c r="C8" s="509">
        <v>141154</v>
      </c>
      <c r="D8" s="509">
        <v>31487</v>
      </c>
      <c r="E8" s="509">
        <v>192427</v>
      </c>
      <c r="F8" s="510">
        <v>276.7119829793372</v>
      </c>
      <c r="G8" s="510">
        <v>202.0302188886084</v>
      </c>
      <c r="H8" s="510">
        <v>174.92457298089985</v>
      </c>
      <c r="I8" s="511">
        <v>48.675970334042525</v>
      </c>
    </row>
    <row r="9" spans="1:9" ht="12.75">
      <c r="A9" s="41">
        <v>1986</v>
      </c>
      <c r="B9" s="509">
        <v>19918</v>
      </c>
      <c r="C9" s="509">
        <v>142095</v>
      </c>
      <c r="D9" s="509">
        <v>31697</v>
      </c>
      <c r="E9" s="509">
        <v>193710</v>
      </c>
      <c r="F9" s="510">
        <v>310.332600098566</v>
      </c>
      <c r="G9" s="510">
        <v>210.9732790018391</v>
      </c>
      <c r="H9" s="510">
        <v>179.31196134290147</v>
      </c>
      <c r="I9" s="511">
        <v>52.79290324907144</v>
      </c>
    </row>
    <row r="10" spans="1:9" ht="12.75">
      <c r="A10" s="41">
        <v>1987</v>
      </c>
      <c r="B10" s="509">
        <v>19592</v>
      </c>
      <c r="C10" s="509">
        <v>151130</v>
      </c>
      <c r="D10" s="509">
        <v>36066</v>
      </c>
      <c r="E10" s="509">
        <v>206788</v>
      </c>
      <c r="F10" s="510">
        <v>276.55571983219744</v>
      </c>
      <c r="G10" s="510">
        <v>206.17720240885654</v>
      </c>
      <c r="H10" s="510">
        <v>180.40580337287994</v>
      </c>
      <c r="I10" s="511">
        <v>54.722152104143376</v>
      </c>
    </row>
    <row r="11" spans="1:9" ht="12.75">
      <c r="A11" s="41">
        <v>1988</v>
      </c>
      <c r="B11" s="509">
        <v>22694</v>
      </c>
      <c r="C11" s="509">
        <v>157067</v>
      </c>
      <c r="D11" s="509">
        <v>31707</v>
      </c>
      <c r="E11" s="509">
        <v>211468</v>
      </c>
      <c r="F11" s="510">
        <v>277.63754162008826</v>
      </c>
      <c r="G11" s="510">
        <v>205.38386643106995</v>
      </c>
      <c r="H11" s="510">
        <v>177.67720841897756</v>
      </c>
      <c r="I11" s="511">
        <v>52.35416441287128</v>
      </c>
    </row>
    <row r="12" spans="1:9" ht="12.75">
      <c r="A12" s="41">
        <v>1989</v>
      </c>
      <c r="B12" s="509">
        <v>21785</v>
      </c>
      <c r="C12" s="509">
        <v>155241</v>
      </c>
      <c r="D12" s="509">
        <v>27057</v>
      </c>
      <c r="E12" s="509">
        <v>204083</v>
      </c>
      <c r="F12" s="510">
        <v>304.0219730025363</v>
      </c>
      <c r="G12" s="510">
        <v>218.49194042768025</v>
      </c>
      <c r="H12" s="510">
        <v>188.45335545057878</v>
      </c>
      <c r="I12" s="511">
        <v>51.03193778322696</v>
      </c>
    </row>
    <row r="13" spans="1:9" ht="12.75">
      <c r="A13" s="41">
        <v>1990</v>
      </c>
      <c r="B13" s="509">
        <v>23225</v>
      </c>
      <c r="C13" s="509">
        <v>172365</v>
      </c>
      <c r="D13" s="509">
        <v>21806</v>
      </c>
      <c r="E13" s="509">
        <v>217396</v>
      </c>
      <c r="F13" s="510">
        <v>294.5380019953602</v>
      </c>
      <c r="G13" s="510">
        <v>209.7772649141154</v>
      </c>
      <c r="H13" s="510">
        <v>183.72339018907843</v>
      </c>
      <c r="I13" s="511">
        <v>45.53267702811535</v>
      </c>
    </row>
    <row r="14" spans="1:9" ht="12.75">
      <c r="A14" s="45" t="s">
        <v>23</v>
      </c>
      <c r="B14" s="509">
        <v>30926.2</v>
      </c>
      <c r="C14" s="509">
        <v>163032.7</v>
      </c>
      <c r="D14" s="509">
        <v>17572.4</v>
      </c>
      <c r="E14" s="509">
        <v>211531.3</v>
      </c>
      <c r="F14" s="510">
        <v>278.81552534468045</v>
      </c>
      <c r="G14" s="510">
        <v>189.78159220126693</v>
      </c>
      <c r="H14" s="510">
        <v>164.2505980070439</v>
      </c>
      <c r="I14" s="511">
        <v>33.72879929801786</v>
      </c>
    </row>
    <row r="15" spans="1:9" ht="12.75">
      <c r="A15" s="41">
        <v>1992</v>
      </c>
      <c r="B15" s="509">
        <v>30842</v>
      </c>
      <c r="C15" s="509">
        <v>168227</v>
      </c>
      <c r="D15" s="509">
        <v>17110</v>
      </c>
      <c r="E15" s="509">
        <v>216179</v>
      </c>
      <c r="F15" s="510">
        <v>274.77672400322143</v>
      </c>
      <c r="G15" s="510">
        <v>196.39272534948853</v>
      </c>
      <c r="H15" s="510">
        <v>171.22233841789574</v>
      </c>
      <c r="I15" s="511">
        <v>36.0066351736324</v>
      </c>
    </row>
    <row r="16" spans="1:9" ht="12.75">
      <c r="A16" s="41">
        <v>1993</v>
      </c>
      <c r="B16" s="509">
        <v>30318</v>
      </c>
      <c r="C16" s="509">
        <v>165080</v>
      </c>
      <c r="D16" s="509">
        <v>16933</v>
      </c>
      <c r="E16" s="509">
        <v>212331</v>
      </c>
      <c r="F16" s="510">
        <v>288.90050845624035</v>
      </c>
      <c r="G16" s="510">
        <v>196.26651280756795</v>
      </c>
      <c r="H16" s="510">
        <v>179.53433582152348</v>
      </c>
      <c r="I16" s="511">
        <v>41.61407810753308</v>
      </c>
    </row>
    <row r="17" spans="1:9" ht="12.75">
      <c r="A17" s="41">
        <v>1994</v>
      </c>
      <c r="B17" s="509">
        <v>32302</v>
      </c>
      <c r="C17" s="509">
        <v>158434</v>
      </c>
      <c r="D17" s="509">
        <v>18721</v>
      </c>
      <c r="E17" s="509">
        <v>209457</v>
      </c>
      <c r="F17" s="510">
        <v>344.0493791544962</v>
      </c>
      <c r="G17" s="510">
        <v>224.39387929272897</v>
      </c>
      <c r="H17" s="510">
        <v>209.21832365703847</v>
      </c>
      <c r="I17" s="511">
        <v>33.722789176974025</v>
      </c>
    </row>
    <row r="18" spans="1:9" ht="12.75">
      <c r="A18" s="41">
        <v>1995</v>
      </c>
      <c r="B18" s="509">
        <v>31484</v>
      </c>
      <c r="C18" s="509">
        <v>160702</v>
      </c>
      <c r="D18" s="509">
        <v>21969</v>
      </c>
      <c r="E18" s="509">
        <v>214155</v>
      </c>
      <c r="F18" s="510">
        <v>351.65218227495103</v>
      </c>
      <c r="G18" s="510">
        <v>227.9458608296371</v>
      </c>
      <c r="H18" s="510">
        <v>210.6727729496472</v>
      </c>
      <c r="I18" s="511">
        <v>37.11249744569856</v>
      </c>
    </row>
    <row r="19" spans="1:10" ht="12.75">
      <c r="A19" s="41">
        <v>1996</v>
      </c>
      <c r="B19" s="512">
        <v>30639.8</v>
      </c>
      <c r="C19" s="512">
        <v>156165.3</v>
      </c>
      <c r="D19" s="512">
        <v>21231.4</v>
      </c>
      <c r="E19" s="509">
        <v>208036.5</v>
      </c>
      <c r="F19" s="510">
        <v>378.0366136573991</v>
      </c>
      <c r="G19" s="510">
        <v>270.4614570937459</v>
      </c>
      <c r="H19" s="510">
        <v>244.78020987342686</v>
      </c>
      <c r="I19" s="511">
        <v>37.617347613380936</v>
      </c>
      <c r="J19" s="513"/>
    </row>
    <row r="20" spans="1:10" ht="12.75">
      <c r="A20" s="41">
        <v>1997</v>
      </c>
      <c r="B20" s="509">
        <v>34735</v>
      </c>
      <c r="C20" s="509">
        <v>169574</v>
      </c>
      <c r="D20" s="509">
        <v>24842</v>
      </c>
      <c r="E20" s="512">
        <v>229151</v>
      </c>
      <c r="F20" s="510">
        <v>404.9198850864857</v>
      </c>
      <c r="G20" s="510">
        <v>286.40630822304763</v>
      </c>
      <c r="H20" s="510">
        <v>250.51987547029196</v>
      </c>
      <c r="I20" s="511">
        <v>39.666798889329634</v>
      </c>
      <c r="J20" s="513"/>
    </row>
    <row r="21" spans="1:11" ht="12.75">
      <c r="A21" s="41">
        <v>1998</v>
      </c>
      <c r="B21" s="512">
        <v>35244</v>
      </c>
      <c r="C21" s="512">
        <v>174040.7</v>
      </c>
      <c r="D21" s="512">
        <v>24028.7</v>
      </c>
      <c r="E21" s="512">
        <v>233313.4</v>
      </c>
      <c r="F21" s="510">
        <v>376.60620484896566</v>
      </c>
      <c r="G21" s="510">
        <v>255.34600266849378</v>
      </c>
      <c r="H21" s="510">
        <v>224.40589953481665</v>
      </c>
      <c r="I21" s="511">
        <v>37.28078083492602</v>
      </c>
      <c r="J21" s="499"/>
      <c r="K21" s="499"/>
    </row>
    <row r="22" spans="1:11" ht="12.75">
      <c r="A22" s="41">
        <v>1999</v>
      </c>
      <c r="B22" s="512">
        <v>35395</v>
      </c>
      <c r="C22" s="512">
        <v>173263</v>
      </c>
      <c r="D22" s="512">
        <v>12670</v>
      </c>
      <c r="E22" s="512">
        <v>221327</v>
      </c>
      <c r="F22" s="510">
        <v>357.247604966764</v>
      </c>
      <c r="G22" s="510">
        <v>250.45977425985362</v>
      </c>
      <c r="H22" s="510">
        <v>218.3957784909788</v>
      </c>
      <c r="I22" s="511">
        <v>30.43525296599474</v>
      </c>
      <c r="J22" s="499"/>
      <c r="K22" s="499"/>
    </row>
    <row r="23" spans="1:11" ht="12.75">
      <c r="A23" s="41">
        <v>2000</v>
      </c>
      <c r="B23" s="512">
        <v>38607.4</v>
      </c>
      <c r="C23" s="512">
        <v>182578.5</v>
      </c>
      <c r="D23" s="512">
        <v>11147.2</v>
      </c>
      <c r="E23" s="512">
        <f>SUM(B23:D23)</f>
        <v>232333.1</v>
      </c>
      <c r="F23" s="510">
        <v>361.8</v>
      </c>
      <c r="G23" s="510">
        <v>253.02</v>
      </c>
      <c r="H23" s="510">
        <v>222.09</v>
      </c>
      <c r="I23" s="511">
        <v>29.4</v>
      </c>
      <c r="J23" s="499"/>
      <c r="K23" s="499"/>
    </row>
    <row r="24" spans="1:11" ht="12.75">
      <c r="A24" s="8" t="s">
        <v>338</v>
      </c>
      <c r="B24" s="512">
        <v>37160.732196471785</v>
      </c>
      <c r="C24" s="512">
        <v>181158.03082222457</v>
      </c>
      <c r="D24" s="512">
        <v>17488.59546345724</v>
      </c>
      <c r="E24" s="512">
        <f>SUM(B24:D24)</f>
        <v>235807.35848215356</v>
      </c>
      <c r="F24" s="510">
        <v>432.26</v>
      </c>
      <c r="G24" s="510">
        <v>303.92</v>
      </c>
      <c r="H24" s="510">
        <v>265.45</v>
      </c>
      <c r="I24" s="511">
        <v>31.37</v>
      </c>
      <c r="J24" s="499"/>
      <c r="K24" s="499"/>
    </row>
    <row r="25" spans="1:11" ht="13.5" thickBot="1">
      <c r="A25" s="14" t="s">
        <v>393</v>
      </c>
      <c r="B25" s="514">
        <v>40285.5</v>
      </c>
      <c r="C25" s="514">
        <v>178770.4</v>
      </c>
      <c r="D25" s="514">
        <v>17927.5</v>
      </c>
      <c r="E25" s="514">
        <v>237070.87182588349</v>
      </c>
      <c r="F25" s="515">
        <v>375.67</v>
      </c>
      <c r="G25" s="515">
        <v>304.24</v>
      </c>
      <c r="H25" s="515">
        <v>243.03</v>
      </c>
      <c r="I25" s="516">
        <v>36.17</v>
      </c>
      <c r="J25" s="499"/>
      <c r="K25" s="499"/>
    </row>
    <row r="26" ht="12.75">
      <c r="A26" s="498" t="s">
        <v>49</v>
      </c>
    </row>
    <row r="27" ht="12.75">
      <c r="A27" s="498" t="s">
        <v>50</v>
      </c>
    </row>
    <row r="28" ht="12.75">
      <c r="A28" s="498" t="s">
        <v>51</v>
      </c>
    </row>
    <row r="29" ht="12.75">
      <c r="C29" s="517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3" r:id="rId1"/>
  <headerFooter alignWithMargins="0">
    <oddFooter>&amp;C&amp;A</oddFooter>
  </headerFooter>
  <ignoredErrors>
    <ignoredError sqref="A24:A25 A14" numberStoredAsText="1"/>
    <ignoredError sqref="E23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12"/>
  <dimension ref="A1:J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4.7109375" style="86" customWidth="1"/>
    <col min="2" max="6" width="12.7109375" style="86" customWidth="1"/>
    <col min="7" max="7" width="10.57421875" style="87" customWidth="1"/>
    <col min="8" max="10" width="10.57421875" style="86" customWidth="1"/>
    <col min="11" max="16384" width="11.421875" style="86" customWidth="1"/>
  </cols>
  <sheetData>
    <row r="1" spans="1:10" s="83" customFormat="1" ht="18">
      <c r="A1" s="790" t="s">
        <v>0</v>
      </c>
      <c r="B1" s="790"/>
      <c r="C1" s="790"/>
      <c r="D1" s="790"/>
      <c r="E1" s="790"/>
      <c r="F1" s="790"/>
      <c r="G1" s="49"/>
      <c r="H1" s="49"/>
      <c r="I1" s="285"/>
      <c r="J1" s="285"/>
    </row>
    <row r="2" spans="1:10" ht="12.75">
      <c r="A2" s="87"/>
      <c r="B2" s="87"/>
      <c r="C2" s="87"/>
      <c r="D2" s="87"/>
      <c r="E2" s="87"/>
      <c r="F2" s="87"/>
      <c r="H2" s="87"/>
      <c r="I2" s="87"/>
      <c r="J2" s="87"/>
    </row>
    <row r="3" spans="1:10" s="26" customFormat="1" ht="15">
      <c r="A3" s="789" t="s">
        <v>358</v>
      </c>
      <c r="B3" s="789"/>
      <c r="C3" s="789"/>
      <c r="D3" s="789"/>
      <c r="E3" s="789"/>
      <c r="F3" s="789"/>
      <c r="G3" s="27"/>
      <c r="H3" s="27"/>
      <c r="I3" s="27"/>
      <c r="J3" s="27"/>
    </row>
    <row r="4" spans="1:10" s="26" customFormat="1" ht="15">
      <c r="A4" s="789" t="s">
        <v>396</v>
      </c>
      <c r="B4" s="789"/>
      <c r="C4" s="789"/>
      <c r="D4" s="789"/>
      <c r="E4" s="789"/>
      <c r="F4" s="789"/>
      <c r="G4" s="27"/>
      <c r="H4" s="27"/>
      <c r="I4" s="27"/>
      <c r="J4" s="27"/>
    </row>
    <row r="5" spans="1:10" ht="12.75">
      <c r="A5" s="87"/>
      <c r="B5" s="87"/>
      <c r="C5" s="87"/>
      <c r="D5" s="87"/>
      <c r="E5" s="87"/>
      <c r="F5" s="87"/>
      <c r="H5" s="87"/>
      <c r="I5" s="87"/>
      <c r="J5" s="87"/>
    </row>
    <row r="6" spans="1:10" ht="12.75">
      <c r="A6" s="230" t="s">
        <v>230</v>
      </c>
      <c r="B6" s="172"/>
      <c r="C6" s="55" t="s">
        <v>40</v>
      </c>
      <c r="D6" s="55"/>
      <c r="E6" s="19" t="s">
        <v>3</v>
      </c>
      <c r="F6" s="132"/>
      <c r="H6" s="87"/>
      <c r="I6" s="87"/>
      <c r="J6" s="87"/>
    </row>
    <row r="7" spans="1:10" ht="13.5" thickBot="1">
      <c r="A7" s="176" t="s">
        <v>233</v>
      </c>
      <c r="B7" s="19" t="s">
        <v>378</v>
      </c>
      <c r="C7" s="19" t="s">
        <v>379</v>
      </c>
      <c r="D7" s="19" t="s">
        <v>10</v>
      </c>
      <c r="E7" s="90" t="s">
        <v>48</v>
      </c>
      <c r="F7" s="91" t="s">
        <v>10</v>
      </c>
      <c r="H7" s="87"/>
      <c r="I7" s="87"/>
      <c r="J7" s="87"/>
    </row>
    <row r="8" spans="1:7" ht="12.75">
      <c r="A8" s="135" t="s">
        <v>234</v>
      </c>
      <c r="B8" s="726">
        <v>62921</v>
      </c>
      <c r="C8" s="726">
        <v>3013</v>
      </c>
      <c r="D8" s="727">
        <v>65934</v>
      </c>
      <c r="E8" s="726">
        <v>429</v>
      </c>
      <c r="F8" s="727">
        <v>66363</v>
      </c>
      <c r="G8" s="86"/>
    </row>
    <row r="9" spans="1:7" ht="12.75">
      <c r="A9" s="87" t="s">
        <v>235</v>
      </c>
      <c r="B9" s="488">
        <v>56446</v>
      </c>
      <c r="C9" s="496">
        <v>13870</v>
      </c>
      <c r="D9" s="138">
        <v>70316</v>
      </c>
      <c r="E9" s="136">
        <v>437</v>
      </c>
      <c r="F9" s="138">
        <v>70753</v>
      </c>
      <c r="G9" s="86"/>
    </row>
    <row r="10" spans="1:7" ht="12.75">
      <c r="A10" s="87" t="s">
        <v>236</v>
      </c>
      <c r="B10" s="488">
        <v>4144</v>
      </c>
      <c r="C10" s="496">
        <v>1193</v>
      </c>
      <c r="D10" s="138">
        <v>5337</v>
      </c>
      <c r="E10" s="136">
        <v>34</v>
      </c>
      <c r="F10" s="138">
        <v>5371</v>
      </c>
      <c r="G10" s="86"/>
    </row>
    <row r="11" spans="1:7" ht="12.75">
      <c r="A11" s="87" t="s">
        <v>237</v>
      </c>
      <c r="B11" s="488">
        <v>214595</v>
      </c>
      <c r="C11" s="496">
        <v>71044</v>
      </c>
      <c r="D11" s="138">
        <v>285639</v>
      </c>
      <c r="E11" s="136">
        <v>4214</v>
      </c>
      <c r="F11" s="138">
        <v>289853</v>
      </c>
      <c r="G11" s="86"/>
    </row>
    <row r="12" spans="1:7" ht="12.75">
      <c r="A12" s="87" t="s">
        <v>238</v>
      </c>
      <c r="B12" s="488">
        <v>249859</v>
      </c>
      <c r="C12" s="496">
        <v>219449</v>
      </c>
      <c r="D12" s="138">
        <v>469308</v>
      </c>
      <c r="E12" s="136">
        <v>39442</v>
      </c>
      <c r="F12" s="138">
        <v>508750</v>
      </c>
      <c r="G12" s="86"/>
    </row>
    <row r="13" spans="1:7" ht="12.75">
      <c r="A13" s="87" t="s">
        <v>239</v>
      </c>
      <c r="B13" s="488">
        <v>161066</v>
      </c>
      <c r="C13" s="496">
        <v>235415</v>
      </c>
      <c r="D13" s="138">
        <v>396481</v>
      </c>
      <c r="E13" s="136">
        <v>18741</v>
      </c>
      <c r="F13" s="138">
        <v>415222</v>
      </c>
      <c r="G13" s="86"/>
    </row>
    <row r="14" spans="1:7" ht="12.75">
      <c r="A14" s="87" t="s">
        <v>240</v>
      </c>
      <c r="B14" s="488">
        <v>104643</v>
      </c>
      <c r="C14" s="496">
        <v>1639676</v>
      </c>
      <c r="D14" s="138">
        <v>1744319</v>
      </c>
      <c r="E14" s="136">
        <v>109329</v>
      </c>
      <c r="F14" s="138">
        <v>1853648</v>
      </c>
      <c r="G14" s="86"/>
    </row>
    <row r="15" spans="1:7" ht="12.75">
      <c r="A15" s="87" t="s">
        <v>241</v>
      </c>
      <c r="B15" s="488">
        <v>203548</v>
      </c>
      <c r="C15" s="496">
        <v>2002859</v>
      </c>
      <c r="D15" s="138">
        <v>2206407</v>
      </c>
      <c r="E15" s="136">
        <v>39581</v>
      </c>
      <c r="F15" s="138">
        <v>2245988</v>
      </c>
      <c r="G15" s="86"/>
    </row>
    <row r="16" spans="1:7" ht="12.75">
      <c r="A16" s="87" t="s">
        <v>242</v>
      </c>
      <c r="B16" s="488">
        <v>85110</v>
      </c>
      <c r="C16" s="496">
        <v>100642</v>
      </c>
      <c r="D16" s="138">
        <v>185752</v>
      </c>
      <c r="E16" s="136">
        <v>2790</v>
      </c>
      <c r="F16" s="138">
        <v>188542</v>
      </c>
      <c r="G16" s="86"/>
    </row>
    <row r="17" spans="1:7" ht="12.75">
      <c r="A17" s="87" t="s">
        <v>243</v>
      </c>
      <c r="B17" s="488">
        <v>3020090</v>
      </c>
      <c r="C17" s="496">
        <v>1392985</v>
      </c>
      <c r="D17" s="138">
        <v>4413075</v>
      </c>
      <c r="E17" s="136">
        <v>162431</v>
      </c>
      <c r="F17" s="138">
        <v>4575506</v>
      </c>
      <c r="G17" s="86"/>
    </row>
    <row r="18" spans="1:7" ht="12.75">
      <c r="A18" s="87" t="s">
        <v>244</v>
      </c>
      <c r="B18" s="488">
        <v>207365</v>
      </c>
      <c r="C18" s="496">
        <v>419698</v>
      </c>
      <c r="D18" s="138">
        <v>627063</v>
      </c>
      <c r="E18" s="136">
        <v>2485</v>
      </c>
      <c r="F18" s="138">
        <v>629548</v>
      </c>
      <c r="G18" s="86"/>
    </row>
    <row r="19" spans="1:7" ht="12.75">
      <c r="A19" s="87" t="s">
        <v>245</v>
      </c>
      <c r="B19" s="488">
        <v>463847</v>
      </c>
      <c r="C19" s="496">
        <v>1122737</v>
      </c>
      <c r="D19" s="138">
        <v>1586584</v>
      </c>
      <c r="E19" s="136">
        <v>39735</v>
      </c>
      <c r="F19" s="138">
        <v>1626319</v>
      </c>
      <c r="G19" s="86"/>
    </row>
    <row r="20" spans="1:7" ht="12.75">
      <c r="A20" s="87" t="s">
        <v>246</v>
      </c>
      <c r="B20" s="488">
        <v>132592</v>
      </c>
      <c r="C20" s="496">
        <v>833895</v>
      </c>
      <c r="D20" s="138">
        <v>966487</v>
      </c>
      <c r="E20" s="136">
        <v>5012</v>
      </c>
      <c r="F20" s="138">
        <v>971499</v>
      </c>
      <c r="G20" s="86"/>
    </row>
    <row r="21" spans="1:7" ht="12.75">
      <c r="A21" s="87" t="s">
        <v>247</v>
      </c>
      <c r="B21" s="488">
        <v>28913</v>
      </c>
      <c r="C21" s="496">
        <v>890049</v>
      </c>
      <c r="D21" s="138">
        <v>918962</v>
      </c>
      <c r="E21" s="136">
        <v>134045</v>
      </c>
      <c r="F21" s="138">
        <v>1053007</v>
      </c>
      <c r="G21" s="86"/>
    </row>
    <row r="22" spans="1:7" ht="12.75">
      <c r="A22" s="87" t="s">
        <v>248</v>
      </c>
      <c r="B22" s="488">
        <v>25740</v>
      </c>
      <c r="C22" s="496">
        <v>213525</v>
      </c>
      <c r="D22" s="138">
        <v>239265</v>
      </c>
      <c r="E22" s="136">
        <v>9232</v>
      </c>
      <c r="F22" s="138">
        <v>248497</v>
      </c>
      <c r="G22" s="86"/>
    </row>
    <row r="23" spans="1:7" ht="12.75">
      <c r="A23" s="87" t="s">
        <v>249</v>
      </c>
      <c r="B23" s="488">
        <v>46282</v>
      </c>
      <c r="C23" s="496">
        <v>366484</v>
      </c>
      <c r="D23" s="138">
        <v>412766</v>
      </c>
      <c r="E23" s="136">
        <v>5114</v>
      </c>
      <c r="F23" s="138">
        <v>417880</v>
      </c>
      <c r="G23" s="86"/>
    </row>
    <row r="24" spans="1:7" ht="12.75">
      <c r="A24" s="87" t="s">
        <v>250</v>
      </c>
      <c r="B24" s="488">
        <v>5075</v>
      </c>
      <c r="C24" s="496">
        <v>1007</v>
      </c>
      <c r="D24" s="138">
        <v>6082</v>
      </c>
      <c r="E24" s="136">
        <v>710</v>
      </c>
      <c r="F24" s="138">
        <v>6792</v>
      </c>
      <c r="G24" s="86"/>
    </row>
    <row r="25" spans="1:7" ht="12.75">
      <c r="A25" s="87"/>
      <c r="B25" s="136"/>
      <c r="C25" s="181"/>
      <c r="D25" s="136"/>
      <c r="E25" s="138"/>
      <c r="F25" s="138"/>
      <c r="G25" s="86"/>
    </row>
    <row r="26" spans="1:7" ht="12.75">
      <c r="A26" s="139" t="s">
        <v>324</v>
      </c>
      <c r="B26" s="182">
        <v>5072236</v>
      </c>
      <c r="C26" s="182">
        <v>9527541</v>
      </c>
      <c r="D26" s="182">
        <v>14599777</v>
      </c>
      <c r="E26" s="182">
        <v>573761</v>
      </c>
      <c r="F26" s="140">
        <v>15173538</v>
      </c>
      <c r="G26" s="86"/>
    </row>
    <row r="27" spans="1:7" ht="12.75">
      <c r="A27" s="87" t="s">
        <v>252</v>
      </c>
      <c r="B27" s="136">
        <v>642948.4670792164</v>
      </c>
      <c r="C27" s="136">
        <v>4780389.720059114</v>
      </c>
      <c r="D27" s="138">
        <v>5423338.18713833</v>
      </c>
      <c r="E27" s="136">
        <v>353850.81286167033</v>
      </c>
      <c r="F27" s="728">
        <v>5777189.000000001</v>
      </c>
      <c r="G27" s="86"/>
    </row>
    <row r="28" spans="1:7" ht="12.75">
      <c r="A28" s="87"/>
      <c r="B28" s="136"/>
      <c r="C28" s="136"/>
      <c r="D28" s="136"/>
      <c r="E28" s="136"/>
      <c r="F28" s="138"/>
      <c r="G28" s="86"/>
    </row>
    <row r="29" spans="1:7" ht="13.5" thickBot="1">
      <c r="A29" s="143" t="s">
        <v>254</v>
      </c>
      <c r="B29" s="709">
        <v>5715184.467079217</v>
      </c>
      <c r="C29" s="709">
        <v>14307930.720059114</v>
      </c>
      <c r="D29" s="709">
        <v>20023115.18713833</v>
      </c>
      <c r="E29" s="709">
        <v>927611.8128616703</v>
      </c>
      <c r="F29" s="718">
        <v>20950727</v>
      </c>
      <c r="G29" s="86"/>
    </row>
    <row r="30" spans="1:10" ht="12.75">
      <c r="A30" s="87"/>
      <c r="B30" s="87"/>
      <c r="C30" s="87"/>
      <c r="D30" s="87"/>
      <c r="E30" s="87"/>
      <c r="F30" s="87"/>
      <c r="H30" s="87"/>
      <c r="I30" s="87"/>
      <c r="J30" s="87"/>
    </row>
    <row r="31" spans="1:10" ht="12.75">
      <c r="A31" s="87"/>
      <c r="B31" s="181"/>
      <c r="C31" s="181"/>
      <c r="D31" s="181"/>
      <c r="E31" s="181"/>
      <c r="F31" s="181"/>
      <c r="H31" s="87"/>
      <c r="I31" s="87"/>
      <c r="J31" s="87"/>
    </row>
    <row r="32" spans="1:10" ht="12.75">
      <c r="A32" s="87"/>
      <c r="B32" s="87"/>
      <c r="C32" s="87"/>
      <c r="D32" s="87"/>
      <c r="E32" s="87"/>
      <c r="F32" s="181"/>
      <c r="H32" s="87"/>
      <c r="I32" s="87"/>
      <c r="J32" s="87"/>
    </row>
  </sheetData>
  <mergeCells count="3">
    <mergeCell ref="A1:F1"/>
    <mergeCell ref="A3:F3"/>
    <mergeCell ref="A4:F4"/>
  </mergeCells>
  <printOptions horizontalCentered="1"/>
  <pageMargins left="1.181102362204724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6"/>
  <dimension ref="A1:K3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86" customWidth="1"/>
    <col min="2" max="6" width="12.7109375" style="86" customWidth="1"/>
    <col min="7" max="7" width="12.140625" style="87" customWidth="1"/>
    <col min="8" max="10" width="10.57421875" style="86" customWidth="1"/>
    <col min="11" max="16384" width="11.421875" style="86" customWidth="1"/>
  </cols>
  <sheetData>
    <row r="1" spans="1:10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790"/>
      <c r="J1" s="790"/>
    </row>
    <row r="2" spans="1:10" ht="12.75">
      <c r="A2" s="87"/>
      <c r="B2" s="87"/>
      <c r="C2" s="87"/>
      <c r="D2" s="87"/>
      <c r="E2" s="87"/>
      <c r="F2" s="87"/>
      <c r="H2" s="87"/>
      <c r="I2" s="87"/>
      <c r="J2" s="87"/>
    </row>
    <row r="3" spans="1:11" ht="15">
      <c r="A3" s="789" t="s">
        <v>397</v>
      </c>
      <c r="B3" s="789"/>
      <c r="C3" s="789"/>
      <c r="D3" s="789"/>
      <c r="E3" s="789"/>
      <c r="F3" s="789"/>
      <c r="G3" s="789"/>
      <c r="H3" s="789"/>
      <c r="I3" s="789"/>
      <c r="J3" s="789"/>
      <c r="K3" s="87"/>
    </row>
    <row r="4" spans="1:11" ht="12.75">
      <c r="A4" s="196"/>
      <c r="B4" s="87"/>
      <c r="C4" s="87"/>
      <c r="D4" s="87"/>
      <c r="E4" s="87"/>
      <c r="F4" s="87"/>
      <c r="H4" s="87"/>
      <c r="I4" s="87"/>
      <c r="J4" s="87"/>
      <c r="K4" s="87"/>
    </row>
    <row r="5" spans="1:11" ht="12.75">
      <c r="A5" s="230" t="s">
        <v>230</v>
      </c>
      <c r="B5" s="783" t="s">
        <v>52</v>
      </c>
      <c r="C5" s="784"/>
      <c r="D5" s="784"/>
      <c r="E5" s="784"/>
      <c r="F5" s="784"/>
      <c r="G5" s="783" t="s">
        <v>232</v>
      </c>
      <c r="H5" s="784"/>
      <c r="I5" s="784"/>
      <c r="J5" s="784"/>
      <c r="K5" s="87"/>
    </row>
    <row r="6" spans="1:11" ht="12.75">
      <c r="A6" s="176" t="s">
        <v>233</v>
      </c>
      <c r="B6" s="172"/>
      <c r="C6" s="55" t="s">
        <v>40</v>
      </c>
      <c r="D6" s="55"/>
      <c r="E6" s="19" t="s">
        <v>3</v>
      </c>
      <c r="F6" s="19"/>
      <c r="G6" s="176"/>
      <c r="H6" s="495" t="s">
        <v>40</v>
      </c>
      <c r="I6" s="495"/>
      <c r="J6" s="91" t="s">
        <v>3</v>
      </c>
      <c r="K6" s="87"/>
    </row>
    <row r="7" spans="1:11" ht="13.5" thickBot="1">
      <c r="A7" s="176"/>
      <c r="B7" s="19" t="s">
        <v>378</v>
      </c>
      <c r="C7" s="19" t="s">
        <v>379</v>
      </c>
      <c r="D7" s="19" t="s">
        <v>10</v>
      </c>
      <c r="E7" s="90" t="s">
        <v>48</v>
      </c>
      <c r="F7" s="90" t="s">
        <v>10</v>
      </c>
      <c r="G7" s="19" t="s">
        <v>378</v>
      </c>
      <c r="H7" s="19" t="s">
        <v>379</v>
      </c>
      <c r="I7" s="19" t="s">
        <v>10</v>
      </c>
      <c r="J7" s="91" t="s">
        <v>48</v>
      </c>
      <c r="K7" s="87"/>
    </row>
    <row r="8" spans="1:11" ht="12.75">
      <c r="A8" s="135" t="s">
        <v>234</v>
      </c>
      <c r="B8" s="712">
        <v>501.0930000000001</v>
      </c>
      <c r="C8" s="712">
        <v>38.715</v>
      </c>
      <c r="D8" s="712">
        <v>539.808</v>
      </c>
      <c r="E8" s="712">
        <v>7.556</v>
      </c>
      <c r="F8" s="712">
        <v>547.364</v>
      </c>
      <c r="G8" s="712">
        <v>7.963843549848224</v>
      </c>
      <c r="H8" s="712">
        <v>12.84931961500166</v>
      </c>
      <c r="I8" s="712">
        <v>8.187096187096188</v>
      </c>
      <c r="J8" s="712">
        <v>17.613053613053612</v>
      </c>
      <c r="K8" s="87"/>
    </row>
    <row r="9" spans="1:11" ht="12.75">
      <c r="A9" s="87" t="s">
        <v>235</v>
      </c>
      <c r="B9" s="389">
        <v>520.47</v>
      </c>
      <c r="C9" s="103">
        <v>176.502</v>
      </c>
      <c r="D9" s="389">
        <v>696.972</v>
      </c>
      <c r="E9" s="103">
        <v>11.827</v>
      </c>
      <c r="F9" s="103">
        <v>708.799</v>
      </c>
      <c r="G9" s="103">
        <v>9.220671083867767</v>
      </c>
      <c r="H9" s="103">
        <v>12.725450612833454</v>
      </c>
      <c r="I9" s="103">
        <v>9.911997269469254</v>
      </c>
      <c r="J9" s="389">
        <v>27.06407322654462</v>
      </c>
      <c r="K9" s="87"/>
    </row>
    <row r="10" spans="1:11" ht="12.75">
      <c r="A10" s="87" t="s">
        <v>236</v>
      </c>
      <c r="B10" s="389">
        <v>30.398000000000003</v>
      </c>
      <c r="C10" s="103">
        <v>16.908</v>
      </c>
      <c r="D10" s="389">
        <v>47.306000000000004</v>
      </c>
      <c r="E10" s="103">
        <v>0.876</v>
      </c>
      <c r="F10" s="103">
        <v>48.182</v>
      </c>
      <c r="G10" s="103">
        <v>7.335424710424712</v>
      </c>
      <c r="H10" s="103">
        <v>14.172673931265717</v>
      </c>
      <c r="I10" s="103">
        <v>8.863781150459062</v>
      </c>
      <c r="J10" s="389">
        <v>25.764705882352942</v>
      </c>
      <c r="K10" s="87"/>
    </row>
    <row r="11" spans="1:11" ht="12.75">
      <c r="A11" s="87" t="s">
        <v>237</v>
      </c>
      <c r="B11" s="389">
        <v>1531.19</v>
      </c>
      <c r="C11" s="103">
        <v>942.19</v>
      </c>
      <c r="D11" s="389">
        <v>2473.38</v>
      </c>
      <c r="E11" s="103">
        <v>100.865</v>
      </c>
      <c r="F11" s="103">
        <v>2574.245</v>
      </c>
      <c r="G11" s="103">
        <v>7.135254782264266</v>
      </c>
      <c r="H11" s="103">
        <v>13.262062946906143</v>
      </c>
      <c r="I11" s="103">
        <v>8.659111675926606</v>
      </c>
      <c r="J11" s="389">
        <v>23.935690555291885</v>
      </c>
      <c r="K11" s="87"/>
    </row>
    <row r="12" spans="1:11" ht="12.75">
      <c r="A12" s="87" t="s">
        <v>238</v>
      </c>
      <c r="B12" s="389">
        <v>1750.96</v>
      </c>
      <c r="C12" s="103">
        <v>2733.95</v>
      </c>
      <c r="D12" s="389">
        <v>4484.91</v>
      </c>
      <c r="E12" s="103">
        <v>974.477</v>
      </c>
      <c r="F12" s="103">
        <v>5459.387</v>
      </c>
      <c r="G12" s="103">
        <v>7.007792394910729</v>
      </c>
      <c r="H12" s="103">
        <v>12.4582477021996</v>
      </c>
      <c r="I12" s="103">
        <v>9.55643202331944</v>
      </c>
      <c r="J12" s="389">
        <v>24.706581816337913</v>
      </c>
      <c r="K12" s="87"/>
    </row>
    <row r="13" spans="1:11" ht="12.75">
      <c r="A13" s="87" t="s">
        <v>239</v>
      </c>
      <c r="B13" s="389">
        <v>1182.384</v>
      </c>
      <c r="C13" s="103">
        <v>3049.3379999999997</v>
      </c>
      <c r="D13" s="389">
        <v>4231.722</v>
      </c>
      <c r="E13" s="103">
        <v>341.205</v>
      </c>
      <c r="F13" s="103">
        <v>4572.927</v>
      </c>
      <c r="G13" s="103">
        <v>7.340990649795736</v>
      </c>
      <c r="H13" s="103">
        <v>12.953031879871714</v>
      </c>
      <c r="I13" s="103">
        <v>10.67320249898482</v>
      </c>
      <c r="J13" s="389">
        <v>18.206339042740517</v>
      </c>
      <c r="K13" s="87"/>
    </row>
    <row r="14" spans="1:11" ht="12.75">
      <c r="A14" s="87" t="s">
        <v>240</v>
      </c>
      <c r="B14" s="389">
        <v>680.3119999999999</v>
      </c>
      <c r="C14" s="103">
        <v>19984.775</v>
      </c>
      <c r="D14" s="389">
        <v>20665.087</v>
      </c>
      <c r="E14" s="103">
        <v>1992.0379999999998</v>
      </c>
      <c r="F14" s="103">
        <v>22657.125</v>
      </c>
      <c r="G14" s="103">
        <v>6.50126620987548</v>
      </c>
      <c r="H14" s="103">
        <v>12.188246336471352</v>
      </c>
      <c r="I14" s="103">
        <v>11.847080149903773</v>
      </c>
      <c r="J14" s="389">
        <v>18.220581913307537</v>
      </c>
      <c r="K14" s="87"/>
    </row>
    <row r="15" spans="1:11" ht="12.75">
      <c r="A15" s="87" t="s">
        <v>241</v>
      </c>
      <c r="B15" s="389">
        <v>1603.6689999999999</v>
      </c>
      <c r="C15" s="103">
        <v>25586.881999999998</v>
      </c>
      <c r="D15" s="389">
        <v>27190.551</v>
      </c>
      <c r="E15" s="103">
        <v>738.91</v>
      </c>
      <c r="F15" s="103">
        <v>27929.461</v>
      </c>
      <c r="G15" s="103">
        <v>7.8785790083911404</v>
      </c>
      <c r="H15" s="103">
        <v>12.77517888178848</v>
      </c>
      <c r="I15" s="103">
        <v>12.323452110150122</v>
      </c>
      <c r="J15" s="389">
        <v>18.668300447184254</v>
      </c>
      <c r="K15" s="87"/>
    </row>
    <row r="16" spans="1:11" ht="12.75">
      <c r="A16" s="87" t="s">
        <v>242</v>
      </c>
      <c r="B16" s="389">
        <v>673.795</v>
      </c>
      <c r="C16" s="103">
        <v>1162.5320000000002</v>
      </c>
      <c r="D16" s="389">
        <v>1836.3270000000002</v>
      </c>
      <c r="E16" s="103">
        <v>57.03</v>
      </c>
      <c r="F16" s="103">
        <v>1893.3570000000002</v>
      </c>
      <c r="G16" s="103">
        <v>7.916754787921513</v>
      </c>
      <c r="H16" s="103">
        <v>11.551161542894619</v>
      </c>
      <c r="I16" s="103">
        <v>9.885907015806023</v>
      </c>
      <c r="J16" s="389">
        <v>20.440860215053764</v>
      </c>
      <c r="K16" s="87"/>
    </row>
    <row r="17" spans="1:11" ht="12.75">
      <c r="A17" s="87" t="s">
        <v>243</v>
      </c>
      <c r="B17" s="389">
        <v>20243.422</v>
      </c>
      <c r="C17" s="103">
        <v>17647.957000000002</v>
      </c>
      <c r="D17" s="389">
        <v>37891.379</v>
      </c>
      <c r="E17" s="103">
        <v>3489.782</v>
      </c>
      <c r="F17" s="103">
        <v>41381.161</v>
      </c>
      <c r="G17" s="103">
        <v>6.702920111652301</v>
      </c>
      <c r="H17" s="103">
        <v>12.669165138174499</v>
      </c>
      <c r="I17" s="103">
        <v>8.58616248307586</v>
      </c>
      <c r="J17" s="389">
        <v>21.484704274430374</v>
      </c>
      <c r="K17" s="87"/>
    </row>
    <row r="18" spans="1:11" ht="12.75">
      <c r="A18" s="87" t="s">
        <v>244</v>
      </c>
      <c r="B18" s="389">
        <v>1525.765</v>
      </c>
      <c r="C18" s="103">
        <v>5053.758</v>
      </c>
      <c r="D18" s="389">
        <v>6579.523</v>
      </c>
      <c r="E18" s="103">
        <v>62.383</v>
      </c>
      <c r="F18" s="103">
        <v>6641.906</v>
      </c>
      <c r="G18" s="103">
        <v>7.357871386203072</v>
      </c>
      <c r="H18" s="103">
        <v>12.041415493998064</v>
      </c>
      <c r="I18" s="103">
        <v>10.492602816622892</v>
      </c>
      <c r="J18" s="389">
        <v>25.103822937625754</v>
      </c>
      <c r="K18" s="87"/>
    </row>
    <row r="19" spans="1:11" ht="12.75">
      <c r="A19" s="87" t="s">
        <v>245</v>
      </c>
      <c r="B19" s="389">
        <v>3792.027</v>
      </c>
      <c r="C19" s="103">
        <v>14253.11</v>
      </c>
      <c r="D19" s="389">
        <v>18045.137000000002</v>
      </c>
      <c r="E19" s="103">
        <v>707.93</v>
      </c>
      <c r="F19" s="103">
        <v>18753.067000000003</v>
      </c>
      <c r="G19" s="103">
        <v>8.17516767382348</v>
      </c>
      <c r="H19" s="103">
        <v>12.694967744004162</v>
      </c>
      <c r="I19" s="103">
        <v>11.373578077177132</v>
      </c>
      <c r="J19" s="389">
        <v>17.816282874040517</v>
      </c>
      <c r="K19" s="87"/>
    </row>
    <row r="20" spans="1:11" ht="12.75">
      <c r="A20" s="87" t="s">
        <v>246</v>
      </c>
      <c r="B20" s="389">
        <v>1191.4</v>
      </c>
      <c r="C20" s="103">
        <v>10946.057999999999</v>
      </c>
      <c r="D20" s="389">
        <v>12137.457999999999</v>
      </c>
      <c r="E20" s="103">
        <v>104.282</v>
      </c>
      <c r="F20" s="103">
        <v>12241.74</v>
      </c>
      <c r="G20" s="103">
        <v>8.98545915289007</v>
      </c>
      <c r="H20" s="103">
        <v>13.126422391308258</v>
      </c>
      <c r="I20" s="103">
        <v>12.558325150778021</v>
      </c>
      <c r="J20" s="389">
        <v>20.806464485235434</v>
      </c>
      <c r="K20" s="87"/>
    </row>
    <row r="21" spans="1:11" ht="12.75">
      <c r="A21" s="87" t="s">
        <v>247</v>
      </c>
      <c r="B21" s="103">
        <v>202.36841348332163</v>
      </c>
      <c r="C21" s="103">
        <v>11090.476999999999</v>
      </c>
      <c r="D21" s="389">
        <v>11292.845413483321</v>
      </c>
      <c r="E21" s="103">
        <v>2157.781</v>
      </c>
      <c r="F21" s="103">
        <v>13450.626413483322</v>
      </c>
      <c r="G21" s="103">
        <v>6.9992188110303895</v>
      </c>
      <c r="H21" s="103">
        <v>12.460524083505513</v>
      </c>
      <c r="I21" s="103">
        <v>12.288696826945316</v>
      </c>
      <c r="J21" s="389">
        <v>16.097437427729496</v>
      </c>
      <c r="K21" s="87"/>
    </row>
    <row r="22" spans="1:11" ht="12.75">
      <c r="A22" s="87" t="s">
        <v>248</v>
      </c>
      <c r="B22" s="389">
        <v>234.689</v>
      </c>
      <c r="C22" s="103">
        <v>2627.95</v>
      </c>
      <c r="D22" s="389">
        <v>2862.6389999999997</v>
      </c>
      <c r="E22" s="103">
        <v>190.902</v>
      </c>
      <c r="F22" s="103">
        <v>3053.5409999999997</v>
      </c>
      <c r="G22" s="103">
        <v>9.117676767676768</v>
      </c>
      <c r="H22" s="103">
        <v>12.307458143074582</v>
      </c>
      <c r="I22" s="103">
        <v>11.964303178484105</v>
      </c>
      <c r="J22" s="389">
        <v>20.678292894280762</v>
      </c>
      <c r="K22" s="87"/>
    </row>
    <row r="23" spans="1:11" ht="12.75">
      <c r="A23" s="87" t="s">
        <v>249</v>
      </c>
      <c r="B23" s="389">
        <v>416.6070199426797</v>
      </c>
      <c r="C23" s="103">
        <v>4988.12</v>
      </c>
      <c r="D23" s="389">
        <v>5404.727019942679</v>
      </c>
      <c r="E23" s="389">
        <v>129.152466494011</v>
      </c>
      <c r="F23" s="103">
        <v>5533.87948643669</v>
      </c>
      <c r="G23" s="103">
        <v>9.001491291272625</v>
      </c>
      <c r="H23" s="103">
        <v>13.610744261686731</v>
      </c>
      <c r="I23" s="103">
        <v>13.093924935538972</v>
      </c>
      <c r="J23" s="389">
        <v>25.254686447792533</v>
      </c>
      <c r="K23" s="87"/>
    </row>
    <row r="24" spans="1:11" ht="12.75">
      <c r="A24" s="87" t="s">
        <v>250</v>
      </c>
      <c r="B24" s="389">
        <v>35.528999999999996</v>
      </c>
      <c r="C24" s="103">
        <v>14.473000000000003</v>
      </c>
      <c r="D24" s="389">
        <v>50.001999999999995</v>
      </c>
      <c r="E24" s="103">
        <v>18.177</v>
      </c>
      <c r="F24" s="103">
        <v>68.179</v>
      </c>
      <c r="G24" s="103">
        <v>7.000788177339902</v>
      </c>
      <c r="H24" s="103">
        <v>14.372393247269118</v>
      </c>
      <c r="I24" s="103">
        <v>8.221308780006575</v>
      </c>
      <c r="J24" s="389">
        <v>25.601408450704227</v>
      </c>
      <c r="K24" s="87"/>
    </row>
    <row r="25" spans="1:11" ht="12.75">
      <c r="A25" s="87"/>
      <c r="B25" s="389"/>
      <c r="C25" s="103"/>
      <c r="D25" s="103"/>
      <c r="E25" s="103"/>
      <c r="F25" s="103"/>
      <c r="G25" s="103"/>
      <c r="H25" s="103"/>
      <c r="I25" s="103"/>
      <c r="J25" s="389"/>
      <c r="K25" s="87"/>
    </row>
    <row r="26" spans="1:11" ht="12.75">
      <c r="A26" s="139" t="s">
        <v>324</v>
      </c>
      <c r="B26" s="412">
        <v>36116.07843342601</v>
      </c>
      <c r="C26" s="141">
        <v>120313.69499999999</v>
      </c>
      <c r="D26" s="141">
        <v>156429.77343342602</v>
      </c>
      <c r="E26" s="141">
        <v>11085.17346649401</v>
      </c>
      <c r="F26" s="141">
        <v>167514.94689992</v>
      </c>
      <c r="G26" s="109">
        <v>7.120346615067991</v>
      </c>
      <c r="H26" s="109">
        <v>12.627990265274113</v>
      </c>
      <c r="I26" s="141">
        <v>10.714531696848933</v>
      </c>
      <c r="J26" s="393">
        <v>19.320193367088407</v>
      </c>
      <c r="K26" s="87"/>
    </row>
    <row r="27" spans="1:11" ht="12.75">
      <c r="A27" s="87" t="s">
        <v>252</v>
      </c>
      <c r="B27" s="103">
        <v>4169.387559856727</v>
      </c>
      <c r="C27" s="103">
        <v>58456.66617062987</v>
      </c>
      <c r="D27" s="94">
        <v>62626.053730486594</v>
      </c>
      <c r="E27" s="145">
        <v>6842.313095396886</v>
      </c>
      <c r="F27" s="103">
        <v>69468.36682588348</v>
      </c>
      <c r="G27" s="94">
        <v>6.484792752982838</v>
      </c>
      <c r="H27" s="94">
        <v>12.22843106814877</v>
      </c>
      <c r="I27" s="103">
        <v>11.547510328418548</v>
      </c>
      <c r="J27" s="388">
        <v>19.336717188980224</v>
      </c>
      <c r="K27" s="87"/>
    </row>
    <row r="28" spans="1:11" ht="12.75">
      <c r="A28" s="87"/>
      <c r="B28" s="103"/>
      <c r="C28" s="103"/>
      <c r="D28" s="103"/>
      <c r="E28" s="103"/>
      <c r="F28" s="103"/>
      <c r="G28" s="103"/>
      <c r="H28" s="103"/>
      <c r="I28" s="103"/>
      <c r="J28" s="389"/>
      <c r="K28" s="87"/>
    </row>
    <row r="29" spans="1:11" ht="13.5" thickBot="1">
      <c r="A29" s="143" t="s">
        <v>254</v>
      </c>
      <c r="B29" s="130">
        <v>40285.465993282734</v>
      </c>
      <c r="C29" s="130">
        <v>178770.36117062985</v>
      </c>
      <c r="D29" s="130">
        <v>219055.82716391262</v>
      </c>
      <c r="E29" s="130">
        <v>17927.486561890895</v>
      </c>
      <c r="F29" s="130">
        <v>236983.31372580348</v>
      </c>
      <c r="G29" s="130">
        <v>7.048847893770766</v>
      </c>
      <c r="H29" s="130">
        <v>12.494494463829167</v>
      </c>
      <c r="I29" s="130">
        <v>10.940147180725464</v>
      </c>
      <c r="J29" s="714">
        <v>19.326496615631527</v>
      </c>
      <c r="K29" s="87"/>
    </row>
    <row r="30" spans="6:11" ht="12.75">
      <c r="F30" s="232"/>
      <c r="K30" s="87"/>
    </row>
  </sheetData>
  <mergeCells count="4">
    <mergeCell ref="G5:J5"/>
    <mergeCell ref="B5:F5"/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28125" style="86" bestFit="1" customWidth="1"/>
    <col min="2" max="7" width="14.421875" style="86" customWidth="1"/>
    <col min="8" max="16384" width="11.421875" style="86" customWidth="1"/>
  </cols>
  <sheetData>
    <row r="1" spans="1:7" s="83" customFormat="1" ht="18">
      <c r="A1" s="781" t="s">
        <v>0</v>
      </c>
      <c r="B1" s="781"/>
      <c r="C1" s="781"/>
      <c r="D1" s="781"/>
      <c r="E1" s="781"/>
      <c r="F1" s="781"/>
      <c r="G1" s="781"/>
    </row>
    <row r="3" spans="1:7" s="26" customFormat="1" ht="15">
      <c r="A3" s="782" t="s">
        <v>426</v>
      </c>
      <c r="B3" s="782"/>
      <c r="C3" s="782"/>
      <c r="D3" s="782"/>
      <c r="E3" s="782"/>
      <c r="F3" s="782"/>
      <c r="G3" s="782"/>
    </row>
    <row r="4" spans="1:7" s="26" customFormat="1" ht="15">
      <c r="A4" s="785"/>
      <c r="B4" s="785"/>
      <c r="C4" s="785"/>
      <c r="D4" s="785"/>
      <c r="E4" s="785"/>
      <c r="F4" s="785"/>
      <c r="G4" s="785"/>
    </row>
    <row r="5" spans="2:7" ht="12.75">
      <c r="B5" s="783" t="s">
        <v>179</v>
      </c>
      <c r="C5" s="784"/>
      <c r="D5" s="783" t="s">
        <v>180</v>
      </c>
      <c r="E5" s="784"/>
      <c r="F5" s="783" t="s">
        <v>10</v>
      </c>
      <c r="G5" s="784"/>
    </row>
    <row r="6" spans="1:7" ht="12.75">
      <c r="A6" s="176" t="s">
        <v>181</v>
      </c>
      <c r="B6" s="91" t="s">
        <v>112</v>
      </c>
      <c r="C6" s="132" t="s">
        <v>98</v>
      </c>
      <c r="D6" s="91" t="s">
        <v>112</v>
      </c>
      <c r="E6" s="132" t="s">
        <v>98</v>
      </c>
      <c r="F6" s="91" t="s">
        <v>112</v>
      </c>
      <c r="G6" s="132" t="s">
        <v>98</v>
      </c>
    </row>
    <row r="7" spans="1:7" ht="13.5" thickBot="1">
      <c r="A7" s="703"/>
      <c r="B7" s="134" t="s">
        <v>116</v>
      </c>
      <c r="C7" s="134" t="s">
        <v>101</v>
      </c>
      <c r="D7" s="134" t="s">
        <v>116</v>
      </c>
      <c r="E7" s="134" t="s">
        <v>101</v>
      </c>
      <c r="F7" s="134" t="s">
        <v>116</v>
      </c>
      <c r="G7" s="134" t="s">
        <v>101</v>
      </c>
    </row>
    <row r="8" spans="1:7" ht="12.75">
      <c r="A8" s="700" t="s">
        <v>182</v>
      </c>
      <c r="B8" s="138">
        <f aca="true" t="shared" si="0" ref="B8:G8">SUM(B9:B12)</f>
        <v>2637818</v>
      </c>
      <c r="C8" s="389">
        <f t="shared" si="0"/>
        <v>668485.4979999999</v>
      </c>
      <c r="D8" s="138">
        <f t="shared" si="0"/>
        <v>54557</v>
      </c>
      <c r="E8" s="389">
        <f t="shared" si="0"/>
        <v>10352.939318018507</v>
      </c>
      <c r="F8" s="138">
        <f t="shared" si="0"/>
        <v>2692375</v>
      </c>
      <c r="G8" s="389">
        <f t="shared" si="0"/>
        <v>678838.4373180184</v>
      </c>
    </row>
    <row r="9" spans="1:7" ht="12.75">
      <c r="A9" s="698" t="s">
        <v>27</v>
      </c>
      <c r="B9" s="138">
        <v>286071</v>
      </c>
      <c r="C9" s="389">
        <v>44340.714</v>
      </c>
      <c r="D9" s="138">
        <v>22528.194407527386</v>
      </c>
      <c r="E9" s="389">
        <v>2638.3381121952116</v>
      </c>
      <c r="F9" s="138">
        <f aca="true" t="shared" si="1" ref="F9:G12">SUM(B9,D9)</f>
        <v>308599.1944075274</v>
      </c>
      <c r="G9" s="389">
        <f t="shared" si="1"/>
        <v>46979.05211219521</v>
      </c>
    </row>
    <row r="10" spans="1:7" ht="12.75">
      <c r="A10" s="698" t="s">
        <v>31</v>
      </c>
      <c r="B10" s="138">
        <v>726267</v>
      </c>
      <c r="C10" s="389">
        <v>172095.488</v>
      </c>
      <c r="D10" s="138">
        <v>9178.568820493738</v>
      </c>
      <c r="E10" s="389">
        <v>2219.544454685173</v>
      </c>
      <c r="F10" s="138">
        <f t="shared" si="1"/>
        <v>735445.5688204938</v>
      </c>
      <c r="G10" s="389">
        <f t="shared" si="1"/>
        <v>174315.0324546852</v>
      </c>
    </row>
    <row r="11" spans="1:7" ht="12.75">
      <c r="A11" s="698" t="s">
        <v>32</v>
      </c>
      <c r="B11" s="138">
        <v>338683</v>
      </c>
      <c r="C11" s="389">
        <v>93165.961</v>
      </c>
      <c r="D11" s="138">
        <v>3994.123517803238</v>
      </c>
      <c r="E11" s="389">
        <v>1136.5206388992992</v>
      </c>
      <c r="F11" s="138">
        <f t="shared" si="1"/>
        <v>342677.12351780327</v>
      </c>
      <c r="G11" s="389">
        <f t="shared" si="1"/>
        <v>94302.48163889929</v>
      </c>
    </row>
    <row r="12" spans="1:7" ht="12.75">
      <c r="A12" s="698" t="s">
        <v>33</v>
      </c>
      <c r="B12" s="138">
        <v>1286797</v>
      </c>
      <c r="C12" s="389">
        <v>358883.33499999996</v>
      </c>
      <c r="D12" s="138">
        <v>18856.11325417564</v>
      </c>
      <c r="E12" s="389">
        <v>4358.536112238823</v>
      </c>
      <c r="F12" s="138">
        <f t="shared" si="1"/>
        <v>1305653.1132541758</v>
      </c>
      <c r="G12" s="389">
        <f t="shared" si="1"/>
        <v>363241.8711122388</v>
      </c>
    </row>
    <row r="13" spans="1:7" ht="12.75">
      <c r="A13" s="699"/>
      <c r="B13" s="138"/>
      <c r="C13" s="389"/>
      <c r="D13" s="138"/>
      <c r="E13" s="389"/>
      <c r="F13" s="138"/>
      <c r="G13" s="389"/>
    </row>
    <row r="14" spans="1:7" ht="12.75">
      <c r="A14" s="700" t="s">
        <v>183</v>
      </c>
      <c r="B14" s="138">
        <f aca="true" t="shared" si="2" ref="B14:G14">SUM(B15:B17)</f>
        <v>15173538</v>
      </c>
      <c r="C14" s="389">
        <f t="shared" si="2"/>
        <v>167514.94689992</v>
      </c>
      <c r="D14" s="138">
        <f t="shared" si="2"/>
        <v>5777189.000000001</v>
      </c>
      <c r="E14" s="389">
        <f t="shared" si="2"/>
        <v>69468.36682588348</v>
      </c>
      <c r="F14" s="138">
        <f t="shared" si="2"/>
        <v>20950727</v>
      </c>
      <c r="G14" s="389">
        <f t="shared" si="2"/>
        <v>236983.31372580348</v>
      </c>
    </row>
    <row r="15" spans="1:7" ht="12.75">
      <c r="A15" s="698" t="s">
        <v>195</v>
      </c>
      <c r="B15" s="138">
        <v>5072236</v>
      </c>
      <c r="C15" s="389">
        <v>36116.07843342601</v>
      </c>
      <c r="D15" s="138">
        <v>642948.4670792164</v>
      </c>
      <c r="E15" s="389">
        <v>4169.387559856727</v>
      </c>
      <c r="F15" s="138">
        <f aca="true" t="shared" si="3" ref="F15:G17">SUM(B15,D15)</f>
        <v>5715184.467079217</v>
      </c>
      <c r="G15" s="389">
        <f t="shared" si="3"/>
        <v>40285.465993282734</v>
      </c>
    </row>
    <row r="16" spans="1:7" ht="12.75">
      <c r="A16" s="698" t="s">
        <v>184</v>
      </c>
      <c r="B16" s="138">
        <v>9527541</v>
      </c>
      <c r="C16" s="389">
        <v>120313.69499999999</v>
      </c>
      <c r="D16" s="138">
        <v>4780389.720059114</v>
      </c>
      <c r="E16" s="389">
        <v>58456.66617062987</v>
      </c>
      <c r="F16" s="138">
        <f t="shared" si="3"/>
        <v>14307930.720059114</v>
      </c>
      <c r="G16" s="389">
        <f t="shared" si="3"/>
        <v>178770.36117062985</v>
      </c>
    </row>
    <row r="17" spans="1:7" ht="12.75">
      <c r="A17" s="698" t="s">
        <v>185</v>
      </c>
      <c r="B17" s="138">
        <v>573761</v>
      </c>
      <c r="C17" s="389">
        <v>11085.17346649401</v>
      </c>
      <c r="D17" s="138">
        <v>353850.81286167033</v>
      </c>
      <c r="E17" s="389">
        <v>6842.313095396886</v>
      </c>
      <c r="F17" s="138">
        <f t="shared" si="3"/>
        <v>927611.8128616703</v>
      </c>
      <c r="G17" s="389">
        <f t="shared" si="3"/>
        <v>17927.486561890895</v>
      </c>
    </row>
    <row r="18" spans="1:7" ht="12.75">
      <c r="A18" s="699"/>
      <c r="B18" s="138"/>
      <c r="C18" s="389"/>
      <c r="D18" s="138"/>
      <c r="E18" s="389"/>
      <c r="F18" s="138"/>
      <c r="G18" s="389"/>
    </row>
    <row r="19" spans="1:7" ht="12.75">
      <c r="A19" s="700" t="s">
        <v>186</v>
      </c>
      <c r="B19" s="138">
        <f aca="true" t="shared" si="4" ref="B19:G19">SUM(B20:B22)</f>
        <v>1474342</v>
      </c>
      <c r="C19" s="389">
        <f t="shared" si="4"/>
        <v>11029.733999999999</v>
      </c>
      <c r="D19" s="138">
        <f t="shared" si="4"/>
        <v>355016</v>
      </c>
      <c r="E19" s="389">
        <f t="shared" si="4"/>
        <v>4041.9999999999995</v>
      </c>
      <c r="F19" s="138">
        <f t="shared" si="4"/>
        <v>1829358</v>
      </c>
      <c r="G19" s="389">
        <f t="shared" si="4"/>
        <v>15071.733999999999</v>
      </c>
    </row>
    <row r="20" spans="1:7" ht="12.75">
      <c r="A20" s="698" t="s">
        <v>187</v>
      </c>
      <c r="B20" s="138">
        <v>1175157</v>
      </c>
      <c r="C20" s="389">
        <v>5989.906999999999</v>
      </c>
      <c r="D20" s="138">
        <v>100804</v>
      </c>
      <c r="E20" s="389">
        <v>538.935</v>
      </c>
      <c r="F20" s="138">
        <f aca="true" t="shared" si="5" ref="F20:G22">SUM(B20,D20)</f>
        <v>1275961</v>
      </c>
      <c r="G20" s="389">
        <f t="shared" si="5"/>
        <v>6528.841999999999</v>
      </c>
    </row>
    <row r="21" spans="1:7" ht="12.75">
      <c r="A21" s="698" t="s">
        <v>55</v>
      </c>
      <c r="B21" s="138">
        <v>122752</v>
      </c>
      <c r="C21" s="389">
        <v>1332.8039999999999</v>
      </c>
      <c r="D21" s="138">
        <v>138643</v>
      </c>
      <c r="E21" s="389">
        <v>1697.974</v>
      </c>
      <c r="F21" s="138">
        <f t="shared" si="5"/>
        <v>261395</v>
      </c>
      <c r="G21" s="389">
        <f t="shared" si="5"/>
        <v>3030.778</v>
      </c>
    </row>
    <row r="22" spans="1:7" ht="12.75">
      <c r="A22" s="698" t="s">
        <v>188</v>
      </c>
      <c r="B22" s="138">
        <v>176433</v>
      </c>
      <c r="C22" s="389">
        <v>3707.0229999999997</v>
      </c>
      <c r="D22" s="138">
        <v>115569</v>
      </c>
      <c r="E22" s="389">
        <v>1805.091</v>
      </c>
      <c r="F22" s="138">
        <f t="shared" si="5"/>
        <v>292002</v>
      </c>
      <c r="G22" s="389">
        <f t="shared" si="5"/>
        <v>5512.114</v>
      </c>
    </row>
    <row r="23" spans="1:7" ht="12.75">
      <c r="A23" s="699"/>
      <c r="B23" s="138"/>
      <c r="C23" s="138"/>
      <c r="D23" s="138"/>
      <c r="E23" s="389"/>
      <c r="F23" s="138"/>
      <c r="G23" s="389"/>
    </row>
    <row r="24" spans="1:7" ht="12.75">
      <c r="A24" s="700" t="s">
        <v>422</v>
      </c>
      <c r="B24" s="138">
        <f aca="true" t="shared" si="6" ref="B24:G24">SUM(B25:B26)</f>
        <v>34377302</v>
      </c>
      <c r="C24" s="389">
        <f t="shared" si="6"/>
        <v>2786355.5490000006</v>
      </c>
      <c r="D24" s="138">
        <f t="shared" si="6"/>
        <v>2646242.3064010744</v>
      </c>
      <c r="E24" s="389">
        <f t="shared" si="6"/>
        <v>283760.1510904367</v>
      </c>
      <c r="F24" s="138">
        <f t="shared" si="6"/>
        <v>37023544.306401074</v>
      </c>
      <c r="G24" s="389">
        <f t="shared" si="6"/>
        <v>3070115.700090437</v>
      </c>
    </row>
    <row r="25" spans="1:7" ht="12.75">
      <c r="A25" s="698" t="s">
        <v>69</v>
      </c>
      <c r="B25" s="138">
        <v>1519041</v>
      </c>
      <c r="C25" s="389">
        <v>9520.625000000002</v>
      </c>
      <c r="D25" s="138">
        <v>32756.542535098997</v>
      </c>
      <c r="E25" s="389">
        <v>289.7501698561112</v>
      </c>
      <c r="F25" s="138">
        <f>SUM(B25,D25)</f>
        <v>1551797.542535099</v>
      </c>
      <c r="G25" s="389">
        <f>SUM(C25,E25)</f>
        <v>9810.375169856114</v>
      </c>
    </row>
    <row r="26" spans="1:7" ht="12.75">
      <c r="A26" s="698" t="s">
        <v>189</v>
      </c>
      <c r="B26" s="138">
        <v>32858261</v>
      </c>
      <c r="C26" s="389">
        <v>2776834.9240000006</v>
      </c>
      <c r="D26" s="138">
        <v>2613485.763865975</v>
      </c>
      <c r="E26" s="389">
        <v>283470.40092058055</v>
      </c>
      <c r="F26" s="138">
        <f>SUM(B26,D26)</f>
        <v>35471746.76386598</v>
      </c>
      <c r="G26" s="389">
        <f>SUM(C26,E26)</f>
        <v>3060305.324920581</v>
      </c>
    </row>
    <row r="27" spans="1:7" ht="12.75">
      <c r="A27" s="699"/>
      <c r="B27" s="138"/>
      <c r="C27" s="389"/>
      <c r="D27" s="138"/>
      <c r="E27" s="389"/>
      <c r="F27" s="138"/>
      <c r="G27" s="389"/>
    </row>
    <row r="28" spans="1:7" ht="12.75">
      <c r="A28" s="700" t="s">
        <v>190</v>
      </c>
      <c r="B28" s="138">
        <f>SUM(B29:B30)</f>
        <v>30415</v>
      </c>
      <c r="C28" s="389">
        <f>SUM(C29:C30)</f>
        <v>5747.377</v>
      </c>
      <c r="D28" s="719" t="s">
        <v>74</v>
      </c>
      <c r="E28" s="719" t="s">
        <v>74</v>
      </c>
      <c r="F28" s="138">
        <f>SUM(F29:F30)</f>
        <v>30415</v>
      </c>
      <c r="G28" s="389">
        <f>SUM(G29:G30)</f>
        <v>5747.377</v>
      </c>
    </row>
    <row r="29" spans="1:7" ht="12.75">
      <c r="A29" s="698" t="s">
        <v>91</v>
      </c>
      <c r="B29" s="138">
        <v>28117</v>
      </c>
      <c r="C29" s="389">
        <v>5419.908</v>
      </c>
      <c r="D29" s="719" t="s">
        <v>74</v>
      </c>
      <c r="E29" s="719" t="s">
        <v>74</v>
      </c>
      <c r="F29" s="138">
        <f>SUM(B29,D29)</f>
        <v>28117</v>
      </c>
      <c r="G29" s="389">
        <f>SUM(C29,E29)</f>
        <v>5419.908</v>
      </c>
    </row>
    <row r="30" spans="1:7" ht="12.75">
      <c r="A30" s="698" t="s">
        <v>191</v>
      </c>
      <c r="B30" s="138">
        <v>2298</v>
      </c>
      <c r="C30" s="389">
        <v>327.469</v>
      </c>
      <c r="D30" s="719" t="s">
        <v>74</v>
      </c>
      <c r="E30" s="719" t="s">
        <v>74</v>
      </c>
      <c r="F30" s="138">
        <f>SUM(B30,D30)</f>
        <v>2298</v>
      </c>
      <c r="G30" s="389">
        <f>SUM(C30,E30)</f>
        <v>327.469</v>
      </c>
    </row>
    <row r="31" spans="1:7" ht="12.75">
      <c r="A31" s="699"/>
      <c r="B31" s="138"/>
      <c r="C31" s="389"/>
      <c r="D31" s="138"/>
      <c r="E31" s="389"/>
      <c r="F31" s="138"/>
      <c r="G31" s="389"/>
    </row>
    <row r="32" spans="1:7" ht="12.75">
      <c r="A32" s="700" t="s">
        <v>423</v>
      </c>
      <c r="B32" s="138">
        <f aca="true" t="shared" si="7" ref="B32:G32">SUM(B33:B35)</f>
        <v>686330.605</v>
      </c>
      <c r="C32" s="389">
        <f t="shared" si="7"/>
        <v>1277130.8439999996</v>
      </c>
      <c r="D32" s="138">
        <f t="shared" si="7"/>
        <v>13691</v>
      </c>
      <c r="E32" s="389">
        <f t="shared" si="7"/>
        <v>57880.005788</v>
      </c>
      <c r="F32" s="138">
        <f t="shared" si="7"/>
        <v>700021.605</v>
      </c>
      <c r="G32" s="389">
        <f t="shared" si="7"/>
        <v>1335010.8497879999</v>
      </c>
    </row>
    <row r="33" spans="1:7" ht="12.75">
      <c r="A33" s="698" t="s">
        <v>103</v>
      </c>
      <c r="B33" s="138">
        <v>580314.53</v>
      </c>
      <c r="C33" s="389">
        <v>1140914.1659999997</v>
      </c>
      <c r="D33" s="138">
        <v>11468</v>
      </c>
      <c r="E33" s="389">
        <v>50275.766116</v>
      </c>
      <c r="F33" s="138">
        <f aca="true" t="shared" si="8" ref="F33:G35">SUM(B33,D33)</f>
        <v>591782.53</v>
      </c>
      <c r="G33" s="389">
        <f t="shared" si="8"/>
        <v>1191189.9321159997</v>
      </c>
    </row>
    <row r="34" spans="1:7" ht="12.75">
      <c r="A34" s="698" t="s">
        <v>192</v>
      </c>
      <c r="B34" s="138">
        <v>27062.784000000003</v>
      </c>
      <c r="C34" s="389">
        <v>56004.751</v>
      </c>
      <c r="D34" s="138">
        <v>537</v>
      </c>
      <c r="E34" s="389">
        <v>3025.0982</v>
      </c>
      <c r="F34" s="138">
        <f t="shared" si="8"/>
        <v>27599.784000000003</v>
      </c>
      <c r="G34" s="389">
        <f t="shared" si="8"/>
        <v>59029.8492</v>
      </c>
    </row>
    <row r="35" spans="1:7" ht="12.75">
      <c r="A35" s="698" t="s">
        <v>193</v>
      </c>
      <c r="B35" s="138">
        <v>78953.29099999998</v>
      </c>
      <c r="C35" s="389">
        <v>80211.927</v>
      </c>
      <c r="D35" s="138">
        <v>1686</v>
      </c>
      <c r="E35" s="389">
        <v>4579.141472</v>
      </c>
      <c r="F35" s="138">
        <f t="shared" si="8"/>
        <v>80639.29099999998</v>
      </c>
      <c r="G35" s="389">
        <f t="shared" si="8"/>
        <v>84791.068472</v>
      </c>
    </row>
    <row r="36" spans="1:7" ht="12.75">
      <c r="A36" s="699"/>
      <c r="B36" s="138"/>
      <c r="C36" s="389"/>
      <c r="D36" s="138"/>
      <c r="E36" s="389"/>
      <c r="F36" s="138"/>
      <c r="G36" s="389"/>
    </row>
    <row r="37" spans="1:7" ht="12.75">
      <c r="A37" s="700" t="s">
        <v>424</v>
      </c>
      <c r="B37" s="138">
        <v>46421.442</v>
      </c>
      <c r="C37" s="389">
        <v>53242.63740000001</v>
      </c>
      <c r="D37" s="138">
        <v>49930</v>
      </c>
      <c r="E37" s="389">
        <v>65003</v>
      </c>
      <c r="F37" s="138">
        <f>SUM(B37,D37)</f>
        <v>96351.44200000001</v>
      </c>
      <c r="G37" s="389">
        <f>SUM(C37,E37)</f>
        <v>118245.6374</v>
      </c>
    </row>
    <row r="38" spans="1:7" ht="12.75">
      <c r="A38" s="698"/>
      <c r="B38" s="138"/>
      <c r="C38" s="389"/>
      <c r="D38" s="138"/>
      <c r="E38" s="389"/>
      <c r="F38" s="138"/>
      <c r="G38" s="389"/>
    </row>
    <row r="39" spans="1:7" ht="13.5" thickBot="1">
      <c r="A39" s="701" t="s">
        <v>194</v>
      </c>
      <c r="B39" s="704"/>
      <c r="C39" s="705">
        <f>SUM(C8,C14,C19,C24,C28,C32,C37)</f>
        <v>4969506.58629992</v>
      </c>
      <c r="D39" s="704"/>
      <c r="E39" s="705">
        <f>SUM(E8,E14,E19,E24,E28,E32,E37)</f>
        <v>490506.46302233863</v>
      </c>
      <c r="F39" s="704"/>
      <c r="G39" s="705">
        <f>SUM(G8,G14,G19,G24,G28,G32,G37)</f>
        <v>5460013.04932226</v>
      </c>
    </row>
    <row r="40" ht="12.75">
      <c r="A40" s="86" t="s">
        <v>425</v>
      </c>
    </row>
    <row r="41" ht="12.75">
      <c r="A41" s="86" t="s">
        <v>427</v>
      </c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66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G9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86" customWidth="1"/>
    <col min="2" max="6" width="14.7109375" style="86" customWidth="1"/>
    <col min="7" max="7" width="10.57421875" style="87" customWidth="1"/>
    <col min="8" max="10" width="10.57421875" style="86" customWidth="1"/>
    <col min="11" max="16384" width="11.421875" style="86" customWidth="1"/>
  </cols>
  <sheetData>
    <row r="1" spans="1:7" s="83" customFormat="1" ht="18">
      <c r="A1" s="790" t="s">
        <v>0</v>
      </c>
      <c r="B1" s="790"/>
      <c r="C1" s="790"/>
      <c r="D1" s="790"/>
      <c r="E1" s="790"/>
      <c r="F1" s="790"/>
      <c r="G1" s="285"/>
    </row>
    <row r="3" spans="1:7" s="26" customFormat="1" ht="15">
      <c r="A3" s="789" t="s">
        <v>359</v>
      </c>
      <c r="B3" s="789"/>
      <c r="C3" s="789"/>
      <c r="D3" s="789"/>
      <c r="E3" s="789"/>
      <c r="F3" s="789"/>
      <c r="G3" s="27"/>
    </row>
    <row r="4" spans="1:7" s="26" customFormat="1" ht="15">
      <c r="A4" s="789" t="s">
        <v>396</v>
      </c>
      <c r="B4" s="789"/>
      <c r="C4" s="789"/>
      <c r="D4" s="789"/>
      <c r="E4" s="789"/>
      <c r="F4" s="789"/>
      <c r="G4" s="27"/>
    </row>
    <row r="6" spans="1:6" ht="12.75">
      <c r="A6" s="230" t="s">
        <v>257</v>
      </c>
      <c r="B6" s="172"/>
      <c r="C6" s="55" t="s">
        <v>40</v>
      </c>
      <c r="D6" s="55"/>
      <c r="E6" s="19" t="s">
        <v>3</v>
      </c>
      <c r="F6" s="132"/>
    </row>
    <row r="7" spans="1:6" ht="13.5" thickBot="1">
      <c r="A7" s="176" t="s">
        <v>258</v>
      </c>
      <c r="B7" s="19" t="s">
        <v>378</v>
      </c>
      <c r="C7" s="19" t="s">
        <v>379</v>
      </c>
      <c r="D7" s="19" t="s">
        <v>10</v>
      </c>
      <c r="E7" s="90" t="s">
        <v>48</v>
      </c>
      <c r="F7" s="91" t="s">
        <v>10</v>
      </c>
    </row>
    <row r="8" spans="1:6" ht="12.75">
      <c r="A8" s="135" t="s">
        <v>259</v>
      </c>
      <c r="B8" s="715">
        <v>7532</v>
      </c>
      <c r="C8" s="706">
        <v>748</v>
      </c>
      <c r="D8" s="414">
        <v>8280</v>
      </c>
      <c r="E8" s="746" t="s">
        <v>74</v>
      </c>
      <c r="F8" s="414">
        <v>8280</v>
      </c>
    </row>
    <row r="9" spans="1:6" ht="12.75">
      <c r="A9" s="87" t="s">
        <v>260</v>
      </c>
      <c r="B9" s="488">
        <v>6112</v>
      </c>
      <c r="C9" s="136">
        <v>1162</v>
      </c>
      <c r="D9" s="138">
        <v>7274</v>
      </c>
      <c r="E9" s="395" t="s">
        <v>74</v>
      </c>
      <c r="F9" s="138">
        <v>7274</v>
      </c>
    </row>
    <row r="10" spans="1:6" ht="12.75">
      <c r="A10" s="87" t="s">
        <v>261</v>
      </c>
      <c r="B10" s="488">
        <v>39191</v>
      </c>
      <c r="C10" s="136">
        <v>669</v>
      </c>
      <c r="D10" s="138">
        <v>39860</v>
      </c>
      <c r="E10" s="178">
        <v>429</v>
      </c>
      <c r="F10" s="138">
        <v>40289</v>
      </c>
    </row>
    <row r="11" spans="1:6" ht="12.75">
      <c r="A11" s="87" t="s">
        <v>262</v>
      </c>
      <c r="B11" s="488">
        <v>10086</v>
      </c>
      <c r="C11" s="136">
        <v>434</v>
      </c>
      <c r="D11" s="138">
        <v>10520</v>
      </c>
      <c r="E11" s="395" t="s">
        <v>74</v>
      </c>
      <c r="F11" s="138">
        <v>10520</v>
      </c>
    </row>
    <row r="12" spans="1:6" ht="12.75">
      <c r="A12" s="196" t="s">
        <v>263</v>
      </c>
      <c r="B12" s="415">
        <v>62921</v>
      </c>
      <c r="C12" s="415">
        <v>3013</v>
      </c>
      <c r="D12" s="415">
        <v>65934</v>
      </c>
      <c r="E12" s="415">
        <v>429</v>
      </c>
      <c r="F12" s="416">
        <v>66363</v>
      </c>
    </row>
    <row r="13" spans="1:6" ht="12.75">
      <c r="A13" s="87"/>
      <c r="B13" s="489"/>
      <c r="C13" s="490"/>
      <c r="D13" s="491"/>
      <c r="E13" s="178"/>
      <c r="F13" s="491"/>
    </row>
    <row r="14" spans="1:6" ht="12.75">
      <c r="A14" s="196" t="s">
        <v>264</v>
      </c>
      <c r="B14" s="492">
        <v>56446</v>
      </c>
      <c r="C14" s="415">
        <v>13870</v>
      </c>
      <c r="D14" s="416">
        <v>70316</v>
      </c>
      <c r="E14" s="299">
        <v>437</v>
      </c>
      <c r="F14" s="416">
        <v>70753</v>
      </c>
    </row>
    <row r="15" spans="1:6" ht="12.75">
      <c r="A15" s="87"/>
      <c r="B15" s="493"/>
      <c r="C15" s="490"/>
      <c r="D15" s="494"/>
      <c r="E15" s="178"/>
      <c r="F15" s="494"/>
    </row>
    <row r="16" spans="1:6" ht="12.75">
      <c r="A16" s="196" t="s">
        <v>265</v>
      </c>
      <c r="B16" s="492">
        <v>4144</v>
      </c>
      <c r="C16" s="415">
        <v>1193</v>
      </c>
      <c r="D16" s="416">
        <v>5337</v>
      </c>
      <c r="E16" s="299">
        <v>34</v>
      </c>
      <c r="F16" s="416">
        <v>5371</v>
      </c>
    </row>
    <row r="17" spans="1:6" ht="12.75">
      <c r="A17" s="87"/>
      <c r="B17" s="493"/>
      <c r="C17" s="490"/>
      <c r="D17" s="491"/>
      <c r="E17" s="178"/>
      <c r="F17" s="491"/>
    </row>
    <row r="18" spans="1:6" ht="12.75">
      <c r="A18" s="87" t="s">
        <v>266</v>
      </c>
      <c r="B18" s="488">
        <v>68439</v>
      </c>
      <c r="C18" s="136">
        <v>37530</v>
      </c>
      <c r="D18" s="138">
        <v>105969</v>
      </c>
      <c r="E18" s="178">
        <v>268</v>
      </c>
      <c r="F18" s="138">
        <v>106237</v>
      </c>
    </row>
    <row r="19" spans="1:6" ht="12.75">
      <c r="A19" s="87" t="s">
        <v>267</v>
      </c>
      <c r="B19" s="488">
        <v>108288</v>
      </c>
      <c r="C19" s="136">
        <v>28840</v>
      </c>
      <c r="D19" s="138">
        <v>137128</v>
      </c>
      <c r="E19" s="178">
        <v>1882</v>
      </c>
      <c r="F19" s="138">
        <v>139010</v>
      </c>
    </row>
    <row r="20" spans="1:6" ht="12.75">
      <c r="A20" s="87" t="s">
        <v>268</v>
      </c>
      <c r="B20" s="488">
        <v>37868</v>
      </c>
      <c r="C20" s="136">
        <v>4674</v>
      </c>
      <c r="D20" s="138">
        <v>42542</v>
      </c>
      <c r="E20" s="178">
        <v>2064</v>
      </c>
      <c r="F20" s="138">
        <v>44606</v>
      </c>
    </row>
    <row r="21" spans="1:6" ht="12.75">
      <c r="A21" s="196" t="s">
        <v>345</v>
      </c>
      <c r="B21" s="492">
        <v>214595</v>
      </c>
      <c r="C21" s="415">
        <v>71044</v>
      </c>
      <c r="D21" s="416">
        <v>285639</v>
      </c>
      <c r="E21" s="299">
        <v>4214</v>
      </c>
      <c r="F21" s="416">
        <v>289853</v>
      </c>
    </row>
    <row r="22" spans="1:6" ht="12.75">
      <c r="A22" s="87"/>
      <c r="B22" s="488"/>
      <c r="C22" s="136"/>
      <c r="D22" s="138"/>
      <c r="E22" s="178"/>
      <c r="F22" s="138"/>
    </row>
    <row r="23" spans="1:6" ht="12.75">
      <c r="A23" s="196" t="s">
        <v>269</v>
      </c>
      <c r="B23" s="492">
        <v>249859</v>
      </c>
      <c r="C23" s="415">
        <v>219449</v>
      </c>
      <c r="D23" s="416">
        <v>469308</v>
      </c>
      <c r="E23" s="299">
        <v>39442</v>
      </c>
      <c r="F23" s="416">
        <v>508750</v>
      </c>
    </row>
    <row r="24" spans="1:6" ht="12.75">
      <c r="A24" s="87"/>
      <c r="B24" s="488"/>
      <c r="C24" s="136"/>
      <c r="D24" s="138"/>
      <c r="E24" s="178"/>
      <c r="F24" s="138"/>
    </row>
    <row r="25" spans="1:6" ht="12.75">
      <c r="A25" s="196" t="s">
        <v>270</v>
      </c>
      <c r="B25" s="492">
        <v>161066</v>
      </c>
      <c r="C25" s="415">
        <v>235415</v>
      </c>
      <c r="D25" s="416">
        <v>396481</v>
      </c>
      <c r="E25" s="299">
        <v>18741</v>
      </c>
      <c r="F25" s="416">
        <v>415222</v>
      </c>
    </row>
    <row r="26" spans="1:6" ht="12.75">
      <c r="A26" s="87"/>
      <c r="B26" s="488"/>
      <c r="C26" s="136"/>
      <c r="D26" s="138"/>
      <c r="E26" s="178"/>
      <c r="F26" s="138"/>
    </row>
    <row r="27" spans="1:6" ht="12.75">
      <c r="A27" s="87" t="s">
        <v>271</v>
      </c>
      <c r="B27" s="488">
        <v>26687</v>
      </c>
      <c r="C27" s="136">
        <v>301613</v>
      </c>
      <c r="D27" s="138">
        <v>328300</v>
      </c>
      <c r="E27" s="178">
        <v>10752</v>
      </c>
      <c r="F27" s="138">
        <v>339052</v>
      </c>
    </row>
    <row r="28" spans="1:6" ht="12.75">
      <c r="A28" s="87" t="s">
        <v>272</v>
      </c>
      <c r="B28" s="488">
        <v>46126</v>
      </c>
      <c r="C28" s="136">
        <v>591274</v>
      </c>
      <c r="D28" s="138">
        <v>637400</v>
      </c>
      <c r="E28" s="178">
        <v>68637</v>
      </c>
      <c r="F28" s="138">
        <v>706037</v>
      </c>
    </row>
    <row r="29" spans="1:6" ht="12.75">
      <c r="A29" s="87" t="s">
        <v>273</v>
      </c>
      <c r="B29" s="488">
        <v>31830</v>
      </c>
      <c r="C29" s="136">
        <v>746789</v>
      </c>
      <c r="D29" s="138">
        <v>778619</v>
      </c>
      <c r="E29" s="178">
        <v>29940</v>
      </c>
      <c r="F29" s="138">
        <v>808559</v>
      </c>
    </row>
    <row r="30" spans="1:6" ht="12.75">
      <c r="A30" s="196" t="s">
        <v>346</v>
      </c>
      <c r="B30" s="492">
        <v>104643</v>
      </c>
      <c r="C30" s="415">
        <v>1639676</v>
      </c>
      <c r="D30" s="416">
        <v>1744319</v>
      </c>
      <c r="E30" s="299">
        <v>109329</v>
      </c>
      <c r="F30" s="416">
        <v>1853648</v>
      </c>
    </row>
    <row r="31" spans="1:6" ht="12.75">
      <c r="A31" s="87"/>
      <c r="B31" s="488"/>
      <c r="C31" s="136"/>
      <c r="D31" s="138"/>
      <c r="E31" s="178"/>
      <c r="F31" s="138"/>
    </row>
    <row r="32" spans="1:6" ht="12.75">
      <c r="A32" s="87" t="s">
        <v>274</v>
      </c>
      <c r="B32" s="488">
        <v>119479</v>
      </c>
      <c r="C32" s="136">
        <v>1080817</v>
      </c>
      <c r="D32" s="138">
        <v>1200296</v>
      </c>
      <c r="E32" s="178">
        <v>13375</v>
      </c>
      <c r="F32" s="138">
        <v>1213671</v>
      </c>
    </row>
    <row r="33" spans="1:6" ht="12.75">
      <c r="A33" s="87" t="s">
        <v>275</v>
      </c>
      <c r="B33" s="488">
        <v>17844</v>
      </c>
      <c r="C33" s="136">
        <v>242861</v>
      </c>
      <c r="D33" s="138">
        <v>260705</v>
      </c>
      <c r="E33" s="178">
        <v>965</v>
      </c>
      <c r="F33" s="138">
        <v>261670</v>
      </c>
    </row>
    <row r="34" spans="1:6" ht="12.75">
      <c r="A34" s="87" t="s">
        <v>276</v>
      </c>
      <c r="B34" s="488">
        <v>45326</v>
      </c>
      <c r="C34" s="136">
        <v>335558</v>
      </c>
      <c r="D34" s="138">
        <v>380884</v>
      </c>
      <c r="E34" s="178">
        <v>7179</v>
      </c>
      <c r="F34" s="138">
        <v>388063</v>
      </c>
    </row>
    <row r="35" spans="1:6" ht="12.75">
      <c r="A35" s="87" t="s">
        <v>277</v>
      </c>
      <c r="B35" s="488">
        <v>20899</v>
      </c>
      <c r="C35" s="136">
        <v>343623</v>
      </c>
      <c r="D35" s="138">
        <v>364522</v>
      </c>
      <c r="E35" s="178">
        <v>18062</v>
      </c>
      <c r="F35" s="138">
        <v>382584</v>
      </c>
    </row>
    <row r="36" spans="1:6" ht="12.75">
      <c r="A36" s="196" t="s">
        <v>278</v>
      </c>
      <c r="B36" s="492">
        <v>203548</v>
      </c>
      <c r="C36" s="415">
        <v>2002859</v>
      </c>
      <c r="D36" s="416">
        <v>2206407</v>
      </c>
      <c r="E36" s="299">
        <v>39581</v>
      </c>
      <c r="F36" s="416">
        <v>2245988</v>
      </c>
    </row>
    <row r="37" spans="1:6" ht="12.75">
      <c r="A37" s="87"/>
      <c r="B37" s="492"/>
      <c r="C37" s="136"/>
      <c r="D37" s="138"/>
      <c r="E37" s="178"/>
      <c r="F37" s="138"/>
    </row>
    <row r="38" spans="1:6" ht="12.75">
      <c r="A38" s="196" t="s">
        <v>279</v>
      </c>
      <c r="B38" s="492">
        <v>85110</v>
      </c>
      <c r="C38" s="415">
        <v>100642</v>
      </c>
      <c r="D38" s="416">
        <v>185752</v>
      </c>
      <c r="E38" s="299">
        <v>2790</v>
      </c>
      <c r="F38" s="416">
        <v>188542</v>
      </c>
    </row>
    <row r="39" spans="1:6" ht="12.75">
      <c r="A39" s="87"/>
      <c r="B39" s="488"/>
      <c r="C39" s="136"/>
      <c r="D39" s="138"/>
      <c r="E39" s="178"/>
      <c r="F39" s="138"/>
    </row>
    <row r="40" spans="1:6" ht="12.75">
      <c r="A40" s="87" t="s">
        <v>280</v>
      </c>
      <c r="B40" s="488">
        <v>104571</v>
      </c>
      <c r="C40" s="136">
        <v>65332</v>
      </c>
      <c r="D40" s="138">
        <v>169903</v>
      </c>
      <c r="E40" s="178">
        <v>2200</v>
      </c>
      <c r="F40" s="138">
        <v>172103</v>
      </c>
    </row>
    <row r="41" spans="1:6" ht="12.75">
      <c r="A41" s="87" t="s">
        <v>281</v>
      </c>
      <c r="B41" s="488">
        <v>579918</v>
      </c>
      <c r="C41" s="136">
        <v>139270</v>
      </c>
      <c r="D41" s="138">
        <v>719188</v>
      </c>
      <c r="E41" s="178">
        <v>3033</v>
      </c>
      <c r="F41" s="138">
        <v>722221</v>
      </c>
    </row>
    <row r="42" spans="1:6" ht="12.75">
      <c r="A42" s="87" t="s">
        <v>282</v>
      </c>
      <c r="B42" s="488">
        <v>189674</v>
      </c>
      <c r="C42" s="136">
        <v>71048</v>
      </c>
      <c r="D42" s="138">
        <v>260722</v>
      </c>
      <c r="E42" s="178">
        <v>7225</v>
      </c>
      <c r="F42" s="138">
        <v>267947</v>
      </c>
    </row>
    <row r="43" spans="1:6" ht="12.75">
      <c r="A43" s="87" t="s">
        <v>283</v>
      </c>
      <c r="B43" s="488">
        <v>648092</v>
      </c>
      <c r="C43" s="136">
        <v>133227</v>
      </c>
      <c r="D43" s="138">
        <v>781319</v>
      </c>
      <c r="E43" s="178">
        <v>14574</v>
      </c>
      <c r="F43" s="138">
        <v>795893</v>
      </c>
    </row>
    <row r="44" spans="1:6" ht="12.75">
      <c r="A44" s="87" t="s">
        <v>284</v>
      </c>
      <c r="B44" s="488">
        <v>36945</v>
      </c>
      <c r="C44" s="136">
        <v>65668</v>
      </c>
      <c r="D44" s="138">
        <v>102613</v>
      </c>
      <c r="E44" s="178">
        <v>4175</v>
      </c>
      <c r="F44" s="138">
        <v>106788</v>
      </c>
    </row>
    <row r="45" spans="1:6" ht="12.75">
      <c r="A45" s="87" t="s">
        <v>285</v>
      </c>
      <c r="B45" s="488">
        <v>436487</v>
      </c>
      <c r="C45" s="136">
        <v>185634</v>
      </c>
      <c r="D45" s="138">
        <v>622121</v>
      </c>
      <c r="E45" s="178">
        <v>23318</v>
      </c>
      <c r="F45" s="138">
        <v>645439</v>
      </c>
    </row>
    <row r="46" spans="1:6" ht="12.75">
      <c r="A46" s="87" t="s">
        <v>286</v>
      </c>
      <c r="B46" s="488">
        <v>80454</v>
      </c>
      <c r="C46" s="136">
        <v>81705</v>
      </c>
      <c r="D46" s="138">
        <v>162159</v>
      </c>
      <c r="E46" s="178">
        <v>17870</v>
      </c>
      <c r="F46" s="138">
        <v>180029</v>
      </c>
    </row>
    <row r="47" spans="1:6" ht="12.75">
      <c r="A47" s="87" t="s">
        <v>287</v>
      </c>
      <c r="B47" s="488">
        <v>397201</v>
      </c>
      <c r="C47" s="136">
        <v>74811</v>
      </c>
      <c r="D47" s="138">
        <v>472012</v>
      </c>
      <c r="E47" s="178">
        <v>641</v>
      </c>
      <c r="F47" s="138">
        <v>472653</v>
      </c>
    </row>
    <row r="48" spans="1:6" ht="12.75">
      <c r="A48" s="87" t="s">
        <v>288</v>
      </c>
      <c r="B48" s="488">
        <v>546748</v>
      </c>
      <c r="C48" s="136">
        <v>576290</v>
      </c>
      <c r="D48" s="138">
        <v>1123038</v>
      </c>
      <c r="E48" s="178">
        <v>89395</v>
      </c>
      <c r="F48" s="138">
        <v>1212433</v>
      </c>
    </row>
    <row r="49" spans="1:6" ht="12.75">
      <c r="A49" s="196" t="s">
        <v>347</v>
      </c>
      <c r="B49" s="492">
        <v>3020090</v>
      </c>
      <c r="C49" s="415">
        <v>1392985</v>
      </c>
      <c r="D49" s="416">
        <v>4413075</v>
      </c>
      <c r="E49" s="299">
        <v>162431</v>
      </c>
      <c r="F49" s="416">
        <v>4575506</v>
      </c>
    </row>
    <row r="50" spans="1:6" ht="12.75">
      <c r="A50" s="87"/>
      <c r="B50" s="488"/>
      <c r="C50" s="136"/>
      <c r="D50" s="138"/>
      <c r="E50" s="178"/>
      <c r="F50" s="138"/>
    </row>
    <row r="51" spans="1:6" ht="12.75">
      <c r="A51" s="196" t="s">
        <v>289</v>
      </c>
      <c r="B51" s="492">
        <v>207365</v>
      </c>
      <c r="C51" s="415">
        <v>419698</v>
      </c>
      <c r="D51" s="416">
        <v>627063</v>
      </c>
      <c r="E51" s="299">
        <v>2485</v>
      </c>
      <c r="F51" s="416">
        <v>629548</v>
      </c>
    </row>
    <row r="52" spans="1:6" ht="12.75">
      <c r="A52" s="87"/>
      <c r="B52" s="492"/>
      <c r="C52" s="136"/>
      <c r="D52" s="138"/>
      <c r="E52" s="178"/>
      <c r="F52" s="138"/>
    </row>
    <row r="53" spans="1:6" ht="12.75">
      <c r="A53" s="87" t="s">
        <v>290</v>
      </c>
      <c r="B53" s="488">
        <v>70428</v>
      </c>
      <c r="C53" s="136">
        <v>147849</v>
      </c>
      <c r="D53" s="138">
        <v>218277</v>
      </c>
      <c r="E53" s="178">
        <v>4418</v>
      </c>
      <c r="F53" s="138">
        <v>222695</v>
      </c>
    </row>
    <row r="54" spans="1:6" ht="12.75">
      <c r="A54" s="87" t="s">
        <v>291</v>
      </c>
      <c r="B54" s="488">
        <v>125016</v>
      </c>
      <c r="C54" s="136">
        <v>199027</v>
      </c>
      <c r="D54" s="138">
        <v>324043</v>
      </c>
      <c r="E54" s="178">
        <v>438</v>
      </c>
      <c r="F54" s="138">
        <v>324481</v>
      </c>
    </row>
    <row r="55" spans="1:6" ht="12.75">
      <c r="A55" s="87" t="s">
        <v>292</v>
      </c>
      <c r="B55" s="488">
        <v>28842</v>
      </c>
      <c r="C55" s="136">
        <v>322675</v>
      </c>
      <c r="D55" s="138">
        <v>351517</v>
      </c>
      <c r="E55" s="178">
        <v>13</v>
      </c>
      <c r="F55" s="138">
        <v>351530</v>
      </c>
    </row>
    <row r="56" spans="1:6" ht="12.75">
      <c r="A56" s="87" t="s">
        <v>293</v>
      </c>
      <c r="B56" s="488">
        <v>72831</v>
      </c>
      <c r="C56" s="136">
        <v>155870</v>
      </c>
      <c r="D56" s="138">
        <v>228701</v>
      </c>
      <c r="E56" s="395" t="s">
        <v>74</v>
      </c>
      <c r="F56" s="138">
        <v>228701</v>
      </c>
    </row>
    <row r="57" spans="1:6" ht="12.75">
      <c r="A57" s="87" t="s">
        <v>294</v>
      </c>
      <c r="B57" s="488">
        <v>166730</v>
      </c>
      <c r="C57" s="136">
        <v>297316</v>
      </c>
      <c r="D57" s="138">
        <v>464046</v>
      </c>
      <c r="E57" s="178">
        <v>34866</v>
      </c>
      <c r="F57" s="138">
        <v>498912</v>
      </c>
    </row>
    <row r="58" spans="1:6" ht="12.75">
      <c r="A58" s="196" t="s">
        <v>295</v>
      </c>
      <c r="B58" s="492">
        <v>463847</v>
      </c>
      <c r="C58" s="415">
        <v>1122737</v>
      </c>
      <c r="D58" s="416">
        <v>1586584</v>
      </c>
      <c r="E58" s="299">
        <v>39735</v>
      </c>
      <c r="F58" s="416">
        <v>1626319</v>
      </c>
    </row>
    <row r="59" spans="1:6" ht="12.75">
      <c r="A59" s="87"/>
      <c r="B59" s="488"/>
      <c r="C59" s="136"/>
      <c r="D59" s="138"/>
      <c r="E59" s="178"/>
      <c r="F59" s="138"/>
    </row>
    <row r="60" spans="1:6" ht="12.75">
      <c r="A60" s="87" t="s">
        <v>296</v>
      </c>
      <c r="B60" s="488">
        <v>12957</v>
      </c>
      <c r="C60" s="136">
        <v>291580</v>
      </c>
      <c r="D60" s="138">
        <v>304537</v>
      </c>
      <c r="E60" s="178">
        <v>1420</v>
      </c>
      <c r="F60" s="138">
        <v>305957</v>
      </c>
    </row>
    <row r="61" spans="1:6" ht="12.75">
      <c r="A61" s="87" t="s">
        <v>297</v>
      </c>
      <c r="B61" s="488">
        <v>66810</v>
      </c>
      <c r="C61" s="136">
        <v>172161</v>
      </c>
      <c r="D61" s="138">
        <v>238971</v>
      </c>
      <c r="E61" s="178">
        <v>3083</v>
      </c>
      <c r="F61" s="138">
        <v>242054</v>
      </c>
    </row>
    <row r="62" spans="1:6" ht="12.75">
      <c r="A62" s="87" t="s">
        <v>298</v>
      </c>
      <c r="B62" s="488">
        <v>52825</v>
      </c>
      <c r="C62" s="136">
        <v>370154</v>
      </c>
      <c r="D62" s="138">
        <v>422979</v>
      </c>
      <c r="E62" s="178">
        <v>509</v>
      </c>
      <c r="F62" s="138">
        <v>423488</v>
      </c>
    </row>
    <row r="63" spans="1:6" ht="12.75">
      <c r="A63" s="196" t="s">
        <v>299</v>
      </c>
      <c r="B63" s="492">
        <v>132592</v>
      </c>
      <c r="C63" s="415">
        <v>833895</v>
      </c>
      <c r="D63" s="416">
        <v>966487</v>
      </c>
      <c r="E63" s="299">
        <v>5012</v>
      </c>
      <c r="F63" s="416">
        <v>971499</v>
      </c>
    </row>
    <row r="64" spans="1:6" ht="12.75">
      <c r="A64" s="87"/>
      <c r="B64" s="492"/>
      <c r="C64" s="136"/>
      <c r="D64" s="138"/>
      <c r="E64" s="178"/>
      <c r="F64" s="138"/>
    </row>
    <row r="65" spans="1:6" ht="12.75">
      <c r="A65" s="196" t="s">
        <v>300</v>
      </c>
      <c r="B65" s="492">
        <v>28913</v>
      </c>
      <c r="C65" s="415">
        <v>890049</v>
      </c>
      <c r="D65" s="416">
        <v>918962</v>
      </c>
      <c r="E65" s="178">
        <v>134045</v>
      </c>
      <c r="F65" s="416">
        <v>1053007</v>
      </c>
    </row>
    <row r="66" spans="1:6" ht="12.75">
      <c r="A66" s="87"/>
      <c r="B66" s="488"/>
      <c r="C66" s="136"/>
      <c r="D66" s="138"/>
      <c r="E66" s="178"/>
      <c r="F66" s="138"/>
    </row>
    <row r="67" spans="1:6" ht="12.75">
      <c r="A67" s="87" t="s">
        <v>301</v>
      </c>
      <c r="B67" s="488">
        <v>15058</v>
      </c>
      <c r="C67" s="136">
        <v>73618</v>
      </c>
      <c r="D67" s="138">
        <v>88676</v>
      </c>
      <c r="E67" s="178">
        <v>3240</v>
      </c>
      <c r="F67" s="138">
        <v>91916</v>
      </c>
    </row>
    <row r="68" spans="1:6" ht="12.75">
      <c r="A68" s="87" t="s">
        <v>302</v>
      </c>
      <c r="B68" s="488">
        <v>10682</v>
      </c>
      <c r="C68" s="136">
        <v>139907</v>
      </c>
      <c r="D68" s="138">
        <v>150589</v>
      </c>
      <c r="E68" s="178">
        <v>5992</v>
      </c>
      <c r="F68" s="138">
        <v>156581</v>
      </c>
    </row>
    <row r="69" spans="1:6" ht="12.75">
      <c r="A69" s="196" t="s">
        <v>303</v>
      </c>
      <c r="B69" s="492">
        <v>25740</v>
      </c>
      <c r="C69" s="415">
        <v>213525</v>
      </c>
      <c r="D69" s="416">
        <v>239265</v>
      </c>
      <c r="E69" s="299">
        <v>9232</v>
      </c>
      <c r="F69" s="416">
        <v>248497</v>
      </c>
    </row>
    <row r="70" spans="1:6" ht="12.75">
      <c r="A70" s="87"/>
      <c r="B70" s="136"/>
      <c r="C70" s="136"/>
      <c r="D70" s="138"/>
      <c r="E70" s="178"/>
      <c r="F70" s="138"/>
    </row>
    <row r="71" spans="1:6" ht="12.75">
      <c r="A71" s="87" t="s">
        <v>304</v>
      </c>
      <c r="B71" s="488">
        <v>2124</v>
      </c>
      <c r="C71" s="136">
        <v>25212</v>
      </c>
      <c r="D71" s="138">
        <v>27336</v>
      </c>
      <c r="E71" s="178">
        <v>259</v>
      </c>
      <c r="F71" s="138">
        <v>27595</v>
      </c>
    </row>
    <row r="72" spans="1:6" ht="12.75">
      <c r="A72" s="87" t="s">
        <v>305</v>
      </c>
      <c r="B72" s="488">
        <v>1329</v>
      </c>
      <c r="C72" s="136">
        <v>8591</v>
      </c>
      <c r="D72" s="138">
        <v>9920</v>
      </c>
      <c r="E72" s="178">
        <v>12</v>
      </c>
      <c r="F72" s="138">
        <v>9932</v>
      </c>
    </row>
    <row r="73" spans="1:6" ht="12.75">
      <c r="A73" s="87" t="s">
        <v>306</v>
      </c>
      <c r="B73" s="488">
        <v>1230</v>
      </c>
      <c r="C73" s="136">
        <v>13108</v>
      </c>
      <c r="D73" s="138">
        <v>14338</v>
      </c>
      <c r="E73" s="178">
        <v>2</v>
      </c>
      <c r="F73" s="138">
        <v>14340</v>
      </c>
    </row>
    <row r="74" spans="1:6" ht="12.75">
      <c r="A74" s="87" t="s">
        <v>307</v>
      </c>
      <c r="B74" s="488">
        <v>6769</v>
      </c>
      <c r="C74" s="136">
        <v>114432</v>
      </c>
      <c r="D74" s="138">
        <v>121201</v>
      </c>
      <c r="E74" s="178">
        <v>1954</v>
      </c>
      <c r="F74" s="138">
        <v>123155</v>
      </c>
    </row>
    <row r="75" spans="1:6" ht="12.75">
      <c r="A75" s="87" t="s">
        <v>308</v>
      </c>
      <c r="B75" s="488">
        <v>1156</v>
      </c>
      <c r="C75" s="136">
        <v>11956</v>
      </c>
      <c r="D75" s="138">
        <v>13112</v>
      </c>
      <c r="E75" s="178">
        <v>88</v>
      </c>
      <c r="F75" s="138">
        <v>13200</v>
      </c>
    </row>
    <row r="76" spans="1:6" ht="12.75">
      <c r="A76" s="87" t="s">
        <v>309</v>
      </c>
      <c r="B76" s="488">
        <v>241</v>
      </c>
      <c r="C76" s="136">
        <v>80605</v>
      </c>
      <c r="D76" s="138">
        <v>80846</v>
      </c>
      <c r="E76" s="395" t="s">
        <v>74</v>
      </c>
      <c r="F76" s="138">
        <v>80846</v>
      </c>
    </row>
    <row r="77" spans="1:6" ht="12.75">
      <c r="A77" s="87" t="s">
        <v>310</v>
      </c>
      <c r="B77" s="488">
        <v>11465</v>
      </c>
      <c r="C77" s="136">
        <v>19713</v>
      </c>
      <c r="D77" s="138">
        <v>31178</v>
      </c>
      <c r="E77" s="178">
        <v>3</v>
      </c>
      <c r="F77" s="138">
        <v>31181</v>
      </c>
    </row>
    <row r="78" spans="1:6" ht="12.75">
      <c r="A78" s="87" t="s">
        <v>311</v>
      </c>
      <c r="B78" s="488">
        <v>21968</v>
      </c>
      <c r="C78" s="136">
        <v>92867</v>
      </c>
      <c r="D78" s="138">
        <v>114835</v>
      </c>
      <c r="E78" s="178">
        <v>2796</v>
      </c>
      <c r="F78" s="138">
        <v>117631</v>
      </c>
    </row>
    <row r="79" spans="1:6" ht="12.75">
      <c r="A79" s="196" t="s">
        <v>348</v>
      </c>
      <c r="B79" s="492">
        <v>46282</v>
      </c>
      <c r="C79" s="415">
        <v>366484</v>
      </c>
      <c r="D79" s="416">
        <v>412766</v>
      </c>
      <c r="E79" s="299">
        <v>5114</v>
      </c>
      <c r="F79" s="416">
        <v>417880</v>
      </c>
    </row>
    <row r="80" spans="1:6" ht="12.75">
      <c r="A80" s="87"/>
      <c r="B80" s="136"/>
      <c r="C80" s="136"/>
      <c r="D80" s="138"/>
      <c r="E80" s="178"/>
      <c r="F80" s="138"/>
    </row>
    <row r="81" spans="1:6" ht="12.75">
      <c r="A81" s="87" t="s">
        <v>312</v>
      </c>
      <c r="B81" s="488">
        <v>4159</v>
      </c>
      <c r="C81" s="136">
        <v>315</v>
      </c>
      <c r="D81" s="138">
        <v>4474</v>
      </c>
      <c r="E81" s="178">
        <v>497</v>
      </c>
      <c r="F81" s="138">
        <v>4971</v>
      </c>
    </row>
    <row r="82" spans="1:6" ht="12.75">
      <c r="A82" s="87" t="s">
        <v>313</v>
      </c>
      <c r="B82" s="488">
        <v>916</v>
      </c>
      <c r="C82" s="136">
        <v>692</v>
      </c>
      <c r="D82" s="138">
        <v>1608</v>
      </c>
      <c r="E82" s="178">
        <v>213</v>
      </c>
      <c r="F82" s="138">
        <v>1821</v>
      </c>
    </row>
    <row r="83" spans="1:6" ht="12.75">
      <c r="A83" s="196" t="s">
        <v>314</v>
      </c>
      <c r="B83" s="492">
        <v>5075</v>
      </c>
      <c r="C83" s="415">
        <v>1007</v>
      </c>
      <c r="D83" s="416">
        <v>6082</v>
      </c>
      <c r="E83" s="299">
        <v>710</v>
      </c>
      <c r="F83" s="416">
        <v>6792</v>
      </c>
    </row>
    <row r="84" spans="1:6" ht="12.75">
      <c r="A84" s="87"/>
      <c r="B84" s="136"/>
      <c r="C84" s="181"/>
      <c r="D84" s="138"/>
      <c r="E84" s="136"/>
      <c r="F84" s="138"/>
    </row>
    <row r="85" spans="1:6" ht="12.75">
      <c r="A85" s="139" t="s">
        <v>315</v>
      </c>
      <c r="B85" s="182">
        <v>5072236</v>
      </c>
      <c r="C85" s="182">
        <v>9527541</v>
      </c>
      <c r="D85" s="140">
        <v>14599777</v>
      </c>
      <c r="E85" s="182">
        <v>573761</v>
      </c>
      <c r="F85" s="140">
        <v>15173538</v>
      </c>
    </row>
    <row r="86" spans="1:6" ht="12.75">
      <c r="A86" s="92" t="s">
        <v>252</v>
      </c>
      <c r="B86" s="136">
        <v>642948.4670792164</v>
      </c>
      <c r="C86" s="181">
        <v>4780389.720059114</v>
      </c>
      <c r="D86" s="138">
        <v>5423338.18713833</v>
      </c>
      <c r="E86" s="136">
        <v>353850.81286167033</v>
      </c>
      <c r="F86" s="728">
        <v>5777189.000000001</v>
      </c>
    </row>
    <row r="87" spans="1:6" ht="12.75">
      <c r="A87" s="95"/>
      <c r="B87" s="136"/>
      <c r="C87" s="181"/>
      <c r="D87" s="138"/>
      <c r="E87" s="136"/>
      <c r="F87" s="138"/>
    </row>
    <row r="88" spans="1:6" ht="13.5" thickBot="1">
      <c r="A88" s="124" t="s">
        <v>253</v>
      </c>
      <c r="B88" s="709">
        <v>5715184.467079217</v>
      </c>
      <c r="C88" s="729">
        <v>14307930.720059114</v>
      </c>
      <c r="D88" s="718">
        <v>20023115.18713833</v>
      </c>
      <c r="E88" s="709">
        <v>927611.8128616703</v>
      </c>
      <c r="F88" s="718">
        <v>20950727</v>
      </c>
    </row>
    <row r="89" spans="1:6" ht="12.75">
      <c r="A89" s="87"/>
      <c r="B89" s="87"/>
      <c r="C89" s="87"/>
      <c r="D89" s="87"/>
      <c r="E89" s="87"/>
      <c r="F89" s="87"/>
    </row>
    <row r="90" spans="1:6" ht="12.75">
      <c r="A90" s="87"/>
      <c r="B90" s="87"/>
      <c r="C90" s="87"/>
      <c r="D90" s="87"/>
      <c r="E90" s="87"/>
      <c r="F90" s="87"/>
    </row>
    <row r="91" spans="1:6" ht="12.75">
      <c r="A91" s="87"/>
      <c r="B91" s="87"/>
      <c r="C91" s="87"/>
      <c r="D91" s="87"/>
      <c r="E91" s="87"/>
      <c r="F91" s="87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7">
    <pageSetUpPr fitToPage="1"/>
  </sheetPr>
  <dimension ref="A1:K88"/>
  <sheetViews>
    <sheetView showGridLines="0" zoomScale="75" zoomScaleNormal="75" workbookViewId="0" topLeftCell="A50">
      <selection activeCell="K83" sqref="K83"/>
    </sheetView>
  </sheetViews>
  <sheetFormatPr defaultColWidth="11.421875" defaultRowHeight="12.75"/>
  <cols>
    <col min="1" max="1" width="24.7109375" style="86" customWidth="1"/>
    <col min="2" max="9" width="12.7109375" style="86" customWidth="1"/>
    <col min="10" max="10" width="12.7109375" style="87" customWidth="1"/>
    <col min="11" max="11" width="11.421875" style="87" customWidth="1"/>
    <col min="12" max="16384" width="11.421875" style="86" customWidth="1"/>
  </cols>
  <sheetData>
    <row r="1" spans="1:11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790"/>
      <c r="J1" s="790"/>
      <c r="K1" s="285"/>
    </row>
    <row r="3" spans="1:11" s="26" customFormat="1" ht="15">
      <c r="A3" s="789" t="s">
        <v>398</v>
      </c>
      <c r="B3" s="789"/>
      <c r="C3" s="789"/>
      <c r="D3" s="789"/>
      <c r="E3" s="789"/>
      <c r="F3" s="789"/>
      <c r="G3" s="789"/>
      <c r="H3" s="789"/>
      <c r="I3" s="789"/>
      <c r="J3" s="789"/>
      <c r="K3" s="27"/>
    </row>
    <row r="4" spans="1:11" s="26" customFormat="1" ht="15">
      <c r="A4" s="387"/>
      <c r="B4" s="27"/>
      <c r="J4" s="27"/>
      <c r="K4" s="27"/>
    </row>
    <row r="5" spans="1:10" ht="12.75">
      <c r="A5" s="197" t="s">
        <v>257</v>
      </c>
      <c r="B5" s="783" t="s">
        <v>52</v>
      </c>
      <c r="C5" s="784"/>
      <c r="D5" s="784"/>
      <c r="E5" s="784"/>
      <c r="F5" s="755"/>
      <c r="G5" s="783" t="s">
        <v>232</v>
      </c>
      <c r="H5" s="784"/>
      <c r="I5" s="784"/>
      <c r="J5" s="784"/>
    </row>
    <row r="6" spans="1:10" ht="12.75">
      <c r="A6" s="176" t="s">
        <v>258</v>
      </c>
      <c r="B6" s="172"/>
      <c r="C6" s="55" t="s">
        <v>40</v>
      </c>
      <c r="D6" s="55"/>
      <c r="E6" s="19" t="s">
        <v>3</v>
      </c>
      <c r="F6" s="19"/>
      <c r="G6" s="172"/>
      <c r="H6" s="55" t="s">
        <v>40</v>
      </c>
      <c r="I6" s="55"/>
      <c r="J6" s="132" t="s">
        <v>3</v>
      </c>
    </row>
    <row r="7" spans="1:10" ht="13.5" thickBot="1">
      <c r="A7" s="195"/>
      <c r="B7" s="19" t="s">
        <v>378</v>
      </c>
      <c r="C7" s="19" t="s">
        <v>379</v>
      </c>
      <c r="D7" s="19" t="s">
        <v>10</v>
      </c>
      <c r="E7" s="90" t="s">
        <v>48</v>
      </c>
      <c r="F7" s="90" t="s">
        <v>10</v>
      </c>
      <c r="G7" s="19" t="s">
        <v>378</v>
      </c>
      <c r="H7" s="19" t="s">
        <v>379</v>
      </c>
      <c r="I7" s="19" t="s">
        <v>10</v>
      </c>
      <c r="J7" s="91" t="s">
        <v>48</v>
      </c>
    </row>
    <row r="8" spans="1:10" ht="12.75">
      <c r="A8" s="135" t="s">
        <v>259</v>
      </c>
      <c r="B8" s="722">
        <v>62.641000000000005</v>
      </c>
      <c r="C8" s="723">
        <v>9.561</v>
      </c>
      <c r="D8" s="712">
        <v>72.202</v>
      </c>
      <c r="E8" s="746" t="s">
        <v>74</v>
      </c>
      <c r="F8" s="712">
        <v>72.202</v>
      </c>
      <c r="G8" s="712">
        <v>8.316648964418482</v>
      </c>
      <c r="H8" s="712">
        <v>12.782085561497325</v>
      </c>
      <c r="I8" s="712">
        <v>8.720048309178743</v>
      </c>
      <c r="J8" s="746" t="s">
        <v>74</v>
      </c>
    </row>
    <row r="9" spans="1:10" ht="12.75">
      <c r="A9" s="87" t="s">
        <v>260</v>
      </c>
      <c r="B9" s="484">
        <v>46.985</v>
      </c>
      <c r="C9" s="392">
        <v>14.189</v>
      </c>
      <c r="D9" s="389">
        <v>61.174</v>
      </c>
      <c r="E9" s="395" t="s">
        <v>74</v>
      </c>
      <c r="F9" s="389">
        <v>61.174</v>
      </c>
      <c r="G9" s="389">
        <v>7.687336387434555</v>
      </c>
      <c r="H9" s="389">
        <v>12.210843373493976</v>
      </c>
      <c r="I9" s="389">
        <v>8.409953258179819</v>
      </c>
      <c r="J9" s="395" t="s">
        <v>74</v>
      </c>
    </row>
    <row r="10" spans="1:10" ht="12.75">
      <c r="A10" s="87" t="s">
        <v>261</v>
      </c>
      <c r="B10" s="484">
        <v>314.24600000000004</v>
      </c>
      <c r="C10" s="392">
        <v>8.599</v>
      </c>
      <c r="D10" s="389">
        <v>322.845</v>
      </c>
      <c r="E10" s="103">
        <v>7.556</v>
      </c>
      <c r="F10" s="389">
        <v>330.401</v>
      </c>
      <c r="G10" s="389">
        <v>8.018320532775384</v>
      </c>
      <c r="H10" s="389">
        <v>12.853512705530642</v>
      </c>
      <c r="I10" s="389">
        <v>8.099473156046162</v>
      </c>
      <c r="J10" s="389">
        <v>17.613053613053612</v>
      </c>
    </row>
    <row r="11" spans="1:10" ht="12.75">
      <c r="A11" s="87" t="s">
        <v>262</v>
      </c>
      <c r="B11" s="484">
        <v>77.221</v>
      </c>
      <c r="C11" s="392">
        <v>6.3660000000000005</v>
      </c>
      <c r="D11" s="389">
        <v>83.587</v>
      </c>
      <c r="E11" s="395" t="s">
        <v>74</v>
      </c>
      <c r="F11" s="389">
        <v>83.587</v>
      </c>
      <c r="G11" s="389">
        <v>7.656256196708308</v>
      </c>
      <c r="H11" s="389">
        <v>14.66820276497696</v>
      </c>
      <c r="I11" s="389">
        <v>7.945532319391635</v>
      </c>
      <c r="J11" s="395" t="s">
        <v>74</v>
      </c>
    </row>
    <row r="12" spans="1:10" ht="12.75">
      <c r="A12" s="196" t="s">
        <v>263</v>
      </c>
      <c r="B12" s="485">
        <v>501.0930000000001</v>
      </c>
      <c r="C12" s="485">
        <v>38.715</v>
      </c>
      <c r="D12" s="485">
        <v>539.808</v>
      </c>
      <c r="E12" s="485">
        <v>7.556</v>
      </c>
      <c r="F12" s="485">
        <v>547.364</v>
      </c>
      <c r="G12" s="109">
        <v>7.963843549848224</v>
      </c>
      <c r="H12" s="109">
        <v>12.84931961500166</v>
      </c>
      <c r="I12" s="109">
        <v>8.187096187096188</v>
      </c>
      <c r="J12" s="393">
        <v>17.613053613053612</v>
      </c>
    </row>
    <row r="13" spans="1:10" ht="12.75">
      <c r="A13" s="87"/>
      <c r="B13" s="485"/>
      <c r="C13" s="392"/>
      <c r="D13" s="103"/>
      <c r="E13" s="103"/>
      <c r="F13" s="103"/>
      <c r="G13" s="103"/>
      <c r="H13" s="103"/>
      <c r="I13" s="103"/>
      <c r="J13" s="389"/>
    </row>
    <row r="14" spans="1:10" ht="12.75">
      <c r="A14" s="196" t="s">
        <v>264</v>
      </c>
      <c r="B14" s="485">
        <v>520.47</v>
      </c>
      <c r="C14" s="396">
        <v>176.502</v>
      </c>
      <c r="D14" s="109">
        <v>696.972</v>
      </c>
      <c r="E14" s="109">
        <v>11.827</v>
      </c>
      <c r="F14" s="109">
        <v>708.799</v>
      </c>
      <c r="G14" s="109">
        <v>9.220671083867767</v>
      </c>
      <c r="H14" s="109">
        <v>12.725450612833454</v>
      </c>
      <c r="I14" s="109">
        <v>9.911997269469254</v>
      </c>
      <c r="J14" s="393">
        <v>27.06407322654462</v>
      </c>
    </row>
    <row r="15" spans="1:10" ht="12.75">
      <c r="A15" s="87"/>
      <c r="B15" s="485"/>
      <c r="C15" s="396"/>
      <c r="D15" s="103"/>
      <c r="E15" s="103"/>
      <c r="F15" s="103"/>
      <c r="G15" s="103"/>
      <c r="H15" s="103"/>
      <c r="I15" s="103"/>
      <c r="J15" s="389"/>
    </row>
    <row r="16" spans="1:10" ht="12.75">
      <c r="A16" s="196" t="s">
        <v>265</v>
      </c>
      <c r="B16" s="485">
        <v>30.398000000000003</v>
      </c>
      <c r="C16" s="396">
        <v>16.908</v>
      </c>
      <c r="D16" s="109">
        <v>47.306000000000004</v>
      </c>
      <c r="E16" s="109">
        <v>0.876</v>
      </c>
      <c r="F16" s="109">
        <v>48.182</v>
      </c>
      <c r="G16" s="486">
        <v>7.335424710424712</v>
      </c>
      <c r="H16" s="109">
        <v>14.172673931265717</v>
      </c>
      <c r="I16" s="109">
        <v>8.863781150459062</v>
      </c>
      <c r="J16" s="393">
        <v>25.764705882352942</v>
      </c>
    </row>
    <row r="17" spans="1:10" ht="12.75">
      <c r="A17" s="87"/>
      <c r="B17" s="484"/>
      <c r="C17" s="392"/>
      <c r="D17" s="103"/>
      <c r="E17" s="103"/>
      <c r="F17" s="103"/>
      <c r="G17" s="103"/>
      <c r="H17" s="103"/>
      <c r="I17" s="103"/>
      <c r="J17" s="389"/>
    </row>
    <row r="18" spans="1:10" ht="12.75">
      <c r="A18" s="87" t="s">
        <v>266</v>
      </c>
      <c r="B18" s="484">
        <v>498.17</v>
      </c>
      <c r="C18" s="392">
        <v>453.9</v>
      </c>
      <c r="D18" s="103">
        <v>952.07</v>
      </c>
      <c r="E18" s="103">
        <v>6.99</v>
      </c>
      <c r="F18" s="103">
        <v>959.06</v>
      </c>
      <c r="G18" s="103">
        <v>7.279036806499218</v>
      </c>
      <c r="H18" s="103">
        <v>12.094324540367706</v>
      </c>
      <c r="I18" s="103">
        <v>8.984419971878568</v>
      </c>
      <c r="J18" s="389">
        <v>26.082089552238806</v>
      </c>
    </row>
    <row r="19" spans="1:10" ht="12.75">
      <c r="A19" s="87" t="s">
        <v>267</v>
      </c>
      <c r="B19" s="484">
        <v>755.03</v>
      </c>
      <c r="C19" s="392">
        <v>432.55</v>
      </c>
      <c r="D19" s="103">
        <v>1187.58</v>
      </c>
      <c r="E19" s="103">
        <v>39.595</v>
      </c>
      <c r="F19" s="103">
        <v>1227.175</v>
      </c>
      <c r="G19" s="103">
        <v>6.972425384160757</v>
      </c>
      <c r="H19" s="103">
        <v>14.998266296809986</v>
      </c>
      <c r="I19" s="103">
        <v>8.660375707368297</v>
      </c>
      <c r="J19" s="389">
        <v>21.038788522848034</v>
      </c>
    </row>
    <row r="20" spans="1:10" ht="12.75">
      <c r="A20" s="87" t="s">
        <v>268</v>
      </c>
      <c r="B20" s="484">
        <v>277.99</v>
      </c>
      <c r="C20" s="392">
        <v>55.74</v>
      </c>
      <c r="D20" s="103">
        <v>333.73</v>
      </c>
      <c r="E20" s="103">
        <v>54.28</v>
      </c>
      <c r="F20" s="103">
        <v>388.01</v>
      </c>
      <c r="G20" s="103">
        <v>7.341026724411113</v>
      </c>
      <c r="H20" s="103">
        <v>11.925545571245186</v>
      </c>
      <c r="I20" s="103">
        <v>7.844718160876311</v>
      </c>
      <c r="J20" s="389">
        <v>26.2984496124031</v>
      </c>
    </row>
    <row r="21" spans="1:10" ht="12.75">
      <c r="A21" s="196" t="s">
        <v>345</v>
      </c>
      <c r="B21" s="485">
        <v>1531.19</v>
      </c>
      <c r="C21" s="396">
        <v>942.19</v>
      </c>
      <c r="D21" s="109">
        <v>2473.38</v>
      </c>
      <c r="E21" s="109">
        <v>100.865</v>
      </c>
      <c r="F21" s="109">
        <v>2574.245</v>
      </c>
      <c r="G21" s="109">
        <v>7.135254782264266</v>
      </c>
      <c r="H21" s="109">
        <v>13.262062946906143</v>
      </c>
      <c r="I21" s="109">
        <v>8.659111675926605</v>
      </c>
      <c r="J21" s="393">
        <v>23.935690555291885</v>
      </c>
    </row>
    <row r="22" spans="1:10" ht="12.75">
      <c r="A22" s="87"/>
      <c r="B22" s="484"/>
      <c r="C22" s="392"/>
      <c r="D22" s="103"/>
      <c r="E22" s="103"/>
      <c r="F22" s="103"/>
      <c r="G22" s="103"/>
      <c r="H22" s="103"/>
      <c r="I22" s="103"/>
      <c r="J22" s="389"/>
    </row>
    <row r="23" spans="1:10" ht="12.75">
      <c r="A23" s="196" t="s">
        <v>269</v>
      </c>
      <c r="B23" s="485">
        <v>1750.96</v>
      </c>
      <c r="C23" s="396">
        <v>2733.95</v>
      </c>
      <c r="D23" s="109">
        <v>4484.91</v>
      </c>
      <c r="E23" s="109">
        <v>974.477</v>
      </c>
      <c r="F23" s="109">
        <v>5459.387</v>
      </c>
      <c r="G23" s="109">
        <v>7.007792394910729</v>
      </c>
      <c r="H23" s="109">
        <v>12.4582477021996</v>
      </c>
      <c r="I23" s="109">
        <v>9.55643202331944</v>
      </c>
      <c r="J23" s="393">
        <v>24.706581816337913</v>
      </c>
    </row>
    <row r="24" spans="1:10" ht="12.75">
      <c r="A24" s="87"/>
      <c r="B24" s="485"/>
      <c r="C24" s="396"/>
      <c r="D24" s="103"/>
      <c r="E24" s="103"/>
      <c r="F24" s="103"/>
      <c r="G24" s="103"/>
      <c r="H24" s="103"/>
      <c r="I24" s="103"/>
      <c r="J24" s="389"/>
    </row>
    <row r="25" spans="1:10" ht="12.75">
      <c r="A25" s="196" t="s">
        <v>270</v>
      </c>
      <c r="B25" s="485">
        <v>1182.384</v>
      </c>
      <c r="C25" s="396">
        <v>3049.3379999999997</v>
      </c>
      <c r="D25" s="109">
        <v>4231.722</v>
      </c>
      <c r="E25" s="109">
        <v>341.205</v>
      </c>
      <c r="F25" s="109">
        <v>4572.927</v>
      </c>
      <c r="G25" s="109">
        <v>7.340990649795736</v>
      </c>
      <c r="H25" s="109">
        <v>12.953031879871714</v>
      </c>
      <c r="I25" s="109">
        <v>10.67320249898482</v>
      </c>
      <c r="J25" s="393">
        <v>18.206339042740517</v>
      </c>
    </row>
    <row r="26" spans="1:10" ht="12.75">
      <c r="A26" s="87"/>
      <c r="B26" s="484"/>
      <c r="C26" s="392"/>
      <c r="D26" s="103"/>
      <c r="E26" s="103"/>
      <c r="F26" s="103"/>
      <c r="G26" s="103"/>
      <c r="H26" s="103"/>
      <c r="I26" s="103"/>
      <c r="J26" s="389"/>
    </row>
    <row r="27" spans="1:10" ht="12.75">
      <c r="A27" s="87" t="s">
        <v>271</v>
      </c>
      <c r="B27" s="484">
        <v>176.611</v>
      </c>
      <c r="C27" s="392">
        <v>3711.122</v>
      </c>
      <c r="D27" s="103">
        <v>3887.7329999999997</v>
      </c>
      <c r="E27" s="103">
        <v>219.02</v>
      </c>
      <c r="F27" s="103">
        <v>4106.753</v>
      </c>
      <c r="G27" s="103">
        <v>6.617866376887624</v>
      </c>
      <c r="H27" s="103">
        <v>12.304250811470327</v>
      </c>
      <c r="I27" s="103">
        <v>11.842013402375875</v>
      </c>
      <c r="J27" s="389">
        <v>20.37016369047619</v>
      </c>
    </row>
    <row r="28" spans="1:10" ht="12.75">
      <c r="A28" s="87" t="s">
        <v>272</v>
      </c>
      <c r="B28" s="484">
        <v>283.327</v>
      </c>
      <c r="C28" s="392">
        <v>7391.344999999999</v>
      </c>
      <c r="D28" s="103">
        <v>7674.672</v>
      </c>
      <c r="E28" s="103">
        <v>1351.841</v>
      </c>
      <c r="F28" s="103">
        <v>9026.512999999999</v>
      </c>
      <c r="G28" s="103">
        <v>6.142457616095044</v>
      </c>
      <c r="H28" s="103">
        <v>12.500710330574318</v>
      </c>
      <c r="I28" s="103">
        <v>12.040589896454346</v>
      </c>
      <c r="J28" s="389">
        <v>19.695514081326397</v>
      </c>
    </row>
    <row r="29" spans="1:10" ht="12.75">
      <c r="A29" s="87" t="s">
        <v>273</v>
      </c>
      <c r="B29" s="484">
        <v>220.37399999999997</v>
      </c>
      <c r="C29" s="392">
        <v>8882.308</v>
      </c>
      <c r="D29" s="103">
        <v>9102.682</v>
      </c>
      <c r="E29" s="103">
        <v>421.177</v>
      </c>
      <c r="F29" s="103">
        <v>9523.859</v>
      </c>
      <c r="G29" s="103">
        <v>6.923468426013194</v>
      </c>
      <c r="H29" s="103">
        <v>11.893999509901725</v>
      </c>
      <c r="I29" s="103">
        <v>11.690803846297097</v>
      </c>
      <c r="J29" s="389">
        <v>14.067368069472279</v>
      </c>
    </row>
    <row r="30" spans="1:10" ht="12.75">
      <c r="A30" s="196" t="s">
        <v>346</v>
      </c>
      <c r="B30" s="485">
        <v>680.3119999999999</v>
      </c>
      <c r="C30" s="396">
        <v>19984.775</v>
      </c>
      <c r="D30" s="109">
        <v>20665.087</v>
      </c>
      <c r="E30" s="109">
        <v>1992.0379999999998</v>
      </c>
      <c r="F30" s="109">
        <v>22657.125</v>
      </c>
      <c r="G30" s="109">
        <v>6.50126620987548</v>
      </c>
      <c r="H30" s="109">
        <v>12.188246336471352</v>
      </c>
      <c r="I30" s="109">
        <v>11.847080149903773</v>
      </c>
      <c r="J30" s="393">
        <v>18.220581913307537</v>
      </c>
    </row>
    <row r="31" spans="1:10" ht="12.75">
      <c r="A31" s="87"/>
      <c r="B31" s="484"/>
      <c r="C31" s="392"/>
      <c r="D31" s="103"/>
      <c r="E31" s="103"/>
      <c r="F31" s="103"/>
      <c r="G31" s="103"/>
      <c r="H31" s="103"/>
      <c r="I31" s="103"/>
      <c r="J31" s="389"/>
    </row>
    <row r="32" spans="1:10" ht="12.75">
      <c r="A32" s="87" t="s">
        <v>274</v>
      </c>
      <c r="B32" s="484">
        <v>889.6289999999999</v>
      </c>
      <c r="C32" s="392">
        <v>13862.3</v>
      </c>
      <c r="D32" s="103">
        <v>14751.929</v>
      </c>
      <c r="E32" s="103">
        <v>263.112</v>
      </c>
      <c r="F32" s="103">
        <v>15015.041</v>
      </c>
      <c r="G32" s="103">
        <v>7.445902627239932</v>
      </c>
      <c r="H32" s="103">
        <v>12.825760512649227</v>
      </c>
      <c r="I32" s="103">
        <v>12.290242573498537</v>
      </c>
      <c r="J32" s="389">
        <v>19.67192523364486</v>
      </c>
    </row>
    <row r="33" spans="1:10" ht="12.75">
      <c r="A33" s="87" t="s">
        <v>275</v>
      </c>
      <c r="B33" s="484">
        <v>160.69</v>
      </c>
      <c r="C33" s="392">
        <v>2973.625</v>
      </c>
      <c r="D33" s="103">
        <v>3134.315</v>
      </c>
      <c r="E33" s="103">
        <v>18.2</v>
      </c>
      <c r="F33" s="103">
        <v>3152.515</v>
      </c>
      <c r="G33" s="103">
        <v>9.005267877157587</v>
      </c>
      <c r="H33" s="103">
        <v>12.244143769481308</v>
      </c>
      <c r="I33" s="103">
        <v>12.022458334132448</v>
      </c>
      <c r="J33" s="389">
        <v>18.860103626943005</v>
      </c>
    </row>
    <row r="34" spans="1:10" ht="12.75">
      <c r="A34" s="87" t="s">
        <v>276</v>
      </c>
      <c r="B34" s="484">
        <v>372.55</v>
      </c>
      <c r="C34" s="392">
        <v>4166.73</v>
      </c>
      <c r="D34" s="103">
        <v>4539.28</v>
      </c>
      <c r="E34" s="103">
        <v>122.325</v>
      </c>
      <c r="F34" s="103">
        <v>4661.605</v>
      </c>
      <c r="G34" s="103">
        <v>8.21934430569651</v>
      </c>
      <c r="H34" s="103">
        <v>12.417316827493309</v>
      </c>
      <c r="I34" s="103">
        <v>11.91774923598786</v>
      </c>
      <c r="J34" s="389">
        <v>17.03928123694108</v>
      </c>
    </row>
    <row r="35" spans="1:10" ht="12.75">
      <c r="A35" s="87" t="s">
        <v>277</v>
      </c>
      <c r="B35" s="484">
        <v>180.8</v>
      </c>
      <c r="C35" s="392">
        <v>4584.227</v>
      </c>
      <c r="D35" s="103">
        <v>4765.027</v>
      </c>
      <c r="E35" s="103">
        <v>335.273</v>
      </c>
      <c r="F35" s="103">
        <v>5100.3</v>
      </c>
      <c r="G35" s="103">
        <v>8.651131633092492</v>
      </c>
      <c r="H35" s="103">
        <v>13.340861932990515</v>
      </c>
      <c r="I35" s="103">
        <v>13.07198742462732</v>
      </c>
      <c r="J35" s="389">
        <v>18.562340826043627</v>
      </c>
    </row>
    <row r="36" spans="1:10" ht="12.75">
      <c r="A36" s="196" t="s">
        <v>278</v>
      </c>
      <c r="B36" s="485">
        <v>1603.6689999999999</v>
      </c>
      <c r="C36" s="396">
        <v>25586.881999999998</v>
      </c>
      <c r="D36" s="109">
        <v>27190.551</v>
      </c>
      <c r="E36" s="109">
        <v>738.91</v>
      </c>
      <c r="F36" s="109">
        <v>27929.461</v>
      </c>
      <c r="G36" s="109">
        <v>7.8785790083911404</v>
      </c>
      <c r="H36" s="109">
        <v>12.77517888178848</v>
      </c>
      <c r="I36" s="109">
        <v>12.323452110150122</v>
      </c>
      <c r="J36" s="393">
        <v>18.668300447184254</v>
      </c>
    </row>
    <row r="37" spans="1:10" ht="12.75">
      <c r="A37" s="87"/>
      <c r="B37" s="485"/>
      <c r="C37" s="396"/>
      <c r="D37" s="103"/>
      <c r="E37" s="103"/>
      <c r="F37" s="103"/>
      <c r="G37" s="103"/>
      <c r="H37" s="103"/>
      <c r="I37" s="103"/>
      <c r="J37" s="389"/>
    </row>
    <row r="38" spans="1:10" ht="12.75">
      <c r="A38" s="196" t="s">
        <v>279</v>
      </c>
      <c r="B38" s="485">
        <v>673.795</v>
      </c>
      <c r="C38" s="396">
        <v>1162.5320000000002</v>
      </c>
      <c r="D38" s="109">
        <v>1836.3270000000002</v>
      </c>
      <c r="E38" s="109">
        <v>57.03</v>
      </c>
      <c r="F38" s="109">
        <v>1893.3570000000002</v>
      </c>
      <c r="G38" s="109">
        <v>7.916754787921513</v>
      </c>
      <c r="H38" s="109">
        <v>11.551161542894619</v>
      </c>
      <c r="I38" s="109">
        <v>9.885907015806023</v>
      </c>
      <c r="J38" s="393">
        <v>20.440860215053764</v>
      </c>
    </row>
    <row r="39" spans="1:10" ht="12.75">
      <c r="A39" s="87"/>
      <c r="B39" s="484"/>
      <c r="C39" s="392"/>
      <c r="D39" s="103"/>
      <c r="E39" s="103"/>
      <c r="F39" s="103"/>
      <c r="G39" s="103"/>
      <c r="H39" s="103"/>
      <c r="I39" s="103"/>
      <c r="J39" s="389"/>
    </row>
    <row r="40" spans="1:10" ht="12.75">
      <c r="A40" s="87" t="s">
        <v>280</v>
      </c>
      <c r="B40" s="484">
        <v>829.279</v>
      </c>
      <c r="C40" s="392">
        <v>875.885</v>
      </c>
      <c r="D40" s="103">
        <v>1705.164</v>
      </c>
      <c r="E40" s="103">
        <v>55.198</v>
      </c>
      <c r="F40" s="103">
        <v>1760.362</v>
      </c>
      <c r="G40" s="103">
        <v>7.930296162415966</v>
      </c>
      <c r="H40" s="103">
        <v>13.406676666870753</v>
      </c>
      <c r="I40" s="103">
        <v>10.036102952861338</v>
      </c>
      <c r="J40" s="389">
        <v>25.09</v>
      </c>
    </row>
    <row r="41" spans="1:10" ht="12.75">
      <c r="A41" s="87" t="s">
        <v>281</v>
      </c>
      <c r="B41" s="484">
        <v>3971.822</v>
      </c>
      <c r="C41" s="392">
        <v>1923.696</v>
      </c>
      <c r="D41" s="103">
        <v>5895.518</v>
      </c>
      <c r="E41" s="103">
        <v>79.968</v>
      </c>
      <c r="F41" s="103">
        <v>5975.486</v>
      </c>
      <c r="G41" s="103">
        <v>6.8489372635441566</v>
      </c>
      <c r="H41" s="103">
        <v>13.812709126157824</v>
      </c>
      <c r="I41" s="103">
        <v>8.197464362586695</v>
      </c>
      <c r="J41" s="389">
        <v>26.365974282888228</v>
      </c>
    </row>
    <row r="42" spans="1:10" ht="12.75">
      <c r="A42" s="87" t="s">
        <v>282</v>
      </c>
      <c r="B42" s="484">
        <v>1270.427</v>
      </c>
      <c r="C42" s="392">
        <v>919.71</v>
      </c>
      <c r="D42" s="103">
        <v>2190.1369999999997</v>
      </c>
      <c r="E42" s="103">
        <v>184.063</v>
      </c>
      <c r="F42" s="103">
        <v>2374.2</v>
      </c>
      <c r="G42" s="103">
        <v>6.697950167128863</v>
      </c>
      <c r="H42" s="103">
        <v>12.944910483053711</v>
      </c>
      <c r="I42" s="103">
        <v>8.400276923312953</v>
      </c>
      <c r="J42" s="389">
        <v>25.475847750865054</v>
      </c>
    </row>
    <row r="43" spans="1:10" ht="12.75">
      <c r="A43" s="87" t="s">
        <v>283</v>
      </c>
      <c r="B43" s="484">
        <v>4357.382</v>
      </c>
      <c r="C43" s="392">
        <v>1735.6280000000002</v>
      </c>
      <c r="D43" s="103">
        <v>6093.01</v>
      </c>
      <c r="E43" s="103">
        <v>415.069</v>
      </c>
      <c r="F43" s="103">
        <v>6508.079000000001</v>
      </c>
      <c r="G43" s="103">
        <v>6.723400381427329</v>
      </c>
      <c r="H43" s="103">
        <v>13.027599510609713</v>
      </c>
      <c r="I43" s="103">
        <v>7.798364048487238</v>
      </c>
      <c r="J43" s="389">
        <v>28.48010155070674</v>
      </c>
    </row>
    <row r="44" spans="1:10" ht="12.75">
      <c r="A44" s="87" t="s">
        <v>284</v>
      </c>
      <c r="B44" s="484">
        <v>273.211</v>
      </c>
      <c r="C44" s="392">
        <v>786.975</v>
      </c>
      <c r="D44" s="103">
        <v>1060.1860000000001</v>
      </c>
      <c r="E44" s="103">
        <v>83.755</v>
      </c>
      <c r="F44" s="103">
        <v>1143.9410000000003</v>
      </c>
      <c r="G44" s="103">
        <v>7.395073758289349</v>
      </c>
      <c r="H44" s="103">
        <v>11.98414752999939</v>
      </c>
      <c r="I44" s="103">
        <v>10.33188777250446</v>
      </c>
      <c r="J44" s="389">
        <v>20.061077844311377</v>
      </c>
    </row>
    <row r="45" spans="1:10" ht="12.75">
      <c r="A45" s="87" t="s">
        <v>285</v>
      </c>
      <c r="B45" s="484">
        <v>2756.9880000000003</v>
      </c>
      <c r="C45" s="392">
        <v>2228.491</v>
      </c>
      <c r="D45" s="103">
        <v>4985.479</v>
      </c>
      <c r="E45" s="103">
        <v>525.665</v>
      </c>
      <c r="F45" s="103">
        <v>5511.144</v>
      </c>
      <c r="G45" s="103">
        <v>6.316311826010856</v>
      </c>
      <c r="H45" s="103">
        <v>12.004756671730394</v>
      </c>
      <c r="I45" s="103">
        <v>8.0136806184006</v>
      </c>
      <c r="J45" s="389">
        <v>22.543314177888327</v>
      </c>
    </row>
    <row r="46" spans="1:10" ht="12.75">
      <c r="A46" s="87" t="s">
        <v>286</v>
      </c>
      <c r="B46" s="484">
        <v>541.303</v>
      </c>
      <c r="C46" s="392">
        <v>1000.746</v>
      </c>
      <c r="D46" s="103">
        <v>1542.049</v>
      </c>
      <c r="E46" s="103">
        <v>338.494</v>
      </c>
      <c r="F46" s="103">
        <v>1880.5430000000001</v>
      </c>
      <c r="G46" s="103">
        <v>6.728105501280234</v>
      </c>
      <c r="H46" s="103">
        <v>12.248283458784652</v>
      </c>
      <c r="I46" s="103">
        <v>9.5094876016749</v>
      </c>
      <c r="J46" s="389">
        <v>18.942025741466143</v>
      </c>
    </row>
    <row r="47" spans="1:10" ht="12.75">
      <c r="A47" s="87" t="s">
        <v>287</v>
      </c>
      <c r="B47" s="484">
        <v>2819.678</v>
      </c>
      <c r="C47" s="392">
        <v>1030.421</v>
      </c>
      <c r="D47" s="103">
        <v>3850.099</v>
      </c>
      <c r="E47" s="103">
        <v>15.95</v>
      </c>
      <c r="F47" s="103">
        <v>3866.049</v>
      </c>
      <c r="G47" s="103">
        <v>7.098869338194013</v>
      </c>
      <c r="H47" s="103">
        <v>13.77365628049351</v>
      </c>
      <c r="I47" s="103">
        <v>8.156782030965314</v>
      </c>
      <c r="J47" s="389">
        <v>24.882995319812792</v>
      </c>
    </row>
    <row r="48" spans="1:10" ht="12.75">
      <c r="A48" s="87" t="s">
        <v>288</v>
      </c>
      <c r="B48" s="484">
        <v>3423.3320000000003</v>
      </c>
      <c r="C48" s="392">
        <v>7146.405</v>
      </c>
      <c r="D48" s="103">
        <v>10569.737000000001</v>
      </c>
      <c r="E48" s="103">
        <v>1791.62</v>
      </c>
      <c r="F48" s="103">
        <v>12361.357</v>
      </c>
      <c r="G48" s="103">
        <v>6.261261129441718</v>
      </c>
      <c r="H48" s="103">
        <v>12.400709712124105</v>
      </c>
      <c r="I48" s="103">
        <v>9.41173584509162</v>
      </c>
      <c r="J48" s="389">
        <v>20.041613065607695</v>
      </c>
    </row>
    <row r="49" spans="1:11" s="211" customFormat="1" ht="12.75">
      <c r="A49" s="196" t="s">
        <v>347</v>
      </c>
      <c r="B49" s="485">
        <v>20243.422</v>
      </c>
      <c r="C49" s="396">
        <v>17647.957000000002</v>
      </c>
      <c r="D49" s="109">
        <v>37891.379</v>
      </c>
      <c r="E49" s="109">
        <v>3489.782</v>
      </c>
      <c r="F49" s="109">
        <v>41381.161</v>
      </c>
      <c r="G49" s="109">
        <v>6.702920111652301</v>
      </c>
      <c r="H49" s="109">
        <v>12.669165138174499</v>
      </c>
      <c r="I49" s="109">
        <v>8.58616248307586</v>
      </c>
      <c r="J49" s="393">
        <v>21.484704274430374</v>
      </c>
      <c r="K49" s="196"/>
    </row>
    <row r="50" spans="1:10" ht="12.75">
      <c r="A50" s="87"/>
      <c r="B50" s="484"/>
      <c r="C50" s="396"/>
      <c r="D50" s="103"/>
      <c r="E50" s="103"/>
      <c r="F50" s="103"/>
      <c r="G50" s="103"/>
      <c r="H50" s="103"/>
      <c r="I50" s="103"/>
      <c r="J50" s="389"/>
    </row>
    <row r="51" spans="1:10" ht="12.75">
      <c r="A51" s="196" t="s">
        <v>289</v>
      </c>
      <c r="B51" s="485">
        <v>1525.765</v>
      </c>
      <c r="C51" s="396">
        <v>5053.758</v>
      </c>
      <c r="D51" s="109">
        <v>6579.523</v>
      </c>
      <c r="E51" s="109">
        <v>62.383</v>
      </c>
      <c r="F51" s="109">
        <v>6641.906</v>
      </c>
      <c r="G51" s="109">
        <v>7.357871386203072</v>
      </c>
      <c r="H51" s="109">
        <v>12.041415493998064</v>
      </c>
      <c r="I51" s="109">
        <v>10.492602816622892</v>
      </c>
      <c r="J51" s="393">
        <v>25.103822937625754</v>
      </c>
    </row>
    <row r="52" spans="1:10" ht="12.75">
      <c r="A52" s="87"/>
      <c r="B52" s="485"/>
      <c r="C52" s="392"/>
      <c r="D52" s="103"/>
      <c r="E52" s="103"/>
      <c r="F52" s="103"/>
      <c r="G52" s="103"/>
      <c r="H52" s="103"/>
      <c r="I52" s="103"/>
      <c r="J52" s="389"/>
    </row>
    <row r="53" spans="1:10" ht="12.75">
      <c r="A53" s="87" t="s">
        <v>290</v>
      </c>
      <c r="B53" s="484">
        <v>601.528</v>
      </c>
      <c r="C53" s="392">
        <v>1915.804</v>
      </c>
      <c r="D53" s="103">
        <v>2517.3320000000003</v>
      </c>
      <c r="E53" s="103">
        <v>92.838</v>
      </c>
      <c r="F53" s="103">
        <v>2610.17</v>
      </c>
      <c r="G53" s="103">
        <v>8.541034815698302</v>
      </c>
      <c r="H53" s="103">
        <v>12.957842122706275</v>
      </c>
      <c r="I53" s="103">
        <v>11.532740508619783</v>
      </c>
      <c r="J53" s="389">
        <v>21.013580805794476</v>
      </c>
    </row>
    <row r="54" spans="1:10" ht="12.75">
      <c r="A54" s="87" t="s">
        <v>291</v>
      </c>
      <c r="B54" s="484">
        <v>1033.027</v>
      </c>
      <c r="C54" s="392">
        <v>2578.295</v>
      </c>
      <c r="D54" s="103">
        <v>3611.322</v>
      </c>
      <c r="E54" s="103">
        <v>10.052</v>
      </c>
      <c r="F54" s="103">
        <v>3621.3740000000003</v>
      </c>
      <c r="G54" s="103">
        <v>8.263158315735586</v>
      </c>
      <c r="H54" s="103">
        <v>12.954498635863477</v>
      </c>
      <c r="I54" s="103">
        <v>11.144576491391575</v>
      </c>
      <c r="J54" s="389">
        <v>22.949771689497716</v>
      </c>
    </row>
    <row r="55" spans="1:10" ht="12.75">
      <c r="A55" s="87" t="s">
        <v>292</v>
      </c>
      <c r="B55" s="484">
        <v>190.101</v>
      </c>
      <c r="C55" s="392">
        <v>4169.632</v>
      </c>
      <c r="D55" s="103">
        <v>4359.732999999999</v>
      </c>
      <c r="E55" s="487">
        <v>0.285</v>
      </c>
      <c r="F55" s="103">
        <v>4360.017999999999</v>
      </c>
      <c r="G55" s="103">
        <v>6.5911171208654045</v>
      </c>
      <c r="H55" s="103">
        <v>12.922079491748661</v>
      </c>
      <c r="I55" s="103">
        <v>12.402623486204078</v>
      </c>
      <c r="J55" s="389">
        <v>21.923076923076923</v>
      </c>
    </row>
    <row r="56" spans="1:10" ht="12.75">
      <c r="A56" s="87" t="s">
        <v>293</v>
      </c>
      <c r="B56" s="484">
        <v>505.90200000000004</v>
      </c>
      <c r="C56" s="392">
        <v>1913.809</v>
      </c>
      <c r="D56" s="103">
        <v>2419.7110000000002</v>
      </c>
      <c r="E56" s="397" t="s">
        <v>74</v>
      </c>
      <c r="F56" s="103">
        <v>2419.7110000000002</v>
      </c>
      <c r="G56" s="103">
        <v>6.94624541747333</v>
      </c>
      <c r="H56" s="103">
        <v>12.278238275485982</v>
      </c>
      <c r="I56" s="103">
        <v>10.580237952610617</v>
      </c>
      <c r="J56" s="395" t="s">
        <v>74</v>
      </c>
    </row>
    <row r="57" spans="1:10" ht="12.75">
      <c r="A57" s="87" t="s">
        <v>294</v>
      </c>
      <c r="B57" s="484">
        <v>1461.469</v>
      </c>
      <c r="C57" s="392">
        <v>3675.57</v>
      </c>
      <c r="D57" s="103">
        <v>5137.039000000001</v>
      </c>
      <c r="E57" s="103">
        <v>604.755</v>
      </c>
      <c r="F57" s="103">
        <v>5741.794000000001</v>
      </c>
      <c r="G57" s="103">
        <v>8.765483116415762</v>
      </c>
      <c r="H57" s="103">
        <v>12.362503195253534</v>
      </c>
      <c r="I57" s="103">
        <v>11.070107273847853</v>
      </c>
      <c r="J57" s="389">
        <v>17.34512132163139</v>
      </c>
    </row>
    <row r="58" spans="1:10" ht="12.75">
      <c r="A58" s="196" t="s">
        <v>295</v>
      </c>
      <c r="B58" s="485">
        <v>3792.027</v>
      </c>
      <c r="C58" s="396">
        <v>14253.11</v>
      </c>
      <c r="D58" s="109">
        <v>18045.137</v>
      </c>
      <c r="E58" s="109">
        <v>707.93</v>
      </c>
      <c r="F58" s="109">
        <v>18753.067000000003</v>
      </c>
      <c r="G58" s="109">
        <v>8.17516767382348</v>
      </c>
      <c r="H58" s="109">
        <v>12.694967744004162</v>
      </c>
      <c r="I58" s="109">
        <v>11.37357807717713</v>
      </c>
      <c r="J58" s="393">
        <v>17.816282874040517</v>
      </c>
    </row>
    <row r="59" spans="1:10" ht="12.75">
      <c r="A59" s="87"/>
      <c r="B59" s="484"/>
      <c r="C59" s="392"/>
      <c r="D59" s="103"/>
      <c r="E59" s="103"/>
      <c r="F59" s="103"/>
      <c r="G59" s="103"/>
      <c r="H59" s="103"/>
      <c r="I59" s="103"/>
      <c r="J59" s="389"/>
    </row>
    <row r="60" spans="1:10" ht="12.75">
      <c r="A60" s="87" t="s">
        <v>296</v>
      </c>
      <c r="B60" s="484">
        <v>109.76899999999999</v>
      </c>
      <c r="C60" s="392">
        <v>3743.138</v>
      </c>
      <c r="D60" s="103">
        <v>3852.9069999999997</v>
      </c>
      <c r="E60" s="103">
        <v>33.052</v>
      </c>
      <c r="F60" s="103">
        <v>3885.959</v>
      </c>
      <c r="G60" s="103">
        <v>8.471791309716755</v>
      </c>
      <c r="H60" s="103">
        <v>12.837430550792236</v>
      </c>
      <c r="I60" s="103">
        <v>12.651687643865932</v>
      </c>
      <c r="J60" s="389">
        <v>23.27605633802817</v>
      </c>
    </row>
    <row r="61" spans="1:10" ht="12.75">
      <c r="A61" s="87" t="s">
        <v>297</v>
      </c>
      <c r="B61" s="484">
        <v>621.401</v>
      </c>
      <c r="C61" s="392">
        <v>2339.73</v>
      </c>
      <c r="D61" s="103">
        <v>2961.131</v>
      </c>
      <c r="E61" s="103">
        <v>57.76</v>
      </c>
      <c r="F61" s="103">
        <v>3018.891</v>
      </c>
      <c r="G61" s="103">
        <v>9.301017811704835</v>
      </c>
      <c r="H61" s="103">
        <v>13.590360186104867</v>
      </c>
      <c r="I61" s="103">
        <v>12.391172987517313</v>
      </c>
      <c r="J61" s="389">
        <v>18.73499837820305</v>
      </c>
    </row>
    <row r="62" spans="1:10" ht="12.75">
      <c r="A62" s="87" t="s">
        <v>298</v>
      </c>
      <c r="B62" s="484">
        <v>460.23</v>
      </c>
      <c r="C62" s="392">
        <v>4863.19</v>
      </c>
      <c r="D62" s="103">
        <v>5323.42</v>
      </c>
      <c r="E62" s="103">
        <v>13.47</v>
      </c>
      <c r="F62" s="103">
        <v>5336.89</v>
      </c>
      <c r="G62" s="103">
        <v>8.712352106010412</v>
      </c>
      <c r="H62" s="103">
        <v>13.138288388076313</v>
      </c>
      <c r="I62" s="103">
        <v>12.585542071828625</v>
      </c>
      <c r="J62" s="389">
        <v>26.463654223968565</v>
      </c>
    </row>
    <row r="63" spans="1:10" ht="12.75">
      <c r="A63" s="196" t="s">
        <v>299</v>
      </c>
      <c r="B63" s="485">
        <v>1191.4</v>
      </c>
      <c r="C63" s="396">
        <v>10946.057999999999</v>
      </c>
      <c r="D63" s="109">
        <v>12137.457999999999</v>
      </c>
      <c r="E63" s="109">
        <v>104.282</v>
      </c>
      <c r="F63" s="109">
        <v>12241.74</v>
      </c>
      <c r="G63" s="109">
        <v>8.98545915289007</v>
      </c>
      <c r="H63" s="109">
        <v>13.126422391308258</v>
      </c>
      <c r="I63" s="109">
        <v>12.558325150778021</v>
      </c>
      <c r="J63" s="393">
        <v>20.806464485235434</v>
      </c>
    </row>
    <row r="64" spans="1:10" ht="12.75">
      <c r="A64" s="87"/>
      <c r="B64" s="485"/>
      <c r="C64" s="396"/>
      <c r="D64" s="103"/>
      <c r="E64" s="103"/>
      <c r="F64" s="103"/>
      <c r="G64" s="103"/>
      <c r="H64" s="103"/>
      <c r="I64" s="103"/>
      <c r="J64" s="389"/>
    </row>
    <row r="65" spans="1:10" ht="12.75">
      <c r="A65" s="196" t="s">
        <v>300</v>
      </c>
      <c r="B65" s="485">
        <v>202.36841348332163</v>
      </c>
      <c r="C65" s="396">
        <v>11090.476999999999</v>
      </c>
      <c r="D65" s="109">
        <v>11292.845413483321</v>
      </c>
      <c r="E65" s="109">
        <v>2157.781</v>
      </c>
      <c r="F65" s="109">
        <v>13450.626413483322</v>
      </c>
      <c r="G65" s="109">
        <v>6.9992188110303895</v>
      </c>
      <c r="H65" s="109">
        <v>12.460524083505513</v>
      </c>
      <c r="I65" s="109">
        <v>12.288696826945316</v>
      </c>
      <c r="J65" s="393">
        <v>16.097437427729496</v>
      </c>
    </row>
    <row r="66" spans="1:10" ht="12.75">
      <c r="A66" s="87"/>
      <c r="B66" s="484"/>
      <c r="C66" s="392"/>
      <c r="D66" s="103"/>
      <c r="E66" s="103"/>
      <c r="F66" s="103"/>
      <c r="G66" s="103"/>
      <c r="H66" s="103"/>
      <c r="I66" s="103"/>
      <c r="J66" s="389"/>
    </row>
    <row r="67" spans="1:10" ht="12.75">
      <c r="A67" s="87" t="s">
        <v>301</v>
      </c>
      <c r="B67" s="484">
        <v>140.038</v>
      </c>
      <c r="C67" s="392">
        <v>968.0690000000001</v>
      </c>
      <c r="D67" s="103">
        <v>1108.107</v>
      </c>
      <c r="E67" s="103">
        <v>61.236999999999995</v>
      </c>
      <c r="F67" s="103">
        <v>1169.344</v>
      </c>
      <c r="G67" s="103">
        <v>9.299907026165494</v>
      </c>
      <c r="H67" s="103">
        <v>13.149895406014835</v>
      </c>
      <c r="I67" s="103">
        <v>12.496131986106725</v>
      </c>
      <c r="J67" s="389">
        <v>18.900308641975307</v>
      </c>
    </row>
    <row r="68" spans="1:10" ht="12.75">
      <c r="A68" s="87" t="s">
        <v>302</v>
      </c>
      <c r="B68" s="484">
        <v>94.65100000000001</v>
      </c>
      <c r="C68" s="392">
        <v>1659.8809999999999</v>
      </c>
      <c r="D68" s="103">
        <v>1754.532</v>
      </c>
      <c r="E68" s="103">
        <v>129.665</v>
      </c>
      <c r="F68" s="103">
        <v>1884.197</v>
      </c>
      <c r="G68" s="103">
        <v>8.860793858827936</v>
      </c>
      <c r="H68" s="103">
        <v>11.864174058481703</v>
      </c>
      <c r="I68" s="103">
        <v>11.651129896605994</v>
      </c>
      <c r="J68" s="389">
        <v>21.639686248331106</v>
      </c>
    </row>
    <row r="69" spans="1:10" ht="12.75">
      <c r="A69" s="196" t="s">
        <v>303</v>
      </c>
      <c r="B69" s="485">
        <v>234.689</v>
      </c>
      <c r="C69" s="396">
        <v>2627.95</v>
      </c>
      <c r="D69" s="109">
        <v>2862.639</v>
      </c>
      <c r="E69" s="109">
        <v>190.902</v>
      </c>
      <c r="F69" s="109">
        <v>3053.541</v>
      </c>
      <c r="G69" s="109">
        <v>9.117676767676768</v>
      </c>
      <c r="H69" s="109">
        <v>12.307458143074582</v>
      </c>
      <c r="I69" s="109">
        <v>11.964303178484107</v>
      </c>
      <c r="J69" s="393">
        <v>20.678292894280762</v>
      </c>
    </row>
    <row r="70" spans="1:10" ht="12.75">
      <c r="A70" s="87"/>
      <c r="B70" s="103"/>
      <c r="C70" s="392"/>
      <c r="D70" s="103"/>
      <c r="E70" s="103"/>
      <c r="F70" s="103"/>
      <c r="G70" s="103"/>
      <c r="H70" s="103"/>
      <c r="I70" s="103"/>
      <c r="J70" s="389"/>
    </row>
    <row r="71" spans="1:10" ht="12.75">
      <c r="A71" s="87" t="s">
        <v>304</v>
      </c>
      <c r="B71" s="484">
        <v>16.936</v>
      </c>
      <c r="C71" s="392">
        <v>300.692</v>
      </c>
      <c r="D71" s="103">
        <v>317.628</v>
      </c>
      <c r="E71" s="103">
        <v>5.473</v>
      </c>
      <c r="F71" s="103">
        <v>323.101</v>
      </c>
      <c r="G71" s="103">
        <v>7.9736346516007535</v>
      </c>
      <c r="H71" s="103">
        <v>11.926542916071712</v>
      </c>
      <c r="I71" s="103">
        <v>11.619402985074627</v>
      </c>
      <c r="J71" s="389">
        <v>21.131274131274132</v>
      </c>
    </row>
    <row r="72" spans="1:10" ht="12.75">
      <c r="A72" s="87" t="s">
        <v>305</v>
      </c>
      <c r="B72" s="484">
        <v>11.12</v>
      </c>
      <c r="C72" s="392">
        <v>107.41</v>
      </c>
      <c r="D72" s="103">
        <v>118.53</v>
      </c>
      <c r="E72" s="487">
        <v>0.25</v>
      </c>
      <c r="F72" s="103">
        <v>118.78</v>
      </c>
      <c r="G72" s="103">
        <v>8.36719337848006</v>
      </c>
      <c r="H72" s="103">
        <v>12.502619019904552</v>
      </c>
      <c r="I72" s="103">
        <v>11.94858870967742</v>
      </c>
      <c r="J72" s="389">
        <v>20.833333333333332</v>
      </c>
    </row>
    <row r="73" spans="1:10" ht="12.75">
      <c r="A73" s="87" t="s">
        <v>306</v>
      </c>
      <c r="B73" s="484">
        <v>10.287</v>
      </c>
      <c r="C73" s="392">
        <v>166.579</v>
      </c>
      <c r="D73" s="103">
        <v>176.866</v>
      </c>
      <c r="E73" s="487">
        <v>0.051</v>
      </c>
      <c r="F73" s="103">
        <v>176.917</v>
      </c>
      <c r="G73" s="103">
        <v>8.363414634146341</v>
      </c>
      <c r="H73" s="103">
        <v>12.708193469636862</v>
      </c>
      <c r="I73" s="103">
        <v>12.335472171851025</v>
      </c>
      <c r="J73" s="389">
        <v>25.5</v>
      </c>
    </row>
    <row r="74" spans="1:10" ht="12.75">
      <c r="A74" s="87" t="s">
        <v>307</v>
      </c>
      <c r="B74" s="484">
        <v>60.329</v>
      </c>
      <c r="C74" s="392">
        <v>1456.283</v>
      </c>
      <c r="D74" s="103">
        <v>1516.6119999999999</v>
      </c>
      <c r="E74" s="103">
        <v>42.988</v>
      </c>
      <c r="F74" s="103">
        <v>1559.6</v>
      </c>
      <c r="G74" s="103">
        <v>8.912542473038853</v>
      </c>
      <c r="H74" s="103">
        <v>12.72618673098434</v>
      </c>
      <c r="I74" s="103">
        <v>12.513197085832623</v>
      </c>
      <c r="J74" s="389">
        <v>22</v>
      </c>
    </row>
    <row r="75" spans="1:10" ht="12.75">
      <c r="A75" s="87" t="s">
        <v>308</v>
      </c>
      <c r="B75" s="484">
        <v>11.460019942679724</v>
      </c>
      <c r="C75" s="392">
        <v>151.90300000000002</v>
      </c>
      <c r="D75" s="103">
        <v>163.36301994267976</v>
      </c>
      <c r="E75" s="103">
        <v>2.13</v>
      </c>
      <c r="F75" s="103">
        <v>165.49301994267975</v>
      </c>
      <c r="G75" s="103">
        <v>9.91351206114163</v>
      </c>
      <c r="H75" s="103">
        <v>12.705168952827036</v>
      </c>
      <c r="I75" s="103">
        <v>12.459046670430123</v>
      </c>
      <c r="J75" s="389">
        <v>24.204545454545453</v>
      </c>
    </row>
    <row r="76" spans="1:10" ht="12.75">
      <c r="A76" s="87" t="s">
        <v>309</v>
      </c>
      <c r="B76" s="484">
        <v>2.39</v>
      </c>
      <c r="C76" s="392">
        <v>1110.5759999999998</v>
      </c>
      <c r="D76" s="103">
        <v>1112.966</v>
      </c>
      <c r="E76" s="397" t="s">
        <v>74</v>
      </c>
      <c r="F76" s="103">
        <v>1112.966</v>
      </c>
      <c r="G76" s="103">
        <v>9.91701244813278</v>
      </c>
      <c r="H76" s="103">
        <v>13.778003845915263</v>
      </c>
      <c r="I76" s="103">
        <v>13.766494322539149</v>
      </c>
      <c r="J76" s="395" t="s">
        <v>74</v>
      </c>
    </row>
    <row r="77" spans="1:10" ht="12.75">
      <c r="A77" s="87" t="s">
        <v>310</v>
      </c>
      <c r="B77" s="484">
        <v>88.22</v>
      </c>
      <c r="C77" s="392">
        <v>258.25</v>
      </c>
      <c r="D77" s="103">
        <v>346.47</v>
      </c>
      <c r="E77" s="487">
        <v>0.0914664940110068</v>
      </c>
      <c r="F77" s="103">
        <v>346.56146649401103</v>
      </c>
      <c r="G77" s="103">
        <v>7.694723070213694</v>
      </c>
      <c r="H77" s="103">
        <v>13.100492061076446</v>
      </c>
      <c r="I77" s="103">
        <v>11.11264353069472</v>
      </c>
      <c r="J77" s="389">
        <v>30.488831337002267</v>
      </c>
    </row>
    <row r="78" spans="1:10" ht="12.75">
      <c r="A78" s="87" t="s">
        <v>311</v>
      </c>
      <c r="B78" s="484">
        <v>215.865</v>
      </c>
      <c r="C78" s="392">
        <v>1436.4270000000001</v>
      </c>
      <c r="D78" s="103">
        <v>1652.2920000000001</v>
      </c>
      <c r="E78" s="103">
        <v>78.169</v>
      </c>
      <c r="F78" s="103">
        <v>1730.4610000000002</v>
      </c>
      <c r="G78" s="103">
        <v>9.826338310269483</v>
      </c>
      <c r="H78" s="103">
        <v>15.467571903905588</v>
      </c>
      <c r="I78" s="103">
        <v>14.3884007489006</v>
      </c>
      <c r="J78" s="389">
        <v>27.957439198855507</v>
      </c>
    </row>
    <row r="79" spans="1:10" ht="12.75">
      <c r="A79" s="196" t="s">
        <v>348</v>
      </c>
      <c r="B79" s="485">
        <v>416.6070199426797</v>
      </c>
      <c r="C79" s="396">
        <v>4988.12</v>
      </c>
      <c r="D79" s="109">
        <v>5404.72701994268</v>
      </c>
      <c r="E79" s="109">
        <v>129.152466494011</v>
      </c>
      <c r="F79" s="109">
        <v>5533.879486436691</v>
      </c>
      <c r="G79" s="109">
        <v>9.001491291272625</v>
      </c>
      <c r="H79" s="109">
        <v>13.610744261686731</v>
      </c>
      <c r="I79" s="109">
        <v>13.093924935538974</v>
      </c>
      <c r="J79" s="393">
        <v>25.254686447792533</v>
      </c>
    </row>
    <row r="80" spans="1:10" ht="12.75">
      <c r="A80" s="87"/>
      <c r="B80" s="103"/>
      <c r="C80" s="392"/>
      <c r="D80" s="103"/>
      <c r="E80" s="103"/>
      <c r="F80" s="103"/>
      <c r="G80" s="103"/>
      <c r="H80" s="103"/>
      <c r="I80" s="103"/>
      <c r="J80" s="389"/>
    </row>
    <row r="81" spans="1:10" ht="12.75">
      <c r="A81" s="87" t="s">
        <v>312</v>
      </c>
      <c r="B81" s="484">
        <v>28.738999999999997</v>
      </c>
      <c r="C81" s="392">
        <v>5.36</v>
      </c>
      <c r="D81" s="103">
        <v>34.099</v>
      </c>
      <c r="E81" s="103">
        <v>12.54</v>
      </c>
      <c r="F81" s="103">
        <v>46.638999999999996</v>
      </c>
      <c r="G81" s="103">
        <v>6.910074537148352</v>
      </c>
      <c r="H81" s="103">
        <v>17.015873015873016</v>
      </c>
      <c r="I81" s="103">
        <v>7.621591417076441</v>
      </c>
      <c r="J81" s="389">
        <v>25.23138832997988</v>
      </c>
    </row>
    <row r="82" spans="1:10" ht="12.75">
      <c r="A82" s="87" t="s">
        <v>313</v>
      </c>
      <c r="B82" s="484">
        <v>6.79</v>
      </c>
      <c r="C82" s="392">
        <v>9.113</v>
      </c>
      <c r="D82" s="103">
        <v>15.902999999999999</v>
      </c>
      <c r="E82" s="103">
        <v>5.637</v>
      </c>
      <c r="F82" s="103">
        <v>21.54</v>
      </c>
      <c r="G82" s="103">
        <v>7.4126637554585155</v>
      </c>
      <c r="H82" s="103">
        <v>13.169075144508671</v>
      </c>
      <c r="I82" s="103">
        <v>9.889925373134327</v>
      </c>
      <c r="J82" s="389">
        <v>26.464788732394368</v>
      </c>
    </row>
    <row r="83" spans="1:10" ht="12.75">
      <c r="A83" s="196" t="s">
        <v>314</v>
      </c>
      <c r="B83" s="485">
        <v>35.528999999999996</v>
      </c>
      <c r="C83" s="396">
        <v>14.473000000000003</v>
      </c>
      <c r="D83" s="109">
        <v>50.001999999999995</v>
      </c>
      <c r="E83" s="109">
        <v>18.177</v>
      </c>
      <c r="F83" s="109">
        <v>68.179</v>
      </c>
      <c r="G83" s="109">
        <v>7.000788177339902</v>
      </c>
      <c r="H83" s="109">
        <v>14.372393247269118</v>
      </c>
      <c r="I83" s="109">
        <v>8.221308780006575</v>
      </c>
      <c r="J83" s="393">
        <v>25.601408450704227</v>
      </c>
    </row>
    <row r="84" spans="1:10" ht="12.75">
      <c r="A84" s="87"/>
      <c r="B84" s="389"/>
      <c r="C84" s="389"/>
      <c r="D84" s="389"/>
      <c r="E84" s="389"/>
      <c r="F84" s="389"/>
      <c r="G84" s="389"/>
      <c r="H84" s="389"/>
      <c r="I84" s="389"/>
      <c r="J84" s="389"/>
    </row>
    <row r="85" spans="1:10" ht="12.75">
      <c r="A85" s="139" t="s">
        <v>315</v>
      </c>
      <c r="B85" s="702">
        <v>36116.07843342601</v>
      </c>
      <c r="C85" s="702">
        <v>120313.69499999999</v>
      </c>
      <c r="D85" s="702">
        <v>156429.77343342602</v>
      </c>
      <c r="E85" s="702">
        <v>11085.17346649401</v>
      </c>
      <c r="F85" s="702">
        <v>167514.94689992</v>
      </c>
      <c r="G85" s="773">
        <v>7.120346615067991</v>
      </c>
      <c r="H85" s="773">
        <v>12.627990265274113</v>
      </c>
      <c r="I85" s="773">
        <v>10.714531696848933</v>
      </c>
      <c r="J85" s="702">
        <v>19.320193367088407</v>
      </c>
    </row>
    <row r="86" spans="1:10" ht="12.75">
      <c r="A86" s="92" t="s">
        <v>252</v>
      </c>
      <c r="B86" s="389">
        <v>4169.387559856727</v>
      </c>
      <c r="C86" s="389">
        <v>58456.66617062987</v>
      </c>
      <c r="D86" s="389">
        <v>62626.053730486594</v>
      </c>
      <c r="E86" s="389">
        <v>6842.313095396886</v>
      </c>
      <c r="F86" s="389">
        <v>69468.36682588348</v>
      </c>
      <c r="G86" s="103">
        <v>6.484792752982838</v>
      </c>
      <c r="H86" s="103">
        <v>12.22843106814877</v>
      </c>
      <c r="I86" s="103">
        <v>11.547510328418548</v>
      </c>
      <c r="J86" s="389">
        <v>19.336717188980224</v>
      </c>
    </row>
    <row r="87" spans="1:10" ht="12.75">
      <c r="A87" s="95"/>
      <c r="B87" s="389"/>
      <c r="C87" s="389"/>
      <c r="D87" s="389"/>
      <c r="E87" s="389"/>
      <c r="F87" s="389"/>
      <c r="G87" s="103"/>
      <c r="H87" s="103"/>
      <c r="I87" s="103"/>
      <c r="J87" s="389"/>
    </row>
    <row r="88" spans="1:10" ht="13.5" thickBot="1">
      <c r="A88" s="124" t="s">
        <v>253</v>
      </c>
      <c r="B88" s="714">
        <v>40285.465993282734</v>
      </c>
      <c r="C88" s="714">
        <v>178770.36117062985</v>
      </c>
      <c r="D88" s="714">
        <v>219055.82716391262</v>
      </c>
      <c r="E88" s="714">
        <v>17927.486561890895</v>
      </c>
      <c r="F88" s="714">
        <v>236983.31372580348</v>
      </c>
      <c r="G88" s="130">
        <v>7.048847893770766</v>
      </c>
      <c r="H88" s="130">
        <v>12.494494463829167</v>
      </c>
      <c r="I88" s="130">
        <v>10.940147180725464</v>
      </c>
      <c r="J88" s="714">
        <v>19.326496615631527</v>
      </c>
    </row>
  </sheetData>
  <mergeCells count="4">
    <mergeCell ref="G5:J5"/>
    <mergeCell ref="B5:F5"/>
    <mergeCell ref="A1:J1"/>
    <mergeCell ref="A3:J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11" transitionEvaluation="1"/>
  <dimension ref="A1:K14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5.7109375" style="458" customWidth="1"/>
    <col min="2" max="8" width="12.7109375" style="458" customWidth="1"/>
    <col min="9" max="16384" width="12.57421875" style="458" customWidth="1"/>
  </cols>
  <sheetData>
    <row r="1" spans="1:9" s="45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452"/>
    </row>
    <row r="3" spans="1:8" s="454" customFormat="1" ht="15">
      <c r="A3" s="816" t="s">
        <v>417</v>
      </c>
      <c r="B3" s="816"/>
      <c r="C3" s="816"/>
      <c r="D3" s="816"/>
      <c r="E3" s="816"/>
      <c r="F3" s="816"/>
      <c r="G3" s="816"/>
      <c r="H3" s="816"/>
    </row>
    <row r="4" spans="1:8" s="454" customFormat="1" ht="14.25">
      <c r="A4" s="455"/>
      <c r="B4" s="455"/>
      <c r="C4" s="455"/>
      <c r="D4" s="455"/>
      <c r="E4" s="455"/>
      <c r="F4" s="455"/>
      <c r="G4" s="455"/>
      <c r="H4" s="455"/>
    </row>
    <row r="5" spans="1:8" ht="12.75">
      <c r="A5" s="456"/>
      <c r="B5" s="457" t="s">
        <v>112</v>
      </c>
      <c r="C5" s="457" t="s">
        <v>316</v>
      </c>
      <c r="D5" s="457" t="s">
        <v>316</v>
      </c>
      <c r="E5" s="814" t="s">
        <v>389</v>
      </c>
      <c r="F5" s="815"/>
      <c r="G5" s="815"/>
      <c r="H5" s="815"/>
    </row>
    <row r="6" spans="1:8" ht="12.75">
      <c r="A6" s="459"/>
      <c r="B6" s="460" t="s">
        <v>116</v>
      </c>
      <c r="C6" s="460" t="s">
        <v>117</v>
      </c>
      <c r="D6" s="460" t="s">
        <v>90</v>
      </c>
      <c r="E6" s="817" t="s">
        <v>318</v>
      </c>
      <c r="F6" s="797"/>
      <c r="G6" s="818" t="s">
        <v>206</v>
      </c>
      <c r="H6" s="807"/>
    </row>
    <row r="7" spans="1:8" ht="12.75">
      <c r="A7" s="461" t="s">
        <v>178</v>
      </c>
      <c r="B7" s="460" t="s">
        <v>120</v>
      </c>
      <c r="C7" s="460" t="s">
        <v>121</v>
      </c>
      <c r="D7" s="460" t="s">
        <v>317</v>
      </c>
      <c r="E7" s="802"/>
      <c r="F7" s="803"/>
      <c r="G7" s="808"/>
      <c r="H7" s="808"/>
    </row>
    <row r="8" spans="1:8" ht="13.5" thickBot="1">
      <c r="A8" s="459"/>
      <c r="B8" s="462">
        <v>2002</v>
      </c>
      <c r="C8" s="462">
        <v>2002</v>
      </c>
      <c r="D8" s="462">
        <v>2002</v>
      </c>
      <c r="E8" s="462">
        <v>2001</v>
      </c>
      <c r="F8" s="462">
        <v>2002</v>
      </c>
      <c r="G8" s="463">
        <v>2001</v>
      </c>
      <c r="H8" s="463">
        <v>2002</v>
      </c>
    </row>
    <row r="9" spans="1:8" ht="12.75">
      <c r="A9" s="464" t="s">
        <v>138</v>
      </c>
      <c r="B9" s="465">
        <v>481285.994</v>
      </c>
      <c r="C9" s="466">
        <f>D9/B9*1000</f>
        <v>15.713879261568538</v>
      </c>
      <c r="D9" s="465">
        <v>7562.87</v>
      </c>
      <c r="E9" s="465">
        <v>848.44</v>
      </c>
      <c r="F9" s="465">
        <v>857.019</v>
      </c>
      <c r="G9" s="465">
        <v>873.425</v>
      </c>
      <c r="H9" s="467">
        <v>865.386</v>
      </c>
    </row>
    <row r="10" spans="1:8" ht="12.75">
      <c r="A10" s="468"/>
      <c r="B10" s="469"/>
      <c r="C10" s="470"/>
      <c r="D10" s="469"/>
      <c r="E10" s="469"/>
      <c r="F10" s="469"/>
      <c r="G10" s="469"/>
      <c r="H10" s="471"/>
    </row>
    <row r="11" spans="1:11" s="476" customFormat="1" ht="12.75">
      <c r="A11" s="472" t="s">
        <v>381</v>
      </c>
      <c r="B11" s="473"/>
      <c r="C11" s="474"/>
      <c r="D11" s="473"/>
      <c r="E11" s="473"/>
      <c r="F11" s="473"/>
      <c r="G11" s="473"/>
      <c r="H11" s="475"/>
      <c r="I11" s="458"/>
      <c r="J11" s="458"/>
      <c r="K11" s="458"/>
    </row>
    <row r="12" spans="1:11" s="476" customFormat="1" ht="12.75">
      <c r="A12" s="472" t="s">
        <v>139</v>
      </c>
      <c r="B12" s="473">
        <f>SUM(B13:B26)</f>
        <v>65884.413</v>
      </c>
      <c r="C12" s="474">
        <f>D12/B12*1000</f>
        <v>14.767271281600399</v>
      </c>
      <c r="D12" s="473">
        <f>SUM(D13:D26)</f>
        <v>972.933</v>
      </c>
      <c r="E12" s="473">
        <f>SUM(E13:E26)</f>
        <v>376.785</v>
      </c>
      <c r="F12" s="473">
        <f>SUM(F13:F26)</f>
        <v>387.828</v>
      </c>
      <c r="G12" s="473">
        <f>SUM(G13:G26)</f>
        <v>161.519</v>
      </c>
      <c r="H12" s="475">
        <f>SUM(H13:H26)</f>
        <v>168.347</v>
      </c>
      <c r="I12" s="458"/>
      <c r="J12" s="458"/>
      <c r="K12" s="458"/>
    </row>
    <row r="13" spans="1:8" ht="12.75">
      <c r="A13" s="468" t="s">
        <v>208</v>
      </c>
      <c r="B13" s="477">
        <v>2052.647</v>
      </c>
      <c r="C13" s="477">
        <v>21.4</v>
      </c>
      <c r="D13" s="477">
        <v>43.882</v>
      </c>
      <c r="E13" s="477">
        <v>40.344</v>
      </c>
      <c r="F13" s="477">
        <v>37.639</v>
      </c>
      <c r="G13" s="477">
        <v>7.698</v>
      </c>
      <c r="H13" s="478">
        <v>7.768</v>
      </c>
    </row>
    <row r="14" spans="1:8" ht="12.75">
      <c r="A14" s="468" t="s">
        <v>141</v>
      </c>
      <c r="B14" s="477">
        <v>302.076</v>
      </c>
      <c r="C14" s="477">
        <v>23.1</v>
      </c>
      <c r="D14" s="477">
        <v>6.98</v>
      </c>
      <c r="E14" s="477">
        <v>2.101</v>
      </c>
      <c r="F14" s="477">
        <v>1.848</v>
      </c>
      <c r="G14" s="469" t="s">
        <v>74</v>
      </c>
      <c r="H14" s="471" t="s">
        <v>74</v>
      </c>
    </row>
    <row r="15" spans="1:8" ht="12.75">
      <c r="A15" s="468" t="s">
        <v>209</v>
      </c>
      <c r="B15" s="477">
        <v>164.906</v>
      </c>
      <c r="C15" s="477">
        <v>43.1</v>
      </c>
      <c r="D15" s="477">
        <v>3.286</v>
      </c>
      <c r="E15" s="477">
        <v>30.761</v>
      </c>
      <c r="F15" s="477">
        <v>32.266</v>
      </c>
      <c r="G15" s="477">
        <v>16.185</v>
      </c>
      <c r="H15" s="478">
        <v>19.542</v>
      </c>
    </row>
    <row r="16" spans="1:8" ht="12.75">
      <c r="A16" s="468" t="s">
        <v>210</v>
      </c>
      <c r="B16" s="477">
        <v>71.834</v>
      </c>
      <c r="C16" s="477">
        <v>20.8</v>
      </c>
      <c r="D16" s="477">
        <v>1.495</v>
      </c>
      <c r="E16" s="477">
        <v>4.744</v>
      </c>
      <c r="F16" s="477">
        <v>4.018</v>
      </c>
      <c r="G16" s="469" t="s">
        <v>74</v>
      </c>
      <c r="H16" s="471" t="s">
        <v>74</v>
      </c>
    </row>
    <row r="17" spans="1:8" ht="12.75">
      <c r="A17" s="468" t="s">
        <v>211</v>
      </c>
      <c r="B17" s="477">
        <v>21044.996</v>
      </c>
      <c r="C17" s="477">
        <v>11.3</v>
      </c>
      <c r="D17" s="477">
        <v>237.071</v>
      </c>
      <c r="E17" s="477">
        <v>9.281</v>
      </c>
      <c r="F17" s="477">
        <v>10.626</v>
      </c>
      <c r="G17" s="477">
        <v>19.981</v>
      </c>
      <c r="H17" s="478">
        <v>21.072</v>
      </c>
    </row>
    <row r="18" spans="1:8" ht="12.75">
      <c r="A18" s="468" t="s">
        <v>144</v>
      </c>
      <c r="B18" s="477">
        <v>33.6</v>
      </c>
      <c r="C18" s="477">
        <v>19</v>
      </c>
      <c r="D18" s="477">
        <v>0.64</v>
      </c>
      <c r="E18" s="477">
        <v>0.757</v>
      </c>
      <c r="F18" s="477">
        <v>0.736</v>
      </c>
      <c r="G18" s="469" t="s">
        <v>74</v>
      </c>
      <c r="H18" s="471" t="s">
        <v>74</v>
      </c>
    </row>
    <row r="19" spans="1:8" ht="12.75">
      <c r="A19" s="468" t="s">
        <v>212</v>
      </c>
      <c r="B19" s="477">
        <v>6962</v>
      </c>
      <c r="C19" s="477">
        <v>18.4</v>
      </c>
      <c r="D19" s="477">
        <v>128.4</v>
      </c>
      <c r="E19" s="477">
        <v>120.958</v>
      </c>
      <c r="F19" s="477">
        <v>135.535</v>
      </c>
      <c r="G19" s="477">
        <v>10.417</v>
      </c>
      <c r="H19" s="478">
        <v>8.389</v>
      </c>
    </row>
    <row r="20" spans="1:8" ht="12.75">
      <c r="A20" s="468" t="s">
        <v>213</v>
      </c>
      <c r="B20" s="477">
        <v>7530.7</v>
      </c>
      <c r="C20" s="477">
        <v>10.8</v>
      </c>
      <c r="D20" s="477">
        <v>81.5</v>
      </c>
      <c r="E20" s="477">
        <v>20.114</v>
      </c>
      <c r="F20" s="477">
        <v>14.97</v>
      </c>
      <c r="G20" s="477">
        <v>0.81</v>
      </c>
      <c r="H20" s="478">
        <v>0.704</v>
      </c>
    </row>
    <row r="21" spans="1:8" ht="12.75">
      <c r="A21" s="468" t="s">
        <v>214</v>
      </c>
      <c r="B21" s="477">
        <v>677</v>
      </c>
      <c r="C21" s="477">
        <v>25.1</v>
      </c>
      <c r="D21" s="477">
        <v>17</v>
      </c>
      <c r="E21" s="477">
        <v>10.422</v>
      </c>
      <c r="F21" s="477">
        <v>10.049</v>
      </c>
      <c r="G21" s="477">
        <v>6.507</v>
      </c>
      <c r="H21" s="478">
        <v>7.961</v>
      </c>
    </row>
    <row r="22" spans="1:8" ht="12.75">
      <c r="A22" s="468" t="s">
        <v>215</v>
      </c>
      <c r="B22" s="477">
        <v>3307.5</v>
      </c>
      <c r="C22" s="477">
        <v>20.1</v>
      </c>
      <c r="D22" s="477">
        <v>66.5</v>
      </c>
      <c r="E22" s="477">
        <v>1.762</v>
      </c>
      <c r="F22" s="477">
        <v>1.615</v>
      </c>
      <c r="G22" s="477">
        <v>67.645</v>
      </c>
      <c r="H22" s="478">
        <v>46.568</v>
      </c>
    </row>
    <row r="23" spans="1:8" ht="12.75">
      <c r="A23" s="468" t="s">
        <v>148</v>
      </c>
      <c r="B23" s="477">
        <v>6347.554</v>
      </c>
      <c r="C23" s="477">
        <v>9.2</v>
      </c>
      <c r="D23" s="477">
        <v>58.394</v>
      </c>
      <c r="E23" s="477">
        <v>27.899</v>
      </c>
      <c r="F23" s="477">
        <v>24.689</v>
      </c>
      <c r="G23" s="477">
        <v>1.996</v>
      </c>
      <c r="H23" s="478">
        <v>0.995</v>
      </c>
    </row>
    <row r="24" spans="1:8" ht="12.75">
      <c r="A24" s="468" t="s">
        <v>216</v>
      </c>
      <c r="B24" s="477">
        <v>2200</v>
      </c>
      <c r="C24" s="477">
        <v>10.9</v>
      </c>
      <c r="D24" s="477">
        <v>23.885</v>
      </c>
      <c r="E24" s="477">
        <v>10.202</v>
      </c>
      <c r="F24" s="477">
        <v>8.111</v>
      </c>
      <c r="G24" s="469" t="s">
        <v>74</v>
      </c>
      <c r="H24" s="471" t="s">
        <v>74</v>
      </c>
    </row>
    <row r="25" spans="1:8" ht="12.75">
      <c r="A25" s="468" t="s">
        <v>217</v>
      </c>
      <c r="B25" s="477">
        <v>14993</v>
      </c>
      <c r="C25" s="477">
        <v>20</v>
      </c>
      <c r="D25" s="477">
        <v>300</v>
      </c>
      <c r="E25" s="477">
        <v>93.022</v>
      </c>
      <c r="F25" s="477">
        <v>101.422</v>
      </c>
      <c r="G25" s="477">
        <v>30.28</v>
      </c>
      <c r="H25" s="478">
        <v>55.348</v>
      </c>
    </row>
    <row r="26" spans="1:8" ht="12.75">
      <c r="A26" s="468" t="s">
        <v>152</v>
      </c>
      <c r="B26" s="477">
        <v>196.6</v>
      </c>
      <c r="C26" s="477">
        <v>19.8</v>
      </c>
      <c r="D26" s="477">
        <v>3.9</v>
      </c>
      <c r="E26" s="477">
        <v>4.418</v>
      </c>
      <c r="F26" s="477">
        <v>4.304</v>
      </c>
      <c r="G26" s="469" t="s">
        <v>74</v>
      </c>
      <c r="H26" s="471" t="s">
        <v>74</v>
      </c>
    </row>
    <row r="27" spans="1:8" ht="12.75">
      <c r="A27" s="468"/>
      <c r="B27" s="469"/>
      <c r="C27" s="470"/>
      <c r="D27" s="469"/>
      <c r="E27" s="469"/>
      <c r="F27" s="469"/>
      <c r="G27" s="469"/>
      <c r="H27" s="471"/>
    </row>
    <row r="28" spans="1:11" s="476" customFormat="1" ht="12.75">
      <c r="A28" s="472" t="s">
        <v>154</v>
      </c>
      <c r="B28" s="473"/>
      <c r="C28" s="474"/>
      <c r="D28" s="473"/>
      <c r="E28" s="473"/>
      <c r="F28" s="473"/>
      <c r="G28" s="473"/>
      <c r="H28" s="475"/>
      <c r="I28" s="458"/>
      <c r="J28" s="458"/>
      <c r="K28" s="458"/>
    </row>
    <row r="29" spans="1:8" ht="12.75">
      <c r="A29" s="468" t="s">
        <v>155</v>
      </c>
      <c r="B29" s="477">
        <v>2700</v>
      </c>
      <c r="C29" s="477">
        <v>19.9</v>
      </c>
      <c r="D29" s="477">
        <v>53.8</v>
      </c>
      <c r="E29" s="469" t="s">
        <v>74</v>
      </c>
      <c r="F29" s="469" t="s">
        <v>74</v>
      </c>
      <c r="G29" s="477">
        <v>6</v>
      </c>
      <c r="H29" s="478">
        <v>7.04</v>
      </c>
    </row>
    <row r="30" spans="1:8" ht="12.75">
      <c r="A30" s="468" t="s">
        <v>171</v>
      </c>
      <c r="B30" s="477">
        <v>192</v>
      </c>
      <c r="C30" s="477">
        <v>26</v>
      </c>
      <c r="D30" s="477">
        <v>5</v>
      </c>
      <c r="E30" s="477">
        <v>1.053</v>
      </c>
      <c r="F30" s="477">
        <v>1.091</v>
      </c>
      <c r="G30" s="469" t="s">
        <v>74</v>
      </c>
      <c r="H30" s="471" t="s">
        <v>74</v>
      </c>
    </row>
    <row r="31" spans="1:8" ht="12.75">
      <c r="A31" s="468" t="s">
        <v>174</v>
      </c>
      <c r="B31" s="477">
        <v>207.766</v>
      </c>
      <c r="C31" s="477">
        <v>8.6</v>
      </c>
      <c r="D31" s="477">
        <v>1.795</v>
      </c>
      <c r="E31" s="469" t="s">
        <v>74</v>
      </c>
      <c r="F31" s="469" t="s">
        <v>74</v>
      </c>
      <c r="G31" s="469" t="s">
        <v>74</v>
      </c>
      <c r="H31" s="471" t="s">
        <v>74</v>
      </c>
    </row>
    <row r="32" spans="1:8" ht="12.75">
      <c r="A32" s="468" t="s">
        <v>176</v>
      </c>
      <c r="B32" s="477">
        <v>82.99</v>
      </c>
      <c r="C32" s="477">
        <v>14.5</v>
      </c>
      <c r="D32" s="477">
        <v>1.2</v>
      </c>
      <c r="E32" s="469" t="s">
        <v>74</v>
      </c>
      <c r="F32" s="469" t="s">
        <v>74</v>
      </c>
      <c r="G32" s="469" t="s">
        <v>74</v>
      </c>
      <c r="H32" s="471" t="s">
        <v>74</v>
      </c>
    </row>
    <row r="33" spans="1:8" ht="12.75">
      <c r="A33" s="468" t="s">
        <v>156</v>
      </c>
      <c r="B33" s="477">
        <v>17.3</v>
      </c>
      <c r="C33" s="477">
        <v>18.9</v>
      </c>
      <c r="D33" s="469" t="s">
        <v>74</v>
      </c>
      <c r="E33" s="469" t="s">
        <v>74</v>
      </c>
      <c r="F33" s="469" t="s">
        <v>74</v>
      </c>
      <c r="G33" s="469" t="s">
        <v>74</v>
      </c>
      <c r="H33" s="471" t="s">
        <v>74</v>
      </c>
    </row>
    <row r="34" spans="1:8" ht="12.75">
      <c r="A34" s="468" t="s">
        <v>157</v>
      </c>
      <c r="B34" s="477">
        <v>95</v>
      </c>
      <c r="C34" s="477">
        <v>26.3</v>
      </c>
      <c r="D34" s="477">
        <v>2.5</v>
      </c>
      <c r="E34" s="469" t="s">
        <v>74</v>
      </c>
      <c r="F34" s="469" t="s">
        <v>74</v>
      </c>
      <c r="G34" s="469">
        <v>0.526</v>
      </c>
      <c r="H34" s="471" t="s">
        <v>74</v>
      </c>
    </row>
    <row r="35" spans="1:8" ht="12.75">
      <c r="A35" s="468" t="s">
        <v>158</v>
      </c>
      <c r="B35" s="477">
        <v>16</v>
      </c>
      <c r="C35" s="477">
        <v>21.9</v>
      </c>
      <c r="D35" s="469" t="s">
        <v>74</v>
      </c>
      <c r="E35" s="469" t="s">
        <v>74</v>
      </c>
      <c r="F35" s="469" t="s">
        <v>74</v>
      </c>
      <c r="G35" s="469" t="s">
        <v>74</v>
      </c>
      <c r="H35" s="471" t="s">
        <v>74</v>
      </c>
    </row>
    <row r="36" spans="1:8" ht="12.75">
      <c r="A36" s="468" t="s">
        <v>175</v>
      </c>
      <c r="B36" s="477">
        <v>29.5</v>
      </c>
      <c r="C36" s="477">
        <v>27.1</v>
      </c>
      <c r="D36" s="477">
        <v>0.8</v>
      </c>
      <c r="E36" s="469" t="s">
        <v>74</v>
      </c>
      <c r="F36" s="469" t="s">
        <v>74</v>
      </c>
      <c r="G36" s="469" t="s">
        <v>74</v>
      </c>
      <c r="H36" s="471" t="s">
        <v>74</v>
      </c>
    </row>
    <row r="37" spans="1:8" ht="12.75">
      <c r="A37" s="468" t="s">
        <v>159</v>
      </c>
      <c r="B37" s="477">
        <v>90</v>
      </c>
      <c r="C37" s="477">
        <v>12.2</v>
      </c>
      <c r="D37" s="477">
        <v>1.1</v>
      </c>
      <c r="E37" s="469" t="s">
        <v>74</v>
      </c>
      <c r="F37" s="469" t="s">
        <v>74</v>
      </c>
      <c r="G37" s="469" t="s">
        <v>74</v>
      </c>
      <c r="H37" s="471" t="s">
        <v>74</v>
      </c>
    </row>
    <row r="38" spans="1:8" ht="12.75">
      <c r="A38" s="468" t="s">
        <v>160</v>
      </c>
      <c r="B38" s="477">
        <v>33</v>
      </c>
      <c r="C38" s="477">
        <v>35.7</v>
      </c>
      <c r="D38" s="477">
        <v>1.178</v>
      </c>
      <c r="E38" s="469" t="s">
        <v>74</v>
      </c>
      <c r="F38" s="469" t="s">
        <v>74</v>
      </c>
      <c r="G38" s="469" t="s">
        <v>74</v>
      </c>
      <c r="H38" s="471" t="s">
        <v>74</v>
      </c>
    </row>
    <row r="39" spans="1:8" ht="12.75">
      <c r="A39" s="468" t="s">
        <v>342</v>
      </c>
      <c r="B39" s="477">
        <v>3972.7</v>
      </c>
      <c r="C39" s="477">
        <v>12.8</v>
      </c>
      <c r="D39" s="477">
        <v>50.968</v>
      </c>
      <c r="E39" s="469" t="s">
        <v>74</v>
      </c>
      <c r="F39" s="469" t="s">
        <v>74</v>
      </c>
      <c r="G39" s="469" t="s">
        <v>74</v>
      </c>
      <c r="H39" s="471" t="s">
        <v>74</v>
      </c>
    </row>
    <row r="40" spans="1:8" ht="12.75">
      <c r="A40" s="468" t="s">
        <v>170</v>
      </c>
      <c r="B40" s="477">
        <v>18100</v>
      </c>
      <c r="C40" s="477">
        <v>15.8</v>
      </c>
      <c r="D40" s="477">
        <v>286</v>
      </c>
      <c r="E40" s="469" t="s">
        <v>74</v>
      </c>
      <c r="F40" s="469" t="s">
        <v>74</v>
      </c>
      <c r="G40" s="477">
        <v>0.658</v>
      </c>
      <c r="H40" s="471" t="s">
        <v>74</v>
      </c>
    </row>
    <row r="41" spans="1:8" ht="12.75">
      <c r="A41" s="468"/>
      <c r="B41" s="469"/>
      <c r="C41" s="470"/>
      <c r="D41" s="469"/>
      <c r="E41" s="469"/>
      <c r="F41" s="469"/>
      <c r="G41" s="469"/>
      <c r="H41" s="471"/>
    </row>
    <row r="42" spans="1:11" s="476" customFormat="1" ht="12.75">
      <c r="A42" s="472" t="s">
        <v>371</v>
      </c>
      <c r="B42" s="473"/>
      <c r="C42" s="474"/>
      <c r="D42" s="473"/>
      <c r="E42" s="473"/>
      <c r="F42" s="473"/>
      <c r="G42" s="473"/>
      <c r="H42" s="475"/>
      <c r="I42" s="458"/>
      <c r="J42" s="458"/>
      <c r="K42" s="458"/>
    </row>
    <row r="43" spans="1:8" ht="12.75">
      <c r="A43" s="468" t="s">
        <v>218</v>
      </c>
      <c r="B43" s="477">
        <v>4450</v>
      </c>
      <c r="C43" s="477">
        <v>11.3</v>
      </c>
      <c r="D43" s="477">
        <v>50.3</v>
      </c>
      <c r="E43" s="477">
        <v>1.071</v>
      </c>
      <c r="F43" s="469" t="s">
        <v>74</v>
      </c>
      <c r="G43" s="477">
        <v>0.996</v>
      </c>
      <c r="H43" s="478">
        <v>1.979</v>
      </c>
    </row>
    <row r="44" spans="1:8" ht="12.75">
      <c r="A44" s="468" t="s">
        <v>219</v>
      </c>
      <c r="B44" s="477">
        <v>31841</v>
      </c>
      <c r="C44" s="477">
        <v>20.2</v>
      </c>
      <c r="D44" s="477">
        <v>644</v>
      </c>
      <c r="E44" s="469" t="s">
        <v>74</v>
      </c>
      <c r="F44" s="477">
        <v>0.501</v>
      </c>
      <c r="G44" s="477">
        <v>306.523</v>
      </c>
      <c r="H44" s="478">
        <v>294.601</v>
      </c>
    </row>
    <row r="45" spans="1:8" ht="12.75">
      <c r="A45" s="468" t="s">
        <v>220</v>
      </c>
      <c r="B45" s="477">
        <v>4286</v>
      </c>
      <c r="C45" s="477">
        <v>16</v>
      </c>
      <c r="D45" s="477">
        <v>68.576</v>
      </c>
      <c r="E45" s="477">
        <v>3.648</v>
      </c>
      <c r="F45" s="477">
        <v>2.527</v>
      </c>
      <c r="G45" s="469" t="s">
        <v>74</v>
      </c>
      <c r="H45" s="471" t="s">
        <v>74</v>
      </c>
    </row>
    <row r="46" spans="1:8" ht="12.75">
      <c r="A46" s="468" t="s">
        <v>221</v>
      </c>
      <c r="B46" s="477">
        <v>695</v>
      </c>
      <c r="C46" s="477">
        <v>21.2</v>
      </c>
      <c r="D46" s="477">
        <v>14.7</v>
      </c>
      <c r="E46" s="477">
        <v>17.238</v>
      </c>
      <c r="F46" s="477">
        <v>17.039</v>
      </c>
      <c r="G46" s="469" t="s">
        <v>74</v>
      </c>
      <c r="H46" s="471" t="s">
        <v>74</v>
      </c>
    </row>
    <row r="47" spans="1:8" ht="12.75">
      <c r="A47" s="468" t="s">
        <v>222</v>
      </c>
      <c r="B47" s="477">
        <v>3350.8</v>
      </c>
      <c r="C47" s="477">
        <v>29.6</v>
      </c>
      <c r="D47" s="477">
        <v>99.3</v>
      </c>
      <c r="E47" s="477">
        <v>66.778</v>
      </c>
      <c r="F47" s="477">
        <v>74.095</v>
      </c>
      <c r="G47" s="477">
        <v>3.567</v>
      </c>
      <c r="H47" s="478">
        <v>3.448</v>
      </c>
    </row>
    <row r="48" spans="1:8" ht="12.75">
      <c r="A48" s="468" t="s">
        <v>223</v>
      </c>
      <c r="B48" s="477">
        <v>554.966</v>
      </c>
      <c r="C48" s="477">
        <v>15.6</v>
      </c>
      <c r="D48" s="477">
        <v>8.676</v>
      </c>
      <c r="E48" s="469" t="s">
        <v>74</v>
      </c>
      <c r="F48" s="469" t="s">
        <v>74</v>
      </c>
      <c r="G48" s="477">
        <v>1.5</v>
      </c>
      <c r="H48" s="478">
        <v>1.518</v>
      </c>
    </row>
    <row r="49" spans="1:8" ht="12.75">
      <c r="A49" s="468" t="s">
        <v>224</v>
      </c>
      <c r="B49" s="477">
        <v>3.65</v>
      </c>
      <c r="C49" s="477">
        <v>31</v>
      </c>
      <c r="D49" s="469" t="s">
        <v>74</v>
      </c>
      <c r="E49" s="477">
        <v>26.849</v>
      </c>
      <c r="F49" s="477">
        <v>24.96</v>
      </c>
      <c r="G49" s="469" t="s">
        <v>74</v>
      </c>
      <c r="H49" s="471" t="s">
        <v>74</v>
      </c>
    </row>
    <row r="50" spans="1:8" ht="12.75">
      <c r="A50" s="468" t="s">
        <v>225</v>
      </c>
      <c r="B50" s="477">
        <v>2387.25</v>
      </c>
      <c r="C50" s="477">
        <v>16</v>
      </c>
      <c r="D50" s="477">
        <v>38.196</v>
      </c>
      <c r="E50" s="477">
        <v>48.895</v>
      </c>
      <c r="F50" s="477">
        <v>46.964</v>
      </c>
      <c r="G50" s="469" t="s">
        <v>74</v>
      </c>
      <c r="H50" s="471" t="s">
        <v>74</v>
      </c>
    </row>
    <row r="51" spans="1:8" ht="12.75">
      <c r="A51" s="468" t="s">
        <v>226</v>
      </c>
      <c r="B51" s="477">
        <v>1203.5</v>
      </c>
      <c r="C51" s="477">
        <v>20.9</v>
      </c>
      <c r="D51" s="477">
        <v>25.1</v>
      </c>
      <c r="E51" s="477">
        <v>0.791</v>
      </c>
      <c r="F51" s="477">
        <v>0.918</v>
      </c>
      <c r="G51" s="469" t="s">
        <v>74</v>
      </c>
      <c r="H51" s="478">
        <v>0.599</v>
      </c>
    </row>
    <row r="52" spans="1:8" ht="12.75">
      <c r="A52" s="468" t="s">
        <v>227</v>
      </c>
      <c r="B52" s="477">
        <v>29365.468</v>
      </c>
      <c r="C52" s="477">
        <v>17.8</v>
      </c>
      <c r="D52" s="477">
        <v>521.29</v>
      </c>
      <c r="E52" s="477">
        <v>3.537</v>
      </c>
      <c r="F52" s="477">
        <v>3.037</v>
      </c>
      <c r="G52" s="477">
        <v>346.404</v>
      </c>
      <c r="H52" s="478">
        <v>341.685</v>
      </c>
    </row>
    <row r="53" spans="1:8" ht="13.5" thickBot="1">
      <c r="A53" s="479" t="s">
        <v>228</v>
      </c>
      <c r="B53" s="480">
        <v>293.586</v>
      </c>
      <c r="C53" s="480">
        <v>20.1</v>
      </c>
      <c r="D53" s="480">
        <v>5.914</v>
      </c>
      <c r="E53" s="480">
        <v>6.726</v>
      </c>
      <c r="F53" s="480">
        <v>6.892</v>
      </c>
      <c r="G53" s="481" t="s">
        <v>74</v>
      </c>
      <c r="H53" s="482" t="s">
        <v>74</v>
      </c>
    </row>
    <row r="54" spans="1:8" ht="12.75">
      <c r="A54" s="459" t="s">
        <v>319</v>
      </c>
      <c r="B54" s="459"/>
      <c r="C54" s="459"/>
      <c r="D54" s="459"/>
      <c r="E54" s="459"/>
      <c r="F54" s="459"/>
      <c r="G54" s="459"/>
      <c r="H54" s="459"/>
    </row>
    <row r="55" spans="1:8" ht="12.75">
      <c r="A55" s="459"/>
      <c r="B55" s="459"/>
      <c r="C55" s="459"/>
      <c r="D55" s="459"/>
      <c r="E55" s="459"/>
      <c r="F55" s="459"/>
      <c r="G55" s="459"/>
      <c r="H55" s="459"/>
    </row>
    <row r="136" ht="12.75">
      <c r="A136" s="483" t="s">
        <v>320</v>
      </c>
    </row>
    <row r="138" ht="12.75">
      <c r="A138" s="483" t="s">
        <v>321</v>
      </c>
    </row>
    <row r="140" ht="12.75">
      <c r="A140" s="483" t="s">
        <v>322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3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420" customWidth="1"/>
    <col min="2" max="8" width="15.7109375" style="420" customWidth="1"/>
    <col min="9" max="9" width="12.57421875" style="420" customWidth="1"/>
    <col min="10" max="10" width="15.140625" style="420" customWidth="1"/>
    <col min="11" max="11" width="12.57421875" style="420" customWidth="1"/>
    <col min="12" max="12" width="26.7109375" style="420" customWidth="1"/>
    <col min="13" max="13" width="2.28125" style="420" customWidth="1"/>
    <col min="14" max="14" width="20.28125" style="420" customWidth="1"/>
    <col min="15" max="15" width="2.28125" style="420" customWidth="1"/>
    <col min="16" max="16" width="20.28125" style="420" customWidth="1"/>
    <col min="17" max="17" width="2.28125" style="420" customWidth="1"/>
    <col min="18" max="18" width="20.28125" style="420" customWidth="1"/>
    <col min="19" max="19" width="2.28125" style="420" customWidth="1"/>
    <col min="20" max="20" width="20.28125" style="420" customWidth="1"/>
    <col min="21" max="21" width="2.28125" style="420" customWidth="1"/>
    <col min="22" max="22" width="20.28125" style="420" customWidth="1"/>
    <col min="23" max="23" width="2.28125" style="420" customWidth="1"/>
    <col min="24" max="24" width="20.28125" style="420" customWidth="1"/>
    <col min="25" max="25" width="2.28125" style="420" customWidth="1"/>
    <col min="26" max="26" width="20.28125" style="420" customWidth="1"/>
    <col min="27" max="27" width="2.28125" style="420" customWidth="1"/>
    <col min="28" max="28" width="17.7109375" style="420" customWidth="1"/>
    <col min="29" max="16384" width="12.57421875" style="420" customWidth="1"/>
  </cols>
  <sheetData>
    <row r="1" spans="1:8" s="419" customFormat="1" ht="18">
      <c r="A1" s="779" t="s">
        <v>0</v>
      </c>
      <c r="B1" s="779"/>
      <c r="C1" s="779"/>
      <c r="D1" s="779"/>
      <c r="E1" s="779"/>
      <c r="F1" s="779"/>
      <c r="G1" s="779"/>
      <c r="H1" s="779"/>
    </row>
    <row r="3" spans="1:8" s="440" customFormat="1" ht="15">
      <c r="A3" s="822" t="s">
        <v>387</v>
      </c>
      <c r="B3" s="822"/>
      <c r="C3" s="822"/>
      <c r="D3" s="822"/>
      <c r="E3" s="822"/>
      <c r="F3" s="822"/>
      <c r="G3" s="822"/>
      <c r="H3" s="822"/>
    </row>
    <row r="4" s="440" customFormat="1" ht="14.25"/>
    <row r="5" spans="1:8" ht="12.75">
      <c r="A5" s="421"/>
      <c r="B5" s="819" t="s">
        <v>39</v>
      </c>
      <c r="C5" s="820"/>
      <c r="D5" s="820"/>
      <c r="E5" s="821"/>
      <c r="F5" s="819" t="s">
        <v>53</v>
      </c>
      <c r="G5" s="820"/>
      <c r="H5" s="820"/>
    </row>
    <row r="6" spans="1:8" ht="12.75">
      <c r="A6" s="423" t="s">
        <v>1</v>
      </c>
      <c r="B6" s="424" t="s">
        <v>54</v>
      </c>
      <c r="C6" s="425"/>
      <c r="D6" s="425"/>
      <c r="E6" s="425"/>
      <c r="F6" s="424" t="s">
        <v>54</v>
      </c>
      <c r="G6" s="425"/>
      <c r="H6" s="441"/>
    </row>
    <row r="7" spans="1:28" ht="13.5" thickBot="1">
      <c r="A7" s="422"/>
      <c r="B7" s="424" t="s">
        <v>41</v>
      </c>
      <c r="C7" s="424" t="s">
        <v>55</v>
      </c>
      <c r="D7" s="424" t="s">
        <v>30</v>
      </c>
      <c r="E7" s="424" t="s">
        <v>10</v>
      </c>
      <c r="F7" s="424" t="s">
        <v>41</v>
      </c>
      <c r="G7" s="424" t="s">
        <v>55</v>
      </c>
      <c r="H7" s="426" t="s">
        <v>30</v>
      </c>
      <c r="AB7" s="442"/>
    </row>
    <row r="8" spans="1:30" ht="12.75">
      <c r="A8" s="37">
        <v>1985</v>
      </c>
      <c r="B8" s="427">
        <v>1031</v>
      </c>
      <c r="C8" s="427">
        <v>665</v>
      </c>
      <c r="D8" s="427">
        <v>268</v>
      </c>
      <c r="E8" s="427">
        <v>1964</v>
      </c>
      <c r="F8" s="443">
        <v>5.001939864209505</v>
      </c>
      <c r="G8" s="443">
        <v>10.606015037593984</v>
      </c>
      <c r="H8" s="444">
        <v>19.171641791044777</v>
      </c>
      <c r="AB8" s="430"/>
      <c r="AD8" s="430"/>
    </row>
    <row r="9" spans="1:30" ht="12.75">
      <c r="A9" s="41">
        <v>1986</v>
      </c>
      <c r="B9" s="431">
        <v>1076</v>
      </c>
      <c r="C9" s="431">
        <v>661</v>
      </c>
      <c r="D9" s="431">
        <v>272</v>
      </c>
      <c r="E9" s="431">
        <v>2009</v>
      </c>
      <c r="F9" s="445">
        <v>4.898698884758364</v>
      </c>
      <c r="G9" s="445">
        <v>10.907715582450832</v>
      </c>
      <c r="H9" s="446">
        <v>19.3125</v>
      </c>
      <c r="AB9" s="430"/>
      <c r="AD9" s="430"/>
    </row>
    <row r="10" spans="1:30" ht="12.75">
      <c r="A10" s="41">
        <v>1987</v>
      </c>
      <c r="B10" s="431">
        <v>1282</v>
      </c>
      <c r="C10" s="431">
        <v>700</v>
      </c>
      <c r="D10" s="431">
        <v>257</v>
      </c>
      <c r="E10" s="431">
        <v>2239</v>
      </c>
      <c r="F10" s="445">
        <v>4.8198127925117005</v>
      </c>
      <c r="G10" s="445">
        <v>10.01142857142857</v>
      </c>
      <c r="H10" s="446">
        <v>19.525291828793776</v>
      </c>
      <c r="AB10" s="430"/>
      <c r="AD10" s="430"/>
    </row>
    <row r="11" spans="1:30" ht="12.75">
      <c r="A11" s="41">
        <v>1988</v>
      </c>
      <c r="B11" s="431">
        <v>1554</v>
      </c>
      <c r="C11" s="431">
        <v>787</v>
      </c>
      <c r="D11" s="431">
        <v>264</v>
      </c>
      <c r="E11" s="431">
        <v>2605</v>
      </c>
      <c r="F11" s="445">
        <v>4.645431145431146</v>
      </c>
      <c r="G11" s="445">
        <v>9.749682337992375</v>
      </c>
      <c r="H11" s="446">
        <v>18.560606060606062</v>
      </c>
      <c r="AB11" s="442"/>
      <c r="AD11" s="430"/>
    </row>
    <row r="12" spans="1:30" ht="12.75">
      <c r="A12" s="41">
        <v>1989</v>
      </c>
      <c r="B12" s="431">
        <v>1476</v>
      </c>
      <c r="C12" s="431">
        <v>557</v>
      </c>
      <c r="D12" s="431">
        <v>255</v>
      </c>
      <c r="E12" s="431">
        <v>2288</v>
      </c>
      <c r="F12" s="445">
        <v>4.62059620596206</v>
      </c>
      <c r="G12" s="445">
        <v>10.359066427289049</v>
      </c>
      <c r="H12" s="446">
        <v>19.301960784313724</v>
      </c>
      <c r="AB12" s="430"/>
      <c r="AD12" s="430"/>
    </row>
    <row r="13" spans="1:30" ht="12.75">
      <c r="A13" s="41">
        <v>1990</v>
      </c>
      <c r="B13" s="431">
        <v>1448</v>
      </c>
      <c r="C13" s="431">
        <v>475</v>
      </c>
      <c r="D13" s="431">
        <v>241</v>
      </c>
      <c r="E13" s="431">
        <v>2164</v>
      </c>
      <c r="F13" s="445">
        <v>4.681629834254144</v>
      </c>
      <c r="G13" s="445">
        <v>10.191578947368422</v>
      </c>
      <c r="H13" s="446">
        <v>19.904564315352697</v>
      </c>
      <c r="AB13" s="430"/>
      <c r="AD13" s="430"/>
    </row>
    <row r="14" spans="1:30" ht="12.75">
      <c r="A14" s="45" t="s">
        <v>23</v>
      </c>
      <c r="B14" s="431">
        <v>1322</v>
      </c>
      <c r="C14" s="431">
        <v>400</v>
      </c>
      <c r="D14" s="431">
        <v>282</v>
      </c>
      <c r="E14" s="431">
        <v>2004</v>
      </c>
      <c r="F14" s="445">
        <v>4.7328290468986385</v>
      </c>
      <c r="G14" s="445">
        <v>10.85075</v>
      </c>
      <c r="H14" s="446">
        <v>16.902127659574468</v>
      </c>
      <c r="AB14" s="430"/>
      <c r="AD14" s="430"/>
    </row>
    <row r="15" spans="1:30" ht="12.75">
      <c r="A15" s="41">
        <v>1992</v>
      </c>
      <c r="B15" s="431">
        <v>1305</v>
      </c>
      <c r="C15" s="431">
        <v>416</v>
      </c>
      <c r="D15" s="431">
        <v>294</v>
      </c>
      <c r="E15" s="431">
        <v>2015</v>
      </c>
      <c r="F15" s="445">
        <v>4.934099616858237</v>
      </c>
      <c r="G15" s="445">
        <v>11.122596153846153</v>
      </c>
      <c r="H15" s="446">
        <v>17.03061224489796</v>
      </c>
      <c r="AB15" s="430"/>
      <c r="AD15" s="430"/>
    </row>
    <row r="16" spans="1:30" ht="12.75">
      <c r="A16" s="41">
        <v>1993</v>
      </c>
      <c r="B16" s="431">
        <v>1272</v>
      </c>
      <c r="C16" s="431">
        <v>407</v>
      </c>
      <c r="D16" s="431">
        <v>284</v>
      </c>
      <c r="E16" s="431">
        <v>1963</v>
      </c>
      <c r="F16" s="445">
        <v>4.955188679245283</v>
      </c>
      <c r="G16" s="445">
        <v>11.14004914004914</v>
      </c>
      <c r="H16" s="446">
        <v>17.27112676056338</v>
      </c>
      <c r="AB16" s="442"/>
      <c r="AD16" s="430"/>
    </row>
    <row r="17" spans="1:30" ht="12.75">
      <c r="A17" s="41">
        <v>1994</v>
      </c>
      <c r="B17" s="431">
        <v>1178</v>
      </c>
      <c r="C17" s="431">
        <v>330</v>
      </c>
      <c r="D17" s="431">
        <v>251</v>
      </c>
      <c r="E17" s="431">
        <v>1759</v>
      </c>
      <c r="F17" s="445">
        <v>4.938879456706282</v>
      </c>
      <c r="G17" s="445">
        <v>11.887878787878789</v>
      </c>
      <c r="H17" s="446">
        <v>17.693227091633467</v>
      </c>
      <c r="AB17" s="430"/>
      <c r="AD17" s="430"/>
    </row>
    <row r="18" spans="1:8" ht="12.75">
      <c r="A18" s="41">
        <v>1995</v>
      </c>
      <c r="B18" s="431">
        <v>1110</v>
      </c>
      <c r="C18" s="431">
        <v>311</v>
      </c>
      <c r="D18" s="431">
        <v>242</v>
      </c>
      <c r="E18" s="431">
        <v>1663</v>
      </c>
      <c r="F18" s="445">
        <v>5.04954954954955</v>
      </c>
      <c r="G18" s="445">
        <v>12.305466237942122</v>
      </c>
      <c r="H18" s="446">
        <v>18.041322314049587</v>
      </c>
    </row>
    <row r="19" spans="1:10" ht="12.75">
      <c r="A19" s="41">
        <v>1996</v>
      </c>
      <c r="B19" s="425">
        <v>1077.482</v>
      </c>
      <c r="C19" s="425">
        <v>293.937</v>
      </c>
      <c r="D19" s="425">
        <v>234.206</v>
      </c>
      <c r="E19" s="431">
        <v>1605.625</v>
      </c>
      <c r="F19" s="445">
        <v>4.994236562652555</v>
      </c>
      <c r="G19" s="445">
        <v>12.23153260732742</v>
      </c>
      <c r="H19" s="446">
        <v>17.679307959659447</v>
      </c>
      <c r="I19" s="430"/>
      <c r="J19" s="430"/>
    </row>
    <row r="20" spans="1:10" ht="12.75">
      <c r="A20" s="41">
        <v>1997</v>
      </c>
      <c r="B20" s="425">
        <v>1127.633</v>
      </c>
      <c r="C20" s="425">
        <v>388.102</v>
      </c>
      <c r="D20" s="425">
        <v>294.736</v>
      </c>
      <c r="E20" s="431">
        <v>1810.471</v>
      </c>
      <c r="F20" s="445">
        <v>5.316800767625637</v>
      </c>
      <c r="G20" s="445">
        <v>11.925215536121948</v>
      </c>
      <c r="H20" s="446">
        <v>17.94622984637099</v>
      </c>
      <c r="I20" s="430"/>
      <c r="J20" s="430"/>
    </row>
    <row r="21" spans="1:8" ht="12.75">
      <c r="A21" s="41">
        <v>1998</v>
      </c>
      <c r="B21" s="425">
        <v>1314.134</v>
      </c>
      <c r="C21" s="425">
        <v>326.242</v>
      </c>
      <c r="D21" s="425">
        <v>280.178</v>
      </c>
      <c r="E21" s="431">
        <v>1920.554</v>
      </c>
      <c r="F21" s="445">
        <v>5.2</v>
      </c>
      <c r="G21" s="445">
        <v>13.2</v>
      </c>
      <c r="H21" s="446">
        <v>18.7</v>
      </c>
    </row>
    <row r="22" spans="1:9" ht="12.75">
      <c r="A22" s="41">
        <v>1999</v>
      </c>
      <c r="B22" s="425">
        <v>1346</v>
      </c>
      <c r="C22" s="425">
        <v>315</v>
      </c>
      <c r="D22" s="425">
        <v>289</v>
      </c>
      <c r="E22" s="431">
        <v>1949</v>
      </c>
      <c r="F22" s="445">
        <v>5.1</v>
      </c>
      <c r="G22" s="445">
        <v>13.6</v>
      </c>
      <c r="H22" s="446">
        <v>19.8</v>
      </c>
      <c r="I22" s="447"/>
    </row>
    <row r="23" spans="1:9" ht="12.75">
      <c r="A23" s="41">
        <v>2000</v>
      </c>
      <c r="B23" s="425">
        <v>1405.753</v>
      </c>
      <c r="C23" s="425">
        <v>274.652</v>
      </c>
      <c r="D23" s="425">
        <v>270.692</v>
      </c>
      <c r="E23" s="431">
        <f>SUM(B23:D23)</f>
        <v>1951.097</v>
      </c>
      <c r="F23" s="445">
        <v>5.2</v>
      </c>
      <c r="G23" s="445">
        <v>13.9</v>
      </c>
      <c r="H23" s="446">
        <v>20</v>
      </c>
      <c r="I23" s="447"/>
    </row>
    <row r="24" spans="1:9" ht="12.75">
      <c r="A24" s="8" t="s">
        <v>338</v>
      </c>
      <c r="B24" s="425">
        <v>1235.6607164876</v>
      </c>
      <c r="C24" s="425">
        <v>236.588027845692</v>
      </c>
      <c r="D24" s="425">
        <v>286.695503593254</v>
      </c>
      <c r="E24" s="431">
        <v>1758.94424792655</v>
      </c>
      <c r="F24" s="445">
        <v>5.249625903209117</v>
      </c>
      <c r="G24" s="445">
        <v>13.304610584200764</v>
      </c>
      <c r="H24" s="446">
        <v>20.00190465001516</v>
      </c>
      <c r="I24" s="447"/>
    </row>
    <row r="25" spans="1:9" ht="13.5" thickBot="1">
      <c r="A25" s="14" t="s">
        <v>393</v>
      </c>
      <c r="B25" s="434">
        <v>1275.961</v>
      </c>
      <c r="C25" s="434">
        <v>261.395</v>
      </c>
      <c r="D25" s="434">
        <v>292.002</v>
      </c>
      <c r="E25" s="436">
        <v>1829.358</v>
      </c>
      <c r="F25" s="448">
        <v>5.116684560743894</v>
      </c>
      <c r="G25" s="448">
        <v>11.594365999504973</v>
      </c>
      <c r="H25" s="449">
        <v>18.952704414878188</v>
      </c>
      <c r="I25" s="447"/>
    </row>
    <row r="26" ht="12.75">
      <c r="I26" s="447"/>
    </row>
    <row r="27" ht="12.75">
      <c r="I27" s="447"/>
    </row>
    <row r="28" spans="2:8" ht="12.75">
      <c r="B28" s="439"/>
      <c r="C28" s="439"/>
      <c r="D28" s="439"/>
      <c r="F28" s="450"/>
      <c r="G28" s="450"/>
      <c r="H28" s="450"/>
    </row>
    <row r="29" spans="2:8" ht="12.75">
      <c r="B29" s="439"/>
      <c r="C29" s="439"/>
      <c r="D29" s="439"/>
      <c r="F29" s="451"/>
      <c r="G29" s="451"/>
      <c r="H29" s="451"/>
    </row>
    <row r="30" spans="2:4" ht="12.75">
      <c r="B30" s="439"/>
      <c r="C30" s="439"/>
      <c r="D30" s="439"/>
    </row>
    <row r="31" spans="2:4" ht="12.75">
      <c r="B31" s="439"/>
      <c r="C31" s="439"/>
      <c r="D31" s="439"/>
    </row>
    <row r="32" spans="2:4" ht="12.75">
      <c r="B32" s="439"/>
      <c r="C32" s="439"/>
      <c r="D32" s="439"/>
    </row>
    <row r="33" spans="2:4" ht="12.75">
      <c r="B33" s="439"/>
      <c r="C33" s="439"/>
      <c r="D33" s="439"/>
    </row>
    <row r="34" spans="2:4" ht="12.75">
      <c r="B34" s="439"/>
      <c r="C34" s="439"/>
      <c r="D34" s="439"/>
    </row>
  </sheetData>
  <mergeCells count="4"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  <ignoredErrors>
    <ignoredError sqref="A24:A25" numberStoredAsText="1"/>
    <ignoredError sqref="E23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 transitionEvaluation="1"/>
  <dimension ref="A1:I3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420" customWidth="1"/>
    <col min="2" max="8" width="15.7109375" style="420" customWidth="1"/>
    <col min="9" max="9" width="12.57421875" style="420" customWidth="1"/>
    <col min="10" max="10" width="15.140625" style="420" customWidth="1"/>
    <col min="11" max="11" width="12.57421875" style="420" customWidth="1"/>
    <col min="12" max="12" width="26.7109375" style="420" customWidth="1"/>
    <col min="13" max="13" width="2.28125" style="420" customWidth="1"/>
    <col min="14" max="14" width="20.28125" style="420" customWidth="1"/>
    <col min="15" max="15" width="2.28125" style="420" customWidth="1"/>
    <col min="16" max="16" width="20.28125" style="420" customWidth="1"/>
    <col min="17" max="17" width="2.28125" style="420" customWidth="1"/>
    <col min="18" max="18" width="20.28125" style="420" customWidth="1"/>
    <col min="19" max="19" width="2.28125" style="420" customWidth="1"/>
    <col min="20" max="20" width="20.28125" style="420" customWidth="1"/>
    <col min="21" max="21" width="2.28125" style="420" customWidth="1"/>
    <col min="22" max="22" width="20.28125" style="420" customWidth="1"/>
    <col min="23" max="23" width="2.28125" style="420" customWidth="1"/>
    <col min="24" max="24" width="20.28125" style="420" customWidth="1"/>
    <col min="25" max="25" width="2.28125" style="420" customWidth="1"/>
    <col min="26" max="26" width="20.28125" style="420" customWidth="1"/>
    <col min="27" max="27" width="2.28125" style="420" customWidth="1"/>
    <col min="28" max="28" width="17.7109375" style="420" customWidth="1"/>
    <col min="29" max="16384" width="12.57421875" style="420" customWidth="1"/>
  </cols>
  <sheetData>
    <row r="1" spans="1:8" s="419" customFormat="1" ht="18">
      <c r="A1" s="779" t="s">
        <v>0</v>
      </c>
      <c r="B1" s="779"/>
      <c r="C1" s="779"/>
      <c r="D1" s="779"/>
      <c r="E1" s="779"/>
      <c r="F1" s="779"/>
      <c r="G1" s="779"/>
      <c r="H1" s="779"/>
    </row>
    <row r="3" spans="1:8" ht="15">
      <c r="A3" s="822" t="s">
        <v>56</v>
      </c>
      <c r="B3" s="822"/>
      <c r="C3" s="822"/>
      <c r="D3" s="822"/>
      <c r="E3" s="822"/>
      <c r="F3" s="822"/>
      <c r="G3" s="822"/>
      <c r="H3" s="822"/>
    </row>
    <row r="4" ht="12.75">
      <c r="A4" s="420" t="s">
        <v>57</v>
      </c>
    </row>
    <row r="5" spans="1:8" ht="12.75">
      <c r="A5" s="421"/>
      <c r="B5" s="826" t="s">
        <v>58</v>
      </c>
      <c r="C5" s="827"/>
      <c r="D5" s="827"/>
      <c r="E5" s="828"/>
      <c r="F5" s="826" t="s">
        <v>59</v>
      </c>
      <c r="G5" s="827"/>
      <c r="H5" s="827"/>
    </row>
    <row r="6" spans="1:8" ht="12.75">
      <c r="A6" s="422"/>
      <c r="B6" s="823" t="s">
        <v>25</v>
      </c>
      <c r="C6" s="824"/>
      <c r="D6" s="824"/>
      <c r="E6" s="825"/>
      <c r="F6" s="823" t="s">
        <v>60</v>
      </c>
      <c r="G6" s="824"/>
      <c r="H6" s="824"/>
    </row>
    <row r="7" spans="1:8" ht="12.75">
      <c r="A7" s="423" t="s">
        <v>1</v>
      </c>
      <c r="B7" s="424" t="s">
        <v>54</v>
      </c>
      <c r="C7" s="425"/>
      <c r="D7" s="425"/>
      <c r="E7" s="425"/>
      <c r="F7" s="424" t="s">
        <v>61</v>
      </c>
      <c r="G7" s="424" t="s">
        <v>62</v>
      </c>
      <c r="H7" s="426" t="s">
        <v>4</v>
      </c>
    </row>
    <row r="8" spans="1:8" ht="13.5" thickBot="1">
      <c r="A8" s="422"/>
      <c r="B8" s="424" t="s">
        <v>41</v>
      </c>
      <c r="C8" s="424" t="s">
        <v>55</v>
      </c>
      <c r="D8" s="424" t="s">
        <v>30</v>
      </c>
      <c r="E8" s="424" t="s">
        <v>10</v>
      </c>
      <c r="F8" s="424" t="s">
        <v>45</v>
      </c>
      <c r="G8" s="424" t="s">
        <v>63</v>
      </c>
      <c r="H8" s="426" t="s">
        <v>48</v>
      </c>
    </row>
    <row r="9" spans="1:9" ht="12.75">
      <c r="A9" s="37">
        <v>1985</v>
      </c>
      <c r="B9" s="427">
        <v>5157</v>
      </c>
      <c r="C9" s="427">
        <v>7053</v>
      </c>
      <c r="D9" s="427">
        <v>5138</v>
      </c>
      <c r="E9" s="427">
        <v>17348</v>
      </c>
      <c r="F9" s="428">
        <v>273.346315194788</v>
      </c>
      <c r="G9" s="428">
        <v>180.56807664106356</v>
      </c>
      <c r="H9" s="429">
        <v>42.94832497926508</v>
      </c>
      <c r="I9" s="430"/>
    </row>
    <row r="10" spans="1:9" ht="12.75">
      <c r="A10" s="41">
        <v>1986</v>
      </c>
      <c r="B10" s="431">
        <v>5271</v>
      </c>
      <c r="C10" s="431">
        <v>7210</v>
      </c>
      <c r="D10" s="431">
        <v>5253</v>
      </c>
      <c r="E10" s="431">
        <v>17734</v>
      </c>
      <c r="F10" s="432">
        <v>291.6771843784934</v>
      </c>
      <c r="G10" s="432">
        <v>193.79034293750678</v>
      </c>
      <c r="H10" s="433">
        <v>48.36344403976296</v>
      </c>
      <c r="I10" s="430"/>
    </row>
    <row r="11" spans="1:9" ht="12.75">
      <c r="A11" s="41">
        <v>1987</v>
      </c>
      <c r="B11" s="431">
        <v>6179</v>
      </c>
      <c r="C11" s="431">
        <v>7008</v>
      </c>
      <c r="D11" s="431">
        <v>5018</v>
      </c>
      <c r="E11" s="431">
        <v>18205</v>
      </c>
      <c r="F11" s="432">
        <v>302.81994879376873</v>
      </c>
      <c r="G11" s="432">
        <v>194.96231654105515</v>
      </c>
      <c r="H11" s="433">
        <v>47.07727813638167</v>
      </c>
      <c r="I11" s="430"/>
    </row>
    <row r="12" spans="1:9" ht="12.75">
      <c r="A12" s="41">
        <v>1988</v>
      </c>
      <c r="B12" s="431">
        <v>7219</v>
      </c>
      <c r="C12" s="431">
        <v>7673</v>
      </c>
      <c r="D12" s="431">
        <v>4900</v>
      </c>
      <c r="E12" s="431">
        <v>19792</v>
      </c>
      <c r="F12" s="432">
        <v>302.5014123784453</v>
      </c>
      <c r="G12" s="432">
        <v>197.29424350606422</v>
      </c>
      <c r="H12" s="433">
        <v>52.672700828194685</v>
      </c>
      <c r="I12" s="430"/>
    </row>
    <row r="13" spans="1:9" ht="12.75">
      <c r="A13" s="41">
        <v>1989</v>
      </c>
      <c r="B13" s="431">
        <v>6820</v>
      </c>
      <c r="C13" s="431">
        <v>5770</v>
      </c>
      <c r="D13" s="431">
        <v>4922</v>
      </c>
      <c r="E13" s="431">
        <v>17512</v>
      </c>
      <c r="F13" s="432">
        <v>326.8724532112077</v>
      </c>
      <c r="G13" s="432">
        <v>205.69038260430568</v>
      </c>
      <c r="H13" s="433">
        <v>56.02634837065619</v>
      </c>
      <c r="I13" s="430"/>
    </row>
    <row r="14" spans="1:9" ht="12.75">
      <c r="A14" s="41">
        <v>1990</v>
      </c>
      <c r="B14" s="431">
        <v>6779</v>
      </c>
      <c r="C14" s="431">
        <v>4841</v>
      </c>
      <c r="D14" s="431">
        <v>4797</v>
      </c>
      <c r="E14" s="431">
        <v>16417</v>
      </c>
      <c r="F14" s="432">
        <v>333.75404180640203</v>
      </c>
      <c r="G14" s="432">
        <v>211.79666558484487</v>
      </c>
      <c r="H14" s="433">
        <v>52.69674131237004</v>
      </c>
      <c r="I14" s="430"/>
    </row>
    <row r="15" spans="1:9" ht="12.75">
      <c r="A15" s="45" t="s">
        <v>23</v>
      </c>
      <c r="B15" s="431">
        <v>6256.8</v>
      </c>
      <c r="C15" s="431">
        <v>4340.3</v>
      </c>
      <c r="D15" s="431">
        <v>4766.4</v>
      </c>
      <c r="E15" s="431">
        <v>15363.5</v>
      </c>
      <c r="F15" s="432">
        <v>329.9195845804335</v>
      </c>
      <c r="G15" s="432">
        <v>175.03275515968895</v>
      </c>
      <c r="H15" s="433">
        <v>52.65467046506317</v>
      </c>
      <c r="I15" s="430"/>
    </row>
    <row r="16" spans="1:9" ht="12.75">
      <c r="A16" s="41">
        <v>1992</v>
      </c>
      <c r="B16" s="431">
        <v>6439</v>
      </c>
      <c r="C16" s="431">
        <v>4627</v>
      </c>
      <c r="D16" s="431">
        <v>5007</v>
      </c>
      <c r="E16" s="431">
        <v>16073</v>
      </c>
      <c r="F16" s="432">
        <v>329.4087242917073</v>
      </c>
      <c r="G16" s="432">
        <v>183.7654610363853</v>
      </c>
      <c r="H16" s="433">
        <v>52.6907311913262</v>
      </c>
      <c r="I16" s="430"/>
    </row>
    <row r="17" spans="1:9" ht="12.75">
      <c r="A17" s="41">
        <v>1993</v>
      </c>
      <c r="B17" s="431">
        <v>6303</v>
      </c>
      <c r="C17" s="431">
        <v>4534</v>
      </c>
      <c r="D17" s="431">
        <v>4905</v>
      </c>
      <c r="E17" s="431">
        <v>15742</v>
      </c>
      <c r="F17" s="432">
        <v>343.2680634187973</v>
      </c>
      <c r="G17" s="432">
        <v>207.69776303294748</v>
      </c>
      <c r="H17" s="433">
        <v>70.17417330785042</v>
      </c>
      <c r="I17" s="430"/>
    </row>
    <row r="18" spans="1:9" ht="12.75">
      <c r="A18" s="41">
        <v>1994</v>
      </c>
      <c r="B18" s="431">
        <v>5818</v>
      </c>
      <c r="C18" s="431">
        <v>3923</v>
      </c>
      <c r="D18" s="431">
        <v>4441</v>
      </c>
      <c r="E18" s="431">
        <v>14182</v>
      </c>
      <c r="F18" s="432">
        <v>371.61780438258035</v>
      </c>
      <c r="G18" s="432">
        <v>208.35887634776967</v>
      </c>
      <c r="H18" s="433">
        <v>47.67829024076545</v>
      </c>
      <c r="I18" s="430"/>
    </row>
    <row r="19" spans="1:9" ht="12.75">
      <c r="A19" s="41">
        <v>1995</v>
      </c>
      <c r="B19" s="431">
        <v>5605</v>
      </c>
      <c r="C19" s="431">
        <v>3827</v>
      </c>
      <c r="D19" s="431">
        <v>4366</v>
      </c>
      <c r="E19" s="431">
        <v>13798</v>
      </c>
      <c r="F19" s="432">
        <v>381.0536944214057</v>
      </c>
      <c r="G19" s="432">
        <v>216.75501544601107</v>
      </c>
      <c r="H19" s="433">
        <v>44.102268219681946</v>
      </c>
      <c r="I19" s="430"/>
    </row>
    <row r="20" spans="1:8" ht="12.75">
      <c r="A20" s="41">
        <v>1996</v>
      </c>
      <c r="B20" s="425">
        <v>5381.2</v>
      </c>
      <c r="C20" s="425">
        <v>3595.3</v>
      </c>
      <c r="D20" s="425">
        <v>4140.6</v>
      </c>
      <c r="E20" s="431">
        <v>13117.1</v>
      </c>
      <c r="F20" s="432">
        <v>405.67716033800923</v>
      </c>
      <c r="G20" s="432">
        <v>246.9438534492085</v>
      </c>
      <c r="H20" s="433">
        <v>47.19748055725843</v>
      </c>
    </row>
    <row r="21" spans="1:8" ht="12.75">
      <c r="A21" s="41">
        <v>1997</v>
      </c>
      <c r="B21" s="425">
        <v>5995.4</v>
      </c>
      <c r="C21" s="425">
        <v>4628.2</v>
      </c>
      <c r="D21" s="425">
        <v>5289.4</v>
      </c>
      <c r="E21" s="431">
        <v>15913</v>
      </c>
      <c r="F21" s="432">
        <v>431.98346014688735</v>
      </c>
      <c r="G21" s="432">
        <v>269.1091798588824</v>
      </c>
      <c r="H21" s="433">
        <v>47.70834084598464</v>
      </c>
    </row>
    <row r="22" spans="1:8" ht="12.75">
      <c r="A22" s="41">
        <v>1998</v>
      </c>
      <c r="B22" s="425">
        <v>6871.4</v>
      </c>
      <c r="C22" s="425">
        <v>4311.2</v>
      </c>
      <c r="D22" s="425">
        <v>5234</v>
      </c>
      <c r="E22" s="431">
        <v>16416.6</v>
      </c>
      <c r="F22" s="432">
        <v>414.728402630029</v>
      </c>
      <c r="G22" s="432">
        <v>251.1689685430265</v>
      </c>
      <c r="H22" s="433">
        <v>48.25526186097389</v>
      </c>
    </row>
    <row r="23" spans="1:8" ht="12.75">
      <c r="A23" s="41">
        <v>1999</v>
      </c>
      <c r="B23" s="425">
        <v>6889</v>
      </c>
      <c r="C23" s="425">
        <v>4296</v>
      </c>
      <c r="D23" s="425">
        <v>5707</v>
      </c>
      <c r="E23" s="431">
        <v>16891</v>
      </c>
      <c r="F23" s="432">
        <v>419.32614522856494</v>
      </c>
      <c r="G23" s="432">
        <v>269.74024256848537</v>
      </c>
      <c r="H23" s="433">
        <v>42.24514081713606</v>
      </c>
    </row>
    <row r="24" spans="1:8" ht="12.75">
      <c r="A24" s="41">
        <v>2000</v>
      </c>
      <c r="B24" s="425">
        <v>7244.3</v>
      </c>
      <c r="C24" s="425">
        <v>3820.5</v>
      </c>
      <c r="D24" s="425">
        <v>5423.4</v>
      </c>
      <c r="E24" s="431">
        <f>SUM(B24:D24)</f>
        <v>16488.199999999997</v>
      </c>
      <c r="F24" s="432">
        <v>424.83</v>
      </c>
      <c r="G24" s="432">
        <v>263.98</v>
      </c>
      <c r="H24" s="433">
        <v>41.09</v>
      </c>
    </row>
    <row r="25" spans="1:8" ht="12.75">
      <c r="A25" s="8" t="s">
        <v>338</v>
      </c>
      <c r="B25" s="425">
        <v>6486.756504851242</v>
      </c>
      <c r="C25" s="425">
        <v>3147.711579370979</v>
      </c>
      <c r="D25" s="425">
        <v>5734.456126460345</v>
      </c>
      <c r="E25" s="431">
        <v>15368.924210682568</v>
      </c>
      <c r="F25" s="432">
        <v>505.68</v>
      </c>
      <c r="G25" s="432">
        <v>288.22</v>
      </c>
      <c r="H25" s="433">
        <v>47.43</v>
      </c>
    </row>
    <row r="26" spans="1:8" ht="13.5" thickBot="1">
      <c r="A26" s="14" t="s">
        <v>393</v>
      </c>
      <c r="B26" s="434">
        <v>6528.8</v>
      </c>
      <c r="C26" s="434">
        <v>3030.8</v>
      </c>
      <c r="D26" s="435">
        <v>5512.1</v>
      </c>
      <c r="E26" s="436">
        <v>15071.7</v>
      </c>
      <c r="F26" s="437">
        <v>451.61</v>
      </c>
      <c r="G26" s="437">
        <v>272.13</v>
      </c>
      <c r="H26" s="438">
        <v>49.97</v>
      </c>
    </row>
    <row r="27" ht="12.75">
      <c r="A27" s="420" t="s">
        <v>64</v>
      </c>
    </row>
    <row r="28" ht="12.75">
      <c r="A28" s="420" t="s">
        <v>65</v>
      </c>
    </row>
    <row r="29" ht="12.75">
      <c r="B29" s="439"/>
    </row>
    <row r="30" ht="12.75">
      <c r="B30" s="439"/>
    </row>
    <row r="31" spans="2:4" ht="12.75">
      <c r="B31" s="439"/>
      <c r="C31" s="439"/>
      <c r="D31" s="439"/>
    </row>
    <row r="32" spans="2:4" ht="12.75">
      <c r="B32" s="439"/>
      <c r="C32" s="439"/>
      <c r="D32" s="439"/>
    </row>
    <row r="33" spans="2:4" ht="12.75">
      <c r="B33" s="439"/>
      <c r="C33" s="439"/>
      <c r="D33" s="439"/>
    </row>
    <row r="34" spans="2:4" ht="12.75">
      <c r="B34" s="439"/>
      <c r="C34" s="439"/>
      <c r="D34" s="439"/>
    </row>
    <row r="35" spans="2:4" ht="12.75">
      <c r="B35" s="439"/>
      <c r="C35" s="439"/>
      <c r="D35" s="439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  <ignoredErrors>
    <ignoredError sqref="A15:A26 G8" numberStoredAsText="1"/>
    <ignoredError sqref="E2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12"/>
  <dimension ref="A1:H30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86" customWidth="1"/>
    <col min="2" max="5" width="13.28125" style="86" customWidth="1"/>
    <col min="6" max="6" width="11.28125" style="87" customWidth="1"/>
    <col min="7" max="8" width="11.28125" style="86" customWidth="1"/>
    <col min="9" max="16384" width="11.421875" style="86" customWidth="1"/>
  </cols>
  <sheetData>
    <row r="1" spans="1:8" s="83" customFormat="1" ht="18">
      <c r="A1" s="790" t="s">
        <v>0</v>
      </c>
      <c r="B1" s="790"/>
      <c r="C1" s="790"/>
      <c r="D1" s="790"/>
      <c r="E1" s="790"/>
      <c r="F1" s="49"/>
      <c r="G1" s="49"/>
      <c r="H1" s="49"/>
    </row>
    <row r="2" spans="1:8" ht="12.75">
      <c r="A2" s="87"/>
      <c r="B2" s="87"/>
      <c r="C2" s="87"/>
      <c r="D2" s="87"/>
      <c r="E2" s="87"/>
      <c r="G2" s="87"/>
      <c r="H2" s="87"/>
    </row>
    <row r="3" spans="1:8" s="26" customFormat="1" ht="15">
      <c r="A3" s="789" t="s">
        <v>360</v>
      </c>
      <c r="B3" s="789"/>
      <c r="C3" s="789"/>
      <c r="D3" s="789"/>
      <c r="E3" s="789"/>
      <c r="F3" s="27"/>
      <c r="G3" s="27"/>
      <c r="H3" s="27"/>
    </row>
    <row r="4" spans="1:8" s="26" customFormat="1" ht="15">
      <c r="A4" s="789" t="s">
        <v>399</v>
      </c>
      <c r="B4" s="789"/>
      <c r="C4" s="789"/>
      <c r="D4" s="789"/>
      <c r="E4" s="789"/>
      <c r="F4" s="27"/>
      <c r="G4" s="27"/>
      <c r="H4" s="27"/>
    </row>
    <row r="5" spans="1:8" ht="12.75">
      <c r="A5" s="139"/>
      <c r="B5" s="139"/>
      <c r="C5" s="139"/>
      <c r="D5" s="139"/>
      <c r="E5" s="139"/>
      <c r="G5" s="87"/>
      <c r="H5" s="87"/>
    </row>
    <row r="6" spans="1:8" ht="12.75">
      <c r="A6" s="230" t="s">
        <v>230</v>
      </c>
      <c r="B6" s="19" t="s">
        <v>54</v>
      </c>
      <c r="C6" s="19"/>
      <c r="D6" s="19" t="s">
        <v>4</v>
      </c>
      <c r="E6" s="132"/>
      <c r="G6" s="87"/>
      <c r="H6" s="87"/>
    </row>
    <row r="7" spans="1:8" ht="13.5" thickBot="1">
      <c r="A7" s="176" t="s">
        <v>233</v>
      </c>
      <c r="B7" s="90" t="s">
        <v>41</v>
      </c>
      <c r="C7" s="90" t="s">
        <v>55</v>
      </c>
      <c r="D7" s="90" t="s">
        <v>48</v>
      </c>
      <c r="E7" s="91" t="s">
        <v>10</v>
      </c>
      <c r="G7" s="87"/>
      <c r="H7" s="87"/>
    </row>
    <row r="8" spans="1:8" ht="12.75">
      <c r="A8" s="135" t="s">
        <v>234</v>
      </c>
      <c r="B8" s="706">
        <v>22549</v>
      </c>
      <c r="C8" s="706">
        <v>99</v>
      </c>
      <c r="D8" s="706">
        <v>119</v>
      </c>
      <c r="E8" s="414">
        <v>22767</v>
      </c>
      <c r="G8" s="87"/>
      <c r="H8" s="87"/>
    </row>
    <row r="9" spans="1:8" ht="12.75">
      <c r="A9" s="87" t="s">
        <v>235</v>
      </c>
      <c r="B9" s="136">
        <v>5434</v>
      </c>
      <c r="C9" s="136">
        <v>1805</v>
      </c>
      <c r="D9" s="181">
        <v>196</v>
      </c>
      <c r="E9" s="138">
        <v>7435</v>
      </c>
      <c r="G9" s="87"/>
      <c r="H9" s="87"/>
    </row>
    <row r="10" spans="1:8" ht="12.75">
      <c r="A10" s="87" t="s">
        <v>236</v>
      </c>
      <c r="B10" s="136">
        <v>548</v>
      </c>
      <c r="C10" s="136">
        <v>44</v>
      </c>
      <c r="D10" s="181">
        <v>19</v>
      </c>
      <c r="E10" s="138">
        <v>611</v>
      </c>
      <c r="G10" s="87"/>
      <c r="H10" s="87"/>
    </row>
    <row r="11" spans="1:8" ht="12.75">
      <c r="A11" s="87" t="s">
        <v>237</v>
      </c>
      <c r="B11" s="136">
        <v>2092</v>
      </c>
      <c r="C11" s="397" t="s">
        <v>74</v>
      </c>
      <c r="D11" s="181">
        <v>39</v>
      </c>
      <c r="E11" s="138">
        <v>2131</v>
      </c>
      <c r="G11" s="87"/>
      <c r="H11" s="87"/>
    </row>
    <row r="12" spans="1:8" ht="12.75">
      <c r="A12" s="87" t="s">
        <v>238</v>
      </c>
      <c r="B12" s="136">
        <v>11955</v>
      </c>
      <c r="C12" s="397" t="s">
        <v>74</v>
      </c>
      <c r="D12" s="181">
        <v>241</v>
      </c>
      <c r="E12" s="138">
        <v>12196</v>
      </c>
      <c r="G12" s="87"/>
      <c r="H12" s="87"/>
    </row>
    <row r="13" spans="1:8" ht="12.75">
      <c r="A13" s="87" t="s">
        <v>239</v>
      </c>
      <c r="B13" s="136">
        <v>69398</v>
      </c>
      <c r="C13" s="397" t="s">
        <v>74</v>
      </c>
      <c r="D13" s="181">
        <v>558</v>
      </c>
      <c r="E13" s="138">
        <v>69956</v>
      </c>
      <c r="G13" s="87"/>
      <c r="H13" s="87"/>
    </row>
    <row r="14" spans="1:8" ht="12.75">
      <c r="A14" s="87" t="s">
        <v>240</v>
      </c>
      <c r="B14" s="136">
        <v>104719</v>
      </c>
      <c r="C14" s="136">
        <v>91</v>
      </c>
      <c r="D14" s="181">
        <v>622</v>
      </c>
      <c r="E14" s="138">
        <v>105432</v>
      </c>
      <c r="G14" s="87"/>
      <c r="H14" s="87"/>
    </row>
    <row r="15" spans="1:8" ht="12.75">
      <c r="A15" s="87" t="s">
        <v>241</v>
      </c>
      <c r="B15" s="136">
        <v>188372</v>
      </c>
      <c r="C15" s="397" t="s">
        <v>74</v>
      </c>
      <c r="D15" s="181">
        <v>1075</v>
      </c>
      <c r="E15" s="138">
        <v>189447</v>
      </c>
      <c r="G15" s="87"/>
      <c r="H15" s="87"/>
    </row>
    <row r="16" spans="1:8" ht="12.75">
      <c r="A16" s="87" t="s">
        <v>242</v>
      </c>
      <c r="B16" s="136">
        <v>4989</v>
      </c>
      <c r="C16" s="136">
        <v>397</v>
      </c>
      <c r="D16" s="181">
        <v>71</v>
      </c>
      <c r="E16" s="138">
        <v>5457</v>
      </c>
      <c r="G16" s="87"/>
      <c r="H16" s="87"/>
    </row>
    <row r="17" spans="1:8" ht="12.75">
      <c r="A17" s="87" t="s">
        <v>243</v>
      </c>
      <c r="B17" s="136">
        <v>116102</v>
      </c>
      <c r="C17" s="136">
        <v>5656</v>
      </c>
      <c r="D17" s="181">
        <v>3555</v>
      </c>
      <c r="E17" s="138">
        <v>125313</v>
      </c>
      <c r="G17" s="87"/>
      <c r="H17" s="87"/>
    </row>
    <row r="18" spans="1:8" ht="12.75">
      <c r="A18" s="87" t="s">
        <v>244</v>
      </c>
      <c r="B18" s="136">
        <v>39342</v>
      </c>
      <c r="C18" s="136">
        <v>9</v>
      </c>
      <c r="D18" s="181">
        <v>218</v>
      </c>
      <c r="E18" s="138">
        <v>39569</v>
      </c>
      <c r="G18" s="87"/>
      <c r="H18" s="87"/>
    </row>
    <row r="19" spans="1:8" ht="12.75">
      <c r="A19" s="87" t="s">
        <v>245</v>
      </c>
      <c r="B19" s="136">
        <v>63251</v>
      </c>
      <c r="C19" s="136">
        <v>3136</v>
      </c>
      <c r="D19" s="181">
        <v>22196</v>
      </c>
      <c r="E19" s="138">
        <v>88583</v>
      </c>
      <c r="G19" s="87"/>
      <c r="H19" s="87"/>
    </row>
    <row r="20" spans="1:8" ht="12.75">
      <c r="A20" s="87" t="s">
        <v>246</v>
      </c>
      <c r="B20" s="136">
        <v>65017</v>
      </c>
      <c r="C20" s="136">
        <v>9644</v>
      </c>
      <c r="D20" s="181">
        <v>1374</v>
      </c>
      <c r="E20" s="138">
        <v>76035</v>
      </c>
      <c r="G20" s="87"/>
      <c r="H20" s="87"/>
    </row>
    <row r="21" spans="1:8" ht="12.75">
      <c r="A21" s="87" t="s">
        <v>247</v>
      </c>
      <c r="B21" s="136">
        <v>150078</v>
      </c>
      <c r="C21" s="397" t="s">
        <v>74</v>
      </c>
      <c r="D21" s="181">
        <v>38156</v>
      </c>
      <c r="E21" s="138">
        <v>188234</v>
      </c>
      <c r="G21" s="87"/>
      <c r="H21" s="87"/>
    </row>
    <row r="22" spans="1:8" ht="12.75">
      <c r="A22" s="87" t="s">
        <v>248</v>
      </c>
      <c r="B22" s="136">
        <v>22568</v>
      </c>
      <c r="C22" s="136">
        <v>6970</v>
      </c>
      <c r="D22" s="181">
        <v>7758</v>
      </c>
      <c r="E22" s="138">
        <v>37296</v>
      </c>
      <c r="G22" s="87"/>
      <c r="H22" s="87"/>
    </row>
    <row r="23" spans="1:8" ht="12.75">
      <c r="A23" s="87" t="s">
        <v>249</v>
      </c>
      <c r="B23" s="136">
        <v>79749</v>
      </c>
      <c r="C23" s="136">
        <v>86988</v>
      </c>
      <c r="D23" s="181">
        <v>21601</v>
      </c>
      <c r="E23" s="138">
        <v>188338</v>
      </c>
      <c r="G23" s="87"/>
      <c r="H23" s="87"/>
    </row>
    <row r="24" spans="1:8" ht="12.75">
      <c r="A24" s="87" t="s">
        <v>250</v>
      </c>
      <c r="B24" s="136">
        <v>228994</v>
      </c>
      <c r="C24" s="136">
        <v>7913</v>
      </c>
      <c r="D24" s="181">
        <v>78635</v>
      </c>
      <c r="E24" s="138">
        <v>315542</v>
      </c>
      <c r="G24" s="87"/>
      <c r="H24" s="87"/>
    </row>
    <row r="25" spans="1:8" ht="12.75">
      <c r="A25" s="87"/>
      <c r="B25" s="138"/>
      <c r="C25" s="138"/>
      <c r="D25" s="136"/>
      <c r="E25" s="138"/>
      <c r="G25" s="87"/>
      <c r="H25" s="87"/>
    </row>
    <row r="26" spans="1:8" ht="12.75">
      <c r="A26" s="139" t="s">
        <v>324</v>
      </c>
      <c r="B26" s="182">
        <v>1175157</v>
      </c>
      <c r="C26" s="182">
        <v>122752</v>
      </c>
      <c r="D26" s="182">
        <v>176433</v>
      </c>
      <c r="E26" s="140">
        <v>1474342</v>
      </c>
      <c r="G26" s="87"/>
      <c r="H26" s="87"/>
    </row>
    <row r="27" spans="1:8" ht="12.75">
      <c r="A27" s="87" t="s">
        <v>252</v>
      </c>
      <c r="B27" s="136">
        <v>100804</v>
      </c>
      <c r="C27" s="136">
        <v>138643</v>
      </c>
      <c r="D27" s="136">
        <v>115569</v>
      </c>
      <c r="E27" s="138">
        <v>355016</v>
      </c>
      <c r="G27" s="87"/>
      <c r="H27" s="87"/>
    </row>
    <row r="28" spans="1:8" ht="12.75">
      <c r="A28" s="87"/>
      <c r="B28" s="136"/>
      <c r="C28" s="136"/>
      <c r="D28" s="136"/>
      <c r="E28" s="138"/>
      <c r="G28" s="87"/>
      <c r="H28" s="87"/>
    </row>
    <row r="29" spans="1:8" ht="13.5" thickBot="1">
      <c r="A29" s="143" t="s">
        <v>254</v>
      </c>
      <c r="B29" s="709">
        <v>1275961</v>
      </c>
      <c r="C29" s="709">
        <v>261395</v>
      </c>
      <c r="D29" s="709">
        <v>292002</v>
      </c>
      <c r="E29" s="718">
        <v>1829358</v>
      </c>
      <c r="G29" s="87"/>
      <c r="H29" s="87"/>
    </row>
    <row r="30" spans="1:8" ht="12.75">
      <c r="A30" s="87"/>
      <c r="B30" s="87"/>
      <c r="C30" s="87"/>
      <c r="D30" s="181"/>
      <c r="E30" s="181"/>
      <c r="G30" s="87"/>
      <c r="H30" s="87"/>
    </row>
  </sheetData>
  <mergeCells count="3">
    <mergeCell ref="A1:E1"/>
    <mergeCell ref="A3:E3"/>
    <mergeCell ref="A4:E4"/>
  </mergeCells>
  <printOptions horizontalCentered="1"/>
  <pageMargins left="1.181102362204724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4"/>
  <dimension ref="A1:I3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86" customWidth="1"/>
    <col min="2" max="5" width="13.28125" style="86" customWidth="1"/>
    <col min="6" max="6" width="11.28125" style="87" customWidth="1"/>
    <col min="7" max="8" width="11.28125" style="86" customWidth="1"/>
    <col min="9" max="16384" width="11.421875" style="86" customWidth="1"/>
  </cols>
  <sheetData>
    <row r="1" spans="1:8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</row>
    <row r="2" spans="1:8" ht="12.75">
      <c r="A2" s="87"/>
      <c r="B2" s="87"/>
      <c r="C2" s="87"/>
      <c r="D2" s="87"/>
      <c r="E2" s="87"/>
      <c r="G2" s="87"/>
      <c r="H2" s="87"/>
    </row>
    <row r="3" spans="1:9" ht="15">
      <c r="A3" s="789" t="s">
        <v>400</v>
      </c>
      <c r="B3" s="789"/>
      <c r="C3" s="789"/>
      <c r="D3" s="789"/>
      <c r="E3" s="789"/>
      <c r="F3" s="789"/>
      <c r="G3" s="789"/>
      <c r="H3" s="789"/>
      <c r="I3" s="87"/>
    </row>
    <row r="4" spans="1:9" ht="12.75">
      <c r="A4" s="196"/>
      <c r="B4" s="87"/>
      <c r="C4" s="87"/>
      <c r="D4" s="87"/>
      <c r="E4" s="87"/>
      <c r="G4" s="87"/>
      <c r="H4" s="87"/>
      <c r="I4" s="87"/>
    </row>
    <row r="5" spans="1:9" ht="12.75">
      <c r="A5" s="230" t="s">
        <v>230</v>
      </c>
      <c r="B5" s="783" t="s">
        <v>52</v>
      </c>
      <c r="C5" s="784"/>
      <c r="D5" s="784"/>
      <c r="E5" s="784"/>
      <c r="F5" s="783" t="s">
        <v>232</v>
      </c>
      <c r="G5" s="784"/>
      <c r="H5" s="784"/>
      <c r="I5" s="87"/>
    </row>
    <row r="6" spans="1:9" ht="12.75">
      <c r="A6" s="176" t="s">
        <v>233</v>
      </c>
      <c r="B6" s="19" t="s">
        <v>54</v>
      </c>
      <c r="C6" s="829" t="s">
        <v>55</v>
      </c>
      <c r="D6" s="19" t="s">
        <v>4</v>
      </c>
      <c r="E6" s="829" t="s">
        <v>10</v>
      </c>
      <c r="F6" s="19" t="s">
        <v>54</v>
      </c>
      <c r="G6" s="829" t="s">
        <v>55</v>
      </c>
      <c r="H6" s="91" t="s">
        <v>4</v>
      </c>
      <c r="I6" s="87"/>
    </row>
    <row r="7" spans="1:9" ht="13.5" thickBot="1">
      <c r="A7" s="176"/>
      <c r="B7" s="90" t="s">
        <v>41</v>
      </c>
      <c r="C7" s="830"/>
      <c r="D7" s="90" t="s">
        <v>48</v>
      </c>
      <c r="E7" s="830"/>
      <c r="F7" s="90" t="s">
        <v>41</v>
      </c>
      <c r="G7" s="830"/>
      <c r="H7" s="91" t="s">
        <v>48</v>
      </c>
      <c r="I7" s="87"/>
    </row>
    <row r="8" spans="1:9" ht="12.75">
      <c r="A8" s="135" t="s">
        <v>234</v>
      </c>
      <c r="B8" s="710">
        <v>139.355</v>
      </c>
      <c r="C8" s="710">
        <v>1.089</v>
      </c>
      <c r="D8" s="710">
        <v>2.617</v>
      </c>
      <c r="E8" s="710">
        <v>143.06099999999998</v>
      </c>
      <c r="F8" s="710">
        <v>6.180096678344937</v>
      </c>
      <c r="G8" s="710">
        <v>11</v>
      </c>
      <c r="H8" s="712">
        <v>21.991596638655462</v>
      </c>
      <c r="I8" s="87"/>
    </row>
    <row r="9" spans="1:9" ht="12.75">
      <c r="A9" s="87" t="s">
        <v>235</v>
      </c>
      <c r="B9" s="389">
        <v>45.139</v>
      </c>
      <c r="C9" s="389">
        <v>21.256</v>
      </c>
      <c r="D9" s="389">
        <v>4.356</v>
      </c>
      <c r="E9" s="389">
        <v>70.751</v>
      </c>
      <c r="F9" s="103">
        <v>8.306772175193228</v>
      </c>
      <c r="G9" s="103">
        <v>11.776177285318559</v>
      </c>
      <c r="H9" s="389">
        <v>22.224489795918366</v>
      </c>
      <c r="I9" s="87"/>
    </row>
    <row r="10" spans="1:9" ht="12.75">
      <c r="A10" s="87" t="s">
        <v>236</v>
      </c>
      <c r="B10" s="389">
        <v>3.587</v>
      </c>
      <c r="C10" s="389">
        <v>0.659</v>
      </c>
      <c r="D10" s="389">
        <v>0.413</v>
      </c>
      <c r="E10" s="389">
        <v>4.659000000000001</v>
      </c>
      <c r="F10" s="103">
        <v>6.545620437956204</v>
      </c>
      <c r="G10" s="103">
        <v>14.977272727272727</v>
      </c>
      <c r="H10" s="389">
        <v>21.736842105263158</v>
      </c>
      <c r="I10" s="87"/>
    </row>
    <row r="11" spans="1:9" ht="12.75">
      <c r="A11" s="87" t="s">
        <v>237</v>
      </c>
      <c r="B11" s="389">
        <v>13.313</v>
      </c>
      <c r="C11" s="397" t="s">
        <v>74</v>
      </c>
      <c r="D11" s="389">
        <v>0.763</v>
      </c>
      <c r="E11" s="389">
        <v>14.076</v>
      </c>
      <c r="F11" s="103">
        <v>6.3637667304015295</v>
      </c>
      <c r="G11" s="397" t="s">
        <v>74</v>
      </c>
      <c r="H11" s="389">
        <v>19.564102564102566</v>
      </c>
      <c r="I11" s="87"/>
    </row>
    <row r="12" spans="1:9" ht="12.75">
      <c r="A12" s="87" t="s">
        <v>238</v>
      </c>
      <c r="B12" s="389">
        <v>67.604</v>
      </c>
      <c r="C12" s="397" t="s">
        <v>74</v>
      </c>
      <c r="D12" s="389">
        <v>4.966</v>
      </c>
      <c r="E12" s="389">
        <v>72.57</v>
      </c>
      <c r="F12" s="103">
        <v>5.65487243831033</v>
      </c>
      <c r="G12" s="397" t="s">
        <v>74</v>
      </c>
      <c r="H12" s="389">
        <v>20.605809128630707</v>
      </c>
      <c r="I12" s="87"/>
    </row>
    <row r="13" spans="1:9" ht="12.75">
      <c r="A13" s="87" t="s">
        <v>239</v>
      </c>
      <c r="B13" s="389">
        <v>303.441</v>
      </c>
      <c r="C13" s="397" t="s">
        <v>74</v>
      </c>
      <c r="D13" s="389">
        <v>10.546</v>
      </c>
      <c r="E13" s="389">
        <v>313.98699999999997</v>
      </c>
      <c r="F13" s="103">
        <v>4.372474711086775</v>
      </c>
      <c r="G13" s="397" t="s">
        <v>74</v>
      </c>
      <c r="H13" s="389">
        <v>18.899641577060933</v>
      </c>
      <c r="I13" s="87"/>
    </row>
    <row r="14" spans="1:9" ht="12.75">
      <c r="A14" s="87" t="s">
        <v>240</v>
      </c>
      <c r="B14" s="389">
        <v>466.152</v>
      </c>
      <c r="C14" s="389">
        <v>0.948</v>
      </c>
      <c r="D14" s="389">
        <v>10.934</v>
      </c>
      <c r="E14" s="389">
        <v>478.034</v>
      </c>
      <c r="F14" s="103">
        <v>4.451455800762039</v>
      </c>
      <c r="G14" s="103">
        <v>10.417582417582418</v>
      </c>
      <c r="H14" s="389">
        <v>17.578778135048232</v>
      </c>
      <c r="I14" s="87"/>
    </row>
    <row r="15" spans="1:9" ht="12.75">
      <c r="A15" s="87" t="s">
        <v>241</v>
      </c>
      <c r="B15" s="389">
        <v>808</v>
      </c>
      <c r="C15" s="397" t="s">
        <v>74</v>
      </c>
      <c r="D15" s="389">
        <v>18.171</v>
      </c>
      <c r="E15" s="389">
        <v>826.171</v>
      </c>
      <c r="F15" s="103">
        <v>4.289384834264116</v>
      </c>
      <c r="G15" s="397" t="s">
        <v>74</v>
      </c>
      <c r="H15" s="389">
        <v>16.90325581395349</v>
      </c>
      <c r="I15" s="87"/>
    </row>
    <row r="16" spans="1:9" ht="12.75">
      <c r="A16" s="87" t="s">
        <v>242</v>
      </c>
      <c r="B16" s="389">
        <v>27.572</v>
      </c>
      <c r="C16" s="389">
        <v>4.351</v>
      </c>
      <c r="D16" s="389">
        <v>1.273</v>
      </c>
      <c r="E16" s="389">
        <v>33.196</v>
      </c>
      <c r="F16" s="103">
        <v>5.526558428542794</v>
      </c>
      <c r="G16" s="103">
        <v>10.959697732997482</v>
      </c>
      <c r="H16" s="389">
        <v>17.929577464788732</v>
      </c>
      <c r="I16" s="87"/>
    </row>
    <row r="17" spans="1:9" ht="12.75">
      <c r="A17" s="87" t="s">
        <v>243</v>
      </c>
      <c r="B17" s="389">
        <v>640.0319999999999</v>
      </c>
      <c r="C17" s="389">
        <v>50.315999999999995</v>
      </c>
      <c r="D17" s="389">
        <v>82.321</v>
      </c>
      <c r="E17" s="389">
        <v>772.669</v>
      </c>
      <c r="F17" s="103">
        <v>5.512669893714147</v>
      </c>
      <c r="G17" s="103">
        <v>8.896039603960395</v>
      </c>
      <c r="H17" s="389">
        <v>23.156399437412094</v>
      </c>
      <c r="I17" s="87"/>
    </row>
    <row r="18" spans="1:9" ht="12.75">
      <c r="A18" s="87" t="s">
        <v>244</v>
      </c>
      <c r="B18" s="389">
        <v>238.124</v>
      </c>
      <c r="C18" s="389">
        <v>0.13</v>
      </c>
      <c r="D18" s="389">
        <v>7.163</v>
      </c>
      <c r="E18" s="389">
        <v>245.417</v>
      </c>
      <c r="F18" s="103">
        <v>6.052666361649128</v>
      </c>
      <c r="G18" s="103">
        <v>14.444444444444445</v>
      </c>
      <c r="H18" s="389">
        <v>32.857798165137616</v>
      </c>
      <c r="I18" s="87"/>
    </row>
    <row r="19" spans="1:9" ht="12.75">
      <c r="A19" s="87" t="s">
        <v>245</v>
      </c>
      <c r="B19" s="389">
        <v>367.567</v>
      </c>
      <c r="C19" s="389">
        <v>33.939</v>
      </c>
      <c r="D19" s="389">
        <v>375.008</v>
      </c>
      <c r="E19" s="389">
        <v>776.514</v>
      </c>
      <c r="F19" s="103">
        <v>5.811244091002513</v>
      </c>
      <c r="G19" s="103">
        <v>10.822385204081632</v>
      </c>
      <c r="H19" s="389">
        <v>16.895296449810775</v>
      </c>
      <c r="I19" s="87"/>
    </row>
    <row r="20" spans="1:9" ht="12.75">
      <c r="A20" s="87" t="s">
        <v>246</v>
      </c>
      <c r="B20" s="389">
        <v>345.955</v>
      </c>
      <c r="C20" s="389">
        <v>93.95400000000001</v>
      </c>
      <c r="D20" s="389">
        <v>30.973</v>
      </c>
      <c r="E20" s="389">
        <v>470.88200000000006</v>
      </c>
      <c r="F20" s="103">
        <v>5.3209929710691055</v>
      </c>
      <c r="G20" s="103">
        <v>9.742223143923685</v>
      </c>
      <c r="H20" s="389">
        <v>22.54221251819505</v>
      </c>
      <c r="I20" s="87"/>
    </row>
    <row r="21" spans="1:9" ht="12.75">
      <c r="A21" s="87" t="s">
        <v>247</v>
      </c>
      <c r="B21" s="389">
        <v>846.985</v>
      </c>
      <c r="C21" s="397" t="s">
        <v>74</v>
      </c>
      <c r="D21" s="389">
        <v>598.8209999999999</v>
      </c>
      <c r="E21" s="389">
        <v>1445.806</v>
      </c>
      <c r="F21" s="103">
        <v>5.643631978038087</v>
      </c>
      <c r="G21" s="397" t="s">
        <v>74</v>
      </c>
      <c r="H21" s="389">
        <v>15.694019289233669</v>
      </c>
      <c r="I21" s="87"/>
    </row>
    <row r="22" spans="1:9" ht="12.75">
      <c r="A22" s="87" t="s">
        <v>248</v>
      </c>
      <c r="B22" s="389">
        <v>146.148</v>
      </c>
      <c r="C22" s="389">
        <v>80.486</v>
      </c>
      <c r="D22" s="389">
        <v>166.302</v>
      </c>
      <c r="E22" s="389">
        <v>392.93600000000004</v>
      </c>
      <c r="F22" s="103">
        <v>6.475895072669267</v>
      </c>
      <c r="G22" s="103">
        <v>11.547489239598278</v>
      </c>
      <c r="H22" s="389">
        <v>21.436194895591647</v>
      </c>
      <c r="I22" s="87"/>
    </row>
    <row r="23" spans="1:9" ht="12.75">
      <c r="A23" s="87" t="s">
        <v>249</v>
      </c>
      <c r="B23" s="389">
        <v>551</v>
      </c>
      <c r="C23" s="389">
        <v>918.758</v>
      </c>
      <c r="D23" s="389">
        <v>416.649</v>
      </c>
      <c r="E23" s="389">
        <v>1886.4070000000002</v>
      </c>
      <c r="F23" s="103">
        <v>6.909177544546013</v>
      </c>
      <c r="G23" s="103">
        <v>10.561893594518784</v>
      </c>
      <c r="H23" s="389">
        <v>19.288412573491968</v>
      </c>
      <c r="I23" s="87"/>
    </row>
    <row r="24" spans="1:9" ht="12.75">
      <c r="A24" s="87" t="s">
        <v>250</v>
      </c>
      <c r="B24" s="103">
        <v>979.933</v>
      </c>
      <c r="C24" s="103">
        <v>126.91799999999999</v>
      </c>
      <c r="D24" s="103">
        <v>1975.7469999999998</v>
      </c>
      <c r="E24" s="389">
        <v>3082.598</v>
      </c>
      <c r="F24" s="103">
        <v>4.279295527393731</v>
      </c>
      <c r="G24" s="103">
        <v>16.039176039428785</v>
      </c>
      <c r="H24" s="389">
        <v>25.125542061423026</v>
      </c>
      <c r="I24" s="87"/>
    </row>
    <row r="25" spans="1:9" ht="12.75">
      <c r="A25" s="87"/>
      <c r="B25" s="103"/>
      <c r="C25" s="103"/>
      <c r="D25" s="417"/>
      <c r="E25" s="103"/>
      <c r="F25" s="103"/>
      <c r="G25" s="103"/>
      <c r="H25" s="389"/>
      <c r="I25" s="87"/>
    </row>
    <row r="26" spans="1:9" ht="12.75">
      <c r="A26" s="139" t="s">
        <v>324</v>
      </c>
      <c r="B26" s="141">
        <v>5989.906999999999</v>
      </c>
      <c r="C26" s="141">
        <v>1332.8039999999999</v>
      </c>
      <c r="D26" s="141">
        <v>3707.0229999999997</v>
      </c>
      <c r="E26" s="141">
        <v>11029.734</v>
      </c>
      <c r="F26" s="109">
        <v>5.097112130549364</v>
      </c>
      <c r="G26" s="109">
        <v>10.857696819603753</v>
      </c>
      <c r="H26" s="412">
        <v>21.010938996672955</v>
      </c>
      <c r="I26" s="87"/>
    </row>
    <row r="27" spans="1:9" ht="12.75">
      <c r="A27" s="87" t="s">
        <v>252</v>
      </c>
      <c r="B27" s="103">
        <v>538.935</v>
      </c>
      <c r="C27" s="103">
        <v>1697.974</v>
      </c>
      <c r="D27" s="103">
        <v>1805.091</v>
      </c>
      <c r="E27" s="94">
        <v>4042</v>
      </c>
      <c r="F27" s="94">
        <v>5.346365223602238</v>
      </c>
      <c r="G27" s="94">
        <v>12.247095057089071</v>
      </c>
      <c r="H27" s="388">
        <v>15.619162578200037</v>
      </c>
      <c r="I27" s="87"/>
    </row>
    <row r="28" spans="1:9" ht="12.75">
      <c r="A28" s="87"/>
      <c r="B28" s="103"/>
      <c r="C28" s="103"/>
      <c r="D28" s="103"/>
      <c r="E28" s="136"/>
      <c r="F28" s="103"/>
      <c r="G28" s="103"/>
      <c r="H28" s="389"/>
      <c r="I28" s="87"/>
    </row>
    <row r="29" spans="1:9" ht="13.5" thickBot="1">
      <c r="A29" s="143" t="s">
        <v>254</v>
      </c>
      <c r="B29" s="130">
        <v>6528.841999999999</v>
      </c>
      <c r="C29" s="130">
        <v>3030.778</v>
      </c>
      <c r="D29" s="130">
        <v>5512.114</v>
      </c>
      <c r="E29" s="130">
        <v>15071.734</v>
      </c>
      <c r="F29" s="130">
        <v>5.116803726759673</v>
      </c>
      <c r="G29" s="130">
        <v>11.59462881845483</v>
      </c>
      <c r="H29" s="714">
        <v>18.87697344538736</v>
      </c>
      <c r="I29" s="87"/>
    </row>
    <row r="30" spans="1:9" ht="12.75">
      <c r="A30" s="87" t="s">
        <v>353</v>
      </c>
      <c r="B30" s="87"/>
      <c r="C30" s="87"/>
      <c r="D30" s="87"/>
      <c r="E30" s="145"/>
      <c r="G30" s="87"/>
      <c r="H30" s="87"/>
      <c r="I30" s="87"/>
    </row>
    <row r="31" spans="6:9" ht="12.75">
      <c r="F31" s="418"/>
      <c r="I31" s="87"/>
    </row>
    <row r="33" ht="12.75">
      <c r="E33" s="232"/>
    </row>
  </sheetData>
  <mergeCells count="7">
    <mergeCell ref="A3:H3"/>
    <mergeCell ref="A1:H1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3">
    <pageSetUpPr fitToPage="1"/>
  </sheetPr>
  <dimension ref="A1:F88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86" customWidth="1"/>
    <col min="2" max="5" width="14.7109375" style="86" customWidth="1"/>
    <col min="6" max="6" width="12.7109375" style="87" customWidth="1"/>
    <col min="7" max="10" width="10.57421875" style="86" customWidth="1"/>
    <col min="11" max="16384" width="11.421875" style="86" customWidth="1"/>
  </cols>
  <sheetData>
    <row r="1" spans="1:6" s="83" customFormat="1" ht="18">
      <c r="A1" s="790" t="s">
        <v>0</v>
      </c>
      <c r="B1" s="790"/>
      <c r="C1" s="790"/>
      <c r="D1" s="790"/>
      <c r="E1" s="790"/>
      <c r="F1" s="285"/>
    </row>
    <row r="2" spans="1:5" ht="12.75">
      <c r="A2" s="87"/>
      <c r="B2" s="87"/>
      <c r="C2" s="87"/>
      <c r="D2" s="87"/>
      <c r="E2" s="87"/>
    </row>
    <row r="3" spans="1:6" s="26" customFormat="1" ht="15">
      <c r="A3" s="789" t="s">
        <v>361</v>
      </c>
      <c r="B3" s="789"/>
      <c r="C3" s="789"/>
      <c r="D3" s="789"/>
      <c r="E3" s="789"/>
      <c r="F3" s="27"/>
    </row>
    <row r="4" spans="1:6" s="26" customFormat="1" ht="15">
      <c r="A4" s="789" t="s">
        <v>399</v>
      </c>
      <c r="B4" s="789"/>
      <c r="C4" s="789"/>
      <c r="D4" s="789"/>
      <c r="E4" s="789"/>
      <c r="F4" s="27"/>
    </row>
    <row r="5" spans="1:5" ht="12.75">
      <c r="A5" s="87"/>
      <c r="B5" s="87"/>
      <c r="C5" s="87"/>
      <c r="D5" s="87"/>
      <c r="E5" s="87"/>
    </row>
    <row r="6" spans="1:5" ht="12.75">
      <c r="A6" s="230" t="s">
        <v>257</v>
      </c>
      <c r="B6" s="132" t="s">
        <v>54</v>
      </c>
      <c r="C6" s="829" t="s">
        <v>55</v>
      </c>
      <c r="D6" s="19" t="s">
        <v>4</v>
      </c>
      <c r="E6" s="757" t="s">
        <v>10</v>
      </c>
    </row>
    <row r="7" spans="1:5" ht="13.5" thickBot="1">
      <c r="A7" s="176" t="s">
        <v>258</v>
      </c>
      <c r="B7" s="133" t="s">
        <v>41</v>
      </c>
      <c r="C7" s="831"/>
      <c r="D7" s="133" t="s">
        <v>48</v>
      </c>
      <c r="E7" s="759"/>
    </row>
    <row r="8" spans="1:5" ht="12.75">
      <c r="A8" s="135" t="s">
        <v>259</v>
      </c>
      <c r="B8" s="136">
        <v>77</v>
      </c>
      <c r="C8" s="413">
        <v>68</v>
      </c>
      <c r="D8" s="397" t="s">
        <v>74</v>
      </c>
      <c r="E8" s="414">
        <v>145</v>
      </c>
    </row>
    <row r="9" spans="1:5" ht="12.75">
      <c r="A9" s="87" t="s">
        <v>260</v>
      </c>
      <c r="B9" s="136">
        <v>896</v>
      </c>
      <c r="C9" s="136">
        <v>5</v>
      </c>
      <c r="D9" s="397" t="s">
        <v>74</v>
      </c>
      <c r="E9" s="138">
        <v>901</v>
      </c>
    </row>
    <row r="10" spans="1:5" ht="12.75">
      <c r="A10" s="87" t="s">
        <v>261</v>
      </c>
      <c r="B10" s="136">
        <v>21330</v>
      </c>
      <c r="C10" s="136">
        <v>1</v>
      </c>
      <c r="D10" s="136">
        <v>119</v>
      </c>
      <c r="E10" s="138">
        <v>21450</v>
      </c>
    </row>
    <row r="11" spans="1:5" ht="12.75">
      <c r="A11" s="87" t="s">
        <v>262</v>
      </c>
      <c r="B11" s="136">
        <v>246</v>
      </c>
      <c r="C11" s="136">
        <v>25</v>
      </c>
      <c r="D11" s="397" t="s">
        <v>74</v>
      </c>
      <c r="E11" s="138">
        <v>271</v>
      </c>
    </row>
    <row r="12" spans="1:5" ht="12.75">
      <c r="A12" s="196" t="s">
        <v>263</v>
      </c>
      <c r="B12" s="415">
        <v>22549</v>
      </c>
      <c r="C12" s="415">
        <v>99</v>
      </c>
      <c r="D12" s="415">
        <v>119</v>
      </c>
      <c r="E12" s="416">
        <v>22767</v>
      </c>
    </row>
    <row r="13" spans="1:5" ht="12.75">
      <c r="A13" s="87"/>
      <c r="B13" s="136"/>
      <c r="C13" s="221"/>
      <c r="D13" s="221"/>
      <c r="E13" s="138"/>
    </row>
    <row r="14" spans="1:5" ht="12.75">
      <c r="A14" s="196" t="s">
        <v>264</v>
      </c>
      <c r="B14" s="415">
        <v>5434</v>
      </c>
      <c r="C14" s="415">
        <v>1805</v>
      </c>
      <c r="D14" s="415">
        <v>196</v>
      </c>
      <c r="E14" s="416">
        <v>7435</v>
      </c>
    </row>
    <row r="15" spans="1:5" ht="12.75">
      <c r="A15" s="87"/>
      <c r="B15" s="136"/>
      <c r="C15" s="221"/>
      <c r="D15" s="221"/>
      <c r="E15" s="138"/>
    </row>
    <row r="16" spans="1:5" ht="12.75">
      <c r="A16" s="196" t="s">
        <v>265</v>
      </c>
      <c r="B16" s="415">
        <v>548</v>
      </c>
      <c r="C16" s="415">
        <v>44</v>
      </c>
      <c r="D16" s="415">
        <v>19</v>
      </c>
      <c r="E16" s="138">
        <v>611</v>
      </c>
    </row>
    <row r="17" spans="1:5" ht="12.75">
      <c r="A17" s="87"/>
      <c r="B17" s="136"/>
      <c r="C17" s="221"/>
      <c r="D17" s="221"/>
      <c r="E17" s="138"/>
    </row>
    <row r="18" spans="1:5" ht="12.75">
      <c r="A18" s="87" t="s">
        <v>266</v>
      </c>
      <c r="B18" s="136">
        <v>870</v>
      </c>
      <c r="C18" s="397" t="s">
        <v>74</v>
      </c>
      <c r="D18" s="397" t="s">
        <v>74</v>
      </c>
      <c r="E18" s="138">
        <v>870</v>
      </c>
    </row>
    <row r="19" spans="1:5" ht="12.75">
      <c r="A19" s="87" t="s">
        <v>267</v>
      </c>
      <c r="B19" s="136">
        <v>1140</v>
      </c>
      <c r="C19" s="397" t="s">
        <v>74</v>
      </c>
      <c r="D19" s="136">
        <v>38</v>
      </c>
      <c r="E19" s="138">
        <v>1178</v>
      </c>
    </row>
    <row r="20" spans="1:5" ht="12.75">
      <c r="A20" s="87" t="s">
        <v>268</v>
      </c>
      <c r="B20" s="136">
        <v>82</v>
      </c>
      <c r="C20" s="397" t="s">
        <v>74</v>
      </c>
      <c r="D20" s="136">
        <v>1</v>
      </c>
      <c r="E20" s="138">
        <v>83</v>
      </c>
    </row>
    <row r="21" spans="1:5" ht="12.75">
      <c r="A21" s="196" t="s">
        <v>345</v>
      </c>
      <c r="B21" s="415">
        <v>2092</v>
      </c>
      <c r="C21" s="399" t="s">
        <v>74</v>
      </c>
      <c r="D21" s="415">
        <v>39</v>
      </c>
      <c r="E21" s="416">
        <v>2131</v>
      </c>
    </row>
    <row r="22" spans="1:5" ht="12.75">
      <c r="A22" s="87"/>
      <c r="B22" s="136"/>
      <c r="C22" s="221"/>
      <c r="D22" s="221"/>
      <c r="E22" s="138"/>
    </row>
    <row r="23" spans="1:5" ht="12.75">
      <c r="A23" s="196" t="s">
        <v>269</v>
      </c>
      <c r="B23" s="415">
        <v>11955</v>
      </c>
      <c r="C23" s="399" t="s">
        <v>74</v>
      </c>
      <c r="D23" s="415">
        <v>241</v>
      </c>
      <c r="E23" s="416">
        <v>12196</v>
      </c>
    </row>
    <row r="24" spans="1:5" ht="12.75">
      <c r="A24" s="87"/>
      <c r="B24" s="136"/>
      <c r="C24" s="221"/>
      <c r="D24" s="221"/>
      <c r="E24" s="138"/>
    </row>
    <row r="25" spans="1:5" ht="12.75">
      <c r="A25" s="196" t="s">
        <v>270</v>
      </c>
      <c r="B25" s="415">
        <v>69398</v>
      </c>
      <c r="C25" s="399" t="s">
        <v>74</v>
      </c>
      <c r="D25" s="415">
        <v>558</v>
      </c>
      <c r="E25" s="416">
        <v>69956</v>
      </c>
    </row>
    <row r="26" spans="1:5" ht="12.75">
      <c r="A26" s="87"/>
      <c r="B26" s="136"/>
      <c r="C26" s="221"/>
      <c r="D26" s="221"/>
      <c r="E26" s="138"/>
    </row>
    <row r="27" spans="1:5" ht="12.75">
      <c r="A27" s="87" t="s">
        <v>271</v>
      </c>
      <c r="B27" s="136">
        <v>23954</v>
      </c>
      <c r="C27" s="136">
        <v>91</v>
      </c>
      <c r="D27" s="136">
        <v>26</v>
      </c>
      <c r="E27" s="138">
        <v>24071</v>
      </c>
    </row>
    <row r="28" spans="1:5" ht="12.75">
      <c r="A28" s="87" t="s">
        <v>272</v>
      </c>
      <c r="B28" s="136">
        <v>75700</v>
      </c>
      <c r="C28" s="397" t="s">
        <v>74</v>
      </c>
      <c r="D28" s="136">
        <v>505</v>
      </c>
      <c r="E28" s="138">
        <v>76205</v>
      </c>
    </row>
    <row r="29" spans="1:5" ht="12.75">
      <c r="A29" s="87" t="s">
        <v>273</v>
      </c>
      <c r="B29" s="136">
        <v>5065</v>
      </c>
      <c r="C29" s="397" t="s">
        <v>74</v>
      </c>
      <c r="D29" s="136">
        <v>91</v>
      </c>
      <c r="E29" s="138">
        <v>5156</v>
      </c>
    </row>
    <row r="30" spans="1:5" ht="12.75">
      <c r="A30" s="196" t="s">
        <v>346</v>
      </c>
      <c r="B30" s="415">
        <v>104719</v>
      </c>
      <c r="C30" s="415">
        <v>91</v>
      </c>
      <c r="D30" s="415">
        <v>622</v>
      </c>
      <c r="E30" s="416">
        <v>105432</v>
      </c>
    </row>
    <row r="31" spans="1:5" ht="12.75">
      <c r="A31" s="87"/>
      <c r="B31" s="136"/>
      <c r="C31" s="221"/>
      <c r="D31" s="221"/>
      <c r="E31" s="138"/>
    </row>
    <row r="32" spans="1:5" ht="12.75">
      <c r="A32" s="87" t="s">
        <v>274</v>
      </c>
      <c r="B32" s="136">
        <v>148496</v>
      </c>
      <c r="C32" s="397" t="s">
        <v>74</v>
      </c>
      <c r="D32" s="136">
        <v>876</v>
      </c>
      <c r="E32" s="138">
        <v>149372</v>
      </c>
    </row>
    <row r="33" spans="1:5" ht="12.75">
      <c r="A33" s="87" t="s">
        <v>275</v>
      </c>
      <c r="B33" s="136">
        <v>7821</v>
      </c>
      <c r="C33" s="397" t="s">
        <v>74</v>
      </c>
      <c r="D33" s="397" t="s">
        <v>74</v>
      </c>
      <c r="E33" s="138">
        <v>7821</v>
      </c>
    </row>
    <row r="34" spans="1:5" ht="12.75">
      <c r="A34" s="87" t="s">
        <v>276</v>
      </c>
      <c r="B34" s="136">
        <v>11465</v>
      </c>
      <c r="C34" s="397" t="s">
        <v>74</v>
      </c>
      <c r="D34" s="136">
        <v>199</v>
      </c>
      <c r="E34" s="138">
        <v>11664</v>
      </c>
    </row>
    <row r="35" spans="1:5" ht="12.75">
      <c r="A35" s="87" t="s">
        <v>277</v>
      </c>
      <c r="B35" s="136">
        <v>20590</v>
      </c>
      <c r="C35" s="397" t="s">
        <v>74</v>
      </c>
      <c r="D35" s="397" t="s">
        <v>74</v>
      </c>
      <c r="E35" s="138">
        <v>20590</v>
      </c>
    </row>
    <row r="36" spans="1:5" ht="12.75">
      <c r="A36" s="196" t="s">
        <v>278</v>
      </c>
      <c r="B36" s="415">
        <v>188372</v>
      </c>
      <c r="C36" s="399" t="s">
        <v>74</v>
      </c>
      <c r="D36" s="415">
        <v>1075</v>
      </c>
      <c r="E36" s="416">
        <v>189447</v>
      </c>
    </row>
    <row r="37" spans="1:5" ht="12.75">
      <c r="A37" s="87"/>
      <c r="B37" s="136"/>
      <c r="C37" s="221"/>
      <c r="D37" s="221"/>
      <c r="E37" s="138"/>
    </row>
    <row r="38" spans="1:5" ht="12.75">
      <c r="A38" s="196" t="s">
        <v>279</v>
      </c>
      <c r="B38" s="415">
        <v>4989</v>
      </c>
      <c r="C38" s="415">
        <v>397</v>
      </c>
      <c r="D38" s="415">
        <v>71</v>
      </c>
      <c r="E38" s="416">
        <v>5457</v>
      </c>
    </row>
    <row r="39" spans="1:5" ht="12.75">
      <c r="A39" s="87"/>
      <c r="B39" s="136"/>
      <c r="C39" s="221"/>
      <c r="D39" s="221"/>
      <c r="E39" s="138"/>
    </row>
    <row r="40" spans="1:5" ht="12.75">
      <c r="A40" s="87" t="s">
        <v>280</v>
      </c>
      <c r="B40" s="136">
        <v>28244</v>
      </c>
      <c r="C40" s="397" t="s">
        <v>74</v>
      </c>
      <c r="D40" s="136">
        <v>4</v>
      </c>
      <c r="E40" s="138">
        <v>28248</v>
      </c>
    </row>
    <row r="41" spans="1:5" ht="12.75">
      <c r="A41" s="87" t="s">
        <v>281</v>
      </c>
      <c r="B41" s="136">
        <v>2540</v>
      </c>
      <c r="C41" s="136">
        <v>2</v>
      </c>
      <c r="D41" s="397" t="s">
        <v>74</v>
      </c>
      <c r="E41" s="138">
        <v>2542</v>
      </c>
    </row>
    <row r="42" spans="1:5" ht="12.75">
      <c r="A42" s="87" t="s">
        <v>282</v>
      </c>
      <c r="B42" s="136">
        <v>3350</v>
      </c>
      <c r="C42" s="136">
        <v>4544</v>
      </c>
      <c r="D42" s="136">
        <v>1585</v>
      </c>
      <c r="E42" s="138">
        <v>9479</v>
      </c>
    </row>
    <row r="43" spans="1:5" ht="12.75">
      <c r="A43" s="87" t="s">
        <v>283</v>
      </c>
      <c r="B43" s="136">
        <v>5603</v>
      </c>
      <c r="C43" s="136">
        <v>60</v>
      </c>
      <c r="D43" s="397" t="s">
        <v>74</v>
      </c>
      <c r="E43" s="138">
        <v>5663</v>
      </c>
    </row>
    <row r="44" spans="1:5" ht="12.75">
      <c r="A44" s="87" t="s">
        <v>284</v>
      </c>
      <c r="B44" s="136">
        <v>16434</v>
      </c>
      <c r="C44" s="397" t="s">
        <v>74</v>
      </c>
      <c r="D44" s="397" t="s">
        <v>74</v>
      </c>
      <c r="E44" s="138">
        <v>16434</v>
      </c>
    </row>
    <row r="45" spans="1:5" ht="12.75">
      <c r="A45" s="87" t="s">
        <v>285</v>
      </c>
      <c r="B45" s="136">
        <v>30829</v>
      </c>
      <c r="C45" s="397" t="s">
        <v>74</v>
      </c>
      <c r="D45" s="136">
        <v>1526</v>
      </c>
      <c r="E45" s="138">
        <v>32355</v>
      </c>
    </row>
    <row r="46" spans="1:5" ht="12.75">
      <c r="A46" s="87" t="s">
        <v>286</v>
      </c>
      <c r="B46" s="136">
        <v>6232</v>
      </c>
      <c r="C46" s="136">
        <v>1035</v>
      </c>
      <c r="D46" s="136">
        <v>137</v>
      </c>
      <c r="E46" s="138">
        <v>7404</v>
      </c>
    </row>
    <row r="47" spans="1:5" ht="12.75">
      <c r="A47" s="87" t="s">
        <v>287</v>
      </c>
      <c r="B47" s="136">
        <v>833</v>
      </c>
      <c r="C47" s="397" t="s">
        <v>74</v>
      </c>
      <c r="D47" s="397" t="s">
        <v>74</v>
      </c>
      <c r="E47" s="138">
        <v>833</v>
      </c>
    </row>
    <row r="48" spans="1:5" ht="12.75">
      <c r="A48" s="87" t="s">
        <v>288</v>
      </c>
      <c r="B48" s="136">
        <v>22037</v>
      </c>
      <c r="C48" s="136">
        <v>15</v>
      </c>
      <c r="D48" s="136">
        <v>303</v>
      </c>
      <c r="E48" s="138">
        <v>22355</v>
      </c>
    </row>
    <row r="49" spans="1:5" ht="12.75">
      <c r="A49" s="196" t="s">
        <v>347</v>
      </c>
      <c r="B49" s="415">
        <v>116102</v>
      </c>
      <c r="C49" s="415">
        <v>5656</v>
      </c>
      <c r="D49" s="415">
        <v>3555</v>
      </c>
      <c r="E49" s="416">
        <v>125313</v>
      </c>
    </row>
    <row r="50" spans="1:5" ht="12.75">
      <c r="A50" s="87"/>
      <c r="B50" s="136"/>
      <c r="C50" s="221"/>
      <c r="D50" s="221"/>
      <c r="E50" s="138"/>
    </row>
    <row r="51" spans="1:5" ht="12.75">
      <c r="A51" s="196" t="s">
        <v>289</v>
      </c>
      <c r="B51" s="415">
        <v>39342</v>
      </c>
      <c r="C51" s="415">
        <v>9</v>
      </c>
      <c r="D51" s="415">
        <v>218</v>
      </c>
      <c r="E51" s="416">
        <v>39569</v>
      </c>
    </row>
    <row r="52" spans="1:5" ht="12.75">
      <c r="A52" s="87"/>
      <c r="B52" s="136"/>
      <c r="C52" s="221"/>
      <c r="D52" s="221"/>
      <c r="E52" s="138"/>
    </row>
    <row r="53" spans="1:5" ht="12.75">
      <c r="A53" s="87" t="s">
        <v>290</v>
      </c>
      <c r="B53" s="136">
        <v>7033</v>
      </c>
      <c r="C53" s="136">
        <v>2593</v>
      </c>
      <c r="D53" s="136">
        <v>3</v>
      </c>
      <c r="E53" s="138">
        <v>9629</v>
      </c>
    </row>
    <row r="54" spans="1:5" ht="12.75">
      <c r="A54" s="87" t="s">
        <v>291</v>
      </c>
      <c r="B54" s="136">
        <v>2776</v>
      </c>
      <c r="C54" s="136">
        <v>313</v>
      </c>
      <c r="D54" s="136">
        <v>56</v>
      </c>
      <c r="E54" s="138">
        <v>3145</v>
      </c>
    </row>
    <row r="55" spans="1:5" ht="12.75">
      <c r="A55" s="87" t="s">
        <v>292</v>
      </c>
      <c r="B55" s="136">
        <v>2569</v>
      </c>
      <c r="C55" s="136">
        <v>4</v>
      </c>
      <c r="D55" s="397" t="s">
        <v>74</v>
      </c>
      <c r="E55" s="138">
        <v>2573</v>
      </c>
    </row>
    <row r="56" spans="1:5" ht="12.75">
      <c r="A56" s="87" t="s">
        <v>293</v>
      </c>
      <c r="B56" s="136">
        <v>27999</v>
      </c>
      <c r="C56" s="397" t="s">
        <v>74</v>
      </c>
      <c r="D56" s="136">
        <v>7</v>
      </c>
      <c r="E56" s="138">
        <v>28006</v>
      </c>
    </row>
    <row r="57" spans="1:5" ht="12.75">
      <c r="A57" s="87" t="s">
        <v>294</v>
      </c>
      <c r="B57" s="136">
        <v>22874</v>
      </c>
      <c r="C57" s="136">
        <v>226</v>
      </c>
      <c r="D57" s="136">
        <v>22130</v>
      </c>
      <c r="E57" s="138">
        <v>45230</v>
      </c>
    </row>
    <row r="58" spans="1:5" ht="12.75">
      <c r="A58" s="196" t="s">
        <v>295</v>
      </c>
      <c r="B58" s="415">
        <v>63251</v>
      </c>
      <c r="C58" s="415">
        <v>3136</v>
      </c>
      <c r="D58" s="415">
        <v>22196</v>
      </c>
      <c r="E58" s="416">
        <v>88583</v>
      </c>
    </row>
    <row r="59" spans="1:5" ht="12.75">
      <c r="A59" s="87"/>
      <c r="B59" s="136"/>
      <c r="C59" s="136"/>
      <c r="D59" s="221"/>
      <c r="E59" s="138"/>
    </row>
    <row r="60" spans="1:5" ht="12.75">
      <c r="A60" s="87" t="s">
        <v>296</v>
      </c>
      <c r="B60" s="136">
        <v>28184</v>
      </c>
      <c r="C60" s="136">
        <v>2323</v>
      </c>
      <c r="D60" s="136">
        <v>973</v>
      </c>
      <c r="E60" s="138">
        <v>31480</v>
      </c>
    </row>
    <row r="61" spans="1:5" ht="12.75">
      <c r="A61" s="87" t="s">
        <v>297</v>
      </c>
      <c r="B61" s="136">
        <v>3915</v>
      </c>
      <c r="C61" s="136">
        <v>644</v>
      </c>
      <c r="D61" s="136">
        <v>143</v>
      </c>
      <c r="E61" s="138">
        <v>4702</v>
      </c>
    </row>
    <row r="62" spans="1:5" ht="12.75">
      <c r="A62" s="87" t="s">
        <v>298</v>
      </c>
      <c r="B62" s="136">
        <v>32918</v>
      </c>
      <c r="C62" s="136">
        <v>6677</v>
      </c>
      <c r="D62" s="136">
        <v>258</v>
      </c>
      <c r="E62" s="138">
        <v>39853</v>
      </c>
    </row>
    <row r="63" spans="1:5" ht="12.75">
      <c r="A63" s="196" t="s">
        <v>299</v>
      </c>
      <c r="B63" s="415">
        <v>65017</v>
      </c>
      <c r="C63" s="415">
        <v>9644</v>
      </c>
      <c r="D63" s="415">
        <v>1374</v>
      </c>
      <c r="E63" s="416">
        <v>76035</v>
      </c>
    </row>
    <row r="64" spans="1:5" ht="12.75">
      <c r="A64" s="87"/>
      <c r="B64" s="136"/>
      <c r="C64" s="221"/>
      <c r="D64" s="221"/>
      <c r="E64" s="138"/>
    </row>
    <row r="65" spans="1:5" ht="12.75">
      <c r="A65" s="196" t="s">
        <v>300</v>
      </c>
      <c r="B65" s="415">
        <v>150078</v>
      </c>
      <c r="C65" s="399" t="s">
        <v>74</v>
      </c>
      <c r="D65" s="415">
        <v>38156</v>
      </c>
      <c r="E65" s="416">
        <v>188234</v>
      </c>
    </row>
    <row r="66" spans="1:5" ht="12.75">
      <c r="A66" s="87"/>
      <c r="B66" s="136"/>
      <c r="C66" s="221"/>
      <c r="D66" s="221"/>
      <c r="E66" s="138"/>
    </row>
    <row r="67" spans="1:5" ht="12.75">
      <c r="A67" s="87" t="s">
        <v>301</v>
      </c>
      <c r="B67" s="136">
        <v>770</v>
      </c>
      <c r="C67" s="136">
        <v>2973</v>
      </c>
      <c r="D67" s="136">
        <v>45</v>
      </c>
      <c r="E67" s="138">
        <v>3788</v>
      </c>
    </row>
    <row r="68" spans="1:5" ht="12.75">
      <c r="A68" s="87" t="s">
        <v>302</v>
      </c>
      <c r="B68" s="136">
        <v>21798</v>
      </c>
      <c r="C68" s="136">
        <v>3997</v>
      </c>
      <c r="D68" s="136">
        <v>7713</v>
      </c>
      <c r="E68" s="138">
        <v>33508</v>
      </c>
    </row>
    <row r="69" spans="1:5" ht="12.75">
      <c r="A69" s="196" t="s">
        <v>303</v>
      </c>
      <c r="B69" s="415">
        <v>22568</v>
      </c>
      <c r="C69" s="415">
        <v>6970</v>
      </c>
      <c r="D69" s="415">
        <v>7758</v>
      </c>
      <c r="E69" s="416">
        <v>37296</v>
      </c>
    </row>
    <row r="70" spans="1:5" ht="12.75">
      <c r="A70" s="87"/>
      <c r="B70" s="136"/>
      <c r="C70" s="136"/>
      <c r="D70" s="221"/>
      <c r="E70" s="138"/>
    </row>
    <row r="71" spans="1:5" ht="12.75">
      <c r="A71" s="87" t="s">
        <v>304</v>
      </c>
      <c r="B71" s="136">
        <v>12313</v>
      </c>
      <c r="C71" s="136">
        <v>78</v>
      </c>
      <c r="D71" s="136">
        <v>82</v>
      </c>
      <c r="E71" s="138">
        <v>12473</v>
      </c>
    </row>
    <row r="72" spans="1:5" ht="12.75">
      <c r="A72" s="87" t="s">
        <v>305</v>
      </c>
      <c r="B72" s="136">
        <v>407</v>
      </c>
      <c r="C72" s="136">
        <v>127</v>
      </c>
      <c r="D72" s="136">
        <v>9</v>
      </c>
      <c r="E72" s="138">
        <v>543</v>
      </c>
    </row>
    <row r="73" spans="1:5" ht="12.75">
      <c r="A73" s="87" t="s">
        <v>306</v>
      </c>
      <c r="B73" s="136">
        <v>101</v>
      </c>
      <c r="C73" s="136">
        <v>587</v>
      </c>
      <c r="D73" s="136">
        <v>10</v>
      </c>
      <c r="E73" s="138">
        <v>698</v>
      </c>
    </row>
    <row r="74" spans="1:5" ht="12.75">
      <c r="A74" s="87" t="s">
        <v>307</v>
      </c>
      <c r="B74" s="136">
        <v>21863</v>
      </c>
      <c r="C74" s="136">
        <v>6287</v>
      </c>
      <c r="D74" s="136">
        <v>833</v>
      </c>
      <c r="E74" s="138">
        <v>28983</v>
      </c>
    </row>
    <row r="75" spans="1:5" ht="12.75">
      <c r="A75" s="87" t="s">
        <v>308</v>
      </c>
      <c r="B75" s="397" t="s">
        <v>74</v>
      </c>
      <c r="C75" s="136">
        <v>1433</v>
      </c>
      <c r="D75" s="136">
        <v>6</v>
      </c>
      <c r="E75" s="138">
        <v>1439</v>
      </c>
    </row>
    <row r="76" spans="1:5" ht="12.75">
      <c r="A76" s="87" t="s">
        <v>309</v>
      </c>
      <c r="B76" s="136">
        <v>36422</v>
      </c>
      <c r="C76" s="136">
        <v>26</v>
      </c>
      <c r="D76" s="397" t="s">
        <v>74</v>
      </c>
      <c r="E76" s="138">
        <v>36448</v>
      </c>
    </row>
    <row r="77" spans="1:5" ht="12.75">
      <c r="A77" s="87" t="s">
        <v>310</v>
      </c>
      <c r="B77" s="136">
        <v>5046</v>
      </c>
      <c r="C77" s="136">
        <v>47953</v>
      </c>
      <c r="D77" s="397" t="s">
        <v>74</v>
      </c>
      <c r="E77" s="138">
        <v>52999</v>
      </c>
    </row>
    <row r="78" spans="1:5" ht="12.75">
      <c r="A78" s="87" t="s">
        <v>311</v>
      </c>
      <c r="B78" s="136">
        <v>3597</v>
      </c>
      <c r="C78" s="136">
        <v>30497</v>
      </c>
      <c r="D78" s="136">
        <v>20661</v>
      </c>
      <c r="E78" s="138">
        <v>54755</v>
      </c>
    </row>
    <row r="79" spans="1:5" ht="12.75">
      <c r="A79" s="196" t="s">
        <v>348</v>
      </c>
      <c r="B79" s="415">
        <v>79749</v>
      </c>
      <c r="C79" s="415">
        <v>86988</v>
      </c>
      <c r="D79" s="415">
        <v>21601</v>
      </c>
      <c r="E79" s="416">
        <v>188338</v>
      </c>
    </row>
    <row r="80" spans="1:5" ht="12.75">
      <c r="A80" s="87"/>
      <c r="B80" s="136"/>
      <c r="C80" s="136"/>
      <c r="D80" s="136"/>
      <c r="E80" s="138"/>
    </row>
    <row r="81" spans="1:5" ht="12.75">
      <c r="A81" s="87" t="s">
        <v>312</v>
      </c>
      <c r="B81" s="136">
        <v>135240</v>
      </c>
      <c r="C81" s="136">
        <v>1658</v>
      </c>
      <c r="D81" s="136">
        <v>53635</v>
      </c>
      <c r="E81" s="138">
        <v>190533</v>
      </c>
    </row>
    <row r="82" spans="1:5" ht="12.75">
      <c r="A82" s="87" t="s">
        <v>313</v>
      </c>
      <c r="B82" s="136">
        <v>93754</v>
      </c>
      <c r="C82" s="136">
        <v>6255</v>
      </c>
      <c r="D82" s="136">
        <v>25000</v>
      </c>
      <c r="E82" s="138">
        <v>125009</v>
      </c>
    </row>
    <row r="83" spans="1:5" ht="12.75">
      <c r="A83" s="196" t="s">
        <v>314</v>
      </c>
      <c r="B83" s="415">
        <v>228994</v>
      </c>
      <c r="C83" s="415">
        <v>7913</v>
      </c>
      <c r="D83" s="415">
        <v>78635</v>
      </c>
      <c r="E83" s="416">
        <v>315542</v>
      </c>
    </row>
    <row r="84" spans="1:5" ht="12.75">
      <c r="A84" s="87"/>
      <c r="B84" s="136"/>
      <c r="C84" s="136"/>
      <c r="D84" s="136"/>
      <c r="E84" s="138"/>
    </row>
    <row r="85" spans="1:5" ht="12.75">
      <c r="A85" s="139" t="s">
        <v>315</v>
      </c>
      <c r="B85" s="182">
        <v>1175157</v>
      </c>
      <c r="C85" s="182">
        <v>122752</v>
      </c>
      <c r="D85" s="182">
        <v>176433</v>
      </c>
      <c r="E85" s="140">
        <v>1474342</v>
      </c>
    </row>
    <row r="86" spans="1:5" ht="12.75">
      <c r="A86" s="92" t="s">
        <v>252</v>
      </c>
      <c r="B86" s="136">
        <v>100804</v>
      </c>
      <c r="C86" s="136">
        <v>138643</v>
      </c>
      <c r="D86" s="136">
        <v>115569</v>
      </c>
      <c r="E86" s="138">
        <v>355016</v>
      </c>
    </row>
    <row r="87" spans="1:5" ht="12.75">
      <c r="A87" s="95"/>
      <c r="B87" s="136"/>
      <c r="C87" s="136"/>
      <c r="D87" s="136"/>
      <c r="E87" s="138"/>
    </row>
    <row r="88" spans="1:5" ht="13.5" thickBot="1">
      <c r="A88" s="124" t="s">
        <v>253</v>
      </c>
      <c r="B88" s="709">
        <v>1275961</v>
      </c>
      <c r="C88" s="709">
        <v>261395</v>
      </c>
      <c r="D88" s="709">
        <v>292002</v>
      </c>
      <c r="E88" s="718">
        <v>1829358</v>
      </c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I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86" customWidth="1"/>
    <col min="2" max="7" width="11.7109375" style="86" customWidth="1"/>
    <col min="8" max="8" width="11.7109375" style="87" customWidth="1"/>
    <col min="9" max="9" width="10.57421875" style="87" customWidth="1"/>
    <col min="10" max="10" width="10.57421875" style="86" customWidth="1"/>
    <col min="11" max="16384" width="11.421875" style="86" customWidth="1"/>
  </cols>
  <sheetData>
    <row r="1" spans="1:9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285"/>
    </row>
    <row r="2" spans="1:7" ht="12.75">
      <c r="A2" s="87"/>
      <c r="B2" s="87"/>
      <c r="C2" s="87"/>
      <c r="D2" s="87"/>
      <c r="E2" s="87"/>
      <c r="F2" s="87"/>
      <c r="G2" s="87"/>
    </row>
    <row r="3" spans="1:9" s="26" customFormat="1" ht="15">
      <c r="A3" s="789" t="s">
        <v>401</v>
      </c>
      <c r="B3" s="789"/>
      <c r="C3" s="789"/>
      <c r="D3" s="789"/>
      <c r="E3" s="789"/>
      <c r="F3" s="789"/>
      <c r="G3" s="789"/>
      <c r="H3" s="789"/>
      <c r="I3" s="27"/>
    </row>
    <row r="4" spans="1:9" s="26" customFormat="1" ht="15">
      <c r="A4" s="387"/>
      <c r="B4" s="27"/>
      <c r="C4" s="27"/>
      <c r="D4" s="27"/>
      <c r="E4" s="27"/>
      <c r="F4" s="27"/>
      <c r="G4" s="27"/>
      <c r="H4" s="27"/>
      <c r="I4" s="27"/>
    </row>
    <row r="5" spans="1:8" ht="12.75">
      <c r="A5" s="197" t="s">
        <v>257</v>
      </c>
      <c r="B5" s="783" t="s">
        <v>52</v>
      </c>
      <c r="C5" s="784"/>
      <c r="D5" s="784"/>
      <c r="E5" s="755"/>
      <c r="F5" s="783" t="s">
        <v>232</v>
      </c>
      <c r="G5" s="784"/>
      <c r="H5" s="784"/>
    </row>
    <row r="6" spans="1:8" ht="12.75">
      <c r="A6" s="176" t="s">
        <v>258</v>
      </c>
      <c r="B6" s="132" t="s">
        <v>54</v>
      </c>
      <c r="C6" s="829" t="s">
        <v>55</v>
      </c>
      <c r="D6" s="132" t="s">
        <v>4</v>
      </c>
      <c r="E6" s="829" t="s">
        <v>10</v>
      </c>
      <c r="F6" s="132" t="s">
        <v>54</v>
      </c>
      <c r="G6" s="829" t="s">
        <v>55</v>
      </c>
      <c r="H6" s="132" t="s">
        <v>4</v>
      </c>
    </row>
    <row r="7" spans="1:8" ht="13.5" thickBot="1">
      <c r="A7" s="195"/>
      <c r="B7" s="91" t="s">
        <v>41</v>
      </c>
      <c r="C7" s="830"/>
      <c r="D7" s="91" t="s">
        <v>48</v>
      </c>
      <c r="E7" s="830"/>
      <c r="F7" s="91" t="s">
        <v>41</v>
      </c>
      <c r="G7" s="830"/>
      <c r="H7" s="91" t="s">
        <v>48</v>
      </c>
    </row>
    <row r="8" spans="1:8" ht="12.75">
      <c r="A8" s="135" t="s">
        <v>259</v>
      </c>
      <c r="B8" s="710">
        <v>0.554</v>
      </c>
      <c r="C8" s="710">
        <v>0.632</v>
      </c>
      <c r="D8" s="730" t="s">
        <v>74</v>
      </c>
      <c r="E8" s="712">
        <v>1.186</v>
      </c>
      <c r="F8" s="712">
        <v>7.194805194805195</v>
      </c>
      <c r="G8" s="712">
        <v>9.294117647058824</v>
      </c>
      <c r="H8" s="731" t="s">
        <v>74</v>
      </c>
    </row>
    <row r="9" spans="1:8" ht="12.75">
      <c r="A9" s="87" t="s">
        <v>260</v>
      </c>
      <c r="B9" s="103">
        <v>6.248</v>
      </c>
      <c r="C9" s="391">
        <v>0.1</v>
      </c>
      <c r="D9" s="174" t="s">
        <v>74</v>
      </c>
      <c r="E9" s="389">
        <v>6.348</v>
      </c>
      <c r="F9" s="389">
        <v>6.973214285714286</v>
      </c>
      <c r="G9" s="389">
        <v>14</v>
      </c>
      <c r="H9" s="390" t="s">
        <v>74</v>
      </c>
    </row>
    <row r="10" spans="1:8" ht="12.75">
      <c r="A10" s="87" t="s">
        <v>261</v>
      </c>
      <c r="B10" s="103">
        <v>131.017</v>
      </c>
      <c r="C10" s="174" t="s">
        <v>74</v>
      </c>
      <c r="D10" s="392">
        <v>2.617</v>
      </c>
      <c r="E10" s="389">
        <v>133.634</v>
      </c>
      <c r="F10" s="389">
        <v>6.1423816221284575</v>
      </c>
      <c r="G10" s="389">
        <v>15</v>
      </c>
      <c r="H10" s="389">
        <v>21.991596638655462</v>
      </c>
    </row>
    <row r="11" spans="1:8" ht="12.75">
      <c r="A11" s="87" t="s">
        <v>262</v>
      </c>
      <c r="B11" s="103">
        <v>1.536</v>
      </c>
      <c r="C11" s="392">
        <v>0.357</v>
      </c>
      <c r="D11" s="174" t="s">
        <v>74</v>
      </c>
      <c r="E11" s="389">
        <v>1.893</v>
      </c>
      <c r="F11" s="389">
        <v>6.2439024390243905</v>
      </c>
      <c r="G11" s="389">
        <v>14.28</v>
      </c>
      <c r="H11" s="390" t="s">
        <v>74</v>
      </c>
    </row>
    <row r="12" spans="1:9" s="211" customFormat="1" ht="12.75">
      <c r="A12" s="196" t="s">
        <v>263</v>
      </c>
      <c r="B12" s="109">
        <v>139.355</v>
      </c>
      <c r="C12" s="109">
        <v>1.089</v>
      </c>
      <c r="D12" s="109">
        <v>2.617</v>
      </c>
      <c r="E12" s="393">
        <v>143.06099999999998</v>
      </c>
      <c r="F12" s="393">
        <v>6.180096678344937</v>
      </c>
      <c r="G12" s="393">
        <v>11</v>
      </c>
      <c r="H12" s="393">
        <v>21.991596638655462</v>
      </c>
      <c r="I12" s="196"/>
    </row>
    <row r="13" spans="1:8" ht="12.75">
      <c r="A13" s="87"/>
      <c r="B13" s="111"/>
      <c r="C13" s="111"/>
      <c r="D13" s="394"/>
      <c r="E13" s="389"/>
      <c r="F13" s="389"/>
      <c r="G13" s="395"/>
      <c r="H13" s="395"/>
    </row>
    <row r="14" spans="1:8" ht="12.75">
      <c r="A14" s="196" t="s">
        <v>264</v>
      </c>
      <c r="B14" s="109">
        <v>45.139</v>
      </c>
      <c r="C14" s="109">
        <v>21.256</v>
      </c>
      <c r="D14" s="396">
        <v>4.356</v>
      </c>
      <c r="E14" s="393">
        <v>70.751</v>
      </c>
      <c r="F14" s="393">
        <v>8.306772175193228</v>
      </c>
      <c r="G14" s="393">
        <v>11.776177285318559</v>
      </c>
      <c r="H14" s="393">
        <v>22.224489795918366</v>
      </c>
    </row>
    <row r="15" spans="1:8" ht="12.75">
      <c r="A15" s="87"/>
      <c r="B15" s="111"/>
      <c r="C15" s="111"/>
      <c r="D15" s="394"/>
      <c r="E15" s="389"/>
      <c r="F15" s="389"/>
      <c r="G15" s="395"/>
      <c r="H15" s="395"/>
    </row>
    <row r="16" spans="1:9" s="211" customFormat="1" ht="12.75">
      <c r="A16" s="196" t="s">
        <v>265</v>
      </c>
      <c r="B16" s="109">
        <v>3.587</v>
      </c>
      <c r="C16" s="109">
        <v>0.659</v>
      </c>
      <c r="D16" s="396">
        <v>0.413</v>
      </c>
      <c r="E16" s="393">
        <v>4.659000000000001</v>
      </c>
      <c r="F16" s="393">
        <v>6.545620437956204</v>
      </c>
      <c r="G16" s="300">
        <v>14.977272727272727</v>
      </c>
      <c r="H16" s="393">
        <v>21.736842105263158</v>
      </c>
      <c r="I16" s="196"/>
    </row>
    <row r="17" spans="1:8" ht="12.75">
      <c r="A17" s="87"/>
      <c r="B17" s="111"/>
      <c r="C17" s="111"/>
      <c r="D17" s="394"/>
      <c r="E17" s="389"/>
      <c r="F17" s="389"/>
      <c r="G17" s="395"/>
      <c r="H17" s="395"/>
    </row>
    <row r="18" spans="1:8" ht="12.75">
      <c r="A18" s="87" t="s">
        <v>266</v>
      </c>
      <c r="B18" s="103">
        <v>5.18</v>
      </c>
      <c r="C18" s="397" t="s">
        <v>74</v>
      </c>
      <c r="D18" s="398" t="s">
        <v>74</v>
      </c>
      <c r="E18" s="389">
        <v>5.18</v>
      </c>
      <c r="F18" s="389">
        <v>5.954022988505747</v>
      </c>
      <c r="G18" s="395" t="s">
        <v>74</v>
      </c>
      <c r="H18" s="395" t="s">
        <v>74</v>
      </c>
    </row>
    <row r="19" spans="1:8" ht="12.75">
      <c r="A19" s="87" t="s">
        <v>267</v>
      </c>
      <c r="B19" s="103">
        <v>7.53</v>
      </c>
      <c r="C19" s="397" t="s">
        <v>74</v>
      </c>
      <c r="D19" s="392">
        <v>0.733</v>
      </c>
      <c r="E19" s="389">
        <v>8.263</v>
      </c>
      <c r="F19" s="389">
        <v>6.605263157894737</v>
      </c>
      <c r="G19" s="395" t="s">
        <v>74</v>
      </c>
      <c r="H19" s="389">
        <v>19.289473684210527</v>
      </c>
    </row>
    <row r="20" spans="1:8" ht="12.75">
      <c r="A20" s="87" t="s">
        <v>268</v>
      </c>
      <c r="B20" s="103">
        <v>0.603</v>
      </c>
      <c r="C20" s="397" t="s">
        <v>74</v>
      </c>
      <c r="D20" s="174" t="s">
        <v>74</v>
      </c>
      <c r="E20" s="389">
        <v>0.603</v>
      </c>
      <c r="F20" s="389">
        <v>7.353658536585366</v>
      </c>
      <c r="G20" s="395" t="s">
        <v>74</v>
      </c>
      <c r="H20" s="389">
        <v>30</v>
      </c>
    </row>
    <row r="21" spans="1:8" ht="12.75">
      <c r="A21" s="196" t="s">
        <v>345</v>
      </c>
      <c r="B21" s="109">
        <v>13.313</v>
      </c>
      <c r="C21" s="399" t="s">
        <v>74</v>
      </c>
      <c r="D21" s="109">
        <v>0.763</v>
      </c>
      <c r="E21" s="393">
        <v>14.046</v>
      </c>
      <c r="F21" s="393">
        <v>6.3637667304015295</v>
      </c>
      <c r="G21" s="400" t="s">
        <v>74</v>
      </c>
      <c r="H21" s="393">
        <v>19.564102564102566</v>
      </c>
    </row>
    <row r="22" spans="1:8" ht="12.75">
      <c r="A22" s="87"/>
      <c r="B22" s="111"/>
      <c r="C22" s="111"/>
      <c r="D22" s="394"/>
      <c r="E22" s="389"/>
      <c r="F22" s="389"/>
      <c r="G22" s="395"/>
      <c r="H22" s="395"/>
    </row>
    <row r="23" spans="1:8" ht="12.75">
      <c r="A23" s="196" t="s">
        <v>269</v>
      </c>
      <c r="B23" s="109">
        <v>67.604</v>
      </c>
      <c r="C23" s="399" t="s">
        <v>74</v>
      </c>
      <c r="D23" s="396">
        <v>4.966</v>
      </c>
      <c r="E23" s="393">
        <v>72.57</v>
      </c>
      <c r="F23" s="393">
        <v>5.65487243831033</v>
      </c>
      <c r="G23" s="400" t="s">
        <v>74</v>
      </c>
      <c r="H23" s="393">
        <v>20.605809128630707</v>
      </c>
    </row>
    <row r="24" spans="1:8" ht="12.75">
      <c r="A24" s="87"/>
      <c r="B24" s="111"/>
      <c r="C24" s="114"/>
      <c r="D24" s="401"/>
      <c r="E24" s="389"/>
      <c r="F24" s="389"/>
      <c r="G24" s="395"/>
      <c r="H24" s="395"/>
    </row>
    <row r="25" spans="1:8" ht="12.75">
      <c r="A25" s="196" t="s">
        <v>270</v>
      </c>
      <c r="B25" s="109">
        <v>303.441</v>
      </c>
      <c r="C25" s="399" t="s">
        <v>74</v>
      </c>
      <c r="D25" s="396">
        <v>10.546</v>
      </c>
      <c r="E25" s="393">
        <v>313.98699999999997</v>
      </c>
      <c r="F25" s="393">
        <v>4.372474711086775</v>
      </c>
      <c r="G25" s="400" t="s">
        <v>74</v>
      </c>
      <c r="H25" s="393">
        <v>18.899641577060933</v>
      </c>
    </row>
    <row r="26" spans="1:8" ht="12.75">
      <c r="A26" s="87"/>
      <c r="B26" s="111"/>
      <c r="C26" s="111"/>
      <c r="D26" s="394"/>
      <c r="E26" s="389"/>
      <c r="F26" s="389"/>
      <c r="G26" s="395"/>
      <c r="H26" s="395"/>
    </row>
    <row r="27" spans="1:8" ht="12.75">
      <c r="A27" s="87" t="s">
        <v>271</v>
      </c>
      <c r="B27" s="103">
        <v>117.294</v>
      </c>
      <c r="C27" s="103">
        <v>0.948</v>
      </c>
      <c r="D27" s="392">
        <v>0.59</v>
      </c>
      <c r="E27" s="389">
        <v>118.832</v>
      </c>
      <c r="F27" s="389">
        <v>4.896635217500209</v>
      </c>
      <c r="G27" s="389">
        <v>10.417582417582418</v>
      </c>
      <c r="H27" s="389">
        <v>22.692307692307693</v>
      </c>
    </row>
    <row r="28" spans="1:8" ht="12.75">
      <c r="A28" s="87" t="s">
        <v>272</v>
      </c>
      <c r="B28" s="103">
        <v>319.69</v>
      </c>
      <c r="C28" s="397" t="s">
        <v>74</v>
      </c>
      <c r="D28" s="392">
        <v>9.013</v>
      </c>
      <c r="E28" s="103">
        <v>328.703</v>
      </c>
      <c r="F28" s="389">
        <v>4.223117569352708</v>
      </c>
      <c r="G28" s="395" t="s">
        <v>74</v>
      </c>
      <c r="H28" s="389">
        <v>17.84752475247525</v>
      </c>
    </row>
    <row r="29" spans="1:8" ht="12.75">
      <c r="A29" s="87" t="s">
        <v>273</v>
      </c>
      <c r="B29" s="103">
        <v>29.168</v>
      </c>
      <c r="C29" s="397" t="s">
        <v>74</v>
      </c>
      <c r="D29" s="392">
        <v>1.331</v>
      </c>
      <c r="E29" s="389">
        <v>30.499</v>
      </c>
      <c r="F29" s="389">
        <v>5.758736426456071</v>
      </c>
      <c r="G29" s="395" t="s">
        <v>74</v>
      </c>
      <c r="H29" s="389">
        <v>14.626373626373626</v>
      </c>
    </row>
    <row r="30" spans="1:8" ht="12.75">
      <c r="A30" s="196" t="s">
        <v>346</v>
      </c>
      <c r="B30" s="109">
        <v>466.152</v>
      </c>
      <c r="C30" s="109">
        <v>0.948</v>
      </c>
      <c r="D30" s="396">
        <v>10.934</v>
      </c>
      <c r="E30" s="393">
        <v>478.034</v>
      </c>
      <c r="F30" s="393">
        <v>4.451455800762039</v>
      </c>
      <c r="G30" s="393">
        <v>10.417582417582418</v>
      </c>
      <c r="H30" s="393">
        <v>17.578778135048232</v>
      </c>
    </row>
    <row r="31" spans="1:8" ht="12.75">
      <c r="A31" s="87"/>
      <c r="B31" s="111"/>
      <c r="C31" s="111"/>
      <c r="D31" s="394"/>
      <c r="E31" s="389"/>
      <c r="F31" s="389"/>
      <c r="G31" s="395"/>
      <c r="H31" s="395"/>
    </row>
    <row r="32" spans="1:8" ht="12.75">
      <c r="A32" s="87" t="s">
        <v>274</v>
      </c>
      <c r="B32" s="103">
        <v>618.44</v>
      </c>
      <c r="C32" s="397" t="s">
        <v>74</v>
      </c>
      <c r="D32" s="392">
        <v>14.971</v>
      </c>
      <c r="E32" s="389">
        <v>633.4110000000001</v>
      </c>
      <c r="F32" s="389">
        <v>4.164691304816292</v>
      </c>
      <c r="G32" s="395" t="s">
        <v>74</v>
      </c>
      <c r="H32" s="389">
        <v>17.090182648401825</v>
      </c>
    </row>
    <row r="33" spans="1:8" ht="12.75">
      <c r="A33" s="87" t="s">
        <v>275</v>
      </c>
      <c r="B33" s="103">
        <v>38.168</v>
      </c>
      <c r="C33" s="397" t="s">
        <v>74</v>
      </c>
      <c r="D33" s="398" t="s">
        <v>74</v>
      </c>
      <c r="E33" s="389">
        <v>38.168</v>
      </c>
      <c r="F33" s="389">
        <v>4.880194348548779</v>
      </c>
      <c r="G33" s="395" t="s">
        <v>74</v>
      </c>
      <c r="H33" s="395" t="s">
        <v>74</v>
      </c>
    </row>
    <row r="34" spans="1:8" ht="12.75">
      <c r="A34" s="87" t="s">
        <v>276</v>
      </c>
      <c r="B34" s="103">
        <v>57.27</v>
      </c>
      <c r="C34" s="397" t="s">
        <v>74</v>
      </c>
      <c r="D34" s="392">
        <v>3.2</v>
      </c>
      <c r="E34" s="389">
        <v>60.47</v>
      </c>
      <c r="F34" s="389">
        <v>4.995202791103358</v>
      </c>
      <c r="G34" s="395" t="s">
        <v>74</v>
      </c>
      <c r="H34" s="389">
        <v>16.08040201005025</v>
      </c>
    </row>
    <row r="35" spans="1:8" ht="12.75">
      <c r="A35" s="87" t="s">
        <v>277</v>
      </c>
      <c r="B35" s="103">
        <v>94.122</v>
      </c>
      <c r="C35" s="397" t="s">
        <v>74</v>
      </c>
      <c r="D35" s="398" t="s">
        <v>74</v>
      </c>
      <c r="E35" s="389">
        <v>94.122</v>
      </c>
      <c r="F35" s="389">
        <v>4.571248178727537</v>
      </c>
      <c r="G35" s="395" t="s">
        <v>74</v>
      </c>
      <c r="H35" s="395" t="s">
        <v>74</v>
      </c>
    </row>
    <row r="36" spans="1:9" s="211" customFormat="1" ht="12.75">
      <c r="A36" s="196" t="s">
        <v>278</v>
      </c>
      <c r="B36" s="109">
        <v>808</v>
      </c>
      <c r="C36" s="397" t="s">
        <v>74</v>
      </c>
      <c r="D36" s="396">
        <v>18.171</v>
      </c>
      <c r="E36" s="393">
        <v>826.171</v>
      </c>
      <c r="F36" s="393">
        <v>4.289384834264116</v>
      </c>
      <c r="G36" s="400" t="s">
        <v>74</v>
      </c>
      <c r="H36" s="393">
        <v>16.90325581395349</v>
      </c>
      <c r="I36" s="196"/>
    </row>
    <row r="37" spans="1:8" ht="12.75">
      <c r="A37" s="87"/>
      <c r="B37" s="111"/>
      <c r="C37" s="114"/>
      <c r="D37" s="401"/>
      <c r="E37" s="389"/>
      <c r="F37" s="389"/>
      <c r="G37" s="395"/>
      <c r="H37" s="395"/>
    </row>
    <row r="38" spans="1:8" ht="12.75">
      <c r="A38" s="196" t="s">
        <v>279</v>
      </c>
      <c r="B38" s="109">
        <v>27.572</v>
      </c>
      <c r="C38" s="109">
        <v>4.351</v>
      </c>
      <c r="D38" s="396">
        <v>1.273</v>
      </c>
      <c r="E38" s="393">
        <v>33.196</v>
      </c>
      <c r="F38" s="393">
        <v>5.526558428542794</v>
      </c>
      <c r="G38" s="393">
        <v>10.959697732997482</v>
      </c>
      <c r="H38" s="393">
        <v>17.929577464788732</v>
      </c>
    </row>
    <row r="39" spans="1:8" ht="12.75">
      <c r="A39" s="87"/>
      <c r="B39" s="111"/>
      <c r="C39" s="402"/>
      <c r="D39" s="111"/>
      <c r="E39" s="389"/>
      <c r="F39" s="389"/>
      <c r="G39" s="395"/>
      <c r="H39" s="395"/>
    </row>
    <row r="40" spans="1:8" ht="12.75">
      <c r="A40" s="87" t="s">
        <v>280</v>
      </c>
      <c r="B40" s="103">
        <v>166.532</v>
      </c>
      <c r="C40" s="395" t="s">
        <v>74</v>
      </c>
      <c r="D40" s="175">
        <v>0.122</v>
      </c>
      <c r="E40" s="389">
        <v>166.65400000000002</v>
      </c>
      <c r="F40" s="389">
        <v>5.896190341311429</v>
      </c>
      <c r="G40" s="395" t="s">
        <v>74</v>
      </c>
      <c r="H40" s="297">
        <v>30.5</v>
      </c>
    </row>
    <row r="41" spans="1:8" ht="12.75">
      <c r="A41" s="87" t="s">
        <v>281</v>
      </c>
      <c r="B41" s="103">
        <v>14.895</v>
      </c>
      <c r="C41" s="398" t="s">
        <v>74</v>
      </c>
      <c r="D41" s="397" t="s">
        <v>74</v>
      </c>
      <c r="E41" s="389">
        <v>14.895</v>
      </c>
      <c r="F41" s="389">
        <v>5.8641732283464565</v>
      </c>
      <c r="G41" s="389">
        <v>8</v>
      </c>
      <c r="H41" s="395" t="s">
        <v>74</v>
      </c>
    </row>
    <row r="42" spans="1:8" ht="12.75">
      <c r="A42" s="87" t="s">
        <v>282</v>
      </c>
      <c r="B42" s="103">
        <v>19.225</v>
      </c>
      <c r="C42" s="389">
        <v>40.446999999999996</v>
      </c>
      <c r="D42" s="103">
        <v>43.074</v>
      </c>
      <c r="E42" s="389">
        <v>102.746</v>
      </c>
      <c r="F42" s="389">
        <v>5.7388059701492535</v>
      </c>
      <c r="G42" s="389">
        <v>8.901188380281688</v>
      </c>
      <c r="H42" s="389">
        <v>27.17602523659306</v>
      </c>
    </row>
    <row r="43" spans="1:8" ht="12.75">
      <c r="A43" s="87" t="s">
        <v>283</v>
      </c>
      <c r="B43" s="103">
        <v>28.894</v>
      </c>
      <c r="C43" s="103">
        <v>0.792</v>
      </c>
      <c r="D43" s="398" t="s">
        <v>74</v>
      </c>
      <c r="E43" s="389">
        <v>29.686</v>
      </c>
      <c r="F43" s="389">
        <v>5.1568802427271105</v>
      </c>
      <c r="G43" s="389">
        <v>13.2</v>
      </c>
      <c r="H43" s="395" t="s">
        <v>74</v>
      </c>
    </row>
    <row r="44" spans="1:8" ht="12.75">
      <c r="A44" s="87" t="s">
        <v>284</v>
      </c>
      <c r="B44" s="103">
        <v>95.538</v>
      </c>
      <c r="C44" s="397" t="s">
        <v>74</v>
      </c>
      <c r="D44" s="398" t="s">
        <v>74</v>
      </c>
      <c r="E44" s="389">
        <v>95.538</v>
      </c>
      <c r="F44" s="389">
        <v>5.813435560423512</v>
      </c>
      <c r="G44" s="395" t="s">
        <v>74</v>
      </c>
      <c r="H44" s="395" t="s">
        <v>74</v>
      </c>
    </row>
    <row r="45" spans="1:8" ht="12.75">
      <c r="A45" s="87" t="s">
        <v>285</v>
      </c>
      <c r="B45" s="103">
        <v>156.101</v>
      </c>
      <c r="C45" s="397" t="s">
        <v>74</v>
      </c>
      <c r="D45" s="392">
        <v>30.547</v>
      </c>
      <c r="E45" s="389">
        <v>186.648</v>
      </c>
      <c r="F45" s="389">
        <v>5.063446754679036</v>
      </c>
      <c r="G45" s="395" t="s">
        <v>74</v>
      </c>
      <c r="H45" s="389">
        <v>20.017693315858452</v>
      </c>
    </row>
    <row r="46" spans="1:8" ht="12.75">
      <c r="A46" s="87" t="s">
        <v>286</v>
      </c>
      <c r="B46" s="103">
        <v>41.248</v>
      </c>
      <c r="C46" s="103">
        <v>8.837</v>
      </c>
      <c r="D46" s="392">
        <v>2.767</v>
      </c>
      <c r="E46" s="389">
        <v>52.852</v>
      </c>
      <c r="F46" s="389">
        <v>6.618741976893453</v>
      </c>
      <c r="G46" s="389">
        <v>8.53816425120773</v>
      </c>
      <c r="H46" s="389">
        <v>20.197080291970803</v>
      </c>
    </row>
    <row r="47" spans="1:8" ht="12.75">
      <c r="A47" s="87" t="s">
        <v>287</v>
      </c>
      <c r="B47" s="103">
        <v>5.256</v>
      </c>
      <c r="C47" s="397" t="s">
        <v>74</v>
      </c>
      <c r="D47" s="398" t="s">
        <v>74</v>
      </c>
      <c r="E47" s="389">
        <v>5.256</v>
      </c>
      <c r="F47" s="389">
        <v>6.309723889555823</v>
      </c>
      <c r="G47" s="395" t="s">
        <v>74</v>
      </c>
      <c r="H47" s="395" t="s">
        <v>74</v>
      </c>
    </row>
    <row r="48" spans="1:8" ht="12.75">
      <c r="A48" s="87" t="s">
        <v>288</v>
      </c>
      <c r="B48" s="103">
        <v>112.343</v>
      </c>
      <c r="C48" s="175">
        <v>0.224</v>
      </c>
      <c r="D48" s="392">
        <v>5.811</v>
      </c>
      <c r="E48" s="389">
        <v>118.37800000000001</v>
      </c>
      <c r="F48" s="389">
        <v>5.097926215002042</v>
      </c>
      <c r="G48" s="403">
        <v>14.933333333333334</v>
      </c>
      <c r="H48" s="389">
        <v>19.178217821782177</v>
      </c>
    </row>
    <row r="49" spans="1:8" ht="12.75">
      <c r="A49" s="196" t="s">
        <v>347</v>
      </c>
      <c r="B49" s="109">
        <v>640.0319999999999</v>
      </c>
      <c r="C49" s="109">
        <v>50.315999999999995</v>
      </c>
      <c r="D49" s="396">
        <v>82.321</v>
      </c>
      <c r="E49" s="393">
        <v>772.653</v>
      </c>
      <c r="F49" s="393">
        <v>5.512669893714147</v>
      </c>
      <c r="G49" s="393">
        <v>8.896039603960395</v>
      </c>
      <c r="H49" s="393">
        <v>23.156399437412094</v>
      </c>
    </row>
    <row r="50" spans="1:8" ht="12.75">
      <c r="A50" s="87"/>
      <c r="B50" s="111"/>
      <c r="C50" s="114"/>
      <c r="D50" s="401"/>
      <c r="E50" s="389"/>
      <c r="F50" s="389"/>
      <c r="G50" s="395"/>
      <c r="H50" s="395"/>
    </row>
    <row r="51" spans="1:8" ht="12.75">
      <c r="A51" s="196" t="s">
        <v>289</v>
      </c>
      <c r="B51" s="109">
        <v>238.124</v>
      </c>
      <c r="C51" s="404">
        <v>0.13</v>
      </c>
      <c r="D51" s="396">
        <v>7.163</v>
      </c>
      <c r="E51" s="393">
        <v>245.417</v>
      </c>
      <c r="F51" s="393">
        <v>6.052666361649128</v>
      </c>
      <c r="G51" s="405">
        <v>14.444444444444445</v>
      </c>
      <c r="H51" s="393">
        <v>32.857798165137616</v>
      </c>
    </row>
    <row r="52" spans="1:8" ht="12.75">
      <c r="A52" s="87"/>
      <c r="B52" s="111"/>
      <c r="C52" s="111"/>
      <c r="D52" s="394"/>
      <c r="E52" s="389"/>
      <c r="F52" s="389"/>
      <c r="G52" s="395"/>
      <c r="H52" s="395"/>
    </row>
    <row r="53" spans="1:8" ht="12.75">
      <c r="A53" s="87" t="s">
        <v>290</v>
      </c>
      <c r="B53" s="103">
        <v>32.19</v>
      </c>
      <c r="C53" s="103">
        <v>26.4</v>
      </c>
      <c r="D53" s="406">
        <v>0.085</v>
      </c>
      <c r="E53" s="389">
        <v>58.675</v>
      </c>
      <c r="F53" s="389">
        <v>4.576994170339826</v>
      </c>
      <c r="G53" s="389">
        <v>10.181257231006557</v>
      </c>
      <c r="H53" s="297">
        <v>28.333333333333332</v>
      </c>
    </row>
    <row r="54" spans="1:8" ht="12.75">
      <c r="A54" s="87" t="s">
        <v>291</v>
      </c>
      <c r="B54" s="103">
        <v>18.894</v>
      </c>
      <c r="C54" s="103">
        <v>4.375</v>
      </c>
      <c r="D54" s="407">
        <v>1.568</v>
      </c>
      <c r="E54" s="389">
        <v>24.837</v>
      </c>
      <c r="F54" s="389">
        <v>6.806195965417867</v>
      </c>
      <c r="G54" s="389">
        <v>13.977635782747603</v>
      </c>
      <c r="H54" s="389">
        <v>28</v>
      </c>
    </row>
    <row r="55" spans="1:8" ht="12.75">
      <c r="A55" s="87" t="s">
        <v>292</v>
      </c>
      <c r="B55" s="103">
        <v>15.795</v>
      </c>
      <c r="C55" s="408">
        <v>0.046</v>
      </c>
      <c r="D55" s="409" t="s">
        <v>74</v>
      </c>
      <c r="E55" s="389">
        <v>15.841</v>
      </c>
      <c r="F55" s="389">
        <v>6.148306734137797</v>
      </c>
      <c r="G55" s="389">
        <v>11.5</v>
      </c>
      <c r="H55" s="395" t="s">
        <v>74</v>
      </c>
    </row>
    <row r="56" spans="1:8" ht="12.75">
      <c r="A56" s="87" t="s">
        <v>293</v>
      </c>
      <c r="B56" s="103">
        <v>163.127</v>
      </c>
      <c r="C56" s="397" t="s">
        <v>74</v>
      </c>
      <c r="D56" s="406">
        <v>0.235</v>
      </c>
      <c r="E56" s="389">
        <v>163.36200000000002</v>
      </c>
      <c r="F56" s="389">
        <v>5.8261723632986895</v>
      </c>
      <c r="G56" s="395" t="s">
        <v>74</v>
      </c>
      <c r="H56" s="297">
        <v>33.57142857142857</v>
      </c>
    </row>
    <row r="57" spans="1:8" ht="12.75">
      <c r="A57" s="87" t="s">
        <v>294</v>
      </c>
      <c r="B57" s="103">
        <v>137.561</v>
      </c>
      <c r="C57" s="103">
        <v>3.1180000000000003</v>
      </c>
      <c r="D57" s="392">
        <v>373.12</v>
      </c>
      <c r="E57" s="389">
        <v>513.799</v>
      </c>
      <c r="F57" s="389">
        <v>6.013858529334616</v>
      </c>
      <c r="G57" s="389">
        <v>13.796460176991152</v>
      </c>
      <c r="H57" s="389">
        <v>16.860370537731587</v>
      </c>
    </row>
    <row r="58" spans="1:8" ht="12.75">
      <c r="A58" s="196" t="s">
        <v>295</v>
      </c>
      <c r="B58" s="109">
        <v>367.567</v>
      </c>
      <c r="C58" s="109">
        <v>33.939</v>
      </c>
      <c r="D58" s="109">
        <v>375.008</v>
      </c>
      <c r="E58" s="393">
        <v>776.514</v>
      </c>
      <c r="F58" s="393">
        <v>5.811244091002513</v>
      </c>
      <c r="G58" s="393">
        <v>10.822385204081632</v>
      </c>
      <c r="H58" s="393">
        <v>16.895296449810775</v>
      </c>
    </row>
    <row r="59" spans="1:8" ht="12.75">
      <c r="A59" s="87"/>
      <c r="B59" s="111"/>
      <c r="C59" s="111"/>
      <c r="D59" s="394"/>
      <c r="E59" s="389"/>
      <c r="F59" s="389"/>
      <c r="G59" s="395"/>
      <c r="H59" s="395"/>
    </row>
    <row r="60" spans="1:8" ht="12.75">
      <c r="A60" s="87" t="s">
        <v>296</v>
      </c>
      <c r="B60" s="103">
        <v>121.295</v>
      </c>
      <c r="C60" s="103">
        <v>28.174</v>
      </c>
      <c r="D60" s="392">
        <v>24.287</v>
      </c>
      <c r="E60" s="389">
        <v>173.756</v>
      </c>
      <c r="F60" s="389">
        <v>4.303682940675561</v>
      </c>
      <c r="G60" s="389">
        <v>12.128282393456738</v>
      </c>
      <c r="H60" s="389">
        <v>24.960945529290854</v>
      </c>
    </row>
    <row r="61" spans="1:8" ht="12.75">
      <c r="A61" s="87" t="s">
        <v>297</v>
      </c>
      <c r="B61" s="103">
        <v>21.32</v>
      </c>
      <c r="C61" s="103">
        <v>8.54</v>
      </c>
      <c r="D61" s="392">
        <v>2.7479999999999998</v>
      </c>
      <c r="E61" s="389">
        <v>32.608</v>
      </c>
      <c r="F61" s="389">
        <v>5.4457215836526185</v>
      </c>
      <c r="G61" s="389">
        <v>13.26086956521739</v>
      </c>
      <c r="H61" s="389">
        <v>19.216783216783217</v>
      </c>
    </row>
    <row r="62" spans="1:8" ht="12.75">
      <c r="A62" s="87" t="s">
        <v>298</v>
      </c>
      <c r="B62" s="103">
        <v>203.34</v>
      </c>
      <c r="C62" s="103">
        <v>57.24</v>
      </c>
      <c r="D62" s="392">
        <v>3.938</v>
      </c>
      <c r="E62" s="389">
        <v>264.518</v>
      </c>
      <c r="F62" s="389">
        <v>6.177167507138951</v>
      </c>
      <c r="G62" s="389">
        <v>8.57271229594129</v>
      </c>
      <c r="H62" s="389">
        <v>15.263565891472869</v>
      </c>
    </row>
    <row r="63" spans="1:8" ht="12.75">
      <c r="A63" s="196" t="s">
        <v>299</v>
      </c>
      <c r="B63" s="109">
        <v>345.955</v>
      </c>
      <c r="C63" s="109">
        <v>93.95400000000001</v>
      </c>
      <c r="D63" s="109">
        <v>30.973</v>
      </c>
      <c r="E63" s="393">
        <v>470.88199999999995</v>
      </c>
      <c r="F63" s="393">
        <v>5.3209929710691055</v>
      </c>
      <c r="G63" s="393">
        <v>9.742223143923685</v>
      </c>
      <c r="H63" s="393">
        <v>22.54221251819505</v>
      </c>
    </row>
    <row r="64" spans="1:8" ht="12.75">
      <c r="A64" s="87"/>
      <c r="B64" s="111"/>
      <c r="C64" s="111"/>
      <c r="D64" s="394"/>
      <c r="E64" s="389"/>
      <c r="F64" s="389"/>
      <c r="G64" s="395"/>
      <c r="H64" s="395"/>
    </row>
    <row r="65" spans="1:9" s="211" customFormat="1" ht="12.75">
      <c r="A65" s="196" t="s">
        <v>300</v>
      </c>
      <c r="B65" s="109">
        <v>846.985</v>
      </c>
      <c r="C65" s="399" t="s">
        <v>74</v>
      </c>
      <c r="D65" s="396">
        <v>598.8209999999999</v>
      </c>
      <c r="E65" s="393">
        <v>1445.806</v>
      </c>
      <c r="F65" s="393">
        <v>5.643631978038087</v>
      </c>
      <c r="G65" s="400" t="s">
        <v>74</v>
      </c>
      <c r="H65" s="393">
        <v>15.694019289233669</v>
      </c>
      <c r="I65" s="196"/>
    </row>
    <row r="66" spans="1:8" ht="12.75">
      <c r="A66" s="87"/>
      <c r="B66" s="111"/>
      <c r="C66" s="111"/>
      <c r="D66" s="394"/>
      <c r="E66" s="389"/>
      <c r="F66" s="389"/>
      <c r="G66" s="395"/>
      <c r="H66" s="395"/>
    </row>
    <row r="67" spans="1:8" ht="12.75">
      <c r="A67" s="87" t="s">
        <v>301</v>
      </c>
      <c r="B67" s="103">
        <v>4.436</v>
      </c>
      <c r="C67" s="103">
        <v>31.943</v>
      </c>
      <c r="D67" s="392">
        <v>1.123</v>
      </c>
      <c r="E67" s="389">
        <v>37.502</v>
      </c>
      <c r="F67" s="389">
        <v>5.761038961038961</v>
      </c>
      <c r="G67" s="389">
        <v>10.744365960309452</v>
      </c>
      <c r="H67" s="389">
        <v>24.955555555555556</v>
      </c>
    </row>
    <row r="68" spans="1:8" ht="12.75">
      <c r="A68" s="87" t="s">
        <v>302</v>
      </c>
      <c r="B68" s="103">
        <v>141.712</v>
      </c>
      <c r="C68" s="103">
        <v>48.543</v>
      </c>
      <c r="D68" s="392">
        <v>165.179</v>
      </c>
      <c r="E68" s="389">
        <v>355.43399999999997</v>
      </c>
      <c r="F68" s="389">
        <v>6.501146894210478</v>
      </c>
      <c r="G68" s="389">
        <v>12.144858643982987</v>
      </c>
      <c r="H68" s="389">
        <v>21.415661869570854</v>
      </c>
    </row>
    <row r="69" spans="1:8" ht="12.75">
      <c r="A69" s="196" t="s">
        <v>303</v>
      </c>
      <c r="B69" s="109">
        <v>146.148</v>
      </c>
      <c r="C69" s="109">
        <v>80.486</v>
      </c>
      <c r="D69" s="396">
        <v>166.302</v>
      </c>
      <c r="E69" s="393">
        <v>392.936</v>
      </c>
      <c r="F69" s="393">
        <v>6.475895072669267</v>
      </c>
      <c r="G69" s="393">
        <v>11.547489239598278</v>
      </c>
      <c r="H69" s="393">
        <v>21.436194895591647</v>
      </c>
    </row>
    <row r="70" spans="1:8" ht="12.75">
      <c r="A70" s="87"/>
      <c r="B70" s="111"/>
      <c r="C70" s="111"/>
      <c r="D70" s="394"/>
      <c r="E70" s="389"/>
      <c r="F70" s="389"/>
      <c r="G70" s="395"/>
      <c r="H70" s="395"/>
    </row>
    <row r="71" spans="1:8" ht="12.75">
      <c r="A71" s="87" t="s">
        <v>304</v>
      </c>
      <c r="B71" s="103">
        <v>62.912</v>
      </c>
      <c r="C71" s="103">
        <v>0.781</v>
      </c>
      <c r="D71" s="392">
        <v>1.758</v>
      </c>
      <c r="E71" s="389">
        <v>65.451</v>
      </c>
      <c r="F71" s="389">
        <v>5.109396572728011</v>
      </c>
      <c r="G71" s="389">
        <v>10.012820512820513</v>
      </c>
      <c r="H71" s="297">
        <v>21.4390243902439</v>
      </c>
    </row>
    <row r="72" spans="1:8" ht="12.75">
      <c r="A72" s="87" t="s">
        <v>305</v>
      </c>
      <c r="B72" s="103">
        <v>2.41</v>
      </c>
      <c r="C72" s="103">
        <v>1.996</v>
      </c>
      <c r="D72" s="406">
        <v>0.1909999999999998</v>
      </c>
      <c r="E72" s="389">
        <v>4.597</v>
      </c>
      <c r="F72" s="389">
        <v>5.921375921375922</v>
      </c>
      <c r="G72" s="389">
        <v>15.716535433070867</v>
      </c>
      <c r="H72" s="297">
        <v>21.2222222222222</v>
      </c>
    </row>
    <row r="73" spans="1:8" ht="12.75">
      <c r="A73" s="87" t="s">
        <v>306</v>
      </c>
      <c r="B73" s="103">
        <v>0.431</v>
      </c>
      <c r="C73" s="103">
        <v>5.971</v>
      </c>
      <c r="D73" s="406">
        <v>0.183</v>
      </c>
      <c r="E73" s="389">
        <v>6.585</v>
      </c>
      <c r="F73" s="389">
        <v>4.267326732673268</v>
      </c>
      <c r="G73" s="389">
        <v>10.172061328790459</v>
      </c>
      <c r="H73" s="297">
        <v>18.3</v>
      </c>
    </row>
    <row r="74" spans="1:8" ht="12.75">
      <c r="A74" s="87" t="s">
        <v>307</v>
      </c>
      <c r="B74" s="103">
        <v>143.617</v>
      </c>
      <c r="C74" s="103">
        <v>52.711</v>
      </c>
      <c r="D74" s="392">
        <v>17.36</v>
      </c>
      <c r="E74" s="389">
        <v>213.688</v>
      </c>
      <c r="F74" s="389">
        <v>6.5689521108722495</v>
      </c>
      <c r="G74" s="389">
        <v>8.384125974232543</v>
      </c>
      <c r="H74" s="389">
        <v>20.840336134453782</v>
      </c>
    </row>
    <row r="75" spans="1:8" ht="12.75">
      <c r="A75" s="87" t="s">
        <v>308</v>
      </c>
      <c r="B75" s="395" t="s">
        <v>74</v>
      </c>
      <c r="C75" s="103">
        <v>18.492</v>
      </c>
      <c r="D75" s="391">
        <v>0.206</v>
      </c>
      <c r="E75" s="389">
        <v>18.698</v>
      </c>
      <c r="F75" s="395" t="s">
        <v>74</v>
      </c>
      <c r="G75" s="389">
        <v>12.904396371249128</v>
      </c>
      <c r="H75" s="297">
        <v>34.333333333333336</v>
      </c>
    </row>
    <row r="76" spans="1:8" ht="12.75">
      <c r="A76" s="87" t="s">
        <v>309</v>
      </c>
      <c r="B76" s="103">
        <v>295.003</v>
      </c>
      <c r="C76" s="408">
        <v>0.188</v>
      </c>
      <c r="D76" s="398" t="s">
        <v>74</v>
      </c>
      <c r="E76" s="389">
        <v>295.191</v>
      </c>
      <c r="F76" s="389">
        <v>8.099582669814946</v>
      </c>
      <c r="G76" s="389">
        <v>7.230769230769231</v>
      </c>
      <c r="H76" s="395" t="s">
        <v>74</v>
      </c>
    </row>
    <row r="77" spans="1:8" ht="12.75">
      <c r="A77" s="87" t="s">
        <v>310</v>
      </c>
      <c r="B77" s="103">
        <v>26.17</v>
      </c>
      <c r="C77" s="103">
        <v>338.52</v>
      </c>
      <c r="D77" s="398" t="s">
        <v>74</v>
      </c>
      <c r="E77" s="389">
        <v>364.69</v>
      </c>
      <c r="F77" s="389">
        <v>5.186286167261197</v>
      </c>
      <c r="G77" s="389">
        <v>7.059412341250808</v>
      </c>
      <c r="H77" s="395" t="s">
        <v>74</v>
      </c>
    </row>
    <row r="78" spans="1:8" ht="12.75">
      <c r="A78" s="87" t="s">
        <v>311</v>
      </c>
      <c r="B78" s="103">
        <v>20.457</v>
      </c>
      <c r="C78" s="103">
        <v>500.099</v>
      </c>
      <c r="D78" s="392">
        <v>396.951</v>
      </c>
      <c r="E78" s="389">
        <v>917.5070000000001</v>
      </c>
      <c r="F78" s="389">
        <v>5.687239366138448</v>
      </c>
      <c r="G78" s="389">
        <v>16.39830147227596</v>
      </c>
      <c r="H78" s="389">
        <v>19.21257441556556</v>
      </c>
    </row>
    <row r="79" spans="1:8" ht="12.75">
      <c r="A79" s="196" t="s">
        <v>348</v>
      </c>
      <c r="B79" s="109">
        <v>551</v>
      </c>
      <c r="C79" s="109">
        <v>918.758</v>
      </c>
      <c r="D79" s="109">
        <v>416.649</v>
      </c>
      <c r="E79" s="393">
        <v>1886.407</v>
      </c>
      <c r="F79" s="393">
        <v>6.909177544546013</v>
      </c>
      <c r="G79" s="393">
        <v>10.561893594518784</v>
      </c>
      <c r="H79" s="393">
        <v>19.288412573491968</v>
      </c>
    </row>
    <row r="80" spans="1:8" ht="12.75">
      <c r="A80" s="87"/>
      <c r="B80" s="410"/>
      <c r="C80" s="410"/>
      <c r="D80" s="411"/>
      <c r="E80" s="389"/>
      <c r="F80" s="389"/>
      <c r="G80" s="389"/>
      <c r="H80" s="389"/>
    </row>
    <row r="81" spans="1:8" ht="12.75">
      <c r="A81" s="87" t="s">
        <v>312</v>
      </c>
      <c r="B81" s="103">
        <v>582.883</v>
      </c>
      <c r="C81" s="103">
        <v>24.765</v>
      </c>
      <c r="D81" s="392">
        <v>1381.635</v>
      </c>
      <c r="E81" s="389">
        <v>1989.283</v>
      </c>
      <c r="F81" s="389">
        <v>4.309989648033127</v>
      </c>
      <c r="G81" s="389">
        <v>14.936670687575392</v>
      </c>
      <c r="H81" s="389">
        <v>25.759951524191294</v>
      </c>
    </row>
    <row r="82" spans="1:8" ht="12.75">
      <c r="A82" s="87" t="s">
        <v>313</v>
      </c>
      <c r="B82" s="103">
        <v>397.05</v>
      </c>
      <c r="C82" s="103">
        <v>102.15299999999999</v>
      </c>
      <c r="D82" s="392">
        <v>594.112</v>
      </c>
      <c r="E82" s="389">
        <v>1093.315</v>
      </c>
      <c r="F82" s="389">
        <v>4.23501930584295</v>
      </c>
      <c r="G82" s="389">
        <v>16.33141486810551</v>
      </c>
      <c r="H82" s="389">
        <v>23.76448</v>
      </c>
    </row>
    <row r="83" spans="1:8" ht="12.75">
      <c r="A83" s="196" t="s">
        <v>314</v>
      </c>
      <c r="B83" s="109">
        <v>979.933</v>
      </c>
      <c r="C83" s="109">
        <v>126.91799999999999</v>
      </c>
      <c r="D83" s="396">
        <v>1975.7469999999998</v>
      </c>
      <c r="E83" s="393">
        <v>3082.598</v>
      </c>
      <c r="F83" s="393">
        <v>4.279295527393731</v>
      </c>
      <c r="G83" s="393">
        <v>16.039176039428785</v>
      </c>
      <c r="H83" s="393">
        <v>25.125542061423026</v>
      </c>
    </row>
    <row r="84" spans="1:8" ht="12.75">
      <c r="A84" s="87"/>
      <c r="B84" s="103"/>
      <c r="C84" s="103"/>
      <c r="D84" s="145"/>
      <c r="E84" s="389"/>
      <c r="F84" s="389"/>
      <c r="G84" s="389"/>
      <c r="H84" s="389"/>
    </row>
    <row r="85" spans="1:8" ht="12.75">
      <c r="A85" s="139" t="s">
        <v>315</v>
      </c>
      <c r="B85" s="702">
        <v>5989.906999999999</v>
      </c>
      <c r="C85" s="702">
        <v>1332.8039999999999</v>
      </c>
      <c r="D85" s="702">
        <v>3707.0229999999997</v>
      </c>
      <c r="E85" s="702">
        <v>11029.687999999998</v>
      </c>
      <c r="F85" s="702">
        <v>5.097112130549364</v>
      </c>
      <c r="G85" s="773">
        <v>10.857696819603753</v>
      </c>
      <c r="H85" s="702">
        <v>21.010938996672955</v>
      </c>
    </row>
    <row r="86" spans="1:8" ht="12.75">
      <c r="A86" s="92" t="s">
        <v>252</v>
      </c>
      <c r="B86" s="103">
        <v>538.935</v>
      </c>
      <c r="C86" s="103">
        <v>1697.974</v>
      </c>
      <c r="D86" s="145">
        <v>1805.091</v>
      </c>
      <c r="E86" s="389">
        <v>4042</v>
      </c>
      <c r="F86" s="389">
        <v>5.346364715798395</v>
      </c>
      <c r="G86" s="389">
        <v>12.247098443200287</v>
      </c>
      <c r="H86" s="389">
        <v>15.619158958959941</v>
      </c>
    </row>
    <row r="87" spans="1:8" ht="12.75">
      <c r="A87" s="95"/>
      <c r="B87" s="103"/>
      <c r="C87" s="103"/>
      <c r="D87" s="145"/>
      <c r="E87" s="389"/>
      <c r="F87" s="389"/>
      <c r="G87" s="389"/>
      <c r="H87" s="389"/>
    </row>
    <row r="88" spans="1:8" ht="13.5" thickBot="1">
      <c r="A88" s="124" t="s">
        <v>253</v>
      </c>
      <c r="B88" s="130">
        <v>6528.841999999999</v>
      </c>
      <c r="C88" s="130">
        <v>3030.778</v>
      </c>
      <c r="D88" s="732">
        <v>5512.114</v>
      </c>
      <c r="E88" s="733">
        <v>15071.687999999998</v>
      </c>
      <c r="F88" s="714">
        <v>5.116803686641943</v>
      </c>
      <c r="G88" s="130">
        <v>11.594630614436456</v>
      </c>
      <c r="H88" s="714">
        <v>18.876972012958955</v>
      </c>
    </row>
  </sheetData>
  <mergeCells count="7">
    <mergeCell ref="A1:H1"/>
    <mergeCell ref="A3:H3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13" transitionEvaluation="1"/>
  <dimension ref="A1:G50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5.7109375" style="359" customWidth="1"/>
    <col min="2" max="4" width="16.7109375" style="359" customWidth="1"/>
    <col min="5" max="5" width="13.7109375" style="359" customWidth="1"/>
    <col min="6" max="16384" width="12.57421875" style="359" customWidth="1"/>
  </cols>
  <sheetData>
    <row r="1" spans="1:5" s="356" customFormat="1" ht="18">
      <c r="A1" s="790" t="s">
        <v>0</v>
      </c>
      <c r="B1" s="790"/>
      <c r="C1" s="790"/>
      <c r="D1" s="790"/>
      <c r="E1" s="49"/>
    </row>
    <row r="3" spans="1:4" s="357" customFormat="1" ht="15">
      <c r="A3" s="832" t="s">
        <v>362</v>
      </c>
      <c r="B3" s="832"/>
      <c r="C3" s="832"/>
      <c r="D3" s="832"/>
    </row>
    <row r="4" spans="1:4" s="357" customFormat="1" ht="15">
      <c r="A4" s="832" t="s">
        <v>402</v>
      </c>
      <c r="B4" s="832"/>
      <c r="C4" s="832"/>
      <c r="D4" s="832"/>
    </row>
    <row r="5" spans="1:4" ht="12.75">
      <c r="A5" s="358"/>
      <c r="B5" s="358"/>
      <c r="C5" s="358"/>
      <c r="D5" s="358"/>
    </row>
    <row r="6" spans="1:4" ht="12.75">
      <c r="A6" s="360"/>
      <c r="B6" s="361" t="s">
        <v>112</v>
      </c>
      <c r="C6" s="361" t="s">
        <v>316</v>
      </c>
      <c r="D6" s="362" t="s">
        <v>316</v>
      </c>
    </row>
    <row r="7" spans="1:4" ht="12.75">
      <c r="A7" s="363" t="s">
        <v>178</v>
      </c>
      <c r="B7" s="364" t="s">
        <v>116</v>
      </c>
      <c r="C7" s="364" t="s">
        <v>117</v>
      </c>
      <c r="D7" s="365" t="s">
        <v>90</v>
      </c>
    </row>
    <row r="8" spans="2:4" ht="13.5" thickBot="1">
      <c r="B8" s="364" t="s">
        <v>120</v>
      </c>
      <c r="C8" s="364" t="s">
        <v>121</v>
      </c>
      <c r="D8" s="365" t="s">
        <v>317</v>
      </c>
    </row>
    <row r="9" spans="1:4" ht="12.75">
      <c r="A9" s="366" t="s">
        <v>138</v>
      </c>
      <c r="B9" s="367">
        <v>327801.742</v>
      </c>
      <c r="C9" s="368" t="s">
        <v>418</v>
      </c>
      <c r="D9" s="369">
        <v>3979.814</v>
      </c>
    </row>
    <row r="10" spans="1:4" ht="12.75">
      <c r="A10" s="370"/>
      <c r="B10" s="371"/>
      <c r="C10" s="372"/>
      <c r="D10" s="373"/>
    </row>
    <row r="11" spans="1:7" s="378" customFormat="1" ht="12.75">
      <c r="A11" s="374" t="s">
        <v>381</v>
      </c>
      <c r="B11" s="375"/>
      <c r="C11" s="376"/>
      <c r="D11" s="377"/>
      <c r="E11" s="359"/>
      <c r="F11" s="359"/>
      <c r="G11" s="359"/>
    </row>
    <row r="12" spans="1:7" s="378" customFormat="1" ht="12.75">
      <c r="A12" s="374" t="s">
        <v>139</v>
      </c>
      <c r="B12" s="375">
        <f>SUM(B13:B21)</f>
        <v>8157.124000000001</v>
      </c>
      <c r="C12" s="376">
        <f>D12/B12*1000</f>
        <v>9.01580017663088</v>
      </c>
      <c r="D12" s="377">
        <f>SUM(D13:D21)</f>
        <v>73.54299999999999</v>
      </c>
      <c r="E12" s="359"/>
      <c r="F12" s="359"/>
      <c r="G12" s="359"/>
    </row>
    <row r="13" spans="1:4" ht="12.75">
      <c r="A13" s="370" t="s">
        <v>208</v>
      </c>
      <c r="B13" s="379">
        <v>18.428</v>
      </c>
      <c r="C13" s="379">
        <v>18</v>
      </c>
      <c r="D13" s="373" t="s">
        <v>74</v>
      </c>
    </row>
    <row r="14" spans="1:4" ht="12.75">
      <c r="A14" s="370" t="s">
        <v>141</v>
      </c>
      <c r="B14" s="379">
        <v>57.723</v>
      </c>
      <c r="C14" s="379">
        <v>11.7</v>
      </c>
      <c r="D14" s="380">
        <v>0.673</v>
      </c>
    </row>
    <row r="15" spans="1:4" ht="12.75">
      <c r="A15" s="370" t="s">
        <v>209</v>
      </c>
      <c r="B15" s="379">
        <v>2.4</v>
      </c>
      <c r="C15" s="379">
        <v>35.4</v>
      </c>
      <c r="D15" s="373" t="s">
        <v>74</v>
      </c>
    </row>
    <row r="16" spans="1:4" ht="12.75">
      <c r="A16" s="370" t="s">
        <v>211</v>
      </c>
      <c r="B16" s="379">
        <v>1823.173</v>
      </c>
      <c r="C16" s="379">
        <v>8.3</v>
      </c>
      <c r="D16" s="380">
        <v>15.101</v>
      </c>
    </row>
    <row r="17" spans="1:4" ht="12.75">
      <c r="A17" s="370" t="s">
        <v>212</v>
      </c>
      <c r="B17" s="379">
        <v>882</v>
      </c>
      <c r="C17" s="379">
        <v>7.6</v>
      </c>
      <c r="D17" s="380">
        <v>6.7</v>
      </c>
    </row>
    <row r="18" spans="1:4" ht="12.75">
      <c r="A18" s="370" t="s">
        <v>213</v>
      </c>
      <c r="B18" s="379">
        <v>4518.6</v>
      </c>
      <c r="C18" s="379">
        <v>9.9</v>
      </c>
      <c r="D18" s="380">
        <v>44.6</v>
      </c>
    </row>
    <row r="19" spans="1:4" ht="12.75">
      <c r="A19" s="370" t="s">
        <v>214</v>
      </c>
      <c r="B19" s="379">
        <v>17</v>
      </c>
      <c r="C19" s="379">
        <v>14.7</v>
      </c>
      <c r="D19" s="373" t="s">
        <v>74</v>
      </c>
    </row>
    <row r="20" spans="1:4" ht="12.75">
      <c r="A20" s="370" t="s">
        <v>148</v>
      </c>
      <c r="B20" s="379">
        <v>587.8</v>
      </c>
      <c r="C20" s="379">
        <v>7.6</v>
      </c>
      <c r="D20" s="380">
        <v>4.464</v>
      </c>
    </row>
    <row r="21" spans="1:4" ht="12.75">
      <c r="A21" s="370" t="s">
        <v>216</v>
      </c>
      <c r="B21" s="379">
        <v>250</v>
      </c>
      <c r="C21" s="379">
        <v>8</v>
      </c>
      <c r="D21" s="380">
        <v>2.005</v>
      </c>
    </row>
    <row r="22" spans="1:4" ht="12.75">
      <c r="A22" s="370"/>
      <c r="B22" s="371"/>
      <c r="C22" s="372"/>
      <c r="D22" s="373"/>
    </row>
    <row r="23" spans="1:7" s="378" customFormat="1" ht="12.75">
      <c r="A23" s="374" t="s">
        <v>154</v>
      </c>
      <c r="B23" s="375"/>
      <c r="C23" s="376"/>
      <c r="D23" s="377"/>
      <c r="E23" s="359"/>
      <c r="F23" s="359"/>
      <c r="G23" s="359"/>
    </row>
    <row r="24" spans="1:4" ht="12.75">
      <c r="A24" s="370" t="s">
        <v>155</v>
      </c>
      <c r="B24" s="379">
        <v>520</v>
      </c>
      <c r="C24" s="379">
        <v>12.7</v>
      </c>
      <c r="D24" s="380">
        <v>6.6</v>
      </c>
    </row>
    <row r="25" spans="1:4" ht="12.75">
      <c r="A25" s="370" t="s">
        <v>171</v>
      </c>
      <c r="B25" s="379">
        <v>296</v>
      </c>
      <c r="C25" s="379">
        <v>25.3</v>
      </c>
      <c r="D25" s="380">
        <v>7.5</v>
      </c>
    </row>
    <row r="26" spans="1:4" ht="12.75">
      <c r="A26" s="370" t="s">
        <v>174</v>
      </c>
      <c r="B26" s="379">
        <v>25</v>
      </c>
      <c r="C26" s="379">
        <v>12</v>
      </c>
      <c r="D26" s="373" t="s">
        <v>74</v>
      </c>
    </row>
    <row r="27" spans="1:4" ht="12.75">
      <c r="A27" s="370" t="s">
        <v>160</v>
      </c>
      <c r="B27" s="379">
        <v>10</v>
      </c>
      <c r="C27" s="379">
        <v>30</v>
      </c>
      <c r="D27" s="373" t="s">
        <v>74</v>
      </c>
    </row>
    <row r="28" spans="1:4" ht="12.75">
      <c r="A28" s="370" t="s">
        <v>342</v>
      </c>
      <c r="B28" s="379">
        <v>435</v>
      </c>
      <c r="C28" s="379">
        <v>7.9</v>
      </c>
      <c r="D28" s="380">
        <v>3.454</v>
      </c>
    </row>
    <row r="29" spans="1:4" ht="12.75">
      <c r="A29" s="370" t="s">
        <v>170</v>
      </c>
      <c r="B29" s="379">
        <v>3000</v>
      </c>
      <c r="C29" s="379">
        <v>15.5</v>
      </c>
      <c r="D29" s="380">
        <v>46.5</v>
      </c>
    </row>
    <row r="30" spans="1:4" ht="12.75">
      <c r="A30" s="370"/>
      <c r="B30" s="371"/>
      <c r="C30" s="372"/>
      <c r="D30" s="373"/>
    </row>
    <row r="31" spans="1:4" s="378" customFormat="1" ht="12.75">
      <c r="A31" s="374" t="s">
        <v>371</v>
      </c>
      <c r="B31" s="375"/>
      <c r="C31" s="376"/>
      <c r="D31" s="377"/>
    </row>
    <row r="32" spans="1:4" ht="12.75">
      <c r="A32" s="370" t="s">
        <v>218</v>
      </c>
      <c r="B32" s="379">
        <v>1400</v>
      </c>
      <c r="C32" s="379">
        <v>6.6</v>
      </c>
      <c r="D32" s="380">
        <v>9.24</v>
      </c>
    </row>
    <row r="33" spans="1:4" ht="12.75">
      <c r="A33" s="370" t="s">
        <v>219</v>
      </c>
      <c r="B33" s="379">
        <v>551</v>
      </c>
      <c r="C33" s="379">
        <v>25</v>
      </c>
      <c r="D33" s="380">
        <v>13.775</v>
      </c>
    </row>
    <row r="34" spans="1:4" ht="12.75">
      <c r="A34" s="370" t="s">
        <v>220</v>
      </c>
      <c r="B34" s="379">
        <v>2650</v>
      </c>
      <c r="C34" s="379">
        <v>15</v>
      </c>
      <c r="D34" s="380">
        <v>39.75</v>
      </c>
    </row>
    <row r="35" spans="1:4" ht="12.75">
      <c r="A35" s="370" t="s">
        <v>224</v>
      </c>
      <c r="B35" s="379">
        <v>3.84</v>
      </c>
      <c r="C35" s="379">
        <v>25</v>
      </c>
      <c r="D35" s="373" t="s">
        <v>74</v>
      </c>
    </row>
    <row r="36" spans="1:4" ht="12.75">
      <c r="A36" s="370" t="s">
        <v>225</v>
      </c>
      <c r="B36" s="379">
        <v>2639.62</v>
      </c>
      <c r="C36" s="379">
        <v>16</v>
      </c>
      <c r="D36" s="380">
        <v>42.234</v>
      </c>
    </row>
    <row r="37" spans="1:4" ht="12.75">
      <c r="A37" s="370" t="s">
        <v>226</v>
      </c>
      <c r="B37" s="379">
        <v>21</v>
      </c>
      <c r="C37" s="379">
        <v>11.5</v>
      </c>
      <c r="D37" s="373" t="s">
        <v>74</v>
      </c>
    </row>
    <row r="38" spans="1:4" ht="12.75">
      <c r="A38" s="370" t="s">
        <v>227</v>
      </c>
      <c r="B38" s="379">
        <v>120.735</v>
      </c>
      <c r="C38" s="379">
        <v>11.3</v>
      </c>
      <c r="D38" s="380">
        <v>1.367</v>
      </c>
    </row>
    <row r="39" spans="1:4" ht="13.5" thickBot="1">
      <c r="A39" s="381" t="s">
        <v>228</v>
      </c>
      <c r="B39" s="382">
        <v>32.7</v>
      </c>
      <c r="C39" s="382">
        <v>14.6</v>
      </c>
      <c r="D39" s="383" t="s">
        <v>74</v>
      </c>
    </row>
    <row r="40" spans="1:4" ht="12.75">
      <c r="A40" s="384" t="s">
        <v>229</v>
      </c>
      <c r="B40" s="385"/>
      <c r="C40" s="385"/>
      <c r="D40" s="385"/>
    </row>
    <row r="50" ht="12.75">
      <c r="B50" s="386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 transitionEvaluation="1"/>
  <dimension ref="A1:F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7109375" style="680" customWidth="1"/>
    <col min="2" max="5" width="19.00390625" style="680" customWidth="1"/>
    <col min="6" max="6" width="17.7109375" style="680" customWidth="1"/>
    <col min="7" max="16384" width="12.57421875" style="680" customWidth="1"/>
  </cols>
  <sheetData>
    <row r="1" spans="1:6" s="679" customFormat="1" ht="18">
      <c r="A1" s="779" t="s">
        <v>0</v>
      </c>
      <c r="B1" s="779"/>
      <c r="C1" s="779"/>
      <c r="D1" s="779"/>
      <c r="E1" s="779"/>
      <c r="F1" s="779"/>
    </row>
    <row r="3" spans="1:6" s="696" customFormat="1" ht="15">
      <c r="A3" s="788" t="s">
        <v>339</v>
      </c>
      <c r="B3" s="788"/>
      <c r="C3" s="788"/>
      <c r="D3" s="788"/>
      <c r="E3" s="788"/>
      <c r="F3" s="788"/>
    </row>
    <row r="4" ht="12.75">
      <c r="B4" s="680" t="s">
        <v>11</v>
      </c>
    </row>
    <row r="5" spans="1:6" ht="12.75">
      <c r="A5" s="681"/>
      <c r="B5" s="682" t="s">
        <v>12</v>
      </c>
      <c r="C5" s="786" t="s">
        <v>13</v>
      </c>
      <c r="D5" s="787"/>
      <c r="E5" s="787"/>
      <c r="F5" s="787"/>
    </row>
    <row r="6" spans="1:6" ht="12.75">
      <c r="A6" s="683" t="s">
        <v>1</v>
      </c>
      <c r="B6" s="684" t="s">
        <v>14</v>
      </c>
      <c r="C6" s="684" t="s">
        <v>15</v>
      </c>
      <c r="D6" s="684" t="s">
        <v>15</v>
      </c>
      <c r="E6" s="684" t="s">
        <v>15</v>
      </c>
      <c r="F6" s="685" t="s">
        <v>16</v>
      </c>
    </row>
    <row r="7" spans="1:6" ht="13.5" thickBot="1">
      <c r="A7" s="697"/>
      <c r="B7" s="684" t="s">
        <v>17</v>
      </c>
      <c r="C7" s="684" t="s">
        <v>18</v>
      </c>
      <c r="D7" s="684" t="s">
        <v>19</v>
      </c>
      <c r="E7" s="684" t="s">
        <v>20</v>
      </c>
      <c r="F7" s="685" t="s">
        <v>21</v>
      </c>
    </row>
    <row r="8" spans="1:6" ht="12.75">
      <c r="A8" s="37">
        <v>1985</v>
      </c>
      <c r="B8" s="687">
        <v>84014</v>
      </c>
      <c r="C8" s="687">
        <v>29731</v>
      </c>
      <c r="D8" s="687">
        <v>714</v>
      </c>
      <c r="E8" s="688">
        <v>9025</v>
      </c>
      <c r="F8" s="689">
        <v>26489</v>
      </c>
    </row>
    <row r="9" spans="1:6" ht="12.75">
      <c r="A9" s="41">
        <v>1986</v>
      </c>
      <c r="B9" s="690">
        <v>168587</v>
      </c>
      <c r="C9" s="690">
        <v>35575</v>
      </c>
      <c r="D9" s="690">
        <v>7857</v>
      </c>
      <c r="E9" s="691">
        <v>62664</v>
      </c>
      <c r="F9" s="692">
        <v>34962</v>
      </c>
    </row>
    <row r="10" spans="1:6" ht="12.75">
      <c r="A10" s="41">
        <v>1987</v>
      </c>
      <c r="B10" s="690">
        <v>173576</v>
      </c>
      <c r="C10" s="690">
        <v>34104</v>
      </c>
      <c r="D10" s="690">
        <v>11418</v>
      </c>
      <c r="E10" s="691">
        <v>45522</v>
      </c>
      <c r="F10" s="692">
        <v>49355</v>
      </c>
    </row>
    <row r="11" spans="1:6" ht="12.75">
      <c r="A11" s="41">
        <v>1988</v>
      </c>
      <c r="B11" s="690">
        <v>189347</v>
      </c>
      <c r="C11" s="690">
        <v>38847</v>
      </c>
      <c r="D11" s="690">
        <v>14726</v>
      </c>
      <c r="E11" s="691">
        <v>39364</v>
      </c>
      <c r="F11" s="692">
        <v>61915</v>
      </c>
    </row>
    <row r="12" spans="1:6" ht="12.75">
      <c r="A12" s="41">
        <v>1989</v>
      </c>
      <c r="B12" s="690">
        <v>234717</v>
      </c>
      <c r="C12" s="690">
        <v>43898</v>
      </c>
      <c r="D12" s="690">
        <v>16286</v>
      </c>
      <c r="E12" s="691">
        <v>67141</v>
      </c>
      <c r="F12" s="692">
        <v>69746</v>
      </c>
    </row>
    <row r="13" spans="1:6" ht="12.75">
      <c r="A13" s="41">
        <v>1990</v>
      </c>
      <c r="B13" s="690">
        <v>242438</v>
      </c>
      <c r="C13" s="690">
        <v>45432</v>
      </c>
      <c r="D13" s="690">
        <v>20154</v>
      </c>
      <c r="E13" s="691">
        <v>63638</v>
      </c>
      <c r="F13" s="692">
        <v>74618</v>
      </c>
    </row>
    <row r="14" spans="1:6" ht="12.75">
      <c r="A14" s="45" t="s">
        <v>23</v>
      </c>
      <c r="B14" s="690">
        <v>251280</v>
      </c>
      <c r="C14" s="690">
        <v>54485</v>
      </c>
      <c r="D14" s="690">
        <v>18446</v>
      </c>
      <c r="E14" s="690">
        <v>70389</v>
      </c>
      <c r="F14" s="693">
        <v>73146</v>
      </c>
    </row>
    <row r="15" spans="1:6" ht="12.75">
      <c r="A15" s="41">
        <v>1992</v>
      </c>
      <c r="B15" s="690">
        <v>262071</v>
      </c>
      <c r="C15" s="690">
        <v>57004</v>
      </c>
      <c r="D15" s="690">
        <v>21009</v>
      </c>
      <c r="E15" s="690">
        <v>64982</v>
      </c>
      <c r="F15" s="693">
        <v>81492</v>
      </c>
    </row>
    <row r="16" spans="1:6" ht="12.75">
      <c r="A16" s="41">
        <v>1993</v>
      </c>
      <c r="B16" s="690">
        <v>233147</v>
      </c>
      <c r="C16" s="690">
        <v>67858</v>
      </c>
      <c r="D16" s="690">
        <v>14905</v>
      </c>
      <c r="E16" s="690">
        <v>49794</v>
      </c>
      <c r="F16" s="693">
        <v>83828</v>
      </c>
    </row>
    <row r="17" spans="1:6" ht="12.75">
      <c r="A17" s="41">
        <v>1994</v>
      </c>
      <c r="B17" s="690">
        <v>258782</v>
      </c>
      <c r="C17" s="690">
        <v>82189</v>
      </c>
      <c r="D17" s="690">
        <v>19437</v>
      </c>
      <c r="E17" s="690">
        <v>41708</v>
      </c>
      <c r="F17" s="693">
        <v>96552</v>
      </c>
    </row>
    <row r="18" spans="1:6" ht="12.75">
      <c r="A18" s="41">
        <v>1995</v>
      </c>
      <c r="B18" s="690">
        <v>226252</v>
      </c>
      <c r="C18" s="690">
        <v>65194</v>
      </c>
      <c r="D18" s="690">
        <v>17448</v>
      </c>
      <c r="E18" s="691">
        <v>42207</v>
      </c>
      <c r="F18" s="692">
        <v>79226</v>
      </c>
    </row>
    <row r="19" spans="1:6" ht="12.75">
      <c r="A19" s="41">
        <v>1996</v>
      </c>
      <c r="B19" s="690">
        <v>244424</v>
      </c>
      <c r="C19" s="690">
        <v>57725</v>
      </c>
      <c r="D19" s="690">
        <v>13064</v>
      </c>
      <c r="E19" s="690">
        <v>50057</v>
      </c>
      <c r="F19" s="693">
        <v>99999</v>
      </c>
    </row>
    <row r="20" spans="1:6" ht="12.75">
      <c r="A20" s="41">
        <v>1997</v>
      </c>
      <c r="B20" s="690">
        <v>259021</v>
      </c>
      <c r="C20" s="690">
        <v>60256</v>
      </c>
      <c r="D20" s="690">
        <v>12393</v>
      </c>
      <c r="E20" s="690">
        <v>67849</v>
      </c>
      <c r="F20" s="693">
        <v>95656</v>
      </c>
    </row>
    <row r="21" spans="1:6" ht="12.75">
      <c r="A21" s="41">
        <v>1998</v>
      </c>
      <c r="B21" s="690">
        <v>263161.381569</v>
      </c>
      <c r="C21" s="690">
        <v>65314.125192</v>
      </c>
      <c r="D21" s="690">
        <v>9925.80913</v>
      </c>
      <c r="E21" s="690">
        <v>70806.962809</v>
      </c>
      <c r="F21" s="693">
        <v>96174.857823</v>
      </c>
    </row>
    <row r="22" spans="1:6" ht="12.75">
      <c r="A22" s="41">
        <v>1999</v>
      </c>
      <c r="B22" s="690">
        <v>306765</v>
      </c>
      <c r="C22" s="690">
        <v>88900</v>
      </c>
      <c r="D22" s="690">
        <v>12397</v>
      </c>
      <c r="E22" s="690">
        <v>87538.5</v>
      </c>
      <c r="F22" s="693">
        <v>91123.5</v>
      </c>
    </row>
    <row r="23" spans="1:6" ht="12.75">
      <c r="A23" s="41">
        <v>2000</v>
      </c>
      <c r="B23" s="690">
        <v>291804.107</v>
      </c>
      <c r="C23" s="690">
        <v>72344.229</v>
      </c>
      <c r="D23" s="690">
        <v>11391.655</v>
      </c>
      <c r="E23" s="690">
        <v>82203.374</v>
      </c>
      <c r="F23" s="693">
        <v>98882.266</v>
      </c>
    </row>
    <row r="24" spans="1:6" ht="12.75">
      <c r="A24" s="41" t="s">
        <v>177</v>
      </c>
      <c r="B24" s="690">
        <v>269084.352</v>
      </c>
      <c r="C24" s="690">
        <v>57228.137</v>
      </c>
      <c r="D24" s="690">
        <v>9519.514</v>
      </c>
      <c r="E24" s="690">
        <v>70057.729</v>
      </c>
      <c r="F24" s="693">
        <v>111796.436</v>
      </c>
    </row>
    <row r="25" spans="1:6" ht="13.5" thickBot="1">
      <c r="A25" s="14" t="s">
        <v>393</v>
      </c>
      <c r="B25" s="694">
        <v>292144.449</v>
      </c>
      <c r="C25" s="694">
        <v>85883.352</v>
      </c>
      <c r="D25" s="694">
        <v>10888.404</v>
      </c>
      <c r="E25" s="694">
        <v>66863.55</v>
      </c>
      <c r="F25" s="695">
        <v>105241.182</v>
      </c>
    </row>
    <row r="26" ht="12.75">
      <c r="A26" s="680" t="s">
        <v>22</v>
      </c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14:A2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2" transitionEvaluation="1"/>
  <dimension ref="A1:AC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318" customWidth="1"/>
    <col min="2" max="9" width="12.7109375" style="318" customWidth="1"/>
    <col min="10" max="10" width="26.7109375" style="318" customWidth="1"/>
    <col min="11" max="11" width="2.28125" style="318" customWidth="1"/>
    <col min="12" max="12" width="17.7109375" style="318" customWidth="1"/>
    <col min="13" max="13" width="2.28125" style="318" customWidth="1"/>
    <col min="14" max="14" width="17.7109375" style="318" customWidth="1"/>
    <col min="15" max="15" width="2.28125" style="318" customWidth="1"/>
    <col min="16" max="16" width="17.7109375" style="318" customWidth="1"/>
    <col min="17" max="17" width="2.28125" style="318" customWidth="1"/>
    <col min="18" max="18" width="17.7109375" style="318" customWidth="1"/>
    <col min="19" max="19" width="2.28125" style="318" customWidth="1"/>
    <col min="20" max="20" width="17.7109375" style="318" customWidth="1"/>
    <col min="21" max="21" width="2.28125" style="318" customWidth="1"/>
    <col min="22" max="22" width="17.7109375" style="318" customWidth="1"/>
    <col min="23" max="23" width="2.28125" style="318" customWidth="1"/>
    <col min="24" max="24" width="17.7109375" style="318" customWidth="1"/>
    <col min="25" max="25" width="2.28125" style="318" customWidth="1"/>
    <col min="26" max="26" width="17.7109375" style="318" customWidth="1"/>
    <col min="27" max="16384" width="12.57421875" style="318" customWidth="1"/>
  </cols>
  <sheetData>
    <row r="1" spans="1:8" s="314" customFormat="1" ht="18">
      <c r="A1" s="779" t="s">
        <v>0</v>
      </c>
      <c r="B1" s="779"/>
      <c r="C1" s="779"/>
      <c r="D1" s="779"/>
      <c r="E1" s="779"/>
      <c r="F1" s="779"/>
      <c r="G1" s="779"/>
      <c r="H1" s="779"/>
    </row>
    <row r="3" spans="1:8" s="315" customFormat="1" ht="15">
      <c r="A3" s="846" t="s">
        <v>385</v>
      </c>
      <c r="B3" s="846"/>
      <c r="C3" s="846"/>
      <c r="D3" s="846"/>
      <c r="E3" s="846"/>
      <c r="F3" s="846"/>
      <c r="G3" s="846"/>
      <c r="H3" s="846"/>
    </row>
    <row r="4" spans="1:8" ht="12.75">
      <c r="A4" s="345"/>
      <c r="B4" s="345"/>
      <c r="C4" s="345"/>
      <c r="D4" s="345"/>
      <c r="E4" s="345"/>
      <c r="F4" s="345"/>
      <c r="G4" s="345"/>
      <c r="H4" s="345"/>
    </row>
    <row r="5" spans="1:8" ht="12.75">
      <c r="A5" s="316"/>
      <c r="B5" s="843" t="s">
        <v>66</v>
      </c>
      <c r="C5" s="844"/>
      <c r="D5" s="844"/>
      <c r="E5" s="845"/>
      <c r="F5" s="843" t="s">
        <v>386</v>
      </c>
      <c r="G5" s="844"/>
      <c r="H5" s="844"/>
    </row>
    <row r="6" spans="1:8" ht="12.75">
      <c r="A6" s="323" t="s">
        <v>1</v>
      </c>
      <c r="B6" s="327"/>
      <c r="C6" s="324" t="s">
        <v>67</v>
      </c>
      <c r="D6" s="324" t="s">
        <v>68</v>
      </c>
      <c r="E6" s="327"/>
      <c r="F6" s="327"/>
      <c r="G6" s="324" t="s">
        <v>67</v>
      </c>
      <c r="H6" s="322" t="s">
        <v>68</v>
      </c>
    </row>
    <row r="7" spans="1:29" ht="12.75">
      <c r="A7" s="319"/>
      <c r="B7" s="324" t="s">
        <v>69</v>
      </c>
      <c r="C7" s="324" t="s">
        <v>70</v>
      </c>
      <c r="D7" s="324" t="s">
        <v>71</v>
      </c>
      <c r="E7" s="324" t="s">
        <v>10</v>
      </c>
      <c r="F7" s="324" t="s">
        <v>69</v>
      </c>
      <c r="G7" s="324" t="s">
        <v>70</v>
      </c>
      <c r="H7" s="322" t="s">
        <v>71</v>
      </c>
      <c r="AA7" s="346"/>
      <c r="AC7" s="346"/>
    </row>
    <row r="8" spans="1:29" ht="13.5" thickBot="1">
      <c r="A8" s="319"/>
      <c r="B8" s="327"/>
      <c r="C8" s="324" t="s">
        <v>72</v>
      </c>
      <c r="D8" s="324" t="s">
        <v>73</v>
      </c>
      <c r="E8" s="327"/>
      <c r="F8" s="327"/>
      <c r="G8" s="324" t="s">
        <v>72</v>
      </c>
      <c r="H8" s="322" t="s">
        <v>73</v>
      </c>
      <c r="AA8" s="346"/>
      <c r="AC8" s="346"/>
    </row>
    <row r="9" spans="1:29" ht="12.75">
      <c r="A9" s="37">
        <v>1985</v>
      </c>
      <c r="B9" s="330">
        <v>617</v>
      </c>
      <c r="C9" s="330">
        <v>17922</v>
      </c>
      <c r="D9" s="330">
        <v>415</v>
      </c>
      <c r="E9" s="330">
        <v>18954</v>
      </c>
      <c r="F9" s="347">
        <v>6.098865478119935</v>
      </c>
      <c r="G9" s="347">
        <v>74.20801249860507</v>
      </c>
      <c r="H9" s="348">
        <v>130.19277108433735</v>
      </c>
      <c r="AA9" s="346"/>
      <c r="AC9" s="346"/>
    </row>
    <row r="10" spans="1:29" ht="12.75">
      <c r="A10" s="41">
        <v>1986</v>
      </c>
      <c r="B10" s="334">
        <v>647</v>
      </c>
      <c r="C10" s="334">
        <v>17945</v>
      </c>
      <c r="D10" s="334">
        <v>473</v>
      </c>
      <c r="E10" s="334">
        <v>19065</v>
      </c>
      <c r="F10" s="349">
        <v>6.395672333848531</v>
      </c>
      <c r="G10" s="349">
        <v>74.1612148230705</v>
      </c>
      <c r="H10" s="350">
        <v>134.63213530655392</v>
      </c>
      <c r="AA10" s="346"/>
      <c r="AC10" s="346"/>
    </row>
    <row r="11" spans="1:29" ht="12.75">
      <c r="A11" s="41">
        <v>1987</v>
      </c>
      <c r="B11" s="334">
        <v>694</v>
      </c>
      <c r="C11" s="334">
        <v>18868</v>
      </c>
      <c r="D11" s="334">
        <v>528</v>
      </c>
      <c r="E11" s="334">
        <v>20090</v>
      </c>
      <c r="F11" s="349">
        <v>6.069164265129683</v>
      </c>
      <c r="G11" s="349">
        <v>75.18989824040703</v>
      </c>
      <c r="H11" s="350">
        <v>125.71022727272727</v>
      </c>
      <c r="AA11" s="346"/>
      <c r="AC11" s="346"/>
    </row>
    <row r="12" spans="1:29" ht="12.75">
      <c r="A12" s="41">
        <v>1988</v>
      </c>
      <c r="B12" s="334">
        <v>833</v>
      </c>
      <c r="C12" s="334">
        <v>21163</v>
      </c>
      <c r="D12" s="334">
        <v>838</v>
      </c>
      <c r="E12" s="334">
        <v>22834</v>
      </c>
      <c r="F12" s="349">
        <v>6.108043217286915</v>
      </c>
      <c r="G12" s="349">
        <v>75.90946463166848</v>
      </c>
      <c r="H12" s="350">
        <v>132.1873508353222</v>
      </c>
      <c r="AA12" s="346"/>
      <c r="AC12" s="346"/>
    </row>
    <row r="13" spans="1:29" ht="12.75">
      <c r="A13" s="41">
        <v>1989</v>
      </c>
      <c r="B13" s="334">
        <v>799</v>
      </c>
      <c r="C13" s="334">
        <v>20953</v>
      </c>
      <c r="D13" s="334">
        <v>743</v>
      </c>
      <c r="E13" s="334">
        <v>22495</v>
      </c>
      <c r="F13" s="349">
        <v>6.344180225281602</v>
      </c>
      <c r="G13" s="349">
        <v>76.15047964491959</v>
      </c>
      <c r="H13" s="350">
        <v>138.41318977119784</v>
      </c>
      <c r="AA13" s="346"/>
      <c r="AC13" s="346"/>
    </row>
    <row r="14" spans="1:29" ht="12.75">
      <c r="A14" s="41">
        <v>1990</v>
      </c>
      <c r="B14" s="334">
        <v>840</v>
      </c>
      <c r="C14" s="334">
        <v>22131</v>
      </c>
      <c r="D14" s="334">
        <v>687</v>
      </c>
      <c r="E14" s="334">
        <v>23658</v>
      </c>
      <c r="F14" s="349">
        <v>6.20952380952381</v>
      </c>
      <c r="G14" s="349">
        <v>76.55320591026162</v>
      </c>
      <c r="H14" s="350">
        <v>130.17903930131004</v>
      </c>
      <c r="AA14" s="346"/>
      <c r="AC14" s="346"/>
    </row>
    <row r="15" spans="1:29" ht="12.75">
      <c r="A15" s="45" t="s">
        <v>23</v>
      </c>
      <c r="B15" s="334">
        <v>591</v>
      </c>
      <c r="C15" s="840">
        <v>24354</v>
      </c>
      <c r="D15" s="839"/>
      <c r="E15" s="334">
        <v>24945</v>
      </c>
      <c r="F15" s="349">
        <v>5.7</v>
      </c>
      <c r="G15" s="833">
        <v>77.3</v>
      </c>
      <c r="H15" s="834"/>
      <c r="AA15" s="346"/>
      <c r="AC15" s="346"/>
    </row>
    <row r="16" spans="1:29" ht="12.75">
      <c r="A16" s="41">
        <v>1992</v>
      </c>
      <c r="B16" s="334">
        <v>620</v>
      </c>
      <c r="C16" s="840">
        <v>24667</v>
      </c>
      <c r="D16" s="839"/>
      <c r="E16" s="334">
        <v>25287</v>
      </c>
      <c r="F16" s="349">
        <v>5.7</v>
      </c>
      <c r="G16" s="833">
        <v>77.5</v>
      </c>
      <c r="H16" s="834"/>
      <c r="AA16" s="346"/>
      <c r="AC16" s="346"/>
    </row>
    <row r="17" spans="1:29" ht="12.75">
      <c r="A17" s="41">
        <v>1993</v>
      </c>
      <c r="B17" s="334">
        <v>666</v>
      </c>
      <c r="C17" s="840">
        <v>26451</v>
      </c>
      <c r="D17" s="839"/>
      <c r="E17" s="334">
        <v>27117</v>
      </c>
      <c r="F17" s="349">
        <v>6.1</v>
      </c>
      <c r="G17" s="833">
        <v>78.1</v>
      </c>
      <c r="H17" s="834"/>
      <c r="AA17" s="346"/>
      <c r="AC17" s="346"/>
    </row>
    <row r="18" spans="1:29" ht="12.75">
      <c r="A18" s="41">
        <v>1994</v>
      </c>
      <c r="B18" s="334">
        <v>803</v>
      </c>
      <c r="C18" s="840">
        <v>28238</v>
      </c>
      <c r="D18" s="839"/>
      <c r="E18" s="334">
        <v>29041</v>
      </c>
      <c r="F18" s="349">
        <v>6.3</v>
      </c>
      <c r="G18" s="833">
        <v>77.5</v>
      </c>
      <c r="H18" s="834"/>
      <c r="AA18" s="346"/>
      <c r="AC18" s="346"/>
    </row>
    <row r="19" spans="1:29" ht="12.75">
      <c r="A19" s="41">
        <v>1995</v>
      </c>
      <c r="B19" s="334">
        <v>785</v>
      </c>
      <c r="C19" s="840">
        <v>28827</v>
      </c>
      <c r="D19" s="839"/>
      <c r="E19" s="334">
        <v>29612</v>
      </c>
      <c r="F19" s="349">
        <v>6.2</v>
      </c>
      <c r="G19" s="833">
        <v>78.2</v>
      </c>
      <c r="H19" s="834"/>
      <c r="AA19" s="346"/>
      <c r="AC19" s="346"/>
    </row>
    <row r="20" spans="1:8" ht="12.75">
      <c r="A20" s="41">
        <v>1996</v>
      </c>
      <c r="B20" s="336">
        <v>792.545</v>
      </c>
      <c r="C20" s="840">
        <v>29873</v>
      </c>
      <c r="D20" s="839"/>
      <c r="E20" s="334">
        <v>30666.153</v>
      </c>
      <c r="F20" s="349">
        <v>6.16</v>
      </c>
      <c r="G20" s="833">
        <v>78.7</v>
      </c>
      <c r="H20" s="834"/>
    </row>
    <row r="21" spans="1:8" ht="12.75">
      <c r="A21" s="41">
        <v>1997</v>
      </c>
      <c r="B21" s="338">
        <v>1486.626</v>
      </c>
      <c r="C21" s="840">
        <v>28297</v>
      </c>
      <c r="D21" s="839"/>
      <c r="E21" s="336">
        <v>29783</v>
      </c>
      <c r="F21" s="349">
        <v>6.5</v>
      </c>
      <c r="G21" s="833">
        <v>84.5</v>
      </c>
      <c r="H21" s="834"/>
    </row>
    <row r="22" spans="1:8" ht="12.75">
      <c r="A22" s="41">
        <v>1998</v>
      </c>
      <c r="B22" s="338">
        <v>1423.695</v>
      </c>
      <c r="C22" s="840">
        <v>32973</v>
      </c>
      <c r="D22" s="839"/>
      <c r="E22" s="336">
        <v>34397.066</v>
      </c>
      <c r="F22" s="349">
        <v>6.2</v>
      </c>
      <c r="G22" s="833">
        <v>83</v>
      </c>
      <c r="H22" s="834"/>
    </row>
    <row r="23" spans="1:8" ht="12.75">
      <c r="A23" s="41">
        <v>1999</v>
      </c>
      <c r="B23" s="338">
        <v>1392</v>
      </c>
      <c r="C23" s="840">
        <v>34277</v>
      </c>
      <c r="D23" s="839"/>
      <c r="E23" s="336">
        <v>35670</v>
      </c>
      <c r="F23" s="349">
        <v>6.1</v>
      </c>
      <c r="G23" s="833">
        <v>84.1</v>
      </c>
      <c r="H23" s="834"/>
    </row>
    <row r="24" spans="1:8" ht="12.75">
      <c r="A24" s="41">
        <v>2000</v>
      </c>
      <c r="B24" s="338">
        <v>1245.944</v>
      </c>
      <c r="C24" s="838">
        <v>34254.951</v>
      </c>
      <c r="D24" s="839"/>
      <c r="E24" s="336">
        <f>SUM(B24:D24)</f>
        <v>35500.895000000004</v>
      </c>
      <c r="F24" s="349">
        <v>6.2</v>
      </c>
      <c r="G24" s="835">
        <v>84.8</v>
      </c>
      <c r="H24" s="834"/>
    </row>
    <row r="25" spans="1:8" ht="12.75">
      <c r="A25" s="8" t="s">
        <v>338</v>
      </c>
      <c r="B25" s="336">
        <v>1355.998738178</v>
      </c>
      <c r="C25" s="838">
        <v>34975.225389572</v>
      </c>
      <c r="D25" s="839"/>
      <c r="E25" s="336">
        <v>36330.8453769538</v>
      </c>
      <c r="F25" s="349">
        <v>6.348858397451801</v>
      </c>
      <c r="G25" s="835">
        <v>85.2185784524967</v>
      </c>
      <c r="H25" s="834"/>
    </row>
    <row r="26" spans="1:8" ht="13.5" thickBot="1">
      <c r="A26" s="14" t="s">
        <v>393</v>
      </c>
      <c r="B26" s="351">
        <v>1551.7975425351</v>
      </c>
      <c r="C26" s="841">
        <v>35471.746763866</v>
      </c>
      <c r="D26" s="842"/>
      <c r="E26" s="351">
        <v>37023.5443064011</v>
      </c>
      <c r="F26" s="352">
        <v>6.321942715432687</v>
      </c>
      <c r="G26" s="836">
        <v>86.2744466826772</v>
      </c>
      <c r="H26" s="837"/>
    </row>
    <row r="27" spans="1:8" ht="12.75">
      <c r="A27" s="353"/>
      <c r="B27" s="354"/>
      <c r="C27" s="354"/>
      <c r="D27" s="354"/>
      <c r="E27" s="354"/>
      <c r="F27" s="354"/>
      <c r="G27" s="354"/>
      <c r="H27" s="354"/>
    </row>
    <row r="28" ht="12.75">
      <c r="E28" s="355"/>
    </row>
  </sheetData>
  <mergeCells count="28">
    <mergeCell ref="B5:E5"/>
    <mergeCell ref="F5:H5"/>
    <mergeCell ref="A1:H1"/>
    <mergeCell ref="A3:H3"/>
    <mergeCell ref="C15:D15"/>
    <mergeCell ref="C16:D16"/>
    <mergeCell ref="C17:D17"/>
    <mergeCell ref="C18:D18"/>
    <mergeCell ref="G15:H15"/>
    <mergeCell ref="G16:H16"/>
    <mergeCell ref="G17:H17"/>
    <mergeCell ref="G18:H18"/>
    <mergeCell ref="G19:H19"/>
    <mergeCell ref="G20:H20"/>
    <mergeCell ref="G21:H21"/>
    <mergeCell ref="G22:H22"/>
    <mergeCell ref="C22:D22"/>
    <mergeCell ref="C19:D19"/>
    <mergeCell ref="C20:D20"/>
    <mergeCell ref="C21:D21"/>
    <mergeCell ref="C24:D24"/>
    <mergeCell ref="C25:D25"/>
    <mergeCell ref="C23:D23"/>
    <mergeCell ref="C26:D26"/>
    <mergeCell ref="G23:H23"/>
    <mergeCell ref="G24:H24"/>
    <mergeCell ref="G25:H25"/>
    <mergeCell ref="G26:H2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E24" formulaRange="1"/>
    <ignoredError sqref="A25:A2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318" customWidth="1"/>
    <col min="2" max="9" width="12.7109375" style="318" customWidth="1"/>
    <col min="10" max="10" width="26.7109375" style="318" customWidth="1"/>
    <col min="11" max="11" width="2.28125" style="318" customWidth="1"/>
    <col min="12" max="12" width="17.7109375" style="318" customWidth="1"/>
    <col min="13" max="13" width="2.28125" style="318" customWidth="1"/>
    <col min="14" max="14" width="17.7109375" style="318" customWidth="1"/>
    <col min="15" max="15" width="2.28125" style="318" customWidth="1"/>
    <col min="16" max="16" width="17.7109375" style="318" customWidth="1"/>
    <col min="17" max="17" width="2.28125" style="318" customWidth="1"/>
    <col min="18" max="18" width="17.7109375" style="318" customWidth="1"/>
    <col min="19" max="19" width="2.28125" style="318" customWidth="1"/>
    <col min="20" max="20" width="17.7109375" style="318" customWidth="1"/>
    <col min="21" max="21" width="2.28125" style="318" customWidth="1"/>
    <col min="22" max="22" width="17.7109375" style="318" customWidth="1"/>
    <col min="23" max="23" width="2.28125" style="318" customWidth="1"/>
    <col min="24" max="24" width="17.7109375" style="318" customWidth="1"/>
    <col min="25" max="25" width="2.28125" style="318" customWidth="1"/>
    <col min="26" max="26" width="17.7109375" style="318" customWidth="1"/>
    <col min="27" max="16384" width="12.57421875" style="318" customWidth="1"/>
  </cols>
  <sheetData>
    <row r="1" spans="1:9" s="314" customFormat="1" ht="18">
      <c r="A1" s="779" t="s">
        <v>0</v>
      </c>
      <c r="B1" s="779"/>
      <c r="C1" s="779"/>
      <c r="D1" s="779"/>
      <c r="E1" s="779"/>
      <c r="F1" s="779"/>
      <c r="G1" s="779"/>
      <c r="H1" s="779"/>
      <c r="I1" s="779"/>
    </row>
    <row r="3" spans="1:9" s="315" customFormat="1" ht="15">
      <c r="A3" s="846" t="s">
        <v>75</v>
      </c>
      <c r="B3" s="846"/>
      <c r="C3" s="846"/>
      <c r="D3" s="846"/>
      <c r="E3" s="846"/>
      <c r="F3" s="846"/>
      <c r="G3" s="846"/>
      <c r="H3" s="846"/>
      <c r="I3" s="846"/>
    </row>
    <row r="4" spans="1:9" s="315" customFormat="1" ht="15">
      <c r="A4" s="846" t="s">
        <v>76</v>
      </c>
      <c r="B4" s="846"/>
      <c r="C4" s="846"/>
      <c r="D4" s="846"/>
      <c r="E4" s="846"/>
      <c r="F4" s="846"/>
      <c r="G4" s="846"/>
      <c r="H4" s="846"/>
      <c r="I4" s="846"/>
    </row>
    <row r="6" spans="1:9" ht="12.75">
      <c r="A6" s="316"/>
      <c r="B6" s="843" t="s">
        <v>77</v>
      </c>
      <c r="C6" s="844"/>
      <c r="D6" s="844"/>
      <c r="E6" s="844"/>
      <c r="F6" s="844"/>
      <c r="G6" s="844"/>
      <c r="H6" s="845"/>
      <c r="I6" s="317" t="s">
        <v>78</v>
      </c>
    </row>
    <row r="7" spans="1:9" ht="12.75">
      <c r="A7" s="319"/>
      <c r="B7" s="855"/>
      <c r="C7" s="856"/>
      <c r="D7" s="856"/>
      <c r="E7" s="857"/>
      <c r="F7" s="317"/>
      <c r="G7" s="320"/>
      <c r="H7" s="321"/>
      <c r="I7" s="322" t="s">
        <v>79</v>
      </c>
    </row>
    <row r="8" spans="1:9" ht="12.75">
      <c r="A8" s="319"/>
      <c r="B8" s="861" t="s">
        <v>80</v>
      </c>
      <c r="C8" s="863"/>
      <c r="D8" s="863"/>
      <c r="E8" s="862"/>
      <c r="F8" s="861" t="s">
        <v>81</v>
      </c>
      <c r="G8" s="862"/>
      <c r="H8" s="324"/>
      <c r="I8" s="322" t="s">
        <v>82</v>
      </c>
    </row>
    <row r="9" spans="1:9" ht="12.75">
      <c r="A9" s="323" t="s">
        <v>1</v>
      </c>
      <c r="B9" s="858"/>
      <c r="C9" s="859"/>
      <c r="D9" s="859"/>
      <c r="E9" s="860"/>
      <c r="F9" s="325"/>
      <c r="G9" s="326"/>
      <c r="H9" s="324"/>
      <c r="I9" s="322" t="s">
        <v>83</v>
      </c>
    </row>
    <row r="10" spans="1:9" ht="12.75">
      <c r="A10" s="319"/>
      <c r="B10" s="327"/>
      <c r="C10" s="324" t="s">
        <v>67</v>
      </c>
      <c r="D10" s="324" t="s">
        <v>68</v>
      </c>
      <c r="E10" s="327"/>
      <c r="F10" s="324" t="s">
        <v>67</v>
      </c>
      <c r="G10" s="322" t="s">
        <v>68</v>
      </c>
      <c r="H10" s="324" t="s">
        <v>10</v>
      </c>
      <c r="I10" s="322" t="s">
        <v>84</v>
      </c>
    </row>
    <row r="11" spans="1:9" ht="12.75">
      <c r="A11" s="319"/>
      <c r="B11" s="324" t="s">
        <v>69</v>
      </c>
      <c r="C11" s="324" t="s">
        <v>70</v>
      </c>
      <c r="D11" s="324" t="s">
        <v>71</v>
      </c>
      <c r="E11" s="324" t="s">
        <v>10</v>
      </c>
      <c r="F11" s="324" t="s">
        <v>70</v>
      </c>
      <c r="G11" s="322" t="s">
        <v>71</v>
      </c>
      <c r="H11" s="327"/>
      <c r="I11" s="322" t="s">
        <v>85</v>
      </c>
    </row>
    <row r="12" spans="1:9" ht="13.5" thickBot="1">
      <c r="A12" s="319"/>
      <c r="B12" s="327"/>
      <c r="C12" s="324" t="s">
        <v>72</v>
      </c>
      <c r="D12" s="324" t="s">
        <v>73</v>
      </c>
      <c r="E12" s="327"/>
      <c r="F12" s="324" t="s">
        <v>72</v>
      </c>
      <c r="G12" s="322" t="s">
        <v>73</v>
      </c>
      <c r="H12" s="327"/>
      <c r="I12" s="328" t="s">
        <v>354</v>
      </c>
    </row>
    <row r="13" spans="1:9" ht="12.75">
      <c r="A13" s="37">
        <v>1985</v>
      </c>
      <c r="B13" s="329">
        <v>3763</v>
      </c>
      <c r="C13" s="330">
        <v>707785</v>
      </c>
      <c r="D13" s="330">
        <v>28165</v>
      </c>
      <c r="E13" s="329">
        <v>739713</v>
      </c>
      <c r="F13" s="329">
        <v>622171</v>
      </c>
      <c r="G13" s="331">
        <v>25865</v>
      </c>
      <c r="H13" s="330">
        <v>1387749</v>
      </c>
      <c r="I13" s="332">
        <v>164.66</v>
      </c>
    </row>
    <row r="14" spans="1:9" ht="12.75">
      <c r="A14" s="41">
        <v>1986</v>
      </c>
      <c r="B14" s="333">
        <v>4138</v>
      </c>
      <c r="C14" s="334">
        <v>652925</v>
      </c>
      <c r="D14" s="334">
        <v>32922</v>
      </c>
      <c r="E14" s="333">
        <v>689985</v>
      </c>
      <c r="F14" s="333">
        <v>677898</v>
      </c>
      <c r="G14" s="334">
        <v>30759</v>
      </c>
      <c r="H14" s="334">
        <v>1398642</v>
      </c>
      <c r="I14" s="335">
        <v>181.51</v>
      </c>
    </row>
    <row r="15" spans="1:9" ht="12.75">
      <c r="A15" s="41">
        <v>1987</v>
      </c>
      <c r="B15" s="333">
        <v>4212</v>
      </c>
      <c r="C15" s="334">
        <v>697808</v>
      </c>
      <c r="D15" s="334">
        <v>18322</v>
      </c>
      <c r="E15" s="333">
        <v>720342</v>
      </c>
      <c r="F15" s="333">
        <v>720875</v>
      </c>
      <c r="G15" s="334">
        <v>48053</v>
      </c>
      <c r="H15" s="334">
        <v>1489270</v>
      </c>
      <c r="I15" s="335">
        <v>154.76</v>
      </c>
    </row>
    <row r="16" spans="1:9" ht="12.75">
      <c r="A16" s="41">
        <v>1988</v>
      </c>
      <c r="B16" s="333">
        <v>5088</v>
      </c>
      <c r="C16" s="334">
        <v>796671</v>
      </c>
      <c r="D16" s="334">
        <v>40894</v>
      </c>
      <c r="E16" s="333">
        <v>842653</v>
      </c>
      <c r="F16" s="333">
        <v>809801</v>
      </c>
      <c r="G16" s="334">
        <v>69879</v>
      </c>
      <c r="H16" s="334">
        <v>1722333</v>
      </c>
      <c r="I16" s="335">
        <v>146.01</v>
      </c>
    </row>
    <row r="17" spans="1:9" ht="12.75">
      <c r="A17" s="41">
        <v>1989</v>
      </c>
      <c r="B17" s="333">
        <v>5069</v>
      </c>
      <c r="C17" s="334">
        <v>779584</v>
      </c>
      <c r="D17" s="334">
        <v>33204</v>
      </c>
      <c r="E17" s="333">
        <v>817857</v>
      </c>
      <c r="F17" s="333">
        <v>815997</v>
      </c>
      <c r="G17" s="334">
        <v>69637</v>
      </c>
      <c r="H17" s="334">
        <v>1703491</v>
      </c>
      <c r="I17" s="335">
        <v>177.16</v>
      </c>
    </row>
    <row r="18" spans="1:9" ht="12.75">
      <c r="A18" s="41">
        <v>1990</v>
      </c>
      <c r="B18" s="333">
        <v>5216</v>
      </c>
      <c r="C18" s="334">
        <v>855377</v>
      </c>
      <c r="D18" s="334">
        <v>22413</v>
      </c>
      <c r="E18" s="333">
        <v>883006</v>
      </c>
      <c r="F18" s="333">
        <v>838822</v>
      </c>
      <c r="G18" s="334">
        <v>67020</v>
      </c>
      <c r="H18" s="334">
        <v>1788848</v>
      </c>
      <c r="I18" s="335">
        <v>159.73</v>
      </c>
    </row>
    <row r="19" spans="1:9" ht="12.75">
      <c r="A19" s="45" t="s">
        <v>23</v>
      </c>
      <c r="B19" s="333">
        <v>3354</v>
      </c>
      <c r="C19" s="864">
        <v>991565</v>
      </c>
      <c r="D19" s="865"/>
      <c r="E19" s="333">
        <v>994919</v>
      </c>
      <c r="F19" s="333" t="s">
        <v>86</v>
      </c>
      <c r="G19" s="334"/>
      <c r="H19" s="334">
        <v>1885556</v>
      </c>
      <c r="I19" s="335">
        <v>164.29</v>
      </c>
    </row>
    <row r="20" spans="1:9" ht="12.75">
      <c r="A20" s="41">
        <v>1992</v>
      </c>
      <c r="B20" s="333">
        <v>3518</v>
      </c>
      <c r="C20" s="864">
        <v>1031296</v>
      </c>
      <c r="D20" s="865"/>
      <c r="E20" s="333">
        <v>1034814</v>
      </c>
      <c r="F20" s="840" t="s">
        <v>87</v>
      </c>
      <c r="G20" s="839"/>
      <c r="H20" s="334">
        <v>1912921</v>
      </c>
      <c r="I20" s="335">
        <v>171.06</v>
      </c>
    </row>
    <row r="21" spans="1:9" ht="12.75">
      <c r="A21" s="41">
        <v>1993</v>
      </c>
      <c r="B21" s="333">
        <v>4072</v>
      </c>
      <c r="C21" s="864">
        <v>1018604</v>
      </c>
      <c r="D21" s="865"/>
      <c r="E21" s="333">
        <v>1022677</v>
      </c>
      <c r="F21" s="840">
        <v>1046726</v>
      </c>
      <c r="G21" s="839"/>
      <c r="H21" s="334">
        <v>2069403</v>
      </c>
      <c r="I21" s="335">
        <v>148.42</v>
      </c>
    </row>
    <row r="22" spans="1:9" ht="12.75">
      <c r="A22" s="41">
        <v>1994</v>
      </c>
      <c r="B22" s="333">
        <v>5062</v>
      </c>
      <c r="C22" s="864">
        <v>1060243</v>
      </c>
      <c r="D22" s="865"/>
      <c r="E22" s="333">
        <v>1065305</v>
      </c>
      <c r="F22" s="840">
        <v>1128068</v>
      </c>
      <c r="G22" s="839"/>
      <c r="H22" s="334">
        <v>2193373</v>
      </c>
      <c r="I22" s="335">
        <v>158.59</v>
      </c>
    </row>
    <row r="23" spans="1:9" ht="12.75">
      <c r="A23" s="41">
        <v>1995</v>
      </c>
      <c r="B23" s="333">
        <v>4874</v>
      </c>
      <c r="C23" s="864">
        <v>1098712</v>
      </c>
      <c r="D23" s="865"/>
      <c r="E23" s="333">
        <v>1103586</v>
      </c>
      <c r="F23" s="840">
        <v>1155066</v>
      </c>
      <c r="G23" s="839"/>
      <c r="H23" s="334">
        <v>2258652</v>
      </c>
      <c r="I23" s="335">
        <v>180.53</v>
      </c>
    </row>
    <row r="24" spans="1:9" ht="12.75">
      <c r="A24" s="41">
        <v>1996</v>
      </c>
      <c r="B24" s="289">
        <v>4890.9</v>
      </c>
      <c r="C24" s="864">
        <v>1177266</v>
      </c>
      <c r="D24" s="865"/>
      <c r="E24" s="333">
        <v>1182157</v>
      </c>
      <c r="F24" s="840">
        <v>1173993</v>
      </c>
      <c r="G24" s="839"/>
      <c r="H24" s="336">
        <v>2356150</v>
      </c>
      <c r="I24" s="335">
        <v>196.76</v>
      </c>
    </row>
    <row r="25" spans="1:9" ht="12.75">
      <c r="A25" s="41">
        <v>1997</v>
      </c>
      <c r="B25" s="289">
        <v>5860.4</v>
      </c>
      <c r="C25" s="864">
        <v>1444779</v>
      </c>
      <c r="D25" s="865"/>
      <c r="E25" s="333">
        <v>1450639.7</v>
      </c>
      <c r="F25" s="840" t="s">
        <v>88</v>
      </c>
      <c r="G25" s="839"/>
      <c r="H25" s="336">
        <v>2401135.8</v>
      </c>
      <c r="I25" s="335">
        <v>207.38</v>
      </c>
    </row>
    <row r="26" spans="1:9" ht="12.75">
      <c r="A26" s="41">
        <v>1998</v>
      </c>
      <c r="B26" s="289">
        <v>8790.8</v>
      </c>
      <c r="C26" s="864">
        <v>1389473</v>
      </c>
      <c r="D26" s="865"/>
      <c r="E26" s="289">
        <v>1398264</v>
      </c>
      <c r="F26" s="840">
        <v>1346098</v>
      </c>
      <c r="G26" s="839"/>
      <c r="H26" s="336">
        <v>2744362</v>
      </c>
      <c r="I26" s="335">
        <v>147.79</v>
      </c>
    </row>
    <row r="27" spans="1:9" ht="12.75">
      <c r="A27" s="41">
        <v>1999</v>
      </c>
      <c r="B27" s="289">
        <v>8477</v>
      </c>
      <c r="C27" s="864">
        <v>1661252</v>
      </c>
      <c r="D27" s="865"/>
      <c r="E27" s="289">
        <f>SUM(B27:D27)</f>
        <v>1669729</v>
      </c>
      <c r="F27" s="840">
        <v>1222525</v>
      </c>
      <c r="G27" s="839"/>
      <c r="H27" s="336">
        <v>2892254</v>
      </c>
      <c r="I27" s="335">
        <v>135.92</v>
      </c>
    </row>
    <row r="28" spans="1:9" ht="12.75">
      <c r="A28" s="41">
        <v>2000</v>
      </c>
      <c r="B28" s="337">
        <v>7774.6</v>
      </c>
      <c r="C28" s="853">
        <v>1675765.3</v>
      </c>
      <c r="D28" s="854"/>
      <c r="E28" s="289">
        <f>SUM(B28:D28)</f>
        <v>1683539.9000000001</v>
      </c>
      <c r="F28" s="840">
        <v>1228850.2</v>
      </c>
      <c r="G28" s="839"/>
      <c r="H28" s="338">
        <f>SUM(B28:D28,F28)</f>
        <v>2912390.1</v>
      </c>
      <c r="I28" s="335">
        <v>105.41</v>
      </c>
    </row>
    <row r="29" spans="1:9" ht="12.75">
      <c r="A29" s="8" t="s">
        <v>338</v>
      </c>
      <c r="B29" s="339">
        <v>8606.639340642336</v>
      </c>
      <c r="C29" s="861">
        <v>1782287.020755</v>
      </c>
      <c r="D29" s="866"/>
      <c r="E29" s="289">
        <f>SUM(B29:D29)</f>
        <v>1790893.6600956423</v>
      </c>
      <c r="F29" s="851">
        <v>1198251.968</v>
      </c>
      <c r="G29" s="852"/>
      <c r="H29" s="336">
        <f>SUM(E29:G29)</f>
        <v>2989145.6280956427</v>
      </c>
      <c r="I29" s="340">
        <v>130.26</v>
      </c>
    </row>
    <row r="30" spans="1:9" ht="13.5" thickBot="1">
      <c r="A30" s="14" t="s">
        <v>393</v>
      </c>
      <c r="B30" s="341">
        <v>9810.375169856114</v>
      </c>
      <c r="C30" s="847">
        <v>1835369.95492058</v>
      </c>
      <c r="D30" s="848"/>
      <c r="E30" s="342">
        <f>SUM(B30:D30)</f>
        <v>1845180.330090436</v>
      </c>
      <c r="F30" s="849">
        <v>1224935.37</v>
      </c>
      <c r="G30" s="850"/>
      <c r="H30" s="343">
        <f>SUM(E30:G30)</f>
        <v>3070115.7000904363</v>
      </c>
      <c r="I30" s="344">
        <v>103.74</v>
      </c>
    </row>
  </sheetData>
  <mergeCells count="31">
    <mergeCell ref="F20:G20"/>
    <mergeCell ref="F21:G21"/>
    <mergeCell ref="F22:G22"/>
    <mergeCell ref="F23:G23"/>
    <mergeCell ref="F25:G25"/>
    <mergeCell ref="C29:D29"/>
    <mergeCell ref="C26:D26"/>
    <mergeCell ref="F27:G27"/>
    <mergeCell ref="C27:D27"/>
    <mergeCell ref="C25:D25"/>
    <mergeCell ref="F26:G26"/>
    <mergeCell ref="B9:E9"/>
    <mergeCell ref="F8:G8"/>
    <mergeCell ref="B8:E8"/>
    <mergeCell ref="C24:D24"/>
    <mergeCell ref="C23:D23"/>
    <mergeCell ref="C19:D19"/>
    <mergeCell ref="C20:D20"/>
    <mergeCell ref="C21:D21"/>
    <mergeCell ref="C22:D22"/>
    <mergeCell ref="F24:G24"/>
    <mergeCell ref="A1:I1"/>
    <mergeCell ref="B6:H6"/>
    <mergeCell ref="B7:E7"/>
    <mergeCell ref="A4:I4"/>
    <mergeCell ref="A3:I3"/>
    <mergeCell ref="C30:D30"/>
    <mergeCell ref="F30:G30"/>
    <mergeCell ref="F29:G29"/>
    <mergeCell ref="F28:G28"/>
    <mergeCell ref="C28:D28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29:A30 A19" numberStoredAsText="1"/>
    <ignoredError sqref="E27:E28 H2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11"/>
  <dimension ref="A1:G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86" customWidth="1"/>
    <col min="2" max="6" width="14.7109375" style="86" customWidth="1"/>
    <col min="7" max="7" width="13.28125" style="87" customWidth="1"/>
    <col min="8" max="8" width="13.28125" style="86" customWidth="1"/>
    <col min="9" max="16384" width="11.421875" style="86" customWidth="1"/>
  </cols>
  <sheetData>
    <row r="1" spans="1:7" s="83" customFormat="1" ht="18">
      <c r="A1" s="790" t="s">
        <v>0</v>
      </c>
      <c r="B1" s="790"/>
      <c r="C1" s="790"/>
      <c r="D1" s="790"/>
      <c r="E1" s="790"/>
      <c r="F1" s="790"/>
      <c r="G1" s="285"/>
    </row>
    <row r="2" spans="1:6" ht="12.75">
      <c r="A2" s="87"/>
      <c r="B2" s="87"/>
      <c r="C2" s="87"/>
      <c r="D2" s="87"/>
      <c r="E2" s="87"/>
      <c r="F2" s="87"/>
    </row>
    <row r="3" spans="1:7" s="26" customFormat="1" ht="15">
      <c r="A3" s="789" t="s">
        <v>363</v>
      </c>
      <c r="B3" s="789"/>
      <c r="C3" s="789"/>
      <c r="D3" s="789"/>
      <c r="E3" s="789"/>
      <c r="F3" s="789"/>
      <c r="G3" s="27"/>
    </row>
    <row r="4" spans="1:7" s="26" customFormat="1" ht="15">
      <c r="A4" s="789" t="s">
        <v>403</v>
      </c>
      <c r="B4" s="789"/>
      <c r="C4" s="789"/>
      <c r="D4" s="789"/>
      <c r="E4" s="789"/>
      <c r="F4" s="789"/>
      <c r="G4" s="27"/>
    </row>
    <row r="5" spans="1:6" ht="12.75">
      <c r="A5" s="139"/>
      <c r="B5" s="139"/>
      <c r="C5" s="139"/>
      <c r="D5" s="139"/>
      <c r="E5" s="139"/>
      <c r="F5" s="139"/>
    </row>
    <row r="6" spans="1:6" ht="12.75">
      <c r="A6" s="131"/>
      <c r="B6" s="867" t="s">
        <v>231</v>
      </c>
      <c r="C6" s="868"/>
      <c r="D6" s="869"/>
      <c r="E6" s="784" t="s">
        <v>232</v>
      </c>
      <c r="F6" s="784"/>
    </row>
    <row r="7" spans="1:6" ht="12.75">
      <c r="A7" s="89" t="s">
        <v>258</v>
      </c>
      <c r="B7" s="829" t="s">
        <v>69</v>
      </c>
      <c r="C7" s="198" t="s">
        <v>199</v>
      </c>
      <c r="D7" s="829" t="s">
        <v>10</v>
      </c>
      <c r="E7" s="829" t="s">
        <v>69</v>
      </c>
      <c r="F7" s="199" t="s">
        <v>199</v>
      </c>
    </row>
    <row r="8" spans="1:6" ht="13.5" thickBot="1">
      <c r="A8" s="89"/>
      <c r="B8" s="830"/>
      <c r="C8" s="200" t="s">
        <v>323</v>
      </c>
      <c r="D8" s="830"/>
      <c r="E8" s="830"/>
      <c r="F8" s="291" t="s">
        <v>323</v>
      </c>
    </row>
    <row r="9" spans="1:6" ht="12.75">
      <c r="A9" s="135" t="s">
        <v>234</v>
      </c>
      <c r="B9" s="293">
        <v>1084</v>
      </c>
      <c r="C9" s="293">
        <v>1316809</v>
      </c>
      <c r="D9" s="293">
        <v>1317893</v>
      </c>
      <c r="E9" s="294">
        <v>9.236162361623615</v>
      </c>
      <c r="F9" s="295">
        <v>81.53460144941293</v>
      </c>
    </row>
    <row r="10" spans="1:6" ht="12.75">
      <c r="A10" s="87" t="s">
        <v>235</v>
      </c>
      <c r="B10" s="178">
        <v>237</v>
      </c>
      <c r="C10" s="178">
        <v>281183</v>
      </c>
      <c r="D10" s="296">
        <v>281420</v>
      </c>
      <c r="E10" s="175">
        <v>9.476793248945148</v>
      </c>
      <c r="F10" s="297">
        <v>78.17982239324569</v>
      </c>
    </row>
    <row r="11" spans="1:6" ht="12.75">
      <c r="A11" s="87" t="s">
        <v>236</v>
      </c>
      <c r="B11" s="178">
        <v>39</v>
      </c>
      <c r="C11" s="178">
        <v>1094</v>
      </c>
      <c r="D11" s="178">
        <v>1133</v>
      </c>
      <c r="E11" s="175">
        <v>4.82051282051282</v>
      </c>
      <c r="F11" s="297">
        <v>108.22212065813528</v>
      </c>
    </row>
    <row r="12" spans="1:6" ht="12.75">
      <c r="A12" s="87" t="s">
        <v>237</v>
      </c>
      <c r="B12" s="178">
        <v>10306</v>
      </c>
      <c r="C12" s="178">
        <v>148367</v>
      </c>
      <c r="D12" s="178">
        <v>158673</v>
      </c>
      <c r="E12" s="175">
        <v>5.339607995342519</v>
      </c>
      <c r="F12" s="297">
        <v>79.62379100473827</v>
      </c>
    </row>
    <row r="13" spans="1:6" ht="12.75">
      <c r="A13" s="87" t="s">
        <v>238</v>
      </c>
      <c r="B13" s="178">
        <v>66575</v>
      </c>
      <c r="C13" s="178">
        <v>488347</v>
      </c>
      <c r="D13" s="178">
        <v>554922</v>
      </c>
      <c r="E13" s="175">
        <v>7.313225685317311</v>
      </c>
      <c r="F13" s="297">
        <v>87.51698689661245</v>
      </c>
    </row>
    <row r="14" spans="1:6" ht="12.75">
      <c r="A14" s="87" t="s">
        <v>239</v>
      </c>
      <c r="B14" s="178">
        <v>14120</v>
      </c>
      <c r="C14" s="178">
        <v>41478</v>
      </c>
      <c r="D14" s="178">
        <v>55598</v>
      </c>
      <c r="E14" s="175">
        <v>5.632365439093484</v>
      </c>
      <c r="F14" s="297">
        <v>84.58778147451662</v>
      </c>
    </row>
    <row r="15" spans="1:6" ht="12.75">
      <c r="A15" s="87" t="s">
        <v>240</v>
      </c>
      <c r="B15" s="178">
        <v>85785</v>
      </c>
      <c r="C15" s="178">
        <v>2700687</v>
      </c>
      <c r="D15" s="178">
        <v>2786472</v>
      </c>
      <c r="E15" s="175">
        <v>9.431194264731596</v>
      </c>
      <c r="F15" s="297">
        <v>87.05276731439075</v>
      </c>
    </row>
    <row r="16" spans="1:6" ht="12.75">
      <c r="A16" s="87" t="s">
        <v>241</v>
      </c>
      <c r="B16" s="178">
        <v>48157</v>
      </c>
      <c r="C16" s="178">
        <v>12514987</v>
      </c>
      <c r="D16" s="178">
        <v>12563144</v>
      </c>
      <c r="E16" s="175">
        <v>5.297256888925805</v>
      </c>
      <c r="F16" s="297">
        <v>80.77750108729637</v>
      </c>
    </row>
    <row r="17" spans="1:6" ht="12.75">
      <c r="A17" s="87" t="s">
        <v>242</v>
      </c>
      <c r="B17" s="178">
        <v>116771</v>
      </c>
      <c r="C17" s="178">
        <v>56746</v>
      </c>
      <c r="D17" s="178">
        <v>173517</v>
      </c>
      <c r="E17" s="175">
        <v>9.115508131299723</v>
      </c>
      <c r="F17" s="297">
        <v>80.17958975081945</v>
      </c>
    </row>
    <row r="18" spans="1:6" ht="12.75">
      <c r="A18" s="87" t="s">
        <v>243</v>
      </c>
      <c r="B18" s="178">
        <v>952424</v>
      </c>
      <c r="C18" s="178">
        <v>3751576</v>
      </c>
      <c r="D18" s="178">
        <v>4704000</v>
      </c>
      <c r="E18" s="175">
        <v>5.503522590778897</v>
      </c>
      <c r="F18" s="297">
        <v>99.71502083391088</v>
      </c>
    </row>
    <row r="19" spans="1:6" ht="12.75">
      <c r="A19" s="87" t="s">
        <v>244</v>
      </c>
      <c r="B19" s="178">
        <v>20424</v>
      </c>
      <c r="C19" s="178">
        <v>844947</v>
      </c>
      <c r="D19" s="178">
        <v>865371</v>
      </c>
      <c r="E19" s="175">
        <v>4.840971406188798</v>
      </c>
      <c r="F19" s="297">
        <v>77.74378392964293</v>
      </c>
    </row>
    <row r="20" spans="1:6" ht="12.75">
      <c r="A20" s="87" t="s">
        <v>245</v>
      </c>
      <c r="B20" s="178">
        <v>85666</v>
      </c>
      <c r="C20" s="178">
        <v>2527518</v>
      </c>
      <c r="D20" s="178">
        <v>2613184</v>
      </c>
      <c r="E20" s="175">
        <v>6.379415404010926</v>
      </c>
      <c r="F20" s="297">
        <v>82.70105494797664</v>
      </c>
    </row>
    <row r="21" spans="1:6" ht="12.75">
      <c r="A21" s="87" t="s">
        <v>246</v>
      </c>
      <c r="B21" s="178">
        <v>23444</v>
      </c>
      <c r="C21" s="178">
        <v>1806220</v>
      </c>
      <c r="D21" s="178">
        <v>1829664</v>
      </c>
      <c r="E21" s="175">
        <v>5.495350622760621</v>
      </c>
      <c r="F21" s="297">
        <v>77.66807310294428</v>
      </c>
    </row>
    <row r="22" spans="1:6" ht="12.75">
      <c r="A22" s="87" t="s">
        <v>247</v>
      </c>
      <c r="B22" s="289" t="s">
        <v>74</v>
      </c>
      <c r="C22" s="178">
        <v>2451543</v>
      </c>
      <c r="D22" s="178">
        <v>2451543</v>
      </c>
      <c r="E22" s="289" t="s">
        <v>74</v>
      </c>
      <c r="F22" s="297">
        <v>85.58670600515676</v>
      </c>
    </row>
    <row r="23" spans="1:6" ht="12.75">
      <c r="A23" s="87" t="s">
        <v>248</v>
      </c>
      <c r="B23" s="178">
        <v>42894</v>
      </c>
      <c r="C23" s="178">
        <v>604743</v>
      </c>
      <c r="D23" s="178">
        <v>647637</v>
      </c>
      <c r="E23" s="175">
        <v>6.638061267310113</v>
      </c>
      <c r="F23" s="297">
        <v>115.90696213102095</v>
      </c>
    </row>
    <row r="24" spans="1:6" ht="12.75">
      <c r="A24" s="87" t="s">
        <v>249</v>
      </c>
      <c r="B24" s="178">
        <v>48331</v>
      </c>
      <c r="C24" s="178">
        <v>3245889</v>
      </c>
      <c r="D24" s="178">
        <v>3294220</v>
      </c>
      <c r="E24" s="175">
        <v>9.067368769526805</v>
      </c>
      <c r="F24" s="297">
        <v>81.24482044826549</v>
      </c>
    </row>
    <row r="25" spans="1:6" ht="12.75">
      <c r="A25" s="87" t="s">
        <v>250</v>
      </c>
      <c r="B25" s="178">
        <v>2784</v>
      </c>
      <c r="C25" s="178">
        <v>76127</v>
      </c>
      <c r="D25" s="178">
        <v>78911</v>
      </c>
      <c r="E25" s="175">
        <v>6.932830459770116</v>
      </c>
      <c r="F25" s="297">
        <v>78.93345330828748</v>
      </c>
    </row>
    <row r="26" spans="1:6" ht="12.75">
      <c r="A26" s="87"/>
      <c r="B26" s="178"/>
      <c r="C26" s="178"/>
      <c r="D26" s="178"/>
      <c r="E26" s="312"/>
      <c r="F26" s="313"/>
    </row>
    <row r="27" spans="1:6" ht="12.75">
      <c r="A27" s="139" t="s">
        <v>251</v>
      </c>
      <c r="B27" s="304">
        <v>1519041</v>
      </c>
      <c r="C27" s="304">
        <v>32858261</v>
      </c>
      <c r="D27" s="304">
        <v>34377302</v>
      </c>
      <c r="E27" s="310">
        <v>6.267523391402866</v>
      </c>
      <c r="F27" s="305">
        <v>84.50949135743977</v>
      </c>
    </row>
    <row r="28" spans="1:6" ht="12.75">
      <c r="A28" s="87" t="s">
        <v>252</v>
      </c>
      <c r="B28" s="178">
        <v>32756.542535098997</v>
      </c>
      <c r="C28" s="178">
        <v>2613485.763865975</v>
      </c>
      <c r="D28" s="296">
        <v>2646242.3064010744</v>
      </c>
      <c r="E28" s="175">
        <v>8.845566333676416</v>
      </c>
      <c r="F28" s="297">
        <v>108.4644901609334</v>
      </c>
    </row>
    <row r="29" spans="1:6" ht="12.75">
      <c r="A29" s="87"/>
      <c r="B29" s="178"/>
      <c r="C29" s="178"/>
      <c r="D29" s="296"/>
      <c r="E29" s="312"/>
      <c r="F29" s="313"/>
    </row>
    <row r="30" spans="1:6" ht="13.5" thickBot="1">
      <c r="A30" s="143" t="s">
        <v>254</v>
      </c>
      <c r="B30" s="308">
        <v>1551797.542535099</v>
      </c>
      <c r="C30" s="308">
        <v>35471746.76386598</v>
      </c>
      <c r="D30" s="307">
        <v>37023544.306401074</v>
      </c>
      <c r="E30" s="311">
        <v>6.321942715432687</v>
      </c>
      <c r="F30" s="309">
        <v>86.27444668267717</v>
      </c>
    </row>
    <row r="31" spans="1:6" ht="12.75">
      <c r="A31" s="87"/>
      <c r="B31" s="87"/>
      <c r="C31" s="87"/>
      <c r="D31" s="87"/>
      <c r="E31" s="87"/>
      <c r="F31" s="87"/>
    </row>
    <row r="32" spans="1:6" ht="12.75">
      <c r="A32" s="87"/>
      <c r="B32" s="87"/>
      <c r="C32" s="87"/>
      <c r="D32" s="181"/>
      <c r="E32" s="181"/>
      <c r="F32" s="87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32"/>
  <dimension ref="A1:G3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86" customWidth="1"/>
    <col min="2" max="6" width="15.7109375" style="86" customWidth="1"/>
    <col min="7" max="7" width="13.28125" style="87" customWidth="1"/>
    <col min="8" max="8" width="13.28125" style="86" customWidth="1"/>
    <col min="9" max="16384" width="11.421875" style="86" customWidth="1"/>
  </cols>
  <sheetData>
    <row r="1" spans="1:7" s="83" customFormat="1" ht="18">
      <c r="A1" s="790" t="s">
        <v>0</v>
      </c>
      <c r="B1" s="790"/>
      <c r="C1" s="790"/>
      <c r="D1" s="790"/>
      <c r="E1" s="790"/>
      <c r="F1" s="790"/>
      <c r="G1" s="285"/>
    </row>
    <row r="2" spans="1:6" ht="12.75">
      <c r="A2" s="87"/>
      <c r="B2" s="87"/>
      <c r="C2" s="87"/>
      <c r="D2" s="87"/>
      <c r="E2" s="87"/>
      <c r="F2" s="87"/>
    </row>
    <row r="3" spans="1:6" ht="15">
      <c r="A3" s="789" t="s">
        <v>350</v>
      </c>
      <c r="B3" s="789"/>
      <c r="C3" s="789"/>
      <c r="D3" s="789"/>
      <c r="E3" s="789"/>
      <c r="F3" s="789"/>
    </row>
    <row r="4" spans="1:6" ht="15">
      <c r="A4" s="789" t="s">
        <v>395</v>
      </c>
      <c r="B4" s="789"/>
      <c r="C4" s="789"/>
      <c r="D4" s="789"/>
      <c r="E4" s="789"/>
      <c r="F4" s="789"/>
    </row>
    <row r="5" spans="1:6" ht="12.75">
      <c r="A5" s="87"/>
      <c r="B5" s="87"/>
      <c r="C5" s="87"/>
      <c r="D5" s="87"/>
      <c r="E5" s="87"/>
      <c r="F5" s="87"/>
    </row>
    <row r="6" spans="1:6" ht="12.75">
      <c r="A6" s="230"/>
      <c r="B6" s="286"/>
      <c r="C6" s="783" t="s">
        <v>189</v>
      </c>
      <c r="D6" s="784"/>
      <c r="E6" s="755"/>
      <c r="F6" s="287"/>
    </row>
    <row r="7" spans="1:6" ht="12.75">
      <c r="A7" s="176" t="s">
        <v>258</v>
      </c>
      <c r="B7" s="90" t="s">
        <v>69</v>
      </c>
      <c r="C7" s="19" t="s">
        <v>325</v>
      </c>
      <c r="D7" s="19" t="s">
        <v>325</v>
      </c>
      <c r="E7" s="829" t="s">
        <v>10</v>
      </c>
      <c r="F7" s="91" t="s">
        <v>326</v>
      </c>
    </row>
    <row r="8" spans="1:6" ht="13.5" thickBot="1">
      <c r="A8" s="176"/>
      <c r="B8" s="221"/>
      <c r="C8" s="90" t="s">
        <v>327</v>
      </c>
      <c r="D8" s="90" t="s">
        <v>328</v>
      </c>
      <c r="E8" s="830"/>
      <c r="F8" s="288"/>
    </row>
    <row r="9" spans="1:6" ht="12.75">
      <c r="A9" s="135" t="s">
        <v>234</v>
      </c>
      <c r="B9" s="295">
        <v>10.011999999999999</v>
      </c>
      <c r="C9" s="295">
        <v>97924.831</v>
      </c>
      <c r="D9" s="295">
        <v>9440.666</v>
      </c>
      <c r="E9" s="294">
        <v>107365.497</v>
      </c>
      <c r="F9" s="295">
        <v>107375.509</v>
      </c>
    </row>
    <row r="10" spans="1:6" ht="12.75">
      <c r="A10" s="87" t="s">
        <v>235</v>
      </c>
      <c r="B10" s="297">
        <v>2.246</v>
      </c>
      <c r="C10" s="297">
        <v>9741.021</v>
      </c>
      <c r="D10" s="297">
        <v>12241.816</v>
      </c>
      <c r="E10" s="175">
        <v>21982.837</v>
      </c>
      <c r="F10" s="297">
        <v>21985.083</v>
      </c>
    </row>
    <row r="11" spans="1:6" ht="12.75">
      <c r="A11" s="87" t="s">
        <v>236</v>
      </c>
      <c r="B11" s="297">
        <v>0.188</v>
      </c>
      <c r="C11" s="297">
        <v>118.395</v>
      </c>
      <c r="D11" s="289" t="s">
        <v>74</v>
      </c>
      <c r="E11" s="175">
        <v>118.395</v>
      </c>
      <c r="F11" s="297">
        <v>118.583</v>
      </c>
    </row>
    <row r="12" spans="1:6" ht="12.75">
      <c r="A12" s="87" t="s">
        <v>237</v>
      </c>
      <c r="B12" s="297">
        <v>55.03</v>
      </c>
      <c r="C12" s="297">
        <v>11813.543000000001</v>
      </c>
      <c r="D12" s="289" t="s">
        <v>74</v>
      </c>
      <c r="E12" s="175">
        <v>11813.543000000001</v>
      </c>
      <c r="F12" s="297">
        <v>11868.573000000002</v>
      </c>
    </row>
    <row r="13" spans="1:6" ht="12.75">
      <c r="A13" s="87" t="s">
        <v>238</v>
      </c>
      <c r="B13" s="297">
        <v>486.878</v>
      </c>
      <c r="C13" s="297">
        <v>6212.595</v>
      </c>
      <c r="D13" s="297">
        <v>36526.063</v>
      </c>
      <c r="E13" s="175">
        <v>42738.658</v>
      </c>
      <c r="F13" s="297">
        <v>43225.536</v>
      </c>
    </row>
    <row r="14" spans="1:6" ht="12.75">
      <c r="A14" s="87" t="s">
        <v>239</v>
      </c>
      <c r="B14" s="297">
        <v>79.529</v>
      </c>
      <c r="C14" s="297">
        <v>1691.504</v>
      </c>
      <c r="D14" s="297">
        <v>1817.028</v>
      </c>
      <c r="E14" s="175">
        <v>3508.532</v>
      </c>
      <c r="F14" s="297">
        <v>3588.061</v>
      </c>
    </row>
    <row r="15" spans="1:6" ht="12.75">
      <c r="A15" s="87" t="s">
        <v>240</v>
      </c>
      <c r="B15" s="297">
        <v>809.055</v>
      </c>
      <c r="C15" s="297">
        <v>142884.89299999998</v>
      </c>
      <c r="D15" s="297">
        <v>92217.384</v>
      </c>
      <c r="E15" s="175">
        <v>235102.277</v>
      </c>
      <c r="F15" s="297">
        <v>235911.332</v>
      </c>
    </row>
    <row r="16" spans="1:6" ht="12.75">
      <c r="A16" s="87" t="s">
        <v>241</v>
      </c>
      <c r="B16" s="297">
        <v>255.1</v>
      </c>
      <c r="C16" s="297">
        <v>555637.1759999999</v>
      </c>
      <c r="D16" s="297">
        <v>455292.2</v>
      </c>
      <c r="E16" s="175">
        <v>1010929.3759999999</v>
      </c>
      <c r="F16" s="297">
        <v>1011184.4759999999</v>
      </c>
    </row>
    <row r="17" spans="1:6" ht="12.75">
      <c r="A17" s="87" t="s">
        <v>242</v>
      </c>
      <c r="B17" s="297">
        <v>1064.427</v>
      </c>
      <c r="C17" s="297">
        <v>4181.646</v>
      </c>
      <c r="D17" s="297">
        <v>368.225</v>
      </c>
      <c r="E17" s="175">
        <v>4549.871</v>
      </c>
      <c r="F17" s="297">
        <v>5614.298</v>
      </c>
    </row>
    <row r="18" spans="1:6" ht="12.75">
      <c r="A18" s="87" t="s">
        <v>243</v>
      </c>
      <c r="B18" s="297">
        <v>5241.687</v>
      </c>
      <c r="C18" s="297">
        <v>120886.10100000001</v>
      </c>
      <c r="D18" s="297">
        <v>253202.378</v>
      </c>
      <c r="E18" s="175">
        <v>374088.479</v>
      </c>
      <c r="F18" s="297">
        <v>379330.16599999997</v>
      </c>
    </row>
    <row r="19" spans="1:6" ht="12.75">
      <c r="A19" s="87" t="s">
        <v>244</v>
      </c>
      <c r="B19" s="297">
        <v>98.872</v>
      </c>
      <c r="C19" s="297">
        <v>40284.69</v>
      </c>
      <c r="D19" s="297">
        <v>25404.687</v>
      </c>
      <c r="E19" s="175">
        <v>65689.37700000001</v>
      </c>
      <c r="F19" s="297">
        <v>65788.24900000001</v>
      </c>
    </row>
    <row r="20" spans="1:6" ht="12.75">
      <c r="A20" s="87" t="s">
        <v>245</v>
      </c>
      <c r="B20" s="297">
        <v>546.499</v>
      </c>
      <c r="C20" s="297">
        <v>103201.421</v>
      </c>
      <c r="D20" s="297">
        <v>105826.984</v>
      </c>
      <c r="E20" s="175">
        <v>209028.405</v>
      </c>
      <c r="F20" s="297">
        <v>209574.904</v>
      </c>
    </row>
    <row r="21" spans="1:6" ht="12.75">
      <c r="A21" s="87" t="s">
        <v>246</v>
      </c>
      <c r="B21" s="297">
        <v>128.833</v>
      </c>
      <c r="C21" s="297">
        <v>112971.638</v>
      </c>
      <c r="D21" s="297">
        <v>27313.989</v>
      </c>
      <c r="E21" s="175">
        <v>140285.627</v>
      </c>
      <c r="F21" s="297">
        <v>140414.46</v>
      </c>
    </row>
    <row r="22" spans="1:6" ht="12.75">
      <c r="A22" s="87" t="s">
        <v>247</v>
      </c>
      <c r="B22" s="289" t="s">
        <v>74</v>
      </c>
      <c r="C22" s="297">
        <v>141984.533</v>
      </c>
      <c r="D22" s="297">
        <v>67834.957</v>
      </c>
      <c r="E22" s="175">
        <v>209819.49</v>
      </c>
      <c r="F22" s="297">
        <v>209819.49</v>
      </c>
    </row>
    <row r="23" spans="1:6" ht="12.75">
      <c r="A23" s="87" t="s">
        <v>248</v>
      </c>
      <c r="B23" s="297">
        <v>284.733</v>
      </c>
      <c r="C23" s="297">
        <v>18601.068</v>
      </c>
      <c r="D23" s="297">
        <v>51492.856</v>
      </c>
      <c r="E23" s="175">
        <v>70093.924</v>
      </c>
      <c r="F23" s="297">
        <v>70378.65699999999</v>
      </c>
    </row>
    <row r="24" spans="1:6" ht="12.75">
      <c r="A24" s="87" t="s">
        <v>249</v>
      </c>
      <c r="B24" s="297">
        <v>438.235</v>
      </c>
      <c r="C24" s="297">
        <v>177755.53199999998</v>
      </c>
      <c r="D24" s="297">
        <v>85956.137</v>
      </c>
      <c r="E24" s="175">
        <v>263711.669</v>
      </c>
      <c r="F24" s="297">
        <v>264149.904</v>
      </c>
    </row>
    <row r="25" spans="1:6" ht="12.75">
      <c r="A25" s="87" t="s">
        <v>250</v>
      </c>
      <c r="B25" s="297">
        <v>19.301000000000002</v>
      </c>
      <c r="C25" s="297">
        <v>6008.967000000001</v>
      </c>
      <c r="D25" s="289" t="s">
        <v>74</v>
      </c>
      <c r="E25" s="175">
        <v>6008.967000000001</v>
      </c>
      <c r="F25" s="297">
        <v>6028.268000000001</v>
      </c>
    </row>
    <row r="26" spans="1:6" ht="12.75">
      <c r="A26" s="87"/>
      <c r="B26" s="175"/>
      <c r="C26" s="175"/>
      <c r="D26" s="175"/>
      <c r="E26" s="175"/>
      <c r="F26" s="297"/>
    </row>
    <row r="27" spans="1:6" ht="12.75">
      <c r="A27" s="139" t="s">
        <v>324</v>
      </c>
      <c r="B27" s="310">
        <v>9520.625000000002</v>
      </c>
      <c r="C27" s="310">
        <v>1551899.5539999998</v>
      </c>
      <c r="D27" s="310">
        <v>1224935.37</v>
      </c>
      <c r="E27" s="310">
        <v>2776834.9240000006</v>
      </c>
      <c r="F27" s="305">
        <v>2786355.549</v>
      </c>
    </row>
    <row r="28" spans="1:6" ht="12.75">
      <c r="A28" s="87" t="s">
        <v>252</v>
      </c>
      <c r="B28" s="297">
        <v>289.7501698561112</v>
      </c>
      <c r="C28" s="297">
        <v>283470.40092058055</v>
      </c>
      <c r="D28" s="289" t="s">
        <v>74</v>
      </c>
      <c r="E28" s="175">
        <v>283470.40092058055</v>
      </c>
      <c r="F28" s="297">
        <v>283760.1510904367</v>
      </c>
    </row>
    <row r="29" spans="1:6" ht="12.75">
      <c r="A29" s="87"/>
      <c r="B29" s="175"/>
      <c r="C29" s="175"/>
      <c r="D29" s="175"/>
      <c r="E29" s="175"/>
      <c r="F29" s="297"/>
    </row>
    <row r="30" spans="1:6" ht="13.5" thickBot="1">
      <c r="A30" s="143" t="s">
        <v>254</v>
      </c>
      <c r="B30" s="311">
        <v>9810.375169856114</v>
      </c>
      <c r="C30" s="311">
        <v>1835369.9549205804</v>
      </c>
      <c r="D30" s="311">
        <v>1224935.37</v>
      </c>
      <c r="E30" s="311">
        <v>3060305.324920581</v>
      </c>
      <c r="F30" s="309">
        <v>3070115.7000904367</v>
      </c>
    </row>
    <row r="31" ht="12.75">
      <c r="D31" s="232"/>
    </row>
    <row r="32" spans="1:5" ht="12.75">
      <c r="A32" s="232"/>
      <c r="B32" s="232"/>
      <c r="C32" s="232"/>
      <c r="D32" s="232"/>
      <c r="E32" s="232"/>
    </row>
    <row r="33" spans="1:4" ht="12.75">
      <c r="A33" s="232"/>
      <c r="B33" s="232"/>
      <c r="C33" s="232"/>
      <c r="D33" s="232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4">
    <pageSetUpPr fitToPage="1"/>
  </sheetPr>
  <dimension ref="A1:G8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86" customWidth="1"/>
    <col min="2" max="6" width="13.7109375" style="86" customWidth="1"/>
    <col min="7" max="7" width="10.57421875" style="87" customWidth="1"/>
    <col min="8" max="10" width="10.57421875" style="86" customWidth="1"/>
    <col min="11" max="16384" width="11.421875" style="86" customWidth="1"/>
  </cols>
  <sheetData>
    <row r="1" spans="1:7" s="83" customFormat="1" ht="18">
      <c r="A1" s="790" t="s">
        <v>0</v>
      </c>
      <c r="B1" s="790"/>
      <c r="C1" s="790"/>
      <c r="D1" s="790"/>
      <c r="E1" s="790"/>
      <c r="F1" s="790"/>
      <c r="G1" s="285"/>
    </row>
    <row r="3" spans="1:7" s="26" customFormat="1" ht="15">
      <c r="A3" s="789" t="s">
        <v>364</v>
      </c>
      <c r="B3" s="789"/>
      <c r="C3" s="789"/>
      <c r="D3" s="789"/>
      <c r="E3" s="789"/>
      <c r="F3" s="789"/>
      <c r="G3" s="27"/>
    </row>
    <row r="4" spans="1:7" s="26" customFormat="1" ht="15">
      <c r="A4" s="789" t="s">
        <v>404</v>
      </c>
      <c r="B4" s="789"/>
      <c r="C4" s="789"/>
      <c r="D4" s="789"/>
      <c r="E4" s="789"/>
      <c r="F4" s="789"/>
      <c r="G4" s="27"/>
    </row>
    <row r="6" spans="1:6" ht="12.75">
      <c r="A6" s="197" t="s">
        <v>257</v>
      </c>
      <c r="B6" s="867" t="s">
        <v>231</v>
      </c>
      <c r="C6" s="868"/>
      <c r="D6" s="869"/>
      <c r="E6" s="784" t="s">
        <v>232</v>
      </c>
      <c r="F6" s="784"/>
    </row>
    <row r="7" spans="1:6" ht="12.75">
      <c r="A7" s="176" t="s">
        <v>258</v>
      </c>
      <c r="B7" s="829" t="s">
        <v>69</v>
      </c>
      <c r="C7" s="198" t="s">
        <v>199</v>
      </c>
      <c r="D7" s="829" t="s">
        <v>10</v>
      </c>
      <c r="E7" s="829" t="s">
        <v>69</v>
      </c>
      <c r="F7" s="199" t="s">
        <v>199</v>
      </c>
    </row>
    <row r="8" spans="1:6" ht="13.5" thickBot="1">
      <c r="A8" s="195"/>
      <c r="B8" s="830"/>
      <c r="C8" s="200" t="s">
        <v>323</v>
      </c>
      <c r="D8" s="830"/>
      <c r="E8" s="830"/>
      <c r="F8" s="291" t="s">
        <v>323</v>
      </c>
    </row>
    <row r="9" spans="1:6" ht="12.75">
      <c r="A9" s="135" t="s">
        <v>259</v>
      </c>
      <c r="B9" s="292">
        <v>127</v>
      </c>
      <c r="C9" s="292">
        <v>361753</v>
      </c>
      <c r="D9" s="293">
        <v>361880</v>
      </c>
      <c r="E9" s="294">
        <v>9.94488188976378</v>
      </c>
      <c r="F9" s="295">
        <v>77.90330142389973</v>
      </c>
    </row>
    <row r="10" spans="1:6" ht="12.75">
      <c r="A10" s="87" t="s">
        <v>260</v>
      </c>
      <c r="B10" s="296">
        <v>10</v>
      </c>
      <c r="C10" s="296">
        <v>29385</v>
      </c>
      <c r="D10" s="296">
        <v>29395</v>
      </c>
      <c r="E10" s="297">
        <v>5</v>
      </c>
      <c r="F10" s="297">
        <v>87.90073166581588</v>
      </c>
    </row>
    <row r="11" spans="1:6" ht="12.75">
      <c r="A11" s="87" t="s">
        <v>261</v>
      </c>
      <c r="B11" s="296">
        <v>672</v>
      </c>
      <c r="C11" s="296">
        <v>13138</v>
      </c>
      <c r="D11" s="178">
        <v>13810</v>
      </c>
      <c r="E11" s="297">
        <v>7.247023809523809</v>
      </c>
      <c r="F11" s="297">
        <v>85.05579235804538</v>
      </c>
    </row>
    <row r="12" spans="1:6" ht="12.75">
      <c r="A12" s="87" t="s">
        <v>262</v>
      </c>
      <c r="B12" s="296">
        <v>275</v>
      </c>
      <c r="C12" s="296">
        <v>912533</v>
      </c>
      <c r="D12" s="178">
        <v>912808</v>
      </c>
      <c r="E12" s="297">
        <v>13.916363636363636</v>
      </c>
      <c r="F12" s="297">
        <v>82.71845292170256</v>
      </c>
    </row>
    <row r="13" spans="1:6" ht="12.75">
      <c r="A13" s="196" t="s">
        <v>263</v>
      </c>
      <c r="B13" s="298">
        <v>1084</v>
      </c>
      <c r="C13" s="298">
        <v>1316809</v>
      </c>
      <c r="D13" s="299">
        <v>1317893</v>
      </c>
      <c r="E13" s="300">
        <v>9.236162361623615</v>
      </c>
      <c r="F13" s="300">
        <v>81.53460144941293</v>
      </c>
    </row>
    <row r="14" spans="1:6" ht="12.75">
      <c r="A14" s="87"/>
      <c r="B14" s="296"/>
      <c r="C14" s="296"/>
      <c r="D14" s="178"/>
      <c r="E14" s="175"/>
      <c r="F14" s="297"/>
    </row>
    <row r="15" spans="1:6" ht="12.75">
      <c r="A15" s="196" t="s">
        <v>264</v>
      </c>
      <c r="B15" s="298">
        <v>237</v>
      </c>
      <c r="C15" s="298">
        <v>281183</v>
      </c>
      <c r="D15" s="299">
        <v>281420</v>
      </c>
      <c r="E15" s="300">
        <v>9.476793248945148</v>
      </c>
      <c r="F15" s="300">
        <v>78.17982239324569</v>
      </c>
    </row>
    <row r="16" spans="1:6" ht="12.75">
      <c r="A16" s="87"/>
      <c r="B16" s="296"/>
      <c r="C16" s="296"/>
      <c r="D16" s="178"/>
      <c r="E16" s="175"/>
      <c r="F16" s="297"/>
    </row>
    <row r="17" spans="1:6" ht="12.75">
      <c r="A17" s="196" t="s">
        <v>265</v>
      </c>
      <c r="B17" s="298">
        <v>39</v>
      </c>
      <c r="C17" s="298">
        <v>1094</v>
      </c>
      <c r="D17" s="299">
        <v>1133</v>
      </c>
      <c r="E17" s="300">
        <v>4.82051282051282</v>
      </c>
      <c r="F17" s="300">
        <v>108.22212065813528</v>
      </c>
    </row>
    <row r="18" spans="1:6" ht="12.75">
      <c r="A18" s="87"/>
      <c r="B18" s="296"/>
      <c r="C18" s="296"/>
      <c r="D18" s="178"/>
      <c r="E18" s="175"/>
      <c r="F18" s="297"/>
    </row>
    <row r="19" spans="1:6" ht="12.75">
      <c r="A19" s="87" t="s">
        <v>266</v>
      </c>
      <c r="B19" s="296">
        <v>7784</v>
      </c>
      <c r="C19" s="296">
        <v>295</v>
      </c>
      <c r="D19" s="178">
        <v>8079</v>
      </c>
      <c r="E19" s="297">
        <v>5.2543679342240495</v>
      </c>
      <c r="F19" s="297">
        <v>97.69491525423729</v>
      </c>
    </row>
    <row r="20" spans="1:6" ht="12.75">
      <c r="A20" s="87" t="s">
        <v>267</v>
      </c>
      <c r="B20" s="296">
        <v>2521</v>
      </c>
      <c r="C20" s="296">
        <v>3564</v>
      </c>
      <c r="D20" s="178">
        <v>6085</v>
      </c>
      <c r="E20" s="297">
        <v>5.600952003173344</v>
      </c>
      <c r="F20" s="297">
        <v>91.04096520763187</v>
      </c>
    </row>
    <row r="21" spans="1:6" ht="12.75">
      <c r="A21" s="87" t="s">
        <v>268</v>
      </c>
      <c r="B21" s="296">
        <v>1</v>
      </c>
      <c r="C21" s="296">
        <v>144508</v>
      </c>
      <c r="D21" s="178">
        <v>144509</v>
      </c>
      <c r="E21" s="297">
        <v>3.6923076923076925</v>
      </c>
      <c r="F21" s="297">
        <v>79.30531873667894</v>
      </c>
    </row>
    <row r="22" spans="1:6" ht="12.75">
      <c r="A22" s="196" t="s">
        <v>345</v>
      </c>
      <c r="B22" s="298">
        <v>10306</v>
      </c>
      <c r="C22" s="298">
        <v>148367</v>
      </c>
      <c r="D22" s="299">
        <v>158673</v>
      </c>
      <c r="E22" s="300">
        <v>5.339607995342519</v>
      </c>
      <c r="F22" s="300">
        <v>79.62379100473827</v>
      </c>
    </row>
    <row r="23" spans="1:6" ht="12.75">
      <c r="A23" s="87"/>
      <c r="B23" s="296"/>
      <c r="C23" s="296"/>
      <c r="D23" s="178"/>
      <c r="E23" s="175"/>
      <c r="F23" s="297"/>
    </row>
    <row r="24" spans="1:6" ht="12.75">
      <c r="A24" s="196" t="s">
        <v>269</v>
      </c>
      <c r="B24" s="298">
        <v>66575</v>
      </c>
      <c r="C24" s="298">
        <v>488347</v>
      </c>
      <c r="D24" s="299">
        <v>554922</v>
      </c>
      <c r="E24" s="300">
        <v>7.313225685317311</v>
      </c>
      <c r="F24" s="300">
        <v>87.51698689661245</v>
      </c>
    </row>
    <row r="25" spans="1:6" ht="12.75">
      <c r="A25" s="87"/>
      <c r="B25" s="296"/>
      <c r="C25" s="296"/>
      <c r="D25" s="178"/>
      <c r="E25" s="175"/>
      <c r="F25" s="297"/>
    </row>
    <row r="26" spans="1:6" ht="12.75">
      <c r="A26" s="196" t="s">
        <v>270</v>
      </c>
      <c r="B26" s="298">
        <v>14120</v>
      </c>
      <c r="C26" s="298">
        <v>41478</v>
      </c>
      <c r="D26" s="299">
        <v>55598</v>
      </c>
      <c r="E26" s="300">
        <v>5.632365439093484</v>
      </c>
      <c r="F26" s="300">
        <v>84.58778147451662</v>
      </c>
    </row>
    <row r="27" spans="1:6" ht="12.75">
      <c r="A27" s="87"/>
      <c r="B27" s="296"/>
      <c r="C27" s="296"/>
      <c r="D27" s="178"/>
      <c r="E27" s="175"/>
      <c r="F27" s="297"/>
    </row>
    <row r="28" spans="1:6" ht="12.75">
      <c r="A28" s="87" t="s">
        <v>271</v>
      </c>
      <c r="B28" s="296">
        <v>4050</v>
      </c>
      <c r="C28" s="296">
        <v>543045</v>
      </c>
      <c r="D28" s="178">
        <v>547095</v>
      </c>
      <c r="E28" s="297">
        <v>12.593086419753087</v>
      </c>
      <c r="F28" s="297">
        <v>81.21682549328324</v>
      </c>
    </row>
    <row r="29" spans="1:6" ht="12.75">
      <c r="A29" s="87" t="s">
        <v>272</v>
      </c>
      <c r="B29" s="296">
        <v>1336</v>
      </c>
      <c r="C29" s="296">
        <v>630157</v>
      </c>
      <c r="D29" s="178">
        <v>631493</v>
      </c>
      <c r="E29" s="297">
        <v>5.202844311377246</v>
      </c>
      <c r="F29" s="297">
        <v>97.91066988068053</v>
      </c>
    </row>
    <row r="30" spans="1:6" ht="12.75">
      <c r="A30" s="87" t="s">
        <v>273</v>
      </c>
      <c r="B30" s="296">
        <v>80399</v>
      </c>
      <c r="C30" s="296">
        <v>1527485</v>
      </c>
      <c r="D30" s="178">
        <v>1607884</v>
      </c>
      <c r="E30" s="297">
        <v>9.34218087289643</v>
      </c>
      <c r="F30" s="297">
        <v>84.64815824705316</v>
      </c>
    </row>
    <row r="31" spans="1:6" ht="12.75">
      <c r="A31" s="196" t="s">
        <v>346</v>
      </c>
      <c r="B31" s="298">
        <v>85785</v>
      </c>
      <c r="C31" s="298">
        <v>2700687</v>
      </c>
      <c r="D31" s="299">
        <v>2786472</v>
      </c>
      <c r="E31" s="300">
        <v>9.431194264731596</v>
      </c>
      <c r="F31" s="300">
        <v>87.05276731439075</v>
      </c>
    </row>
    <row r="32" spans="1:6" ht="12.75">
      <c r="A32" s="87"/>
      <c r="B32" s="296"/>
      <c r="C32" s="296"/>
      <c r="D32" s="178"/>
      <c r="E32" s="175"/>
      <c r="F32" s="297"/>
    </row>
    <row r="33" spans="1:6" ht="12.75">
      <c r="A33" s="87" t="s">
        <v>274</v>
      </c>
      <c r="B33" s="296">
        <v>30358</v>
      </c>
      <c r="C33" s="296">
        <v>4928128</v>
      </c>
      <c r="D33" s="178">
        <v>4958486</v>
      </c>
      <c r="E33" s="297">
        <v>5.049739772053495</v>
      </c>
      <c r="F33" s="297">
        <v>81.79621146203993</v>
      </c>
    </row>
    <row r="34" spans="1:6" ht="12.75">
      <c r="A34" s="87" t="s">
        <v>275</v>
      </c>
      <c r="B34" s="301">
        <v>1144</v>
      </c>
      <c r="C34" s="296">
        <v>5140000</v>
      </c>
      <c r="D34" s="178">
        <v>5141144</v>
      </c>
      <c r="E34" s="302">
        <v>4.895104895104895</v>
      </c>
      <c r="F34" s="297">
        <v>76.91651750972763</v>
      </c>
    </row>
    <row r="35" spans="1:6" ht="12.75">
      <c r="A35" s="87" t="s">
        <v>276</v>
      </c>
      <c r="B35" s="296">
        <v>7546</v>
      </c>
      <c r="C35" s="296">
        <v>2321825</v>
      </c>
      <c r="D35" s="178">
        <v>2329371</v>
      </c>
      <c r="E35" s="297">
        <v>4.465942221044262</v>
      </c>
      <c r="F35" s="297">
        <v>87.19390996306784</v>
      </c>
    </row>
    <row r="36" spans="1:6" ht="12.75">
      <c r="A36" s="87" t="s">
        <v>277</v>
      </c>
      <c r="B36" s="296">
        <v>9109</v>
      </c>
      <c r="C36" s="296">
        <v>125034</v>
      </c>
      <c r="D36" s="178">
        <v>134143</v>
      </c>
      <c r="E36" s="297">
        <v>6.8613459216159844</v>
      </c>
      <c r="F36" s="297">
        <v>80.19639458067405</v>
      </c>
    </row>
    <row r="37" spans="1:6" ht="12.75">
      <c r="A37" s="196" t="s">
        <v>278</v>
      </c>
      <c r="B37" s="298">
        <v>48157</v>
      </c>
      <c r="C37" s="298">
        <v>12514987</v>
      </c>
      <c r="D37" s="299">
        <v>12563144</v>
      </c>
      <c r="E37" s="300">
        <v>5.297256888925805</v>
      </c>
      <c r="F37" s="300">
        <v>80.77750108729637</v>
      </c>
    </row>
    <row r="38" spans="1:6" ht="12.75">
      <c r="A38" s="87"/>
      <c r="B38" s="296"/>
      <c r="C38" s="296"/>
      <c r="D38" s="178"/>
      <c r="E38" s="175"/>
      <c r="F38" s="297"/>
    </row>
    <row r="39" spans="1:6" ht="12.75">
      <c r="A39" s="196" t="s">
        <v>279</v>
      </c>
      <c r="B39" s="298">
        <v>116771</v>
      </c>
      <c r="C39" s="298">
        <v>56746</v>
      </c>
      <c r="D39" s="299">
        <v>173517</v>
      </c>
      <c r="E39" s="300">
        <v>9.115508131299723</v>
      </c>
      <c r="F39" s="300">
        <v>80.17958975081945</v>
      </c>
    </row>
    <row r="40" spans="1:6" ht="12.75">
      <c r="A40" s="87"/>
      <c r="B40" s="296"/>
      <c r="C40" s="296"/>
      <c r="D40" s="178"/>
      <c r="E40" s="175"/>
      <c r="F40" s="297"/>
    </row>
    <row r="41" spans="1:6" ht="12.75">
      <c r="A41" s="87" t="s">
        <v>280</v>
      </c>
      <c r="B41" s="296">
        <v>246991</v>
      </c>
      <c r="C41" s="296">
        <v>217494</v>
      </c>
      <c r="D41" s="178">
        <v>464485</v>
      </c>
      <c r="E41" s="297">
        <v>5.018539137053577</v>
      </c>
      <c r="F41" s="297">
        <v>89.2708810357987</v>
      </c>
    </row>
    <row r="42" spans="1:6" ht="12.75">
      <c r="A42" s="87" t="s">
        <v>281</v>
      </c>
      <c r="B42" s="296">
        <v>13101</v>
      </c>
      <c r="C42" s="296">
        <v>445657</v>
      </c>
      <c r="D42" s="178">
        <v>458758</v>
      </c>
      <c r="E42" s="297">
        <v>5.173192886039233</v>
      </c>
      <c r="F42" s="297">
        <v>81.28489174409916</v>
      </c>
    </row>
    <row r="43" spans="1:6" ht="12.75">
      <c r="A43" s="87" t="s">
        <v>282</v>
      </c>
      <c r="B43" s="296">
        <v>2075</v>
      </c>
      <c r="C43" s="296">
        <v>540715</v>
      </c>
      <c r="D43" s="178">
        <v>542790</v>
      </c>
      <c r="E43" s="297">
        <v>5.065060240963855</v>
      </c>
      <c r="F43" s="297">
        <v>77.30393645450931</v>
      </c>
    </row>
    <row r="44" spans="1:6" ht="12.75">
      <c r="A44" s="87" t="s">
        <v>283</v>
      </c>
      <c r="B44" s="296">
        <v>11945</v>
      </c>
      <c r="C44" s="296">
        <v>11817</v>
      </c>
      <c r="D44" s="178">
        <v>23762</v>
      </c>
      <c r="E44" s="297">
        <v>4.008539137714525</v>
      </c>
      <c r="F44" s="297">
        <v>87.1992045358382</v>
      </c>
    </row>
    <row r="45" spans="1:6" ht="12.75">
      <c r="A45" s="87" t="s">
        <v>284</v>
      </c>
      <c r="B45" s="296">
        <v>196252</v>
      </c>
      <c r="C45" s="296">
        <v>1551336</v>
      </c>
      <c r="D45" s="178">
        <v>1747588</v>
      </c>
      <c r="E45" s="297">
        <v>5.132044514196034</v>
      </c>
      <c r="F45" s="297">
        <v>122.83351833516402</v>
      </c>
    </row>
    <row r="46" spans="1:6" ht="12.75">
      <c r="A46" s="87" t="s">
        <v>285</v>
      </c>
      <c r="B46" s="296">
        <v>213296</v>
      </c>
      <c r="C46" s="296">
        <v>370085</v>
      </c>
      <c r="D46" s="178">
        <v>583381</v>
      </c>
      <c r="E46" s="297">
        <v>4.964832908258946</v>
      </c>
      <c r="F46" s="297">
        <v>88.79880838185824</v>
      </c>
    </row>
    <row r="47" spans="1:6" ht="12.75">
      <c r="A47" s="87" t="s">
        <v>286</v>
      </c>
      <c r="B47" s="296">
        <v>31617</v>
      </c>
      <c r="C47" s="296">
        <v>348173</v>
      </c>
      <c r="D47" s="178">
        <v>379790</v>
      </c>
      <c r="E47" s="297">
        <v>7.710503842869342</v>
      </c>
      <c r="F47" s="297">
        <v>82.91025438503273</v>
      </c>
    </row>
    <row r="48" spans="1:6" ht="12.75">
      <c r="A48" s="87" t="s">
        <v>287</v>
      </c>
      <c r="B48" s="296">
        <v>33165</v>
      </c>
      <c r="C48" s="296">
        <v>34553</v>
      </c>
      <c r="D48" s="178">
        <v>67718</v>
      </c>
      <c r="E48" s="297">
        <v>5.721181968943163</v>
      </c>
      <c r="F48" s="297">
        <v>91.0669695829595</v>
      </c>
    </row>
    <row r="49" spans="1:6" ht="12.75">
      <c r="A49" s="87" t="s">
        <v>288</v>
      </c>
      <c r="B49" s="296">
        <v>203982</v>
      </c>
      <c r="C49" s="296">
        <v>231746</v>
      </c>
      <c r="D49" s="178">
        <v>435728</v>
      </c>
      <c r="E49" s="297">
        <v>6.747203184594719</v>
      </c>
      <c r="F49" s="297">
        <v>87.09824980797944</v>
      </c>
    </row>
    <row r="50" spans="1:6" ht="12.75">
      <c r="A50" s="196" t="s">
        <v>347</v>
      </c>
      <c r="B50" s="298">
        <v>952424</v>
      </c>
      <c r="C50" s="298">
        <v>3751576</v>
      </c>
      <c r="D50" s="299">
        <v>4704000</v>
      </c>
      <c r="E50" s="300">
        <v>5.503522590778897</v>
      </c>
      <c r="F50" s="300">
        <v>99.71502083391088</v>
      </c>
    </row>
    <row r="51" spans="1:6" ht="12.75">
      <c r="A51" s="87"/>
      <c r="B51" s="296"/>
      <c r="C51" s="296"/>
      <c r="D51" s="178"/>
      <c r="E51" s="175"/>
      <c r="F51" s="297"/>
    </row>
    <row r="52" spans="1:6" ht="12.75">
      <c r="A52" s="196" t="s">
        <v>289</v>
      </c>
      <c r="B52" s="298">
        <v>20424</v>
      </c>
      <c r="C52" s="298">
        <v>844947</v>
      </c>
      <c r="D52" s="299">
        <v>865371</v>
      </c>
      <c r="E52" s="300">
        <v>4.840971406188798</v>
      </c>
      <c r="F52" s="300">
        <v>77.74378392964293</v>
      </c>
    </row>
    <row r="53" spans="1:6" ht="12.75">
      <c r="A53" s="87"/>
      <c r="B53" s="296"/>
      <c r="C53" s="296"/>
      <c r="D53" s="178"/>
      <c r="E53" s="175"/>
      <c r="F53" s="297"/>
    </row>
    <row r="54" spans="1:6" ht="12.75">
      <c r="A54" s="87" t="s">
        <v>290</v>
      </c>
      <c r="B54" s="296">
        <v>2115</v>
      </c>
      <c r="C54" s="296">
        <v>299915</v>
      </c>
      <c r="D54" s="178">
        <v>302030</v>
      </c>
      <c r="E54" s="297">
        <v>6.273758865248227</v>
      </c>
      <c r="F54" s="297">
        <v>83.0776086557858</v>
      </c>
    </row>
    <row r="55" spans="1:6" ht="12.75">
      <c r="A55" s="87" t="s">
        <v>291</v>
      </c>
      <c r="B55" s="296">
        <v>11239</v>
      </c>
      <c r="C55" s="296">
        <v>406418</v>
      </c>
      <c r="D55" s="178">
        <v>417657</v>
      </c>
      <c r="E55" s="297">
        <v>12.078387756917875</v>
      </c>
      <c r="F55" s="297">
        <v>79.24885708802269</v>
      </c>
    </row>
    <row r="56" spans="1:6" ht="12.75">
      <c r="A56" s="87" t="s">
        <v>292</v>
      </c>
      <c r="B56" s="301">
        <v>3985</v>
      </c>
      <c r="C56" s="296">
        <v>422186</v>
      </c>
      <c r="D56" s="178">
        <v>426171</v>
      </c>
      <c r="E56" s="302">
        <v>4.325470514429109</v>
      </c>
      <c r="F56" s="297">
        <v>84.45139583027387</v>
      </c>
    </row>
    <row r="57" spans="1:6" ht="12.75">
      <c r="A57" s="87" t="s">
        <v>293</v>
      </c>
      <c r="B57" s="296">
        <v>235</v>
      </c>
      <c r="C57" s="296">
        <v>16231</v>
      </c>
      <c r="D57" s="178">
        <v>16466</v>
      </c>
      <c r="E57" s="302">
        <v>6.480851063829787</v>
      </c>
      <c r="F57" s="297">
        <v>84.73692317170845</v>
      </c>
    </row>
    <row r="58" spans="1:6" ht="12.75">
      <c r="A58" s="87" t="s">
        <v>294</v>
      </c>
      <c r="B58" s="296">
        <v>68092</v>
      </c>
      <c r="C58" s="296">
        <v>1382768</v>
      </c>
      <c r="D58" s="178">
        <v>1450860</v>
      </c>
      <c r="E58" s="297">
        <v>5.561901544968572</v>
      </c>
      <c r="F58" s="297">
        <v>83.07572926188631</v>
      </c>
    </row>
    <row r="59" spans="1:6" ht="12.75">
      <c r="A59" s="196" t="s">
        <v>295</v>
      </c>
      <c r="B59" s="298">
        <v>85666</v>
      </c>
      <c r="C59" s="298">
        <v>2527518</v>
      </c>
      <c r="D59" s="299">
        <v>2613184</v>
      </c>
      <c r="E59" s="300">
        <v>6.379415404010926</v>
      </c>
      <c r="F59" s="300">
        <v>82.70105494797664</v>
      </c>
    </row>
    <row r="60" spans="1:6" ht="12.75">
      <c r="A60" s="87"/>
      <c r="B60" s="296"/>
      <c r="C60" s="296"/>
      <c r="D60" s="178"/>
      <c r="E60" s="175"/>
      <c r="F60" s="297"/>
    </row>
    <row r="61" spans="1:6" ht="12.75">
      <c r="A61" s="87" t="s">
        <v>296</v>
      </c>
      <c r="B61" s="296">
        <v>2687</v>
      </c>
      <c r="C61" s="296">
        <v>117574</v>
      </c>
      <c r="D61" s="178">
        <v>120261</v>
      </c>
      <c r="E61" s="297">
        <v>6.695571269073316</v>
      </c>
      <c r="F61" s="297">
        <v>80.36059843162604</v>
      </c>
    </row>
    <row r="62" spans="1:6" ht="12.75">
      <c r="A62" s="87" t="s">
        <v>297</v>
      </c>
      <c r="B62" s="296">
        <v>1554</v>
      </c>
      <c r="C62" s="296">
        <v>128404</v>
      </c>
      <c r="D62" s="178">
        <v>129958</v>
      </c>
      <c r="E62" s="297">
        <v>5.8108108108108105</v>
      </c>
      <c r="F62" s="297">
        <v>80.84413258153951</v>
      </c>
    </row>
    <row r="63" spans="1:6" ht="12.75">
      <c r="A63" s="87" t="s">
        <v>298</v>
      </c>
      <c r="B63" s="296">
        <v>19203</v>
      </c>
      <c r="C63" s="296">
        <v>1560242</v>
      </c>
      <c r="D63" s="178">
        <v>1579445</v>
      </c>
      <c r="E63" s="297">
        <v>5.301879914596678</v>
      </c>
      <c r="F63" s="297">
        <v>77.20379274497161</v>
      </c>
    </row>
    <row r="64" spans="1:6" ht="12.75">
      <c r="A64" s="196" t="s">
        <v>299</v>
      </c>
      <c r="B64" s="298">
        <v>23444</v>
      </c>
      <c r="C64" s="298">
        <v>1806220</v>
      </c>
      <c r="D64" s="299">
        <v>1829664</v>
      </c>
      <c r="E64" s="300">
        <v>5.495350622760621</v>
      </c>
      <c r="F64" s="300">
        <v>77.66807310294428</v>
      </c>
    </row>
    <row r="65" spans="1:6" ht="12.75">
      <c r="A65" s="87"/>
      <c r="B65" s="296"/>
      <c r="C65" s="296"/>
      <c r="D65" s="178"/>
      <c r="E65" s="175"/>
      <c r="F65" s="297"/>
    </row>
    <row r="66" spans="1:7" s="211" customFormat="1" ht="12.75">
      <c r="A66" s="196" t="s">
        <v>300</v>
      </c>
      <c r="B66" s="290" t="s">
        <v>74</v>
      </c>
      <c r="C66" s="298">
        <v>2451543</v>
      </c>
      <c r="D66" s="299">
        <v>2451543</v>
      </c>
      <c r="E66" s="290" t="s">
        <v>74</v>
      </c>
      <c r="F66" s="300">
        <v>85.58670600515676</v>
      </c>
      <c r="G66" s="196"/>
    </row>
    <row r="67" spans="1:6" ht="12.75">
      <c r="A67" s="87"/>
      <c r="B67" s="296"/>
      <c r="C67" s="296"/>
      <c r="D67" s="178"/>
      <c r="E67" s="175"/>
      <c r="F67" s="297"/>
    </row>
    <row r="68" spans="1:6" ht="12.75">
      <c r="A68" s="87" t="s">
        <v>301</v>
      </c>
      <c r="B68" s="296">
        <v>19365</v>
      </c>
      <c r="C68" s="296">
        <v>504016</v>
      </c>
      <c r="D68" s="178">
        <v>523381</v>
      </c>
      <c r="E68" s="297">
        <v>8.391221275497031</v>
      </c>
      <c r="F68" s="297">
        <v>118.80658748928606</v>
      </c>
    </row>
    <row r="69" spans="1:6" ht="12.75">
      <c r="A69" s="87" t="s">
        <v>302</v>
      </c>
      <c r="B69" s="296">
        <v>23529</v>
      </c>
      <c r="C69" s="296">
        <v>100727</v>
      </c>
      <c r="D69" s="178">
        <v>124256</v>
      </c>
      <c r="E69" s="297">
        <v>5.195163415359769</v>
      </c>
      <c r="F69" s="297">
        <v>101.39786750325136</v>
      </c>
    </row>
    <row r="70" spans="1:6" ht="12.75">
      <c r="A70" s="196" t="s">
        <v>303</v>
      </c>
      <c r="B70" s="298">
        <v>42894</v>
      </c>
      <c r="C70" s="298">
        <v>604743</v>
      </c>
      <c r="D70" s="299">
        <v>647637</v>
      </c>
      <c r="E70" s="300">
        <v>6.638061267310113</v>
      </c>
      <c r="F70" s="300">
        <v>115.90696213102095</v>
      </c>
    </row>
    <row r="71" spans="1:6" ht="12.75">
      <c r="A71" s="87"/>
      <c r="B71" s="296"/>
      <c r="C71" s="296"/>
      <c r="D71" s="178"/>
      <c r="E71" s="175"/>
      <c r="F71" s="297"/>
    </row>
    <row r="72" spans="1:6" ht="12.75">
      <c r="A72" s="87" t="s">
        <v>304</v>
      </c>
      <c r="B72" s="296">
        <v>5198</v>
      </c>
      <c r="C72" s="296">
        <v>125142</v>
      </c>
      <c r="D72" s="178">
        <v>130340</v>
      </c>
      <c r="E72" s="297">
        <v>5.504232397075798</v>
      </c>
      <c r="F72" s="297">
        <v>70.17795783989388</v>
      </c>
    </row>
    <row r="73" spans="1:6" ht="12.75">
      <c r="A73" s="87" t="s">
        <v>305</v>
      </c>
      <c r="B73" s="296">
        <v>1728</v>
      </c>
      <c r="C73" s="296">
        <v>63984</v>
      </c>
      <c r="D73" s="178">
        <v>65712</v>
      </c>
      <c r="E73" s="297">
        <v>9.35763888888889</v>
      </c>
      <c r="F73" s="297">
        <v>97.27963240810203</v>
      </c>
    </row>
    <row r="74" spans="1:6" ht="12.75">
      <c r="A74" s="87" t="s">
        <v>306</v>
      </c>
      <c r="B74" s="296">
        <v>22855</v>
      </c>
      <c r="C74" s="296">
        <v>195745</v>
      </c>
      <c r="D74" s="178">
        <v>218600</v>
      </c>
      <c r="E74" s="297">
        <v>12.736469043972873</v>
      </c>
      <c r="F74" s="297">
        <v>88.61474367161358</v>
      </c>
    </row>
    <row r="75" spans="1:6" ht="12.75">
      <c r="A75" s="87" t="s">
        <v>307</v>
      </c>
      <c r="B75" s="296">
        <v>7241</v>
      </c>
      <c r="C75" s="296">
        <v>195512</v>
      </c>
      <c r="D75" s="178">
        <v>202753</v>
      </c>
      <c r="E75" s="297">
        <v>4.651705565529623</v>
      </c>
      <c r="F75" s="297">
        <v>83.77739985269447</v>
      </c>
    </row>
    <row r="76" spans="1:6" ht="12.75">
      <c r="A76" s="87" t="s">
        <v>308</v>
      </c>
      <c r="B76" s="296">
        <v>40</v>
      </c>
      <c r="C76" s="296">
        <v>343680</v>
      </c>
      <c r="D76" s="178">
        <v>343720</v>
      </c>
      <c r="E76" s="297">
        <v>9.5</v>
      </c>
      <c r="F76" s="297">
        <v>128.94337756052138</v>
      </c>
    </row>
    <row r="77" spans="1:6" ht="12.75">
      <c r="A77" s="87" t="s">
        <v>309</v>
      </c>
      <c r="B77" s="296">
        <v>735</v>
      </c>
      <c r="C77" s="296">
        <v>555879</v>
      </c>
      <c r="D77" s="178">
        <v>556614</v>
      </c>
      <c r="E77" s="297">
        <v>8.81904761904762</v>
      </c>
      <c r="F77" s="297">
        <v>72.18894399680507</v>
      </c>
    </row>
    <row r="78" spans="1:6" ht="12.75">
      <c r="A78" s="87" t="s">
        <v>310</v>
      </c>
      <c r="B78" s="296">
        <v>9134</v>
      </c>
      <c r="C78" s="296">
        <v>1485618</v>
      </c>
      <c r="D78" s="178">
        <v>1494752</v>
      </c>
      <c r="E78" s="297">
        <v>5.767462229034377</v>
      </c>
      <c r="F78" s="297">
        <v>72.72676421529626</v>
      </c>
    </row>
    <row r="79" spans="1:6" ht="12.75">
      <c r="A79" s="87" t="s">
        <v>311</v>
      </c>
      <c r="B79" s="296">
        <v>1400</v>
      </c>
      <c r="C79" s="296">
        <v>280329</v>
      </c>
      <c r="D79" s="178">
        <v>281729</v>
      </c>
      <c r="E79" s="297">
        <v>6.526428571428571</v>
      </c>
      <c r="F79" s="297">
        <v>80.23419268074296</v>
      </c>
    </row>
    <row r="80" spans="1:6" ht="12.75">
      <c r="A80" s="196" t="s">
        <v>348</v>
      </c>
      <c r="B80" s="298">
        <v>48331</v>
      </c>
      <c r="C80" s="298">
        <v>3245889</v>
      </c>
      <c r="D80" s="299">
        <v>3294220</v>
      </c>
      <c r="E80" s="300">
        <v>9.067368769526805</v>
      </c>
      <c r="F80" s="300">
        <v>81.24482044826549</v>
      </c>
    </row>
    <row r="81" spans="1:6" ht="12.75">
      <c r="A81" s="87"/>
      <c r="B81" s="296"/>
      <c r="C81" s="296"/>
      <c r="D81" s="178"/>
      <c r="E81" s="175"/>
      <c r="F81" s="297"/>
    </row>
    <row r="82" spans="1:6" ht="12.75">
      <c r="A82" s="87" t="s">
        <v>312</v>
      </c>
      <c r="B82" s="296">
        <v>2030</v>
      </c>
      <c r="C82" s="296">
        <v>32468</v>
      </c>
      <c r="D82" s="178">
        <v>34498</v>
      </c>
      <c r="E82" s="297">
        <v>6.8064039408867</v>
      </c>
      <c r="F82" s="297">
        <v>73.6882468892448</v>
      </c>
    </row>
    <row r="83" spans="1:6" ht="12.75">
      <c r="A83" s="87" t="s">
        <v>313</v>
      </c>
      <c r="B83" s="296">
        <v>754</v>
      </c>
      <c r="C83" s="296">
        <v>43659</v>
      </c>
      <c r="D83" s="178">
        <v>44413</v>
      </c>
      <c r="E83" s="297">
        <v>7.273209549071618</v>
      </c>
      <c r="F83" s="297">
        <v>82.83416935797888</v>
      </c>
    </row>
    <row r="84" spans="1:6" ht="12.75">
      <c r="A84" s="196" t="s">
        <v>314</v>
      </c>
      <c r="B84" s="298">
        <v>2784</v>
      </c>
      <c r="C84" s="298">
        <v>76127</v>
      </c>
      <c r="D84" s="299">
        <v>78911</v>
      </c>
      <c r="E84" s="300">
        <v>6.932830459770116</v>
      </c>
      <c r="F84" s="300">
        <v>78.93345330828748</v>
      </c>
    </row>
    <row r="85" spans="1:6" ht="12.75">
      <c r="A85" s="87"/>
      <c r="B85" s="296"/>
      <c r="C85" s="296"/>
      <c r="D85" s="178"/>
      <c r="E85" s="175"/>
      <c r="F85" s="297"/>
    </row>
    <row r="86" spans="1:6" ht="12.75">
      <c r="A86" s="139" t="s">
        <v>315</v>
      </c>
      <c r="B86" s="303">
        <v>1519041</v>
      </c>
      <c r="C86" s="303">
        <v>32858261</v>
      </c>
      <c r="D86" s="304">
        <v>34377302</v>
      </c>
      <c r="E86" s="305">
        <v>6.267523391402866</v>
      </c>
      <c r="F86" s="305">
        <v>84.50949135743977</v>
      </c>
    </row>
    <row r="87" spans="1:6" ht="12.75">
      <c r="A87" s="306" t="s">
        <v>252</v>
      </c>
      <c r="B87" s="296">
        <v>32756.542535098997</v>
      </c>
      <c r="C87" s="296">
        <v>2613485.763865975</v>
      </c>
      <c r="D87" s="178">
        <v>2646242.3064010744</v>
      </c>
      <c r="E87" s="297">
        <v>8.845566333676416</v>
      </c>
      <c r="F87" s="297">
        <v>108.4644901609334</v>
      </c>
    </row>
    <row r="88" spans="1:6" ht="12.75">
      <c r="A88" s="87"/>
      <c r="B88" s="296"/>
      <c r="C88" s="296"/>
      <c r="D88" s="178"/>
      <c r="E88" s="297"/>
      <c r="F88" s="297"/>
    </row>
    <row r="89" spans="1:6" ht="13.5" thickBot="1">
      <c r="A89" s="143" t="s">
        <v>253</v>
      </c>
      <c r="B89" s="307">
        <v>1551797.542535099</v>
      </c>
      <c r="C89" s="307">
        <v>35471746.76386598</v>
      </c>
      <c r="D89" s="308">
        <v>37023544.306401074</v>
      </c>
      <c r="E89" s="309">
        <v>6.321942715432687</v>
      </c>
      <c r="F89" s="309">
        <v>86.27444668267717</v>
      </c>
    </row>
  </sheetData>
  <mergeCells count="8">
    <mergeCell ref="E7:E8"/>
    <mergeCell ref="B6:D6"/>
    <mergeCell ref="B7:B8"/>
    <mergeCell ref="D7:D8"/>
    <mergeCell ref="A1:F1"/>
    <mergeCell ref="A3:F3"/>
    <mergeCell ref="A4:F4"/>
    <mergeCell ref="E6:F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52">
    <pageSetUpPr fitToPage="1"/>
  </sheetPr>
  <dimension ref="A1:G8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86" customWidth="1"/>
    <col min="2" max="6" width="14.7109375" style="86" customWidth="1"/>
    <col min="7" max="7" width="11.7109375" style="87" customWidth="1"/>
    <col min="8" max="8" width="11.7109375" style="86" customWidth="1"/>
    <col min="9" max="10" width="10.57421875" style="86" customWidth="1"/>
    <col min="11" max="16384" width="11.421875" style="86" customWidth="1"/>
  </cols>
  <sheetData>
    <row r="1" spans="1:7" s="83" customFormat="1" ht="18">
      <c r="A1" s="790" t="s">
        <v>0</v>
      </c>
      <c r="B1" s="790"/>
      <c r="C1" s="790"/>
      <c r="D1" s="790"/>
      <c r="E1" s="790"/>
      <c r="F1" s="790"/>
      <c r="G1" s="285"/>
    </row>
    <row r="3" spans="1:7" s="26" customFormat="1" ht="15">
      <c r="A3" s="782" t="s">
        <v>351</v>
      </c>
      <c r="B3" s="782"/>
      <c r="C3" s="782"/>
      <c r="D3" s="782"/>
      <c r="E3" s="782"/>
      <c r="F3" s="782"/>
      <c r="G3" s="27"/>
    </row>
    <row r="4" spans="1:7" s="26" customFormat="1" ht="15">
      <c r="A4" s="789" t="s">
        <v>405</v>
      </c>
      <c r="B4" s="789"/>
      <c r="C4" s="789"/>
      <c r="D4" s="789"/>
      <c r="E4" s="789"/>
      <c r="F4" s="789"/>
      <c r="G4" s="27"/>
    </row>
    <row r="6" spans="1:6" ht="12.75">
      <c r="A6" s="197" t="s">
        <v>257</v>
      </c>
      <c r="B6" s="286"/>
      <c r="C6" s="783" t="s">
        <v>189</v>
      </c>
      <c r="D6" s="784"/>
      <c r="E6" s="755"/>
      <c r="F6" s="287"/>
    </row>
    <row r="7" spans="1:6" ht="12.75">
      <c r="A7" s="176" t="s">
        <v>258</v>
      </c>
      <c r="B7" s="90" t="s">
        <v>69</v>
      </c>
      <c r="C7" s="19" t="s">
        <v>325</v>
      </c>
      <c r="D7" s="19" t="s">
        <v>325</v>
      </c>
      <c r="E7" s="829" t="s">
        <v>10</v>
      </c>
      <c r="F7" s="91" t="s">
        <v>326</v>
      </c>
    </row>
    <row r="8" spans="1:6" ht="13.5" thickBot="1">
      <c r="A8" s="195"/>
      <c r="B8" s="221"/>
      <c r="C8" s="90" t="s">
        <v>327</v>
      </c>
      <c r="D8" s="90" t="s">
        <v>328</v>
      </c>
      <c r="E8" s="830"/>
      <c r="F8" s="288"/>
    </row>
    <row r="9" spans="1:6" ht="12.75">
      <c r="A9" s="135" t="s">
        <v>259</v>
      </c>
      <c r="B9" s="205">
        <v>1.263</v>
      </c>
      <c r="C9" s="205">
        <v>27779.58</v>
      </c>
      <c r="D9" s="231">
        <v>402.173</v>
      </c>
      <c r="E9" s="231">
        <v>28181.753</v>
      </c>
      <c r="F9" s="205">
        <v>28183.016</v>
      </c>
    </row>
    <row r="10" spans="1:6" ht="12.75">
      <c r="A10" s="87" t="s">
        <v>260</v>
      </c>
      <c r="B10" s="289" t="s">
        <v>74</v>
      </c>
      <c r="C10" s="208">
        <v>2496.216</v>
      </c>
      <c r="D10" s="204">
        <v>86.747</v>
      </c>
      <c r="E10" s="204">
        <v>2582.9629999999997</v>
      </c>
      <c r="F10" s="208">
        <v>2583.015</v>
      </c>
    </row>
    <row r="11" spans="1:6" ht="12.75">
      <c r="A11" s="87" t="s">
        <v>261</v>
      </c>
      <c r="B11" s="208">
        <v>4.87</v>
      </c>
      <c r="C11" s="208">
        <v>1103.063</v>
      </c>
      <c r="D11" s="207">
        <v>14.4</v>
      </c>
      <c r="E11" s="204">
        <v>1117.4630000000002</v>
      </c>
      <c r="F11" s="208">
        <v>1122.333</v>
      </c>
    </row>
    <row r="12" spans="1:6" ht="12.75">
      <c r="A12" s="87" t="s">
        <v>262</v>
      </c>
      <c r="B12" s="208">
        <v>3.827</v>
      </c>
      <c r="C12" s="208">
        <v>66545.972</v>
      </c>
      <c r="D12" s="204">
        <v>8937.346</v>
      </c>
      <c r="E12" s="204">
        <v>75483.318</v>
      </c>
      <c r="F12" s="208">
        <v>75487.145</v>
      </c>
    </row>
    <row r="13" spans="1:6" ht="12.75">
      <c r="A13" s="196" t="s">
        <v>263</v>
      </c>
      <c r="B13" s="210">
        <v>10.011999999999999</v>
      </c>
      <c r="C13" s="210">
        <v>97924.831</v>
      </c>
      <c r="D13" s="210">
        <v>9440.666</v>
      </c>
      <c r="E13" s="210">
        <v>107365.497</v>
      </c>
      <c r="F13" s="210">
        <v>107375.509</v>
      </c>
    </row>
    <row r="14" spans="1:6" ht="12.75">
      <c r="A14" s="87"/>
      <c r="B14" s="208"/>
      <c r="C14" s="208"/>
      <c r="D14" s="204"/>
      <c r="E14" s="204"/>
      <c r="F14" s="208"/>
    </row>
    <row r="15" spans="1:6" ht="12.75">
      <c r="A15" s="196" t="s">
        <v>264</v>
      </c>
      <c r="B15" s="210">
        <v>2.246</v>
      </c>
      <c r="C15" s="210">
        <v>9741.021</v>
      </c>
      <c r="D15" s="112">
        <v>12241.816</v>
      </c>
      <c r="E15" s="112">
        <v>21982.837</v>
      </c>
      <c r="F15" s="210">
        <v>21985.083</v>
      </c>
    </row>
    <row r="16" spans="1:6" ht="12.75">
      <c r="A16" s="87"/>
      <c r="B16" s="208"/>
      <c r="C16" s="208"/>
      <c r="D16" s="204"/>
      <c r="E16" s="204"/>
      <c r="F16" s="208"/>
    </row>
    <row r="17" spans="1:6" ht="12.75">
      <c r="A17" s="196" t="s">
        <v>265</v>
      </c>
      <c r="B17" s="210">
        <v>0.188</v>
      </c>
      <c r="C17" s="210">
        <v>118.395</v>
      </c>
      <c r="D17" s="289" t="s">
        <v>74</v>
      </c>
      <c r="E17" s="112">
        <v>118.395</v>
      </c>
      <c r="F17" s="210">
        <v>118.583</v>
      </c>
    </row>
    <row r="18" spans="1:6" ht="12.75">
      <c r="A18" s="87"/>
      <c r="B18" s="208"/>
      <c r="C18" s="208"/>
      <c r="D18" s="204"/>
      <c r="E18" s="204"/>
      <c r="F18" s="208"/>
    </row>
    <row r="19" spans="1:6" ht="12.75">
      <c r="A19" s="87" t="s">
        <v>266</v>
      </c>
      <c r="B19" s="208">
        <v>40.9</v>
      </c>
      <c r="C19" s="208">
        <v>28.82</v>
      </c>
      <c r="D19" s="289" t="s">
        <v>74</v>
      </c>
      <c r="E19" s="204">
        <v>28.82</v>
      </c>
      <c r="F19" s="208">
        <v>69.72</v>
      </c>
    </row>
    <row r="20" spans="1:6" ht="12.75">
      <c r="A20" s="87" t="s">
        <v>267</v>
      </c>
      <c r="B20" s="208">
        <v>14.12</v>
      </c>
      <c r="C20" s="208">
        <v>324.47</v>
      </c>
      <c r="D20" s="289" t="s">
        <v>74</v>
      </c>
      <c r="E20" s="204">
        <v>324.47</v>
      </c>
      <c r="F20" s="208">
        <v>338.59</v>
      </c>
    </row>
    <row r="21" spans="1:6" ht="12.75">
      <c r="A21" s="87" t="s">
        <v>268</v>
      </c>
      <c r="B21" s="289" t="s">
        <v>74</v>
      </c>
      <c r="C21" s="208">
        <v>11460.253</v>
      </c>
      <c r="D21" s="289" t="s">
        <v>74</v>
      </c>
      <c r="E21" s="204">
        <v>11460.253</v>
      </c>
      <c r="F21" s="208">
        <v>11460.263</v>
      </c>
    </row>
    <row r="22" spans="1:6" ht="12.75">
      <c r="A22" s="196" t="s">
        <v>345</v>
      </c>
      <c r="B22" s="210">
        <v>55.03</v>
      </c>
      <c r="C22" s="210">
        <v>11813.543000000001</v>
      </c>
      <c r="D22" s="290" t="s">
        <v>74</v>
      </c>
      <c r="E22" s="210">
        <v>11813.543000000001</v>
      </c>
      <c r="F22" s="210">
        <v>11868.573</v>
      </c>
    </row>
    <row r="23" spans="1:6" ht="12.75">
      <c r="A23" s="87"/>
      <c r="B23" s="208"/>
      <c r="C23" s="208"/>
      <c r="D23" s="204"/>
      <c r="E23" s="204"/>
      <c r="F23" s="208"/>
    </row>
    <row r="24" spans="1:6" ht="12.75">
      <c r="A24" s="196" t="s">
        <v>269</v>
      </c>
      <c r="B24" s="210">
        <v>486.878</v>
      </c>
      <c r="C24" s="210">
        <v>6212.595</v>
      </c>
      <c r="D24" s="112">
        <v>36526.063</v>
      </c>
      <c r="E24" s="112">
        <v>42738.658</v>
      </c>
      <c r="F24" s="210">
        <v>43225.536</v>
      </c>
    </row>
    <row r="25" spans="1:6" ht="12.75">
      <c r="A25" s="87"/>
      <c r="B25" s="208"/>
      <c r="C25" s="208"/>
      <c r="D25" s="204"/>
      <c r="E25" s="204"/>
      <c r="F25" s="208"/>
    </row>
    <row r="26" spans="1:6" ht="12.75">
      <c r="A26" s="196" t="s">
        <v>270</v>
      </c>
      <c r="B26" s="210">
        <v>79.529</v>
      </c>
      <c r="C26" s="210">
        <v>1691.504</v>
      </c>
      <c r="D26" s="112">
        <v>1817.028</v>
      </c>
      <c r="E26" s="112">
        <v>3508.532</v>
      </c>
      <c r="F26" s="210">
        <v>3588.061</v>
      </c>
    </row>
    <row r="27" spans="1:6" ht="12.75">
      <c r="A27" s="87"/>
      <c r="B27" s="208"/>
      <c r="C27" s="208"/>
      <c r="D27" s="204"/>
      <c r="E27" s="204"/>
      <c r="F27" s="208"/>
    </row>
    <row r="28" spans="1:6" ht="12.75">
      <c r="A28" s="87" t="s">
        <v>271</v>
      </c>
      <c r="B28" s="208">
        <v>51.002</v>
      </c>
      <c r="C28" s="208">
        <v>26145.229</v>
      </c>
      <c r="D28" s="204">
        <v>17959.162</v>
      </c>
      <c r="E28" s="204">
        <v>44104.391</v>
      </c>
      <c r="F28" s="208">
        <v>44155.393000000004</v>
      </c>
    </row>
    <row r="29" spans="1:6" ht="12.75">
      <c r="A29" s="87" t="s">
        <v>272</v>
      </c>
      <c r="B29" s="208">
        <v>6.951</v>
      </c>
      <c r="C29" s="208">
        <v>53711.824</v>
      </c>
      <c r="D29" s="204">
        <v>7987.27</v>
      </c>
      <c r="E29" s="204">
        <v>61699.094</v>
      </c>
      <c r="F29" s="208">
        <v>61706.045</v>
      </c>
    </row>
    <row r="30" spans="1:6" ht="12.75">
      <c r="A30" s="87" t="s">
        <v>273</v>
      </c>
      <c r="B30" s="208">
        <v>751.102</v>
      </c>
      <c r="C30" s="208">
        <v>63027.84</v>
      </c>
      <c r="D30" s="204">
        <v>66270.952</v>
      </c>
      <c r="E30" s="204">
        <v>129298.792</v>
      </c>
      <c r="F30" s="208">
        <v>130049.894</v>
      </c>
    </row>
    <row r="31" spans="1:6" ht="12.75">
      <c r="A31" s="196" t="s">
        <v>346</v>
      </c>
      <c r="B31" s="210">
        <v>809.055</v>
      </c>
      <c r="C31" s="210">
        <v>142884.89299999998</v>
      </c>
      <c r="D31" s="210">
        <v>92217.384</v>
      </c>
      <c r="E31" s="210">
        <v>235102.277</v>
      </c>
      <c r="F31" s="210">
        <v>235911.332</v>
      </c>
    </row>
    <row r="32" spans="1:6" ht="12.75">
      <c r="A32" s="87"/>
      <c r="B32" s="208"/>
      <c r="C32" s="208"/>
      <c r="D32" s="204"/>
      <c r="E32" s="204"/>
      <c r="F32" s="208"/>
    </row>
    <row r="33" spans="1:6" ht="12.75">
      <c r="A33" s="87" t="s">
        <v>274</v>
      </c>
      <c r="B33" s="208">
        <v>153.3</v>
      </c>
      <c r="C33" s="208">
        <v>173319.9</v>
      </c>
      <c r="D33" s="204">
        <v>229782.3</v>
      </c>
      <c r="E33" s="204">
        <v>403102.2</v>
      </c>
      <c r="F33" s="208">
        <v>403255.5</v>
      </c>
    </row>
    <row r="34" spans="1:6" ht="12.75">
      <c r="A34" s="87" t="s">
        <v>275</v>
      </c>
      <c r="B34" s="207">
        <v>5.6</v>
      </c>
      <c r="C34" s="208">
        <v>292540.3</v>
      </c>
      <c r="D34" s="204">
        <v>102810.6</v>
      </c>
      <c r="E34" s="204">
        <v>395350.9</v>
      </c>
      <c r="F34" s="208">
        <v>395356.5</v>
      </c>
    </row>
    <row r="35" spans="1:6" ht="12.75">
      <c r="A35" s="87" t="s">
        <v>276</v>
      </c>
      <c r="B35" s="208">
        <v>33.7</v>
      </c>
      <c r="C35" s="208">
        <v>79749.7</v>
      </c>
      <c r="D35" s="204">
        <v>122699.3</v>
      </c>
      <c r="E35" s="204">
        <v>202449</v>
      </c>
      <c r="F35" s="208">
        <v>202482.7</v>
      </c>
    </row>
    <row r="36" spans="1:6" ht="12.75">
      <c r="A36" s="87" t="s">
        <v>277</v>
      </c>
      <c r="B36" s="208">
        <v>62.5</v>
      </c>
      <c r="C36" s="208">
        <v>10027.276</v>
      </c>
      <c r="D36" s="289" t="s">
        <v>74</v>
      </c>
      <c r="E36" s="204">
        <v>10027.276</v>
      </c>
      <c r="F36" s="208">
        <v>10089.776</v>
      </c>
    </row>
    <row r="37" spans="1:6" ht="12.75">
      <c r="A37" s="196" t="s">
        <v>278</v>
      </c>
      <c r="B37" s="210">
        <v>255.1</v>
      </c>
      <c r="C37" s="210">
        <v>555637.1759999999</v>
      </c>
      <c r="D37" s="210">
        <v>455292.2</v>
      </c>
      <c r="E37" s="210">
        <v>1010929.3759999999</v>
      </c>
      <c r="F37" s="210">
        <v>1011184.4759999999</v>
      </c>
    </row>
    <row r="38" spans="1:6" ht="12.75">
      <c r="A38" s="87"/>
      <c r="B38" s="208"/>
      <c r="C38" s="208"/>
      <c r="D38" s="204"/>
      <c r="E38" s="204"/>
      <c r="F38" s="208"/>
    </row>
    <row r="39" spans="1:6" ht="12.75">
      <c r="A39" s="196" t="s">
        <v>279</v>
      </c>
      <c r="B39" s="210">
        <v>1064.427</v>
      </c>
      <c r="C39" s="210">
        <v>4181.646</v>
      </c>
      <c r="D39" s="112">
        <v>368.225</v>
      </c>
      <c r="E39" s="112">
        <v>4549.871</v>
      </c>
      <c r="F39" s="210">
        <v>5614.298</v>
      </c>
    </row>
    <row r="40" spans="1:6" ht="12.75">
      <c r="A40" s="87"/>
      <c r="B40" s="208"/>
      <c r="C40" s="208"/>
      <c r="D40" s="204"/>
      <c r="E40" s="204"/>
      <c r="F40" s="208"/>
    </row>
    <row r="41" spans="1:6" ht="12.75">
      <c r="A41" s="87" t="s">
        <v>280</v>
      </c>
      <c r="B41" s="208">
        <v>1239.534</v>
      </c>
      <c r="C41" s="208">
        <v>13016.492</v>
      </c>
      <c r="D41" s="204">
        <v>6399.389</v>
      </c>
      <c r="E41" s="204">
        <v>19415.881</v>
      </c>
      <c r="F41" s="208">
        <v>20655.415</v>
      </c>
    </row>
    <row r="42" spans="1:6" ht="12.75">
      <c r="A42" s="87" t="s">
        <v>281</v>
      </c>
      <c r="B42" s="208">
        <v>67.774</v>
      </c>
      <c r="C42" s="208">
        <v>33872.939</v>
      </c>
      <c r="D42" s="204">
        <v>2352.242</v>
      </c>
      <c r="E42" s="204">
        <v>36225.181</v>
      </c>
      <c r="F42" s="208">
        <v>36292.954999999994</v>
      </c>
    </row>
    <row r="43" spans="1:6" ht="12.75">
      <c r="A43" s="87" t="s">
        <v>282</v>
      </c>
      <c r="B43" s="208">
        <v>10.51</v>
      </c>
      <c r="C43" s="208">
        <v>9553.366</v>
      </c>
      <c r="D43" s="204">
        <v>32246.032</v>
      </c>
      <c r="E43" s="204">
        <v>41799.398</v>
      </c>
      <c r="F43" s="208">
        <v>41809.908</v>
      </c>
    </row>
    <row r="44" spans="1:6" ht="12.75">
      <c r="A44" s="87" t="s">
        <v>283</v>
      </c>
      <c r="B44" s="208">
        <v>47.882</v>
      </c>
      <c r="C44" s="208">
        <v>933.647</v>
      </c>
      <c r="D44" s="204">
        <v>96.786</v>
      </c>
      <c r="E44" s="204">
        <v>1030.433</v>
      </c>
      <c r="F44" s="208">
        <v>1078.315</v>
      </c>
    </row>
    <row r="45" spans="1:6" ht="12.75">
      <c r="A45" s="87" t="s">
        <v>284</v>
      </c>
      <c r="B45" s="208">
        <v>1007.174</v>
      </c>
      <c r="C45" s="208">
        <v>15793.299</v>
      </c>
      <c r="D45" s="204">
        <v>174762.76</v>
      </c>
      <c r="E45" s="204">
        <v>190556.059</v>
      </c>
      <c r="F45" s="208">
        <v>191563.233</v>
      </c>
    </row>
    <row r="46" spans="1:6" ht="12.75">
      <c r="A46" s="87" t="s">
        <v>285</v>
      </c>
      <c r="B46" s="208">
        <v>1058.979</v>
      </c>
      <c r="C46" s="208">
        <v>18872.803</v>
      </c>
      <c r="D46" s="204">
        <v>13990.304</v>
      </c>
      <c r="E46" s="204">
        <v>32863.107</v>
      </c>
      <c r="F46" s="208">
        <v>33922.086</v>
      </c>
    </row>
    <row r="47" spans="1:6" ht="12.75">
      <c r="A47" s="87" t="s">
        <v>286</v>
      </c>
      <c r="B47" s="208">
        <v>243.783</v>
      </c>
      <c r="C47" s="208">
        <v>8796.1</v>
      </c>
      <c r="D47" s="204">
        <v>20071.012</v>
      </c>
      <c r="E47" s="204">
        <v>28867.112</v>
      </c>
      <c r="F47" s="208">
        <v>29110.895</v>
      </c>
    </row>
    <row r="48" spans="1:6" ht="12.75">
      <c r="A48" s="87" t="s">
        <v>287</v>
      </c>
      <c r="B48" s="208">
        <v>189.743</v>
      </c>
      <c r="C48" s="208">
        <v>2866.357</v>
      </c>
      <c r="D48" s="204">
        <v>280.28</v>
      </c>
      <c r="E48" s="204">
        <v>3146.6369999999997</v>
      </c>
      <c r="F48" s="208">
        <v>3336.38</v>
      </c>
    </row>
    <row r="49" spans="1:6" ht="12.75">
      <c r="A49" s="87" t="s">
        <v>288</v>
      </c>
      <c r="B49" s="208">
        <v>1376.308</v>
      </c>
      <c r="C49" s="208">
        <v>17181.098</v>
      </c>
      <c r="D49" s="204">
        <v>3003.573</v>
      </c>
      <c r="E49" s="204">
        <v>20184.671000000002</v>
      </c>
      <c r="F49" s="208">
        <v>21560.979000000003</v>
      </c>
    </row>
    <row r="50" spans="1:6" ht="12.75">
      <c r="A50" s="196" t="s">
        <v>347</v>
      </c>
      <c r="B50" s="210">
        <v>5241.687</v>
      </c>
      <c r="C50" s="210">
        <v>120886.10100000001</v>
      </c>
      <c r="D50" s="210">
        <v>253202.378</v>
      </c>
      <c r="E50" s="210">
        <v>374088.47900000005</v>
      </c>
      <c r="F50" s="210">
        <v>379330.166</v>
      </c>
    </row>
    <row r="51" spans="1:6" ht="12.75">
      <c r="A51" s="87"/>
      <c r="B51" s="208"/>
      <c r="C51" s="208"/>
      <c r="D51" s="204"/>
      <c r="E51" s="204"/>
      <c r="F51" s="208"/>
    </row>
    <row r="52" spans="1:6" ht="12.75">
      <c r="A52" s="196" t="s">
        <v>289</v>
      </c>
      <c r="B52" s="210">
        <v>98.872</v>
      </c>
      <c r="C52" s="210">
        <v>40284.69</v>
      </c>
      <c r="D52" s="112">
        <v>25404.687</v>
      </c>
      <c r="E52" s="112">
        <v>65689.37700000001</v>
      </c>
      <c r="F52" s="210">
        <v>65788.24900000001</v>
      </c>
    </row>
    <row r="53" spans="1:6" ht="12.75">
      <c r="A53" s="87"/>
      <c r="B53" s="208"/>
      <c r="C53" s="208"/>
      <c r="D53" s="204"/>
      <c r="E53" s="204"/>
      <c r="F53" s="208"/>
    </row>
    <row r="54" spans="1:6" ht="12.75">
      <c r="A54" s="87" t="s">
        <v>290</v>
      </c>
      <c r="B54" s="208">
        <v>13.269</v>
      </c>
      <c r="C54" s="208">
        <v>14451.395</v>
      </c>
      <c r="D54" s="204">
        <v>10464.826</v>
      </c>
      <c r="E54" s="204">
        <v>24916.220999999998</v>
      </c>
      <c r="F54" s="208">
        <v>24929.49</v>
      </c>
    </row>
    <row r="55" spans="1:6" ht="12.75">
      <c r="A55" s="87" t="s">
        <v>291</v>
      </c>
      <c r="B55" s="208">
        <v>135.749</v>
      </c>
      <c r="C55" s="208">
        <v>11172.047</v>
      </c>
      <c r="D55" s="204">
        <v>21036.115</v>
      </c>
      <c r="E55" s="204">
        <v>32208.162000000004</v>
      </c>
      <c r="F55" s="208">
        <v>32343.911000000004</v>
      </c>
    </row>
    <row r="56" spans="1:6" ht="12.75">
      <c r="A56" s="87" t="s">
        <v>292</v>
      </c>
      <c r="B56" s="207">
        <v>17.237</v>
      </c>
      <c r="C56" s="208">
        <v>35654.197</v>
      </c>
      <c r="D56" s="289" t="s">
        <v>74</v>
      </c>
      <c r="E56" s="204">
        <v>35654.197</v>
      </c>
      <c r="F56" s="208">
        <v>35671.434</v>
      </c>
    </row>
    <row r="57" spans="1:6" ht="12.75">
      <c r="A57" s="87" t="s">
        <v>293</v>
      </c>
      <c r="B57" s="208">
        <v>1.523</v>
      </c>
      <c r="C57" s="208">
        <v>1375.365</v>
      </c>
      <c r="D57" s="289" t="s">
        <v>74</v>
      </c>
      <c r="E57" s="204">
        <v>1375.365</v>
      </c>
      <c r="F57" s="208">
        <v>1376.888</v>
      </c>
    </row>
    <row r="58" spans="1:6" ht="12.75">
      <c r="A58" s="87" t="s">
        <v>294</v>
      </c>
      <c r="B58" s="208">
        <v>378.721</v>
      </c>
      <c r="C58" s="208">
        <v>40548.417</v>
      </c>
      <c r="D58" s="204">
        <v>74326.043</v>
      </c>
      <c r="E58" s="204">
        <v>114874.46</v>
      </c>
      <c r="F58" s="208">
        <v>115253.18100000001</v>
      </c>
    </row>
    <row r="59" spans="1:6" ht="12.75">
      <c r="A59" s="196" t="s">
        <v>295</v>
      </c>
      <c r="B59" s="210">
        <v>546.499</v>
      </c>
      <c r="C59" s="210">
        <v>103201.421</v>
      </c>
      <c r="D59" s="210">
        <v>105826.984</v>
      </c>
      <c r="E59" s="210">
        <v>209028.40500000003</v>
      </c>
      <c r="F59" s="210">
        <v>209574.904</v>
      </c>
    </row>
    <row r="60" spans="1:6" ht="12.75">
      <c r="A60" s="87"/>
      <c r="B60" s="208"/>
      <c r="C60" s="208"/>
      <c r="D60" s="204"/>
      <c r="E60" s="204"/>
      <c r="F60" s="208"/>
    </row>
    <row r="61" spans="1:6" ht="12.75">
      <c r="A61" s="87" t="s">
        <v>296</v>
      </c>
      <c r="B61" s="208">
        <v>17.991</v>
      </c>
      <c r="C61" s="208">
        <v>7974.848</v>
      </c>
      <c r="D61" s="204">
        <v>1473.469</v>
      </c>
      <c r="E61" s="204">
        <v>9448.317</v>
      </c>
      <c r="F61" s="208">
        <v>9466.307999999999</v>
      </c>
    </row>
    <row r="62" spans="1:6" ht="12.75">
      <c r="A62" s="87" t="s">
        <v>297</v>
      </c>
      <c r="B62" s="208">
        <v>9.03</v>
      </c>
      <c r="C62" s="208">
        <v>7699.74</v>
      </c>
      <c r="D62" s="204">
        <v>2680.97</v>
      </c>
      <c r="E62" s="204">
        <v>10380.71</v>
      </c>
      <c r="F62" s="208">
        <v>10389.74</v>
      </c>
    </row>
    <row r="63" spans="1:6" ht="12.75">
      <c r="A63" s="87" t="s">
        <v>298</v>
      </c>
      <c r="B63" s="208">
        <v>101.812</v>
      </c>
      <c r="C63" s="208">
        <v>97297.05</v>
      </c>
      <c r="D63" s="204">
        <v>23159.55</v>
      </c>
      <c r="E63" s="204">
        <v>120456.6</v>
      </c>
      <c r="F63" s="208">
        <v>120558.41200000001</v>
      </c>
    </row>
    <row r="64" spans="1:6" ht="12.75">
      <c r="A64" s="196" t="s">
        <v>299</v>
      </c>
      <c r="B64" s="210">
        <v>128.833</v>
      </c>
      <c r="C64" s="210">
        <v>112971.638</v>
      </c>
      <c r="D64" s="210">
        <v>27313.989</v>
      </c>
      <c r="E64" s="210">
        <v>140285.627</v>
      </c>
      <c r="F64" s="210">
        <v>140414.46</v>
      </c>
    </row>
    <row r="65" spans="1:6" ht="12.75">
      <c r="A65" s="87"/>
      <c r="B65" s="208"/>
      <c r="C65" s="208"/>
      <c r="D65" s="204"/>
      <c r="E65" s="204"/>
      <c r="F65" s="208"/>
    </row>
    <row r="66" spans="1:7" s="211" customFormat="1" ht="12.75">
      <c r="A66" s="196" t="s">
        <v>300</v>
      </c>
      <c r="B66" s="290" t="s">
        <v>74</v>
      </c>
      <c r="C66" s="210">
        <v>141984.533</v>
      </c>
      <c r="D66" s="112">
        <v>67834.957</v>
      </c>
      <c r="E66" s="112">
        <v>209819.49</v>
      </c>
      <c r="F66" s="210">
        <v>209819.49</v>
      </c>
      <c r="G66" s="196"/>
    </row>
    <row r="67" spans="1:6" ht="12.75">
      <c r="A67" s="87"/>
      <c r="B67" s="208"/>
      <c r="C67" s="208"/>
      <c r="D67" s="204"/>
      <c r="E67" s="204"/>
      <c r="F67" s="208"/>
    </row>
    <row r="68" spans="1:6" ht="12.75">
      <c r="A68" s="87" t="s">
        <v>301</v>
      </c>
      <c r="B68" s="208">
        <v>162.496</v>
      </c>
      <c r="C68" s="208">
        <v>14479.783</v>
      </c>
      <c r="D68" s="204">
        <v>45400.638</v>
      </c>
      <c r="E68" s="204">
        <v>59880.421</v>
      </c>
      <c r="F68" s="208">
        <v>60042.917</v>
      </c>
    </row>
    <row r="69" spans="1:6" ht="12.75">
      <c r="A69" s="87" t="s">
        <v>302</v>
      </c>
      <c r="B69" s="204">
        <v>122.237</v>
      </c>
      <c r="C69" s="204">
        <v>4121.285</v>
      </c>
      <c r="D69" s="204">
        <v>6092.218</v>
      </c>
      <c r="E69" s="204">
        <v>10213.503</v>
      </c>
      <c r="F69" s="208">
        <v>10335.74</v>
      </c>
    </row>
    <row r="70" spans="1:6" ht="12.75">
      <c r="A70" s="196" t="s">
        <v>303</v>
      </c>
      <c r="B70" s="210">
        <v>284.733</v>
      </c>
      <c r="C70" s="210">
        <v>18601.068</v>
      </c>
      <c r="D70" s="210">
        <v>51492.856</v>
      </c>
      <c r="E70" s="210">
        <v>70093.924</v>
      </c>
      <c r="F70" s="210">
        <v>70378.657</v>
      </c>
    </row>
    <row r="71" spans="1:6" ht="12.75">
      <c r="A71" s="87"/>
      <c r="B71" s="208"/>
      <c r="C71" s="208"/>
      <c r="D71" s="208"/>
      <c r="E71" s="204"/>
      <c r="F71" s="208"/>
    </row>
    <row r="72" spans="1:6" ht="12.75">
      <c r="A72" s="87" t="s">
        <v>304</v>
      </c>
      <c r="B72" s="204">
        <v>28.611</v>
      </c>
      <c r="C72" s="204">
        <v>6904.601</v>
      </c>
      <c r="D72" s="204">
        <v>1877.609</v>
      </c>
      <c r="E72" s="204">
        <v>8782.21</v>
      </c>
      <c r="F72" s="208">
        <v>8810.821</v>
      </c>
    </row>
    <row r="73" spans="1:6" ht="12.75">
      <c r="A73" s="87" t="s">
        <v>305</v>
      </c>
      <c r="B73" s="204">
        <v>16.17</v>
      </c>
      <c r="C73" s="204">
        <v>2472.14</v>
      </c>
      <c r="D73" s="204">
        <v>3752.2</v>
      </c>
      <c r="E73" s="204">
        <v>6224.34</v>
      </c>
      <c r="F73" s="208">
        <v>6240.51</v>
      </c>
    </row>
    <row r="74" spans="1:6" ht="12.75">
      <c r="A74" s="87" t="s">
        <v>306</v>
      </c>
      <c r="B74" s="204">
        <v>291.092</v>
      </c>
      <c r="C74" s="204">
        <v>14505.724</v>
      </c>
      <c r="D74" s="204">
        <v>2840.169</v>
      </c>
      <c r="E74" s="204">
        <v>17345.893</v>
      </c>
      <c r="F74" s="208">
        <v>17636.985</v>
      </c>
    </row>
    <row r="75" spans="1:6" ht="12.75">
      <c r="A75" s="87" t="s">
        <v>307</v>
      </c>
      <c r="B75" s="204">
        <v>33.683</v>
      </c>
      <c r="C75" s="204">
        <v>10175.972</v>
      </c>
      <c r="D75" s="204">
        <v>6203.515</v>
      </c>
      <c r="E75" s="204">
        <v>16379.487000000001</v>
      </c>
      <c r="F75" s="208">
        <v>16413.17</v>
      </c>
    </row>
    <row r="76" spans="1:6" ht="12.75">
      <c r="A76" s="87" t="s">
        <v>308</v>
      </c>
      <c r="B76" s="204">
        <v>0.38</v>
      </c>
      <c r="C76" s="204">
        <v>12663.3</v>
      </c>
      <c r="D76" s="204">
        <v>31651.96</v>
      </c>
      <c r="E76" s="204">
        <v>44315.26</v>
      </c>
      <c r="F76" s="208">
        <v>44315.64</v>
      </c>
    </row>
    <row r="77" spans="1:6" ht="12.75">
      <c r="A77" s="87" t="s">
        <v>309</v>
      </c>
      <c r="B77" s="204">
        <v>6.482</v>
      </c>
      <c r="C77" s="204">
        <v>11904.594</v>
      </c>
      <c r="D77" s="204">
        <v>28223.724</v>
      </c>
      <c r="E77" s="204">
        <v>40128.318</v>
      </c>
      <c r="F77" s="208">
        <v>40134.8</v>
      </c>
    </row>
    <row r="78" spans="1:6" ht="12.75">
      <c r="A78" s="87" t="s">
        <v>310</v>
      </c>
      <c r="B78" s="204">
        <v>52.68</v>
      </c>
      <c r="C78" s="204">
        <v>99464.15</v>
      </c>
      <c r="D78" s="204">
        <v>8580.04</v>
      </c>
      <c r="E78" s="204">
        <v>108044.19</v>
      </c>
      <c r="F78" s="208">
        <v>108096.87</v>
      </c>
    </row>
    <row r="79" spans="1:6" ht="12.75">
      <c r="A79" s="87" t="s">
        <v>311</v>
      </c>
      <c r="B79" s="204">
        <v>9.137</v>
      </c>
      <c r="C79" s="204">
        <v>19665.051</v>
      </c>
      <c r="D79" s="204">
        <v>2826.92</v>
      </c>
      <c r="E79" s="204">
        <v>22491.970999999998</v>
      </c>
      <c r="F79" s="208">
        <v>22501.107999999997</v>
      </c>
    </row>
    <row r="80" spans="1:6" ht="12.75">
      <c r="A80" s="196" t="s">
        <v>348</v>
      </c>
      <c r="B80" s="210">
        <v>438.235</v>
      </c>
      <c r="C80" s="210">
        <v>177755.53199999998</v>
      </c>
      <c r="D80" s="210">
        <v>85956.137</v>
      </c>
      <c r="E80" s="210">
        <v>263711.669</v>
      </c>
      <c r="F80" s="210">
        <v>264149.904</v>
      </c>
    </row>
    <row r="81" spans="1:6" ht="12.75">
      <c r="A81" s="87"/>
      <c r="B81" s="208"/>
      <c r="C81" s="208"/>
      <c r="D81" s="208"/>
      <c r="E81" s="204"/>
      <c r="F81" s="208"/>
    </row>
    <row r="82" spans="1:6" ht="12.75">
      <c r="A82" s="87" t="s">
        <v>312</v>
      </c>
      <c r="B82" s="204">
        <v>13.817</v>
      </c>
      <c r="C82" s="204">
        <v>2392.51</v>
      </c>
      <c r="D82" s="289" t="s">
        <v>74</v>
      </c>
      <c r="E82" s="204">
        <v>2392.51</v>
      </c>
      <c r="F82" s="208">
        <v>2406.327</v>
      </c>
    </row>
    <row r="83" spans="1:6" ht="12.75">
      <c r="A83" s="87" t="s">
        <v>313</v>
      </c>
      <c r="B83" s="204">
        <v>5.484</v>
      </c>
      <c r="C83" s="204">
        <v>3616.457</v>
      </c>
      <c r="D83" s="289" t="s">
        <v>74</v>
      </c>
      <c r="E83" s="204">
        <v>3616.457</v>
      </c>
      <c r="F83" s="208">
        <v>3621.941</v>
      </c>
    </row>
    <row r="84" spans="1:7" s="211" customFormat="1" ht="12.75">
      <c r="A84" s="196" t="s">
        <v>314</v>
      </c>
      <c r="B84" s="210">
        <v>19.301000000000002</v>
      </c>
      <c r="C84" s="210">
        <v>6008.967000000001</v>
      </c>
      <c r="D84" s="290" t="s">
        <v>74</v>
      </c>
      <c r="E84" s="210">
        <v>6008.967000000001</v>
      </c>
      <c r="F84" s="210">
        <v>6028.268</v>
      </c>
      <c r="G84" s="196"/>
    </row>
    <row r="85" spans="1:6" ht="12.75">
      <c r="A85" s="87"/>
      <c r="B85" s="204"/>
      <c r="C85" s="204"/>
      <c r="D85" s="204"/>
      <c r="E85" s="204"/>
      <c r="F85" s="208"/>
    </row>
    <row r="86" spans="1:6" ht="12.75">
      <c r="A86" s="139" t="s">
        <v>315</v>
      </c>
      <c r="B86" s="225">
        <v>9520.625000000002</v>
      </c>
      <c r="C86" s="225">
        <v>1551899.5539999998</v>
      </c>
      <c r="D86" s="225">
        <v>1224935.37</v>
      </c>
      <c r="E86" s="225">
        <v>2776834.9240000006</v>
      </c>
      <c r="F86" s="224">
        <v>2786355.549</v>
      </c>
    </row>
    <row r="87" spans="1:6" ht="12.75">
      <c r="A87" s="92" t="s">
        <v>252</v>
      </c>
      <c r="B87" s="204">
        <v>289.7501698561112</v>
      </c>
      <c r="C87" s="204">
        <v>283470.40092058055</v>
      </c>
      <c r="D87" s="289" t="s">
        <v>74</v>
      </c>
      <c r="E87" s="204">
        <v>283470.40092058055</v>
      </c>
      <c r="F87" s="208">
        <v>283760.1510904367</v>
      </c>
    </row>
    <row r="88" spans="1:6" ht="12.75">
      <c r="A88" s="95"/>
      <c r="B88" s="204"/>
      <c r="C88" s="204"/>
      <c r="D88" s="204"/>
      <c r="E88" s="208"/>
      <c r="F88" s="208"/>
    </row>
    <row r="89" spans="1:6" ht="13.5" thickBot="1">
      <c r="A89" s="124" t="s">
        <v>253</v>
      </c>
      <c r="B89" s="229">
        <v>9810.375169856114</v>
      </c>
      <c r="C89" s="229">
        <v>1835369.9549205804</v>
      </c>
      <c r="D89" s="229">
        <v>1224935.37</v>
      </c>
      <c r="E89" s="229">
        <v>3060305.324920581</v>
      </c>
      <c r="F89" s="228">
        <v>3070115.7000904367</v>
      </c>
    </row>
  </sheetData>
  <mergeCells count="5">
    <mergeCell ref="C6:E6"/>
    <mergeCell ref="E7:E8"/>
    <mergeCell ref="A1:F1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621" transitionEvaluation="1"/>
  <dimension ref="A1:K8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260" customWidth="1"/>
    <col min="2" max="3" width="12.7109375" style="260" customWidth="1"/>
    <col min="4" max="4" width="16.7109375" style="260" customWidth="1"/>
    <col min="5" max="8" width="12.7109375" style="260" customWidth="1"/>
    <col min="9" max="16384" width="12.57421875" style="260" customWidth="1"/>
  </cols>
  <sheetData>
    <row r="1" spans="1:8" s="257" customFormat="1" ht="18">
      <c r="A1" s="790" t="s">
        <v>0</v>
      </c>
      <c r="B1" s="790"/>
      <c r="C1" s="790"/>
      <c r="D1" s="790"/>
      <c r="E1" s="790"/>
      <c r="F1" s="790"/>
      <c r="G1" s="790"/>
      <c r="H1" s="790"/>
    </row>
    <row r="3" spans="1:8" s="258" customFormat="1" ht="15">
      <c r="A3" s="870" t="s">
        <v>406</v>
      </c>
      <c r="B3" s="870"/>
      <c r="C3" s="870"/>
      <c r="D3" s="870"/>
      <c r="E3" s="870"/>
      <c r="F3" s="870"/>
      <c r="G3" s="870"/>
      <c r="H3" s="870"/>
    </row>
    <row r="4" spans="1:8" ht="12.75">
      <c r="A4" s="259"/>
      <c r="B4" s="259"/>
      <c r="C4" s="259"/>
      <c r="D4" s="259"/>
      <c r="E4" s="259"/>
      <c r="F4" s="259"/>
      <c r="G4" s="259"/>
      <c r="H4" s="259"/>
    </row>
    <row r="5" spans="1:8" ht="12.75">
      <c r="A5" s="261"/>
      <c r="B5" s="262" t="s">
        <v>112</v>
      </c>
      <c r="C5" s="262" t="s">
        <v>316</v>
      </c>
      <c r="D5" s="262" t="s">
        <v>316</v>
      </c>
      <c r="E5" s="871" t="s">
        <v>384</v>
      </c>
      <c r="F5" s="805"/>
      <c r="G5" s="805"/>
      <c r="H5" s="805"/>
    </row>
    <row r="6" spans="1:8" ht="12.75">
      <c r="A6" s="263" t="s">
        <v>178</v>
      </c>
      <c r="B6" s="264" t="s">
        <v>116</v>
      </c>
      <c r="C6" s="264" t="s">
        <v>117</v>
      </c>
      <c r="D6" s="264" t="s">
        <v>90</v>
      </c>
      <c r="E6" s="872" t="s">
        <v>318</v>
      </c>
      <c r="F6" s="797"/>
      <c r="G6" s="873" t="s">
        <v>206</v>
      </c>
      <c r="H6" s="807"/>
    </row>
    <row r="7" spans="1:8" ht="12.75">
      <c r="A7" s="266"/>
      <c r="B7" s="264" t="s">
        <v>120</v>
      </c>
      <c r="C7" s="264" t="s">
        <v>121</v>
      </c>
      <c r="D7" s="267" t="s">
        <v>374</v>
      </c>
      <c r="E7" s="802"/>
      <c r="F7" s="803"/>
      <c r="G7" s="808"/>
      <c r="H7" s="808"/>
    </row>
    <row r="8" spans="1:8" ht="13.5" thickBot="1">
      <c r="A8" s="266"/>
      <c r="B8" s="268">
        <v>2002</v>
      </c>
      <c r="C8" s="268">
        <v>2002</v>
      </c>
      <c r="D8" s="268">
        <v>2002</v>
      </c>
      <c r="E8" s="268">
        <v>2001</v>
      </c>
      <c r="F8" s="268">
        <v>2002</v>
      </c>
      <c r="G8" s="269">
        <v>2001</v>
      </c>
      <c r="H8" s="269">
        <v>2002</v>
      </c>
    </row>
    <row r="9" spans="1:8" ht="12.75">
      <c r="A9" s="270" t="s">
        <v>138</v>
      </c>
      <c r="B9" s="271">
        <v>1220015.26</v>
      </c>
      <c r="C9" s="272">
        <f>D9/B9*1000</f>
        <v>78.24423605980141</v>
      </c>
      <c r="D9" s="271">
        <v>95459.162</v>
      </c>
      <c r="E9" s="271">
        <v>7246.632</v>
      </c>
      <c r="F9" s="271">
        <v>7920.023</v>
      </c>
      <c r="G9" s="271">
        <v>7095.576</v>
      </c>
      <c r="H9" s="273">
        <v>7764.464</v>
      </c>
    </row>
    <row r="10" spans="1:8" ht="12.75">
      <c r="A10" s="274"/>
      <c r="B10" s="202"/>
      <c r="C10" s="275"/>
      <c r="D10" s="202"/>
      <c r="E10" s="202"/>
      <c r="F10" s="202"/>
      <c r="G10" s="202"/>
      <c r="H10" s="218"/>
    </row>
    <row r="11" spans="1:11" s="276" customFormat="1" ht="12.75">
      <c r="A11" s="15" t="s">
        <v>381</v>
      </c>
      <c r="B11" s="16"/>
      <c r="C11" s="17"/>
      <c r="D11" s="16"/>
      <c r="E11" s="16"/>
      <c r="F11" s="16"/>
      <c r="G11" s="16"/>
      <c r="H11" s="18"/>
      <c r="I11" s="260"/>
      <c r="J11" s="260"/>
      <c r="K11" s="260"/>
    </row>
    <row r="12" spans="1:11" s="276" customFormat="1" ht="12.75">
      <c r="A12" s="15" t="s">
        <v>139</v>
      </c>
      <c r="B12" s="16">
        <f>SUM(B13:B26)</f>
        <v>202674.15599999996</v>
      </c>
      <c r="C12" s="17">
        <f>D12/B12*1000</f>
        <v>88.05483319738113</v>
      </c>
      <c r="D12" s="16">
        <f>SUM(D13:D26)</f>
        <v>17846.439</v>
      </c>
      <c r="E12" s="16">
        <f>SUM(E13:E26)</f>
        <v>3917.3940000000002</v>
      </c>
      <c r="F12" s="16">
        <f>SUM(F13:F26)</f>
        <v>3921.462</v>
      </c>
      <c r="G12" s="16">
        <f>SUM(G13:G26)</f>
        <v>4689.033000000001</v>
      </c>
      <c r="H12" s="18">
        <f>SUM(H13:H26)</f>
        <v>4947.089000000001</v>
      </c>
      <c r="I12" s="260"/>
      <c r="J12" s="260"/>
      <c r="K12" s="260"/>
    </row>
    <row r="13" spans="1:8" ht="12.75">
      <c r="A13" s="274" t="s">
        <v>208</v>
      </c>
      <c r="B13" s="277">
        <v>44292.9</v>
      </c>
      <c r="C13" s="277">
        <v>92.8</v>
      </c>
      <c r="D13" s="277">
        <v>4111.4</v>
      </c>
      <c r="E13" s="277">
        <v>734.694</v>
      </c>
      <c r="F13" s="277">
        <v>864.735</v>
      </c>
      <c r="G13" s="277">
        <v>512.55</v>
      </c>
      <c r="H13" s="278">
        <v>603.579</v>
      </c>
    </row>
    <row r="14" spans="1:8" ht="12.75">
      <c r="A14" s="274" t="s">
        <v>141</v>
      </c>
      <c r="B14" s="277">
        <v>5401.17</v>
      </c>
      <c r="C14" s="277">
        <v>93.9</v>
      </c>
      <c r="D14" s="277">
        <v>507</v>
      </c>
      <c r="E14" s="277">
        <v>93.269</v>
      </c>
      <c r="F14" s="277">
        <v>92.366</v>
      </c>
      <c r="G14" s="277">
        <v>124.863</v>
      </c>
      <c r="H14" s="278">
        <v>146.896</v>
      </c>
    </row>
    <row r="15" spans="1:8" ht="12.75">
      <c r="A15" s="274" t="s">
        <v>209</v>
      </c>
      <c r="B15" s="277">
        <v>11249.028</v>
      </c>
      <c r="C15" s="277">
        <v>172.9</v>
      </c>
      <c r="D15" s="277">
        <v>1051.74</v>
      </c>
      <c r="E15" s="277">
        <v>122.722</v>
      </c>
      <c r="F15" s="277">
        <v>131.576</v>
      </c>
      <c r="G15" s="277">
        <v>708.351</v>
      </c>
      <c r="H15" s="278">
        <v>727.766</v>
      </c>
    </row>
    <row r="16" spans="1:8" ht="12.75">
      <c r="A16" s="274" t="s">
        <v>210</v>
      </c>
      <c r="B16" s="277">
        <v>22369</v>
      </c>
      <c r="C16" s="277">
        <v>78.6</v>
      </c>
      <c r="D16" s="277">
        <v>1759</v>
      </c>
      <c r="E16" s="277">
        <v>42.467</v>
      </c>
      <c r="F16" s="277">
        <v>50.887</v>
      </c>
      <c r="G16" s="277">
        <v>1280.592</v>
      </c>
      <c r="H16" s="278">
        <v>1293.121</v>
      </c>
    </row>
    <row r="17" spans="1:8" ht="12.75">
      <c r="A17" s="274" t="s">
        <v>211</v>
      </c>
      <c r="B17" s="277">
        <v>37641.536</v>
      </c>
      <c r="C17" s="277">
        <v>83.7</v>
      </c>
      <c r="D17" s="277">
        <v>3152.07</v>
      </c>
      <c r="E17" s="277">
        <v>78.117</v>
      </c>
      <c r="F17" s="277">
        <v>88.882</v>
      </c>
      <c r="G17" s="277">
        <v>411.49</v>
      </c>
      <c r="H17" s="278">
        <v>468.046</v>
      </c>
    </row>
    <row r="18" spans="1:8" ht="12.75">
      <c r="A18" s="274" t="s">
        <v>144</v>
      </c>
      <c r="B18" s="277">
        <v>2146.7</v>
      </c>
      <c r="C18" s="277">
        <v>85.8</v>
      </c>
      <c r="D18" s="277">
        <v>184.24</v>
      </c>
      <c r="E18" s="277">
        <v>13.623</v>
      </c>
      <c r="F18" s="277">
        <v>14.045</v>
      </c>
      <c r="G18" s="277">
        <v>18.75</v>
      </c>
      <c r="H18" s="278">
        <v>25.921</v>
      </c>
    </row>
    <row r="19" spans="1:8" ht="12.75">
      <c r="A19" s="274" t="s">
        <v>212</v>
      </c>
      <c r="B19" s="277">
        <v>26608</v>
      </c>
      <c r="C19" s="277">
        <v>88.2</v>
      </c>
      <c r="D19" s="277">
        <v>2346</v>
      </c>
      <c r="E19" s="277">
        <v>428.766</v>
      </c>
      <c r="F19" s="277">
        <v>405.041</v>
      </c>
      <c r="G19" s="277">
        <v>496.296</v>
      </c>
      <c r="H19" s="278">
        <v>526.362</v>
      </c>
    </row>
    <row r="20" spans="1:8" ht="12.75">
      <c r="A20" s="274" t="s">
        <v>213</v>
      </c>
      <c r="B20" s="277">
        <v>2223.8</v>
      </c>
      <c r="C20" s="277">
        <v>62.7</v>
      </c>
      <c r="D20" s="277">
        <v>139.4</v>
      </c>
      <c r="E20" s="277">
        <v>375.854</v>
      </c>
      <c r="F20" s="277">
        <v>177.513</v>
      </c>
      <c r="G20" s="277">
        <v>2.258</v>
      </c>
      <c r="H20" s="278">
        <v>1.759</v>
      </c>
    </row>
    <row r="21" spans="1:8" ht="12.75">
      <c r="A21" s="274" t="s">
        <v>214</v>
      </c>
      <c r="B21" s="277">
        <v>15401</v>
      </c>
      <c r="C21" s="277">
        <v>92.2</v>
      </c>
      <c r="D21" s="277">
        <v>1420</v>
      </c>
      <c r="E21" s="277">
        <v>116.813</v>
      </c>
      <c r="F21" s="277">
        <v>138.001</v>
      </c>
      <c r="G21" s="277">
        <v>783.083</v>
      </c>
      <c r="H21" s="278">
        <v>750.124</v>
      </c>
    </row>
    <row r="22" spans="1:8" ht="12.75">
      <c r="A22" s="274" t="s">
        <v>215</v>
      </c>
      <c r="B22" s="277">
        <v>3109.5</v>
      </c>
      <c r="C22" s="277">
        <v>74.3</v>
      </c>
      <c r="D22" s="277">
        <v>231</v>
      </c>
      <c r="E22" s="277">
        <v>48.683</v>
      </c>
      <c r="F22" s="277">
        <v>52.628</v>
      </c>
      <c r="G22" s="277">
        <v>128.529</v>
      </c>
      <c r="H22" s="278">
        <v>116.3</v>
      </c>
    </row>
    <row r="23" spans="1:8" ht="12.75">
      <c r="A23" s="274" t="s">
        <v>148</v>
      </c>
      <c r="B23" s="277">
        <v>13275.5</v>
      </c>
      <c r="C23" s="277">
        <v>115.7</v>
      </c>
      <c r="D23" s="277">
        <v>1535.9</v>
      </c>
      <c r="E23" s="277">
        <v>958.833</v>
      </c>
      <c r="F23" s="277">
        <v>952.226</v>
      </c>
      <c r="G23" s="277">
        <v>127.251</v>
      </c>
      <c r="H23" s="278">
        <v>130.037</v>
      </c>
    </row>
    <row r="24" spans="1:8" ht="12.75">
      <c r="A24" s="274" t="s">
        <v>216</v>
      </c>
      <c r="B24" s="277">
        <v>5099.122</v>
      </c>
      <c r="C24" s="277">
        <v>64.6</v>
      </c>
      <c r="D24" s="277">
        <v>329.589</v>
      </c>
      <c r="E24" s="277">
        <v>131.473</v>
      </c>
      <c r="F24" s="277">
        <v>124.909</v>
      </c>
      <c r="G24" s="277">
        <v>17.8</v>
      </c>
      <c r="H24" s="278">
        <v>18.439</v>
      </c>
    </row>
    <row r="25" spans="1:8" ht="12.75">
      <c r="A25" s="274" t="s">
        <v>217</v>
      </c>
      <c r="B25" s="277">
        <v>10574.8</v>
      </c>
      <c r="C25" s="277">
        <v>75.2</v>
      </c>
      <c r="D25" s="277">
        <v>795.3</v>
      </c>
      <c r="E25" s="277">
        <v>717.932</v>
      </c>
      <c r="F25" s="277">
        <v>767.427</v>
      </c>
      <c r="G25" s="277">
        <v>57.254</v>
      </c>
      <c r="H25" s="278">
        <v>115.742</v>
      </c>
    </row>
    <row r="26" spans="1:8" ht="12.75">
      <c r="A26" s="274" t="s">
        <v>152</v>
      </c>
      <c r="B26" s="277">
        <v>3282.1</v>
      </c>
      <c r="C26" s="277">
        <v>86.5</v>
      </c>
      <c r="D26" s="277">
        <v>283.8</v>
      </c>
      <c r="E26" s="277">
        <v>54.148</v>
      </c>
      <c r="F26" s="277">
        <v>61.226</v>
      </c>
      <c r="G26" s="277">
        <v>19.966</v>
      </c>
      <c r="H26" s="278">
        <v>22.997</v>
      </c>
    </row>
    <row r="27" spans="1:8" ht="12.75">
      <c r="A27" s="274"/>
      <c r="B27" s="277"/>
      <c r="C27" s="275"/>
      <c r="D27" s="202"/>
      <c r="E27" s="202"/>
      <c r="F27" s="202"/>
      <c r="G27" s="202"/>
      <c r="H27" s="218"/>
    </row>
    <row r="28" spans="1:11" s="276" customFormat="1" ht="12.75">
      <c r="A28" s="15" t="s">
        <v>154</v>
      </c>
      <c r="B28" s="16"/>
      <c r="C28" s="17"/>
      <c r="D28" s="16"/>
      <c r="E28" s="16"/>
      <c r="F28" s="16"/>
      <c r="G28" s="16"/>
      <c r="H28" s="18"/>
      <c r="I28" s="260"/>
      <c r="J28" s="260"/>
      <c r="K28" s="260"/>
    </row>
    <row r="29" spans="1:8" ht="12.75">
      <c r="A29" s="274" t="s">
        <v>155</v>
      </c>
      <c r="B29" s="277">
        <v>3200</v>
      </c>
      <c r="C29" s="277">
        <v>77.5</v>
      </c>
      <c r="D29" s="277">
        <v>248</v>
      </c>
      <c r="E29" s="277">
        <v>7.285</v>
      </c>
      <c r="F29" s="277">
        <v>20.761</v>
      </c>
      <c r="G29" s="202" t="s">
        <v>74</v>
      </c>
      <c r="H29" s="218" t="s">
        <v>74</v>
      </c>
    </row>
    <row r="30" spans="1:8" ht="12.75">
      <c r="A30" s="274" t="s">
        <v>171</v>
      </c>
      <c r="B30" s="277">
        <v>650</v>
      </c>
      <c r="C30" s="277">
        <v>80</v>
      </c>
      <c r="D30" s="277">
        <v>52</v>
      </c>
      <c r="E30" s="277">
        <v>1.337</v>
      </c>
      <c r="F30" s="277">
        <v>1.038</v>
      </c>
      <c r="G30" s="277">
        <v>2.844</v>
      </c>
      <c r="H30" s="278">
        <v>2.788</v>
      </c>
    </row>
    <row r="31" spans="1:8" ht="12.75">
      <c r="A31" s="274" t="s">
        <v>174</v>
      </c>
      <c r="B31" s="277">
        <v>2089.321</v>
      </c>
      <c r="C31" s="277">
        <v>73.9</v>
      </c>
      <c r="D31" s="277">
        <v>154.31</v>
      </c>
      <c r="E31" s="277">
        <v>15.485</v>
      </c>
      <c r="F31" s="277">
        <v>18.753</v>
      </c>
      <c r="G31" s="202" t="s">
        <v>74</v>
      </c>
      <c r="H31" s="218" t="s">
        <v>74</v>
      </c>
    </row>
    <row r="32" spans="1:8" ht="12.75">
      <c r="A32" s="274" t="s">
        <v>176</v>
      </c>
      <c r="B32" s="277">
        <v>731.007</v>
      </c>
      <c r="C32" s="277">
        <v>84.8</v>
      </c>
      <c r="D32" s="277">
        <v>62</v>
      </c>
      <c r="E32" s="277">
        <v>24.947</v>
      </c>
      <c r="F32" s="277">
        <v>25.805</v>
      </c>
      <c r="G32" s="277">
        <v>8.932</v>
      </c>
      <c r="H32" s="278">
        <v>8.528</v>
      </c>
    </row>
    <row r="33" spans="1:8" ht="12.75">
      <c r="A33" s="274" t="s">
        <v>156</v>
      </c>
      <c r="B33" s="277">
        <v>545.4</v>
      </c>
      <c r="C33" s="277">
        <v>73.2</v>
      </c>
      <c r="D33" s="277">
        <v>39.94</v>
      </c>
      <c r="E33" s="277">
        <v>14.288</v>
      </c>
      <c r="F33" s="277">
        <v>15.923</v>
      </c>
      <c r="G33" s="277">
        <v>8.932</v>
      </c>
      <c r="H33" s="278">
        <v>12.99</v>
      </c>
    </row>
    <row r="34" spans="1:8" ht="12.75">
      <c r="A34" s="274" t="s">
        <v>157</v>
      </c>
      <c r="B34" s="277">
        <v>6574</v>
      </c>
      <c r="C34" s="277">
        <v>97.3</v>
      </c>
      <c r="D34" s="277">
        <v>639.69</v>
      </c>
      <c r="E34" s="277">
        <v>35.551</v>
      </c>
      <c r="F34" s="277">
        <v>46.126</v>
      </c>
      <c r="G34" s="277">
        <v>126.939</v>
      </c>
      <c r="H34" s="278">
        <v>114.29</v>
      </c>
    </row>
    <row r="35" spans="1:8" ht="12.75">
      <c r="A35" s="274" t="s">
        <v>158</v>
      </c>
      <c r="B35" s="277">
        <v>456.571</v>
      </c>
      <c r="C35" s="277">
        <v>78.6</v>
      </c>
      <c r="D35" s="277">
        <v>35.891</v>
      </c>
      <c r="E35" s="277">
        <v>10.777</v>
      </c>
      <c r="F35" s="277">
        <v>15.319</v>
      </c>
      <c r="G35" s="277">
        <v>0.828</v>
      </c>
      <c r="H35" s="278">
        <v>1.202</v>
      </c>
    </row>
    <row r="36" spans="1:8" ht="12.75">
      <c r="A36" s="274" t="s">
        <v>175</v>
      </c>
      <c r="B36" s="277">
        <v>1131.2</v>
      </c>
      <c r="C36" s="277">
        <v>75.8</v>
      </c>
      <c r="D36" s="277">
        <v>85.7</v>
      </c>
      <c r="E36" s="277">
        <v>4.778</v>
      </c>
      <c r="F36" s="277">
        <v>8.876</v>
      </c>
      <c r="G36" s="277">
        <v>1.17</v>
      </c>
      <c r="H36" s="278">
        <v>4.335</v>
      </c>
    </row>
    <row r="37" spans="1:8" ht="12.75">
      <c r="A37" s="274" t="s">
        <v>159</v>
      </c>
      <c r="B37" s="277">
        <v>23040</v>
      </c>
      <c r="C37" s="277">
        <v>87.8</v>
      </c>
      <c r="D37" s="277">
        <v>2023.3</v>
      </c>
      <c r="E37" s="277">
        <v>22.422</v>
      </c>
      <c r="F37" s="277">
        <v>49.972</v>
      </c>
      <c r="G37" s="277">
        <v>74.923</v>
      </c>
      <c r="H37" s="278">
        <v>54.899</v>
      </c>
    </row>
    <row r="38" spans="1:8" ht="12.75">
      <c r="A38" s="274" t="s">
        <v>160</v>
      </c>
      <c r="B38" s="277">
        <v>4406.787</v>
      </c>
      <c r="C38" s="277">
        <v>94.3</v>
      </c>
      <c r="D38" s="277">
        <v>415.634</v>
      </c>
      <c r="E38" s="277">
        <v>22.346</v>
      </c>
      <c r="F38" s="277">
        <v>33.256</v>
      </c>
      <c r="G38" s="277">
        <v>13.251</v>
      </c>
      <c r="H38" s="278">
        <v>21.025</v>
      </c>
    </row>
    <row r="39" spans="1:8" ht="12.75">
      <c r="A39" s="274" t="s">
        <v>342</v>
      </c>
      <c r="B39" s="277">
        <v>5314.9</v>
      </c>
      <c r="C39" s="277">
        <v>89.6</v>
      </c>
      <c r="D39" s="277">
        <v>476.168</v>
      </c>
      <c r="E39" s="277">
        <v>54.085</v>
      </c>
      <c r="F39" s="277">
        <v>84.759</v>
      </c>
      <c r="G39" s="277">
        <v>0.882</v>
      </c>
      <c r="H39" s="278">
        <v>0.537</v>
      </c>
    </row>
    <row r="40" spans="1:8" ht="12.75">
      <c r="A40" s="274" t="s">
        <v>170</v>
      </c>
      <c r="B40" s="279" t="s">
        <v>74</v>
      </c>
      <c r="C40" s="277">
        <v>79.2</v>
      </c>
      <c r="D40" s="279" t="s">
        <v>74</v>
      </c>
      <c r="E40" s="279" t="s">
        <v>74</v>
      </c>
      <c r="F40" s="279" t="s">
        <v>74</v>
      </c>
      <c r="G40" s="279" t="s">
        <v>74</v>
      </c>
      <c r="H40" s="280" t="s">
        <v>74</v>
      </c>
    </row>
    <row r="41" spans="1:8" ht="12.75">
      <c r="A41" s="274"/>
      <c r="B41" s="202"/>
      <c r="C41" s="275"/>
      <c r="D41" s="202"/>
      <c r="E41" s="202"/>
      <c r="F41" s="202"/>
      <c r="G41" s="202"/>
      <c r="H41" s="218"/>
    </row>
    <row r="42" spans="1:11" s="276" customFormat="1" ht="12.75">
      <c r="A42" s="15" t="s">
        <v>371</v>
      </c>
      <c r="B42" s="16"/>
      <c r="C42" s="17"/>
      <c r="D42" s="16"/>
      <c r="E42" s="16"/>
      <c r="F42" s="16"/>
      <c r="G42" s="16"/>
      <c r="H42" s="18"/>
      <c r="I42" s="260"/>
      <c r="J42" s="260"/>
      <c r="K42" s="260"/>
    </row>
    <row r="43" spans="1:8" ht="12.75">
      <c r="A43" s="274" t="s">
        <v>218</v>
      </c>
      <c r="B43" s="277">
        <v>2743</v>
      </c>
      <c r="C43" s="277">
        <v>78.4</v>
      </c>
      <c r="D43" s="277">
        <v>215</v>
      </c>
      <c r="E43" s="277">
        <v>58.008</v>
      </c>
      <c r="F43" s="277">
        <v>11.802</v>
      </c>
      <c r="G43" s="202" t="s">
        <v>74</v>
      </c>
      <c r="H43" s="218" t="s">
        <v>74</v>
      </c>
    </row>
    <row r="44" spans="1:8" ht="12.75">
      <c r="A44" s="274" t="s">
        <v>219</v>
      </c>
      <c r="B44" s="277">
        <v>5603.001</v>
      </c>
      <c r="C44" s="277">
        <v>72.7</v>
      </c>
      <c r="D44" s="277">
        <v>407.3</v>
      </c>
      <c r="E44" s="277">
        <v>34.686</v>
      </c>
      <c r="F44" s="277">
        <v>48.351</v>
      </c>
      <c r="G44" s="277">
        <v>55.509</v>
      </c>
      <c r="H44" s="278">
        <v>65.553</v>
      </c>
    </row>
    <row r="45" spans="1:8" ht="12.75">
      <c r="A45" s="274" t="s">
        <v>220</v>
      </c>
      <c r="B45" s="277">
        <v>37559.6</v>
      </c>
      <c r="C45" s="277">
        <v>74.5</v>
      </c>
      <c r="D45" s="277">
        <v>2798</v>
      </c>
      <c r="E45" s="279" t="s">
        <v>74</v>
      </c>
      <c r="F45" s="202" t="s">
        <v>74</v>
      </c>
      <c r="G45" s="277">
        <v>297.173</v>
      </c>
      <c r="H45" s="278">
        <v>511.406</v>
      </c>
    </row>
    <row r="46" spans="1:8" ht="12.75">
      <c r="A46" s="274" t="s">
        <v>221</v>
      </c>
      <c r="B46" s="277">
        <v>22129</v>
      </c>
      <c r="C46" s="277">
        <v>83.7</v>
      </c>
      <c r="D46" s="277">
        <v>1852</v>
      </c>
      <c r="E46" s="277">
        <v>93.624</v>
      </c>
      <c r="F46" s="277">
        <v>94.758</v>
      </c>
      <c r="G46" s="277">
        <v>659.115</v>
      </c>
      <c r="H46" s="278">
        <v>772.487</v>
      </c>
    </row>
    <row r="47" spans="1:8" ht="12.75">
      <c r="A47" s="274" t="s">
        <v>222</v>
      </c>
      <c r="B47" s="277">
        <v>100377.6</v>
      </c>
      <c r="C47" s="277">
        <v>88.9</v>
      </c>
      <c r="D47" s="277">
        <v>8919.4</v>
      </c>
      <c r="E47" s="277">
        <v>428.037</v>
      </c>
      <c r="F47" s="277">
        <v>480.196</v>
      </c>
      <c r="G47" s="277">
        <v>628.881</v>
      </c>
      <c r="H47" s="278">
        <v>652.635</v>
      </c>
    </row>
    <row r="48" spans="1:8" ht="12.75">
      <c r="A48" s="274" t="s">
        <v>223</v>
      </c>
      <c r="B48" s="277">
        <v>76.148</v>
      </c>
      <c r="C48" s="277">
        <v>78.9</v>
      </c>
      <c r="D48" s="277">
        <v>6.011</v>
      </c>
      <c r="E48" s="279" t="s">
        <v>74</v>
      </c>
      <c r="F48" s="202" t="s">
        <v>74</v>
      </c>
      <c r="G48" s="279" t="s">
        <v>74</v>
      </c>
      <c r="H48" s="280" t="s">
        <v>74</v>
      </c>
    </row>
    <row r="49" spans="1:8" ht="12.75">
      <c r="A49" s="274" t="s">
        <v>224</v>
      </c>
      <c r="B49" s="277">
        <v>16263.584</v>
      </c>
      <c r="C49" s="277">
        <v>76.5</v>
      </c>
      <c r="D49" s="277">
        <v>1244.1</v>
      </c>
      <c r="E49" s="277">
        <v>961.389</v>
      </c>
      <c r="F49" s="277">
        <v>1045.979</v>
      </c>
      <c r="G49" s="277">
        <v>0.867</v>
      </c>
      <c r="H49" s="278">
        <v>0.541</v>
      </c>
    </row>
    <row r="50" spans="1:8" ht="12.75">
      <c r="A50" s="274" t="s">
        <v>225</v>
      </c>
      <c r="B50" s="277">
        <v>12972.7</v>
      </c>
      <c r="C50" s="277">
        <v>82.5</v>
      </c>
      <c r="D50" s="277">
        <v>1070.25</v>
      </c>
      <c r="E50" s="277">
        <v>262.62</v>
      </c>
      <c r="F50" s="277">
        <v>288.919</v>
      </c>
      <c r="G50" s="277">
        <v>58.944</v>
      </c>
      <c r="H50" s="278">
        <v>59.845</v>
      </c>
    </row>
    <row r="51" spans="1:8" ht="12.75">
      <c r="A51" s="274" t="s">
        <v>226</v>
      </c>
      <c r="B51" s="277">
        <v>1329.4</v>
      </c>
      <c r="C51" s="277">
        <v>78.2</v>
      </c>
      <c r="D51" s="277">
        <v>104</v>
      </c>
      <c r="E51" s="277">
        <v>2.024</v>
      </c>
      <c r="F51" s="277">
        <v>1.675</v>
      </c>
      <c r="G51" s="277">
        <v>1.901</v>
      </c>
      <c r="H51" s="278">
        <v>1.411</v>
      </c>
    </row>
    <row r="52" spans="1:8" ht="12.75">
      <c r="A52" s="274" t="s">
        <v>227</v>
      </c>
      <c r="B52" s="277">
        <v>729.027</v>
      </c>
      <c r="C52" s="277">
        <v>64</v>
      </c>
      <c r="D52" s="277">
        <v>46.652</v>
      </c>
      <c r="E52" s="277">
        <v>17.025</v>
      </c>
      <c r="F52" s="277">
        <v>21.388</v>
      </c>
      <c r="G52" s="277">
        <v>0.537</v>
      </c>
      <c r="H52" s="280" t="s">
        <v>74</v>
      </c>
    </row>
    <row r="53" spans="1:8" ht="13.5" thickBot="1">
      <c r="A53" s="281" t="s">
        <v>228</v>
      </c>
      <c r="B53" s="282">
        <v>2746.401</v>
      </c>
      <c r="C53" s="282">
        <v>85.9</v>
      </c>
      <c r="D53" s="282">
        <v>235.81</v>
      </c>
      <c r="E53" s="282">
        <v>10.01</v>
      </c>
      <c r="F53" s="282">
        <v>11.656</v>
      </c>
      <c r="G53" s="282">
        <v>0.56</v>
      </c>
      <c r="H53" s="283" t="s">
        <v>74</v>
      </c>
    </row>
    <row r="54" spans="1:8" ht="12.75">
      <c r="A54" s="266" t="s">
        <v>229</v>
      </c>
      <c r="B54" s="266"/>
      <c r="C54" s="266"/>
      <c r="D54" s="266"/>
      <c r="E54" s="266"/>
      <c r="F54" s="266"/>
      <c r="G54" s="266"/>
      <c r="H54" s="266"/>
    </row>
    <row r="84" ht="12.75">
      <c r="A84" s="284"/>
    </row>
    <row r="86" ht="12.75">
      <c r="A86" s="284"/>
    </row>
    <row r="88" ht="12.75">
      <c r="A88" s="284"/>
    </row>
  </sheetData>
  <mergeCells count="5">
    <mergeCell ref="A1:H1"/>
    <mergeCell ref="A3:H3"/>
    <mergeCell ref="E5:H5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2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 transitionEvaluation="1"/>
  <dimension ref="A1:J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236" customWidth="1"/>
    <col min="2" max="10" width="12.7109375" style="236" customWidth="1"/>
    <col min="11" max="16384" width="12.57421875" style="236" customWidth="1"/>
  </cols>
  <sheetData>
    <row r="1" spans="1:10" s="233" customFormat="1" ht="18">
      <c r="A1" s="779" t="s">
        <v>0</v>
      </c>
      <c r="B1" s="779"/>
      <c r="C1" s="779"/>
      <c r="D1" s="779"/>
      <c r="E1" s="779"/>
      <c r="F1" s="779"/>
      <c r="G1" s="779"/>
      <c r="H1" s="779"/>
      <c r="I1" s="779"/>
      <c r="J1" s="779"/>
    </row>
    <row r="3" spans="1:10" s="234" customFormat="1" ht="15">
      <c r="A3" s="877" t="s">
        <v>383</v>
      </c>
      <c r="B3" s="877"/>
      <c r="C3" s="877"/>
      <c r="D3" s="877"/>
      <c r="E3" s="877"/>
      <c r="F3" s="877"/>
      <c r="G3" s="877"/>
      <c r="H3" s="877"/>
      <c r="I3" s="877"/>
      <c r="J3" s="877"/>
    </row>
    <row r="4" spans="1:10" s="234" customFormat="1" ht="15">
      <c r="A4" s="877" t="s">
        <v>352</v>
      </c>
      <c r="B4" s="877"/>
      <c r="C4" s="877"/>
      <c r="D4" s="877"/>
      <c r="E4" s="877"/>
      <c r="F4" s="877"/>
      <c r="G4" s="877"/>
      <c r="H4" s="877"/>
      <c r="I4" s="877"/>
      <c r="J4" s="877"/>
    </row>
    <row r="5" spans="1:10" ht="12.75">
      <c r="A5" s="235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2.75">
      <c r="A6" s="237"/>
      <c r="B6" s="874" t="s">
        <v>66</v>
      </c>
      <c r="C6" s="875"/>
      <c r="D6" s="876"/>
      <c r="E6" s="874" t="s">
        <v>232</v>
      </c>
      <c r="F6" s="876"/>
      <c r="G6" s="874" t="s">
        <v>52</v>
      </c>
      <c r="H6" s="875"/>
      <c r="I6" s="876"/>
      <c r="J6" s="238" t="s">
        <v>89</v>
      </c>
    </row>
    <row r="7" spans="1:10" ht="12.75">
      <c r="A7" s="239" t="s">
        <v>1</v>
      </c>
      <c r="B7" s="240"/>
      <c r="C7" s="240"/>
      <c r="D7" s="240"/>
      <c r="E7" s="240"/>
      <c r="F7" s="240"/>
      <c r="G7" s="240"/>
      <c r="H7" s="240"/>
      <c r="I7" s="240"/>
      <c r="J7" s="241" t="s">
        <v>90</v>
      </c>
    </row>
    <row r="8" spans="1:10" ht="12.75">
      <c r="A8" s="242"/>
      <c r="B8" s="243" t="s">
        <v>91</v>
      </c>
      <c r="C8" s="243" t="s">
        <v>92</v>
      </c>
      <c r="D8" s="243" t="s">
        <v>10</v>
      </c>
      <c r="E8" s="243" t="s">
        <v>91</v>
      </c>
      <c r="F8" s="243" t="s">
        <v>92</v>
      </c>
      <c r="G8" s="243" t="s">
        <v>91</v>
      </c>
      <c r="H8" s="243" t="s">
        <v>92</v>
      </c>
      <c r="I8" s="243" t="s">
        <v>10</v>
      </c>
      <c r="J8" s="244" t="s">
        <v>93</v>
      </c>
    </row>
    <row r="9" spans="1:10" ht="13.5" thickBot="1">
      <c r="A9" s="242"/>
      <c r="B9" s="245"/>
      <c r="C9" s="246" t="s">
        <v>94</v>
      </c>
      <c r="D9" s="246" t="s">
        <v>95</v>
      </c>
      <c r="E9" s="245"/>
      <c r="F9" s="246" t="s">
        <v>94</v>
      </c>
      <c r="G9" s="245"/>
      <c r="H9" s="246" t="s">
        <v>94</v>
      </c>
      <c r="I9" s="246" t="s">
        <v>95</v>
      </c>
      <c r="J9" s="247"/>
    </row>
    <row r="10" spans="1:10" ht="12.75">
      <c r="A10" s="37">
        <v>1985</v>
      </c>
      <c r="B10" s="248">
        <v>36.6</v>
      </c>
      <c r="C10" s="248">
        <v>17.5</v>
      </c>
      <c r="D10" s="248">
        <v>54.1</v>
      </c>
      <c r="E10" s="248">
        <v>145.02732240437157</v>
      </c>
      <c r="F10" s="248">
        <v>130.62857142857143</v>
      </c>
      <c r="G10" s="249">
        <v>5308</v>
      </c>
      <c r="H10" s="249">
        <v>2286</v>
      </c>
      <c r="I10" s="249">
        <v>7594</v>
      </c>
      <c r="J10" s="250">
        <v>13486.711622372073</v>
      </c>
    </row>
    <row r="11" spans="1:10" ht="12.75">
      <c r="A11" s="41">
        <v>1986</v>
      </c>
      <c r="B11" s="251">
        <v>33</v>
      </c>
      <c r="C11" s="251">
        <v>16.2</v>
      </c>
      <c r="D11" s="251">
        <v>49.2</v>
      </c>
      <c r="E11" s="251">
        <v>145.8181818181818</v>
      </c>
      <c r="F11" s="251">
        <v>120.30864197530865</v>
      </c>
      <c r="G11" s="252">
        <v>4812</v>
      </c>
      <c r="H11" s="252">
        <v>1949</v>
      </c>
      <c r="I11" s="252">
        <v>6761</v>
      </c>
      <c r="J11" s="217">
        <v>14514.442320868342</v>
      </c>
    </row>
    <row r="12" spans="1:10" ht="12.75">
      <c r="A12" s="41">
        <v>1987</v>
      </c>
      <c r="B12" s="251">
        <v>33.9</v>
      </c>
      <c r="C12" s="251">
        <v>14.8</v>
      </c>
      <c r="D12" s="251">
        <v>48.7</v>
      </c>
      <c r="E12" s="251">
        <v>158.20058997050148</v>
      </c>
      <c r="F12" s="251">
        <v>125.74324324324324</v>
      </c>
      <c r="G12" s="252">
        <v>5363</v>
      </c>
      <c r="H12" s="252">
        <v>1861</v>
      </c>
      <c r="I12" s="252">
        <v>7224</v>
      </c>
      <c r="J12" s="217">
        <v>15440.000961619366</v>
      </c>
    </row>
    <row r="13" spans="1:10" ht="12.75">
      <c r="A13" s="41">
        <v>1988</v>
      </c>
      <c r="B13" s="251">
        <v>32.1</v>
      </c>
      <c r="C13" s="251">
        <v>11.9</v>
      </c>
      <c r="D13" s="251">
        <v>44</v>
      </c>
      <c r="E13" s="251">
        <v>160.68535825545172</v>
      </c>
      <c r="F13" s="251">
        <v>132.01680672268907</v>
      </c>
      <c r="G13" s="252">
        <v>5158</v>
      </c>
      <c r="H13" s="252">
        <v>1571</v>
      </c>
      <c r="I13" s="252">
        <v>6729</v>
      </c>
      <c r="J13" s="217">
        <v>15548.183140408448</v>
      </c>
    </row>
    <row r="14" spans="1:10" ht="12.75">
      <c r="A14" s="41">
        <v>1989</v>
      </c>
      <c r="B14" s="251">
        <v>33</v>
      </c>
      <c r="C14" s="251">
        <v>10.6</v>
      </c>
      <c r="D14" s="251">
        <v>43.6</v>
      </c>
      <c r="E14" s="251">
        <v>158.8181818181818</v>
      </c>
      <c r="F14" s="251">
        <v>126.79245283018868</v>
      </c>
      <c r="G14" s="252">
        <v>5241</v>
      </c>
      <c r="H14" s="252">
        <v>1344</v>
      </c>
      <c r="I14" s="252">
        <v>6585</v>
      </c>
      <c r="J14" s="217">
        <v>16696.116259781473</v>
      </c>
    </row>
    <row r="15" spans="1:10" ht="12.75">
      <c r="A15" s="41">
        <v>1990</v>
      </c>
      <c r="B15" s="251">
        <v>35.3</v>
      </c>
      <c r="C15" s="251">
        <v>9.1</v>
      </c>
      <c r="D15" s="251">
        <v>44.4</v>
      </c>
      <c r="E15" s="251">
        <v>164.957507082153</v>
      </c>
      <c r="F15" s="251">
        <v>143.2967032967033</v>
      </c>
      <c r="G15" s="252">
        <v>5823</v>
      </c>
      <c r="H15" s="252">
        <v>1304</v>
      </c>
      <c r="I15" s="252">
        <v>7127</v>
      </c>
      <c r="J15" s="217"/>
    </row>
    <row r="16" spans="1:10" ht="12.75">
      <c r="A16" s="45" t="s">
        <v>23</v>
      </c>
      <c r="B16" s="251">
        <v>27.2</v>
      </c>
      <c r="C16" s="251">
        <v>5.7</v>
      </c>
      <c r="D16" s="251">
        <v>32.9</v>
      </c>
      <c r="E16" s="251">
        <v>167.97794117647058</v>
      </c>
      <c r="F16" s="251">
        <v>147.3</v>
      </c>
      <c r="G16" s="252">
        <v>4569</v>
      </c>
      <c r="H16" s="252">
        <v>842</v>
      </c>
      <c r="I16" s="252">
        <v>5411</v>
      </c>
      <c r="J16" s="217"/>
    </row>
    <row r="17" spans="1:10" ht="12.75">
      <c r="A17" s="41">
        <v>1992</v>
      </c>
      <c r="B17" s="251">
        <v>27.7</v>
      </c>
      <c r="C17" s="251">
        <v>6</v>
      </c>
      <c r="D17" s="251">
        <v>33.7</v>
      </c>
      <c r="E17" s="251">
        <v>177.7</v>
      </c>
      <c r="F17" s="251">
        <v>153.8</v>
      </c>
      <c r="G17" s="252">
        <v>4930</v>
      </c>
      <c r="H17" s="252">
        <v>921</v>
      </c>
      <c r="I17" s="252">
        <v>5851</v>
      </c>
      <c r="J17" s="217"/>
    </row>
    <row r="18" spans="1:10" ht="12.75">
      <c r="A18" s="41">
        <v>1993</v>
      </c>
      <c r="B18" s="251">
        <v>27.3</v>
      </c>
      <c r="C18" s="251">
        <v>4.1</v>
      </c>
      <c r="D18" s="251">
        <v>31.4</v>
      </c>
      <c r="E18" s="251">
        <v>178.11364254085723</v>
      </c>
      <c r="F18" s="251">
        <v>141.454493835587</v>
      </c>
      <c r="G18" s="252">
        <v>4869</v>
      </c>
      <c r="H18" s="252">
        <v>584</v>
      </c>
      <c r="I18" s="252">
        <v>5453</v>
      </c>
      <c r="J18" s="217"/>
    </row>
    <row r="19" spans="1:10" ht="12.75">
      <c r="A19" s="41">
        <v>1994</v>
      </c>
      <c r="B19" s="251">
        <v>34.5</v>
      </c>
      <c r="C19" s="251">
        <v>6.8</v>
      </c>
      <c r="D19" s="251">
        <v>41.3</v>
      </c>
      <c r="E19" s="251">
        <v>181.94202898550725</v>
      </c>
      <c r="F19" s="251">
        <v>135.44117647058823</v>
      </c>
      <c r="G19" s="252">
        <v>6277</v>
      </c>
      <c r="H19" s="252">
        <v>921</v>
      </c>
      <c r="I19" s="252">
        <v>7198</v>
      </c>
      <c r="J19" s="217"/>
    </row>
    <row r="20" spans="1:10" ht="12.75">
      <c r="A20" s="41">
        <v>1995</v>
      </c>
      <c r="B20" s="251">
        <v>30.183</v>
      </c>
      <c r="C20" s="251">
        <v>5.849</v>
      </c>
      <c r="D20" s="251">
        <v>36.032</v>
      </c>
      <c r="E20" s="251">
        <v>191.9756154126495</v>
      </c>
      <c r="F20" s="251">
        <v>138.46811420755685</v>
      </c>
      <c r="G20" s="252">
        <v>5794.4</v>
      </c>
      <c r="H20" s="252">
        <v>809.9</v>
      </c>
      <c r="I20" s="252">
        <v>6604.3</v>
      </c>
      <c r="J20" s="217"/>
    </row>
    <row r="21" spans="1:10" ht="12.75">
      <c r="A21" s="41">
        <v>1996</v>
      </c>
      <c r="B21" s="251">
        <v>31.562</v>
      </c>
      <c r="C21" s="251">
        <v>5.878</v>
      </c>
      <c r="D21" s="251">
        <v>37.44</v>
      </c>
      <c r="E21" s="251">
        <v>188.9</v>
      </c>
      <c r="F21" s="251">
        <v>137.9</v>
      </c>
      <c r="G21" s="252">
        <v>5961.3</v>
      </c>
      <c r="H21" s="252">
        <v>810.5</v>
      </c>
      <c r="I21" s="252">
        <v>6771.8</v>
      </c>
      <c r="J21" s="217"/>
    </row>
    <row r="22" spans="1:10" ht="12.75">
      <c r="A22" s="41">
        <v>1997</v>
      </c>
      <c r="B22" s="251">
        <v>37.834</v>
      </c>
      <c r="C22" s="251">
        <v>5.228</v>
      </c>
      <c r="D22" s="251">
        <v>43.062000000000005</v>
      </c>
      <c r="E22" s="251">
        <v>200</v>
      </c>
      <c r="F22" s="251">
        <v>147.6</v>
      </c>
      <c r="G22" s="253">
        <v>7567.7</v>
      </c>
      <c r="H22" s="253">
        <v>771.4</v>
      </c>
      <c r="I22" s="252">
        <v>8339.1</v>
      </c>
      <c r="J22" s="217"/>
    </row>
    <row r="23" spans="1:10" ht="12.75">
      <c r="A23" s="41">
        <v>1998</v>
      </c>
      <c r="B23" s="251">
        <v>31.102</v>
      </c>
      <c r="C23" s="251">
        <v>3.498</v>
      </c>
      <c r="D23" s="251">
        <v>34.6</v>
      </c>
      <c r="E23" s="251">
        <v>198.7</v>
      </c>
      <c r="F23" s="251">
        <v>147.5</v>
      </c>
      <c r="G23" s="252">
        <v>6179.8</v>
      </c>
      <c r="H23" s="252">
        <v>516.1</v>
      </c>
      <c r="I23" s="252">
        <v>6695.9</v>
      </c>
      <c r="J23" s="217"/>
    </row>
    <row r="24" spans="1:10" ht="12.75">
      <c r="A24" s="41">
        <v>1999</v>
      </c>
      <c r="B24" s="251">
        <v>28.2</v>
      </c>
      <c r="C24" s="251">
        <v>2.9</v>
      </c>
      <c r="D24" s="251">
        <v>31.1</v>
      </c>
      <c r="E24" s="251">
        <v>202</v>
      </c>
      <c r="F24" s="251">
        <v>150.3</v>
      </c>
      <c r="G24" s="252">
        <v>5705</v>
      </c>
      <c r="H24" s="252">
        <v>437</v>
      </c>
      <c r="I24" s="252">
        <v>6142</v>
      </c>
      <c r="J24" s="217"/>
    </row>
    <row r="25" spans="1:10" ht="12.75">
      <c r="A25" s="41">
        <v>2000</v>
      </c>
      <c r="B25" s="251">
        <v>30.92</v>
      </c>
      <c r="C25" s="251">
        <v>2.694</v>
      </c>
      <c r="D25" s="251">
        <f>SUM(B25:C25)</f>
        <v>33.614000000000004</v>
      </c>
      <c r="E25" s="251">
        <v>197.8</v>
      </c>
      <c r="F25" s="251">
        <v>152</v>
      </c>
      <c r="G25" s="252">
        <v>6115.2</v>
      </c>
      <c r="H25" s="252">
        <v>409.4</v>
      </c>
      <c r="I25" s="252">
        <f>SUM(G25:H25)</f>
        <v>6524.599999999999</v>
      </c>
      <c r="J25" s="217"/>
    </row>
    <row r="26" spans="1:10" ht="12.75">
      <c r="A26" s="8" t="s">
        <v>177</v>
      </c>
      <c r="B26" s="251">
        <v>42.828</v>
      </c>
      <c r="C26" s="251">
        <v>3.827</v>
      </c>
      <c r="D26" s="251">
        <v>46.655</v>
      </c>
      <c r="E26" s="251">
        <f>G26/B26</f>
        <v>190.44179041748387</v>
      </c>
      <c r="F26" s="251">
        <f>H26/C26</f>
        <v>126.14815782597336</v>
      </c>
      <c r="G26" s="252">
        <v>8156.241</v>
      </c>
      <c r="H26" s="252">
        <v>482.769</v>
      </c>
      <c r="I26" s="252">
        <v>8639.01</v>
      </c>
      <c r="J26" s="217"/>
    </row>
    <row r="27" spans="1:10" ht="13.5" thickBot="1">
      <c r="A27" s="14" t="s">
        <v>393</v>
      </c>
      <c r="B27" s="254">
        <v>28.117</v>
      </c>
      <c r="C27" s="254">
        <v>2.298</v>
      </c>
      <c r="D27" s="254">
        <v>30.415</v>
      </c>
      <c r="E27" s="254">
        <v>192.76267027065475</v>
      </c>
      <c r="F27" s="254">
        <v>142.5017406440383</v>
      </c>
      <c r="G27" s="255">
        <v>5419.908</v>
      </c>
      <c r="H27" s="255">
        <v>327.469</v>
      </c>
      <c r="I27" s="255">
        <v>5747.3769999999995</v>
      </c>
      <c r="J27" s="256"/>
    </row>
  </sheetData>
  <mergeCells count="6">
    <mergeCell ref="B6:D6"/>
    <mergeCell ref="E6:F6"/>
    <mergeCell ref="G6:I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  <ignoredErrors>
    <ignoredError sqref="A26:A27 A16" numberStoredAsText="1"/>
    <ignoredError sqref="D25:I25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811"/>
  <dimension ref="A1:H29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25.57421875" style="86" customWidth="1"/>
    <col min="2" max="3" width="14.7109375" style="86" customWidth="1"/>
    <col min="4" max="4" width="14.7109375" style="87" customWidth="1"/>
    <col min="5" max="6" width="14.7109375" style="86" customWidth="1"/>
    <col min="7" max="8" width="13.28125" style="86" customWidth="1"/>
    <col min="9" max="16384" width="11.421875" style="86" customWidth="1"/>
  </cols>
  <sheetData>
    <row r="1" spans="1:8" s="83" customFormat="1" ht="18">
      <c r="A1" s="790" t="s">
        <v>0</v>
      </c>
      <c r="B1" s="790"/>
      <c r="C1" s="790"/>
      <c r="D1" s="790"/>
      <c r="E1" s="49"/>
      <c r="F1" s="49"/>
      <c r="G1" s="49"/>
      <c r="H1" s="49"/>
    </row>
    <row r="3" spans="1:4" s="26" customFormat="1" ht="15">
      <c r="A3" s="789" t="s">
        <v>329</v>
      </c>
      <c r="B3" s="789"/>
      <c r="C3" s="789"/>
      <c r="D3" s="789"/>
    </row>
    <row r="4" spans="1:4" s="26" customFormat="1" ht="15">
      <c r="A4" s="789" t="s">
        <v>407</v>
      </c>
      <c r="B4" s="789"/>
      <c r="C4" s="789"/>
      <c r="D4" s="789"/>
    </row>
    <row r="5" spans="1:3" ht="12.75">
      <c r="A5" s="87"/>
      <c r="B5" s="87"/>
      <c r="C5" s="87"/>
    </row>
    <row r="6" spans="1:4" ht="12.75">
      <c r="A6" s="230" t="s">
        <v>230</v>
      </c>
      <c r="B6" s="19"/>
      <c r="C6" s="19" t="s">
        <v>92</v>
      </c>
      <c r="D6" s="132"/>
    </row>
    <row r="7" spans="1:4" ht="13.5" thickBot="1">
      <c r="A7" s="176" t="s">
        <v>233</v>
      </c>
      <c r="B7" s="90" t="s">
        <v>91</v>
      </c>
      <c r="C7" s="133" t="s">
        <v>94</v>
      </c>
      <c r="D7" s="91" t="s">
        <v>10</v>
      </c>
    </row>
    <row r="8" spans="1:4" ht="12.75">
      <c r="A8" s="135" t="s">
        <v>234</v>
      </c>
      <c r="B8" s="201">
        <v>1428</v>
      </c>
      <c r="C8" s="202" t="s">
        <v>74</v>
      </c>
      <c r="D8" s="201">
        <v>1428</v>
      </c>
    </row>
    <row r="9" spans="1:4" ht="12.75">
      <c r="A9" s="87" t="s">
        <v>235</v>
      </c>
      <c r="B9" s="206">
        <v>2633</v>
      </c>
      <c r="C9" s="203">
        <v>188</v>
      </c>
      <c r="D9" s="206">
        <v>2821</v>
      </c>
    </row>
    <row r="10" spans="1:4" ht="12.75">
      <c r="A10" s="87" t="s">
        <v>236</v>
      </c>
      <c r="B10" s="206">
        <v>2377</v>
      </c>
      <c r="C10" s="203">
        <v>61</v>
      </c>
      <c r="D10" s="206">
        <v>2438</v>
      </c>
    </row>
    <row r="11" spans="1:4" ht="12.75">
      <c r="A11" s="87" t="s">
        <v>237</v>
      </c>
      <c r="B11" s="206">
        <v>920</v>
      </c>
      <c r="C11" s="203">
        <v>4</v>
      </c>
      <c r="D11" s="206">
        <v>924</v>
      </c>
    </row>
    <row r="12" spans="1:4" ht="12.75">
      <c r="A12" s="87" t="s">
        <v>238</v>
      </c>
      <c r="B12" s="206">
        <v>435</v>
      </c>
      <c r="C12" s="202" t="s">
        <v>74</v>
      </c>
      <c r="D12" s="206">
        <v>435</v>
      </c>
    </row>
    <row r="13" spans="1:4" ht="12.75">
      <c r="A13" s="87" t="s">
        <v>239</v>
      </c>
      <c r="B13" s="206">
        <v>131</v>
      </c>
      <c r="C13" s="202" t="s">
        <v>74</v>
      </c>
      <c r="D13" s="206">
        <v>131</v>
      </c>
    </row>
    <row r="14" spans="1:4" ht="12.75">
      <c r="A14" s="87" t="s">
        <v>240</v>
      </c>
      <c r="B14" s="206">
        <v>115</v>
      </c>
      <c r="C14" s="203">
        <v>3</v>
      </c>
      <c r="D14" s="206">
        <v>118</v>
      </c>
    </row>
    <row r="15" spans="1:4" ht="12.75">
      <c r="A15" s="87" t="s">
        <v>241</v>
      </c>
      <c r="B15" s="206">
        <v>9184</v>
      </c>
      <c r="C15" s="203">
        <v>93</v>
      </c>
      <c r="D15" s="206">
        <v>9277</v>
      </c>
    </row>
    <row r="16" spans="1:4" ht="12.75">
      <c r="A16" s="87" t="s">
        <v>242</v>
      </c>
      <c r="B16" s="206">
        <v>159</v>
      </c>
      <c r="C16" s="203">
        <v>35</v>
      </c>
      <c r="D16" s="206">
        <v>194</v>
      </c>
    </row>
    <row r="17" spans="1:4" ht="12.75">
      <c r="A17" s="87" t="s">
        <v>243</v>
      </c>
      <c r="B17" s="206">
        <v>2546</v>
      </c>
      <c r="C17" s="203">
        <v>373</v>
      </c>
      <c r="D17" s="206">
        <v>2919</v>
      </c>
    </row>
    <row r="18" spans="1:4" ht="12.75">
      <c r="A18" s="87" t="s">
        <v>244</v>
      </c>
      <c r="B18" s="202" t="s">
        <v>74</v>
      </c>
      <c r="C18" s="202" t="s">
        <v>74</v>
      </c>
      <c r="D18" s="218" t="s">
        <v>74</v>
      </c>
    </row>
    <row r="19" spans="1:4" ht="12.75">
      <c r="A19" s="87" t="s">
        <v>245</v>
      </c>
      <c r="B19" s="206">
        <v>278</v>
      </c>
      <c r="C19" s="202" t="s">
        <v>74</v>
      </c>
      <c r="D19" s="206">
        <v>278</v>
      </c>
    </row>
    <row r="20" spans="1:4" ht="12.75">
      <c r="A20" s="87" t="s">
        <v>246</v>
      </c>
      <c r="B20" s="206">
        <v>7830</v>
      </c>
      <c r="C20" s="203">
        <v>1505</v>
      </c>
      <c r="D20" s="206">
        <v>9335</v>
      </c>
    </row>
    <row r="21" spans="1:4" ht="12.75">
      <c r="A21" s="87" t="s">
        <v>247</v>
      </c>
      <c r="B21" s="202" t="s">
        <v>74</v>
      </c>
      <c r="C21" s="202" t="s">
        <v>74</v>
      </c>
      <c r="D21" s="218" t="s">
        <v>74</v>
      </c>
    </row>
    <row r="22" spans="1:4" ht="12.75">
      <c r="A22" s="87" t="s">
        <v>248</v>
      </c>
      <c r="B22" s="202" t="s">
        <v>74</v>
      </c>
      <c r="C22" s="202" t="s">
        <v>74</v>
      </c>
      <c r="D22" s="218" t="s">
        <v>74</v>
      </c>
    </row>
    <row r="23" spans="1:4" ht="12.75">
      <c r="A23" s="87" t="s">
        <v>249</v>
      </c>
      <c r="B23" s="206">
        <v>81</v>
      </c>
      <c r="C23" s="203">
        <v>36</v>
      </c>
      <c r="D23" s="206">
        <v>117</v>
      </c>
    </row>
    <row r="24" spans="1:4" ht="12.75">
      <c r="A24" s="87" t="s">
        <v>250</v>
      </c>
      <c r="B24" s="202" t="s">
        <v>74</v>
      </c>
      <c r="C24" s="202" t="s">
        <v>74</v>
      </c>
      <c r="D24" s="218" t="s">
        <v>74</v>
      </c>
    </row>
    <row r="25" spans="1:4" ht="12.75">
      <c r="A25" s="87"/>
      <c r="B25" s="206"/>
      <c r="C25" s="203"/>
      <c r="D25" s="206"/>
    </row>
    <row r="26" spans="1:4" ht="12.75">
      <c r="A26" s="139" t="s">
        <v>324</v>
      </c>
      <c r="B26" s="222">
        <v>28117</v>
      </c>
      <c r="C26" s="223">
        <v>2298</v>
      </c>
      <c r="D26" s="222">
        <v>30415</v>
      </c>
    </row>
    <row r="27" spans="1:4" ht="12.75">
      <c r="A27" s="87" t="s">
        <v>252</v>
      </c>
      <c r="B27" s="202" t="s">
        <v>74</v>
      </c>
      <c r="C27" s="202" t="s">
        <v>74</v>
      </c>
      <c r="D27" s="218" t="s">
        <v>74</v>
      </c>
    </row>
    <row r="28" spans="1:4" ht="12.75">
      <c r="A28" s="87"/>
      <c r="B28" s="206"/>
      <c r="C28" s="203"/>
      <c r="D28" s="206"/>
    </row>
    <row r="29" spans="1:4" ht="13.5" thickBot="1">
      <c r="A29" s="143" t="s">
        <v>254</v>
      </c>
      <c r="B29" s="226">
        <v>28117</v>
      </c>
      <c r="C29" s="227">
        <v>2298</v>
      </c>
      <c r="D29" s="226">
        <v>30415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82"/>
  <dimension ref="A1:H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57421875" style="86" customWidth="1"/>
    <col min="2" max="5" width="14.7109375" style="86" customWidth="1"/>
    <col min="6" max="6" width="14.7109375" style="87" customWidth="1"/>
    <col min="7" max="8" width="13.28125" style="86" customWidth="1"/>
    <col min="9" max="16384" width="11.421875" style="86" customWidth="1"/>
  </cols>
  <sheetData>
    <row r="1" spans="1:8" s="83" customFormat="1" ht="18">
      <c r="A1" s="790" t="s">
        <v>0</v>
      </c>
      <c r="B1" s="790"/>
      <c r="C1" s="790"/>
      <c r="D1" s="790"/>
      <c r="E1" s="790"/>
      <c r="F1" s="790"/>
      <c r="G1" s="49"/>
      <c r="H1" s="49"/>
    </row>
    <row r="3" spans="1:6" ht="15">
      <c r="A3" s="789" t="s">
        <v>408</v>
      </c>
      <c r="B3" s="789"/>
      <c r="C3" s="789"/>
      <c r="D3" s="789"/>
      <c r="E3" s="789"/>
      <c r="F3" s="789"/>
    </row>
    <row r="4" spans="1:2" ht="12.75">
      <c r="A4" s="196"/>
      <c r="B4" s="87"/>
    </row>
    <row r="5" spans="1:6" ht="12.75">
      <c r="A5" s="230" t="s">
        <v>230</v>
      </c>
      <c r="B5" s="783" t="s">
        <v>52</v>
      </c>
      <c r="C5" s="784"/>
      <c r="D5" s="755"/>
      <c r="E5" s="783" t="s">
        <v>232</v>
      </c>
      <c r="F5" s="784"/>
    </row>
    <row r="6" spans="1:6" ht="12.75">
      <c r="A6" s="176" t="s">
        <v>233</v>
      </c>
      <c r="B6" s="19"/>
      <c r="C6" s="19" t="s">
        <v>92</v>
      </c>
      <c r="D6" s="19"/>
      <c r="E6" s="19"/>
      <c r="F6" s="132" t="s">
        <v>92</v>
      </c>
    </row>
    <row r="7" spans="1:6" ht="13.5" thickBot="1">
      <c r="A7" s="176"/>
      <c r="B7" s="90" t="s">
        <v>91</v>
      </c>
      <c r="C7" s="133" t="s">
        <v>94</v>
      </c>
      <c r="D7" s="90" t="s">
        <v>10</v>
      </c>
      <c r="E7" s="90" t="s">
        <v>91</v>
      </c>
      <c r="F7" s="134" t="s">
        <v>94</v>
      </c>
    </row>
    <row r="8" spans="1:6" ht="12.75">
      <c r="A8" s="135" t="s">
        <v>234</v>
      </c>
      <c r="B8" s="205">
        <v>162.155</v>
      </c>
      <c r="C8" s="202" t="s">
        <v>74</v>
      </c>
      <c r="D8" s="231">
        <v>162.155</v>
      </c>
      <c r="E8" s="231">
        <v>113.55392156862744</v>
      </c>
      <c r="F8" s="218" t="s">
        <v>74</v>
      </c>
    </row>
    <row r="9" spans="1:6" ht="12.75">
      <c r="A9" s="87" t="s">
        <v>235</v>
      </c>
      <c r="B9" s="208">
        <v>268.631</v>
      </c>
      <c r="C9" s="204">
        <v>19.961</v>
      </c>
      <c r="D9" s="204">
        <v>288.592</v>
      </c>
      <c r="E9" s="204">
        <v>102.02468666919863</v>
      </c>
      <c r="F9" s="208">
        <v>106.17553191489361</v>
      </c>
    </row>
    <row r="10" spans="1:6" ht="12.75">
      <c r="A10" s="87" t="s">
        <v>236</v>
      </c>
      <c r="B10" s="208">
        <v>342.65900000000005</v>
      </c>
      <c r="C10" s="204">
        <v>6.305</v>
      </c>
      <c r="D10" s="204">
        <v>348.96400000000006</v>
      </c>
      <c r="E10" s="204">
        <v>144.15607909129156</v>
      </c>
      <c r="F10" s="208">
        <v>103.36065573770492</v>
      </c>
    </row>
    <row r="11" spans="1:6" ht="12.75">
      <c r="A11" s="87" t="s">
        <v>237</v>
      </c>
      <c r="B11" s="208">
        <v>160.216</v>
      </c>
      <c r="C11" s="204">
        <v>0.2</v>
      </c>
      <c r="D11" s="204">
        <v>160.416</v>
      </c>
      <c r="E11" s="204">
        <v>174.1478260869565</v>
      </c>
      <c r="F11" s="208">
        <v>50</v>
      </c>
    </row>
    <row r="12" spans="1:6" ht="12.75">
      <c r="A12" s="87" t="s">
        <v>238</v>
      </c>
      <c r="B12" s="208">
        <v>109.359</v>
      </c>
      <c r="C12" s="202" t="s">
        <v>74</v>
      </c>
      <c r="D12" s="204">
        <v>109.359</v>
      </c>
      <c r="E12" s="204">
        <v>251.4</v>
      </c>
      <c r="F12" s="218" t="s">
        <v>74</v>
      </c>
    </row>
    <row r="13" spans="1:6" ht="12.75">
      <c r="A13" s="87" t="s">
        <v>239</v>
      </c>
      <c r="B13" s="208">
        <v>26.576</v>
      </c>
      <c r="C13" s="202" t="s">
        <v>74</v>
      </c>
      <c r="D13" s="204">
        <v>26.576</v>
      </c>
      <c r="E13" s="204">
        <v>202.87022900763358</v>
      </c>
      <c r="F13" s="218" t="s">
        <v>74</v>
      </c>
    </row>
    <row r="14" spans="1:6" ht="12.75">
      <c r="A14" s="87" t="s">
        <v>240</v>
      </c>
      <c r="B14" s="208">
        <v>20.34</v>
      </c>
      <c r="C14" s="204">
        <v>0.45</v>
      </c>
      <c r="D14" s="204">
        <v>20.79</v>
      </c>
      <c r="E14" s="204">
        <v>176.8695652173913</v>
      </c>
      <c r="F14" s="208">
        <v>150</v>
      </c>
    </row>
    <row r="15" spans="1:6" ht="12.75">
      <c r="A15" s="87" t="s">
        <v>241</v>
      </c>
      <c r="B15" s="208">
        <v>2127.4</v>
      </c>
      <c r="C15" s="204">
        <v>16.104</v>
      </c>
      <c r="D15" s="204">
        <v>2143.504</v>
      </c>
      <c r="E15" s="204">
        <v>231.64198606271776</v>
      </c>
      <c r="F15" s="208">
        <v>173.16129032258064</v>
      </c>
    </row>
    <row r="16" spans="1:6" ht="12.75">
      <c r="A16" s="87" t="s">
        <v>242</v>
      </c>
      <c r="B16" s="208">
        <v>30.576</v>
      </c>
      <c r="C16" s="204">
        <v>5.14</v>
      </c>
      <c r="D16" s="204">
        <v>35.716</v>
      </c>
      <c r="E16" s="204">
        <v>192.30188679245282</v>
      </c>
      <c r="F16" s="208">
        <v>146.85714285714286</v>
      </c>
    </row>
    <row r="17" spans="1:6" ht="12.75">
      <c r="A17" s="87" t="s">
        <v>243</v>
      </c>
      <c r="B17" s="208">
        <v>428.13</v>
      </c>
      <c r="C17" s="204">
        <v>50.727</v>
      </c>
      <c r="D17" s="204">
        <v>478.85699999999997</v>
      </c>
      <c r="E17" s="204">
        <v>168.1578947368421</v>
      </c>
      <c r="F17" s="208">
        <v>135.99731903485255</v>
      </c>
    </row>
    <row r="18" spans="1:6" ht="12.75">
      <c r="A18" s="87" t="s">
        <v>244</v>
      </c>
      <c r="B18" s="202" t="s">
        <v>74</v>
      </c>
      <c r="C18" s="202" t="s">
        <v>74</v>
      </c>
      <c r="D18" s="202" t="s">
        <v>74</v>
      </c>
      <c r="E18" s="202" t="s">
        <v>74</v>
      </c>
      <c r="F18" s="218" t="s">
        <v>74</v>
      </c>
    </row>
    <row r="19" spans="1:6" ht="12.75">
      <c r="A19" s="87" t="s">
        <v>245</v>
      </c>
      <c r="B19" s="208">
        <v>38.748</v>
      </c>
      <c r="C19" s="202" t="s">
        <v>74</v>
      </c>
      <c r="D19" s="204">
        <v>38.748</v>
      </c>
      <c r="E19" s="204">
        <v>139.38129496402877</v>
      </c>
      <c r="F19" s="218" t="s">
        <v>74</v>
      </c>
    </row>
    <row r="20" spans="1:6" ht="12.75">
      <c r="A20" s="87" t="s">
        <v>246</v>
      </c>
      <c r="B20" s="208">
        <v>1686.9219999999998</v>
      </c>
      <c r="C20" s="204">
        <v>221.35</v>
      </c>
      <c r="D20" s="204">
        <v>1908.2719999999997</v>
      </c>
      <c r="E20" s="204">
        <v>215.44342273307788</v>
      </c>
      <c r="F20" s="208">
        <v>147.0764119601329</v>
      </c>
    </row>
    <row r="21" spans="1:6" ht="12.75">
      <c r="A21" s="87" t="s">
        <v>247</v>
      </c>
      <c r="B21" s="202" t="s">
        <v>74</v>
      </c>
      <c r="C21" s="202" t="s">
        <v>74</v>
      </c>
      <c r="D21" s="202" t="s">
        <v>74</v>
      </c>
      <c r="E21" s="202" t="s">
        <v>74</v>
      </c>
      <c r="F21" s="218" t="s">
        <v>74</v>
      </c>
    </row>
    <row r="22" spans="1:6" ht="12.75">
      <c r="A22" s="87" t="s">
        <v>248</v>
      </c>
      <c r="B22" s="202" t="s">
        <v>74</v>
      </c>
      <c r="C22" s="202" t="s">
        <v>74</v>
      </c>
      <c r="D22" s="202" t="s">
        <v>74</v>
      </c>
      <c r="E22" s="202" t="s">
        <v>74</v>
      </c>
      <c r="F22" s="218" t="s">
        <v>74</v>
      </c>
    </row>
    <row r="23" spans="1:6" ht="12.75">
      <c r="A23" s="87" t="s">
        <v>249</v>
      </c>
      <c r="B23" s="208">
        <v>18.196</v>
      </c>
      <c r="C23" s="204">
        <v>7.232</v>
      </c>
      <c r="D23" s="204">
        <v>25.428</v>
      </c>
      <c r="E23" s="204">
        <v>224.64197530864197</v>
      </c>
      <c r="F23" s="208">
        <v>200.88888888888889</v>
      </c>
    </row>
    <row r="24" spans="1:6" ht="12.75">
      <c r="A24" s="87" t="s">
        <v>250</v>
      </c>
      <c r="B24" s="202" t="s">
        <v>74</v>
      </c>
      <c r="C24" s="202" t="s">
        <v>74</v>
      </c>
      <c r="D24" s="202" t="s">
        <v>74</v>
      </c>
      <c r="E24" s="202" t="s">
        <v>74</v>
      </c>
      <c r="F24" s="218" t="s">
        <v>74</v>
      </c>
    </row>
    <row r="25" spans="1:6" ht="12.75">
      <c r="A25" s="87"/>
      <c r="B25" s="208"/>
      <c r="C25" s="204"/>
      <c r="D25" s="204"/>
      <c r="E25" s="204"/>
      <c r="F25" s="208"/>
    </row>
    <row r="26" spans="1:6" ht="12.75">
      <c r="A26" s="139" t="s">
        <v>324</v>
      </c>
      <c r="B26" s="225">
        <v>5419.908</v>
      </c>
      <c r="C26" s="225">
        <v>327.469</v>
      </c>
      <c r="D26" s="225">
        <v>5747.3769999999995</v>
      </c>
      <c r="E26" s="225">
        <v>192.76267027065475</v>
      </c>
      <c r="F26" s="224">
        <v>142.5017406440383</v>
      </c>
    </row>
    <row r="27" spans="1:6" ht="12.75">
      <c r="A27" s="87" t="s">
        <v>252</v>
      </c>
      <c r="B27" s="202" t="s">
        <v>74</v>
      </c>
      <c r="C27" s="202" t="s">
        <v>74</v>
      </c>
      <c r="D27" s="202" t="s">
        <v>74</v>
      </c>
      <c r="E27" s="202" t="s">
        <v>74</v>
      </c>
      <c r="F27" s="218" t="s">
        <v>74</v>
      </c>
    </row>
    <row r="28" spans="1:6" ht="12.75">
      <c r="A28" s="87"/>
      <c r="B28" s="204"/>
      <c r="C28" s="204"/>
      <c r="D28" s="204"/>
      <c r="E28" s="204"/>
      <c r="F28" s="208"/>
    </row>
    <row r="29" spans="1:6" ht="13.5" thickBot="1">
      <c r="A29" s="143" t="s">
        <v>254</v>
      </c>
      <c r="B29" s="229">
        <v>5419.908</v>
      </c>
      <c r="C29" s="229">
        <v>327.469</v>
      </c>
      <c r="D29" s="229">
        <v>5747.3769999999995</v>
      </c>
      <c r="E29" s="229">
        <v>192.76267027065475</v>
      </c>
      <c r="F29" s="228">
        <v>142.5017406440383</v>
      </c>
    </row>
    <row r="30" ht="12.75">
      <c r="D30" s="232"/>
    </row>
    <row r="31" ht="12.75">
      <c r="E31" s="232"/>
    </row>
  </sheetData>
  <mergeCells count="4">
    <mergeCell ref="E5:F5"/>
    <mergeCell ref="B5:D5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 transitionEvaluation="1"/>
  <dimension ref="A1:F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7109375" style="680" customWidth="1"/>
    <col min="2" max="5" width="19.00390625" style="680" customWidth="1"/>
    <col min="6" max="6" width="17.7109375" style="680" customWidth="1"/>
    <col min="7" max="16384" width="12.57421875" style="680" customWidth="1"/>
  </cols>
  <sheetData>
    <row r="1" spans="1:6" s="679" customFormat="1" ht="18">
      <c r="A1" s="779" t="s">
        <v>0</v>
      </c>
      <c r="B1" s="779"/>
      <c r="C1" s="779"/>
      <c r="D1" s="779"/>
      <c r="E1" s="779"/>
      <c r="F1" s="779"/>
    </row>
    <row r="3" spans="1:6" ht="15">
      <c r="A3" s="788" t="s">
        <v>340</v>
      </c>
      <c r="B3" s="788"/>
      <c r="C3" s="788"/>
      <c r="D3" s="788"/>
      <c r="E3" s="788"/>
      <c r="F3" s="788"/>
    </row>
    <row r="4" ht="12.75">
      <c r="B4" s="680" t="s">
        <v>25</v>
      </c>
    </row>
    <row r="5" spans="1:6" ht="12.75">
      <c r="A5" s="681"/>
      <c r="B5" s="682" t="s">
        <v>12</v>
      </c>
      <c r="C5" s="786" t="s">
        <v>13</v>
      </c>
      <c r="D5" s="787"/>
      <c r="E5" s="787"/>
      <c r="F5" s="787"/>
    </row>
    <row r="6" spans="1:6" ht="12.75">
      <c r="A6" s="683" t="s">
        <v>1</v>
      </c>
      <c r="B6" s="684" t="s">
        <v>14</v>
      </c>
      <c r="C6" s="684" t="s">
        <v>15</v>
      </c>
      <c r="D6" s="684" t="s">
        <v>15</v>
      </c>
      <c r="E6" s="684" t="s">
        <v>15</v>
      </c>
      <c r="F6" s="685" t="s">
        <v>16</v>
      </c>
    </row>
    <row r="7" spans="1:6" ht="13.5" thickBot="1">
      <c r="A7" s="686"/>
      <c r="B7" s="684" t="s">
        <v>17</v>
      </c>
      <c r="C7" s="684" t="s">
        <v>18</v>
      </c>
      <c r="D7" s="684" t="s">
        <v>19</v>
      </c>
      <c r="E7" s="684" t="s">
        <v>20</v>
      </c>
      <c r="F7" s="685" t="s">
        <v>21</v>
      </c>
    </row>
    <row r="8" spans="1:6" ht="12.75">
      <c r="A8" s="37">
        <v>1985</v>
      </c>
      <c r="B8" s="687">
        <v>19783</v>
      </c>
      <c r="C8" s="687">
        <v>149</v>
      </c>
      <c r="D8" s="687">
        <v>777</v>
      </c>
      <c r="E8" s="688">
        <v>927</v>
      </c>
      <c r="F8" s="689">
        <v>2504</v>
      </c>
    </row>
    <row r="9" spans="1:6" ht="12.75">
      <c r="A9" s="41">
        <v>1986</v>
      </c>
      <c r="B9" s="690">
        <v>24333</v>
      </c>
      <c r="C9" s="690">
        <v>2057</v>
      </c>
      <c r="D9" s="690">
        <v>5377</v>
      </c>
      <c r="E9" s="691">
        <v>1473</v>
      </c>
      <c r="F9" s="692">
        <v>4624</v>
      </c>
    </row>
    <row r="10" spans="1:6" ht="12.75">
      <c r="A10" s="41">
        <v>1987</v>
      </c>
      <c r="B10" s="690">
        <v>34256</v>
      </c>
      <c r="C10" s="690">
        <v>9763</v>
      </c>
      <c r="D10" s="690">
        <v>7870</v>
      </c>
      <c r="E10" s="691">
        <v>1213</v>
      </c>
      <c r="F10" s="692">
        <v>5878</v>
      </c>
    </row>
    <row r="11" spans="1:6" ht="12.75">
      <c r="A11" s="41">
        <v>1988</v>
      </c>
      <c r="B11" s="690">
        <v>59444</v>
      </c>
      <c r="C11" s="690">
        <v>21379</v>
      </c>
      <c r="D11" s="690">
        <v>19678</v>
      </c>
      <c r="E11" s="691">
        <v>1758</v>
      </c>
      <c r="F11" s="692">
        <v>7315</v>
      </c>
    </row>
    <row r="12" spans="1:6" ht="12.75">
      <c r="A12" s="41">
        <v>1989</v>
      </c>
      <c r="B12" s="690">
        <v>67425</v>
      </c>
      <c r="C12" s="690">
        <v>40409</v>
      </c>
      <c r="D12" s="690">
        <v>6486</v>
      </c>
      <c r="E12" s="691">
        <v>3898</v>
      </c>
      <c r="F12" s="692">
        <v>6013</v>
      </c>
    </row>
    <row r="13" spans="1:6" ht="12.75">
      <c r="A13" s="41">
        <v>1990</v>
      </c>
      <c r="B13" s="690">
        <v>85376</v>
      </c>
      <c r="C13" s="690">
        <v>61304</v>
      </c>
      <c r="D13" s="690">
        <v>2814</v>
      </c>
      <c r="E13" s="691">
        <v>5504</v>
      </c>
      <c r="F13" s="692">
        <v>5060</v>
      </c>
    </row>
    <row r="14" spans="1:6" ht="12.75">
      <c r="A14" s="45" t="s">
        <v>23</v>
      </c>
      <c r="B14" s="690">
        <v>93960</v>
      </c>
      <c r="C14" s="690">
        <v>56380</v>
      </c>
      <c r="D14" s="690">
        <v>5487</v>
      </c>
      <c r="E14" s="690">
        <v>9668</v>
      </c>
      <c r="F14" s="693">
        <v>5962</v>
      </c>
    </row>
    <row r="15" spans="1:6" ht="12.75">
      <c r="A15" s="41">
        <v>1992</v>
      </c>
      <c r="B15" s="690">
        <v>138717</v>
      </c>
      <c r="C15" s="690">
        <v>78388</v>
      </c>
      <c r="D15" s="690">
        <v>3977</v>
      </c>
      <c r="E15" s="690">
        <v>24087</v>
      </c>
      <c r="F15" s="693">
        <v>6856</v>
      </c>
    </row>
    <row r="16" spans="1:6" ht="12.75">
      <c r="A16" s="41">
        <v>1993</v>
      </c>
      <c r="B16" s="690">
        <v>142620</v>
      </c>
      <c r="C16" s="690">
        <v>50450</v>
      </c>
      <c r="D16" s="690">
        <v>4993</v>
      </c>
      <c r="E16" s="690">
        <v>45865</v>
      </c>
      <c r="F16" s="693">
        <v>10304</v>
      </c>
    </row>
    <row r="17" spans="1:6" ht="12.75">
      <c r="A17" s="41">
        <v>1994</v>
      </c>
      <c r="B17" s="690">
        <v>192313</v>
      </c>
      <c r="C17" s="690">
        <v>49804</v>
      </c>
      <c r="D17" s="690">
        <v>4804</v>
      </c>
      <c r="E17" s="690">
        <v>83317</v>
      </c>
      <c r="F17" s="693">
        <v>14302</v>
      </c>
    </row>
    <row r="18" spans="1:6" ht="12.75">
      <c r="A18" s="41">
        <v>1995</v>
      </c>
      <c r="B18" s="690">
        <v>245404</v>
      </c>
      <c r="C18" s="690">
        <v>64668</v>
      </c>
      <c r="D18" s="690">
        <v>7732</v>
      </c>
      <c r="E18" s="691">
        <v>108417</v>
      </c>
      <c r="F18" s="692">
        <v>79226</v>
      </c>
    </row>
    <row r="19" spans="1:6" ht="12.75">
      <c r="A19" s="41">
        <v>1996</v>
      </c>
      <c r="B19" s="690">
        <v>315739</v>
      </c>
      <c r="C19" s="690">
        <v>74773</v>
      </c>
      <c r="D19" s="690">
        <v>12917</v>
      </c>
      <c r="E19" s="690">
        <v>160993</v>
      </c>
      <c r="F19" s="693">
        <v>35995</v>
      </c>
    </row>
    <row r="20" spans="1:6" ht="12.75">
      <c r="A20" s="41">
        <v>1997</v>
      </c>
      <c r="B20" s="690">
        <v>437829</v>
      </c>
      <c r="C20" s="690">
        <v>115994</v>
      </c>
      <c r="D20" s="690">
        <v>16184</v>
      </c>
      <c r="E20" s="690">
        <v>186410</v>
      </c>
      <c r="F20" s="693">
        <v>48252</v>
      </c>
    </row>
    <row r="21" spans="1:6" ht="12.75">
      <c r="A21" s="41">
        <v>1998</v>
      </c>
      <c r="B21" s="690">
        <v>461474.531048</v>
      </c>
      <c r="C21" s="690">
        <v>118167.035588</v>
      </c>
      <c r="D21" s="690">
        <v>15821.85231</v>
      </c>
      <c r="E21" s="690">
        <v>209735.83041</v>
      </c>
      <c r="F21" s="693">
        <v>49095.23879</v>
      </c>
    </row>
    <row r="22" spans="1:6" ht="12.75">
      <c r="A22" s="41">
        <v>1999</v>
      </c>
      <c r="B22" s="690">
        <v>607151</v>
      </c>
      <c r="C22" s="690">
        <v>147681</v>
      </c>
      <c r="D22" s="690">
        <v>17786</v>
      </c>
      <c r="E22" s="690">
        <v>313823</v>
      </c>
      <c r="F22" s="693">
        <v>53265</v>
      </c>
    </row>
    <row r="23" spans="1:6" ht="12.75">
      <c r="A23" s="41">
        <v>2000</v>
      </c>
      <c r="B23" s="690">
        <v>646935.567</v>
      </c>
      <c r="C23" s="690">
        <v>136862.912</v>
      </c>
      <c r="D23" s="690">
        <v>18036.364</v>
      </c>
      <c r="E23" s="690">
        <v>329895.307</v>
      </c>
      <c r="F23" s="693">
        <v>63987.197</v>
      </c>
    </row>
    <row r="24" spans="1:6" ht="12.75">
      <c r="A24" s="41" t="s">
        <v>177</v>
      </c>
      <c r="B24" s="690">
        <v>675023.242</v>
      </c>
      <c r="C24" s="690">
        <v>109596.791</v>
      </c>
      <c r="D24" s="690">
        <v>21584.949</v>
      </c>
      <c r="E24" s="690">
        <v>364140.326</v>
      </c>
      <c r="F24" s="693">
        <v>67097.077</v>
      </c>
    </row>
    <row r="25" spans="1:6" ht="13.5" thickBot="1">
      <c r="A25" s="14" t="s">
        <v>442</v>
      </c>
      <c r="B25" s="694">
        <v>745416.003</v>
      </c>
      <c r="C25" s="694">
        <v>124965.87</v>
      </c>
      <c r="D25" s="694">
        <v>23494.976</v>
      </c>
      <c r="E25" s="694">
        <v>391742.854</v>
      </c>
      <c r="F25" s="695">
        <v>64163.562</v>
      </c>
    </row>
    <row r="26" ht="12.75">
      <c r="A26" s="680" t="s">
        <v>22</v>
      </c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951"/>
  <dimension ref="A1:J6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86" customWidth="1"/>
    <col min="2" max="6" width="13.7109375" style="86" customWidth="1"/>
    <col min="7" max="8" width="11.7109375" style="86" customWidth="1"/>
    <col min="9" max="9" width="10.57421875" style="87" customWidth="1"/>
    <col min="10" max="10" width="10.57421875" style="86" customWidth="1"/>
    <col min="11" max="16384" width="11.421875" style="86" customWidth="1"/>
  </cols>
  <sheetData>
    <row r="1" spans="1:9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790"/>
    </row>
    <row r="3" spans="1:9" s="26" customFormat="1" ht="15">
      <c r="A3" s="782" t="s">
        <v>365</v>
      </c>
      <c r="B3" s="782"/>
      <c r="C3" s="782"/>
      <c r="D3" s="782"/>
      <c r="E3" s="782"/>
      <c r="F3" s="782"/>
      <c r="G3" s="782"/>
      <c r="H3" s="782"/>
      <c r="I3" s="782"/>
    </row>
    <row r="4" spans="1:9" s="26" customFormat="1" ht="15.75" customHeight="1">
      <c r="A4" s="789" t="s">
        <v>409</v>
      </c>
      <c r="B4" s="789"/>
      <c r="C4" s="789"/>
      <c r="D4" s="789"/>
      <c r="E4" s="789"/>
      <c r="F4" s="789"/>
      <c r="G4" s="789"/>
      <c r="H4" s="789"/>
      <c r="I4" s="789"/>
    </row>
    <row r="5" spans="1:10" ht="15.75" customHeight="1">
      <c r="A5" s="196"/>
      <c r="B5" s="87"/>
      <c r="J5" s="87"/>
    </row>
    <row r="6" spans="1:10" ht="12.75">
      <c r="A6" s="197" t="s">
        <v>257</v>
      </c>
      <c r="B6" s="783" t="s">
        <v>330</v>
      </c>
      <c r="C6" s="784"/>
      <c r="D6" s="755"/>
      <c r="E6" s="783" t="s">
        <v>232</v>
      </c>
      <c r="F6" s="755"/>
      <c r="G6" s="783" t="s">
        <v>52</v>
      </c>
      <c r="H6" s="784"/>
      <c r="I6" s="784"/>
      <c r="J6" s="87"/>
    </row>
    <row r="7" spans="1:10" ht="12.75">
      <c r="A7" s="176" t="s">
        <v>258</v>
      </c>
      <c r="B7" s="829" t="s">
        <v>91</v>
      </c>
      <c r="C7" s="198" t="s">
        <v>92</v>
      </c>
      <c r="D7" s="829" t="s">
        <v>331</v>
      </c>
      <c r="E7" s="829" t="s">
        <v>91</v>
      </c>
      <c r="F7" s="198" t="s">
        <v>92</v>
      </c>
      <c r="G7" s="829" t="s">
        <v>91</v>
      </c>
      <c r="H7" s="198" t="s">
        <v>92</v>
      </c>
      <c r="I7" s="757" t="s">
        <v>10</v>
      </c>
      <c r="J7" s="87"/>
    </row>
    <row r="8" spans="1:10" ht="13.5" thickBot="1">
      <c r="A8" s="195"/>
      <c r="B8" s="830"/>
      <c r="C8" s="58" t="s">
        <v>94</v>
      </c>
      <c r="D8" s="831"/>
      <c r="E8" s="831"/>
      <c r="F8" s="58" t="s">
        <v>94</v>
      </c>
      <c r="G8" s="831"/>
      <c r="H8" s="58" t="s">
        <v>94</v>
      </c>
      <c r="I8" s="759"/>
      <c r="J8" s="87"/>
    </row>
    <row r="9" spans="1:9" ht="12.75">
      <c r="A9" s="135" t="s">
        <v>259</v>
      </c>
      <c r="B9" s="201">
        <v>217</v>
      </c>
      <c r="C9" s="202" t="s">
        <v>74</v>
      </c>
      <c r="D9" s="203">
        <v>217</v>
      </c>
      <c r="E9" s="204">
        <v>109.83870967741936</v>
      </c>
      <c r="F9" s="202" t="s">
        <v>74</v>
      </c>
      <c r="G9" s="204">
        <v>23.835</v>
      </c>
      <c r="H9" s="202" t="s">
        <v>74</v>
      </c>
      <c r="I9" s="205">
        <v>23.835</v>
      </c>
    </row>
    <row r="10" spans="1:9" ht="12.75">
      <c r="A10" s="87" t="s">
        <v>260</v>
      </c>
      <c r="B10" s="206">
        <v>1204</v>
      </c>
      <c r="C10" s="202" t="s">
        <v>74</v>
      </c>
      <c r="D10" s="203">
        <v>1204</v>
      </c>
      <c r="E10" s="207">
        <v>114.49003322259136</v>
      </c>
      <c r="F10" s="202" t="s">
        <v>74</v>
      </c>
      <c r="G10" s="204">
        <v>137.846</v>
      </c>
      <c r="H10" s="202" t="s">
        <v>74</v>
      </c>
      <c r="I10" s="208">
        <v>137.846</v>
      </c>
    </row>
    <row r="11" spans="1:9" ht="12.75">
      <c r="A11" s="87" t="s">
        <v>261</v>
      </c>
      <c r="B11" s="206">
        <v>1</v>
      </c>
      <c r="C11" s="202" t="s">
        <v>74</v>
      </c>
      <c r="D11" s="203">
        <v>1</v>
      </c>
      <c r="E11" s="208">
        <v>100</v>
      </c>
      <c r="F11" s="202" t="s">
        <v>74</v>
      </c>
      <c r="G11" s="204">
        <v>0.1</v>
      </c>
      <c r="H11" s="202" t="s">
        <v>74</v>
      </c>
      <c r="I11" s="208">
        <v>0.1</v>
      </c>
    </row>
    <row r="12" spans="1:9" ht="12.75">
      <c r="A12" s="87" t="s">
        <v>262</v>
      </c>
      <c r="B12" s="206">
        <v>6</v>
      </c>
      <c r="C12" s="202" t="s">
        <v>74</v>
      </c>
      <c r="D12" s="203">
        <v>6</v>
      </c>
      <c r="E12" s="207">
        <v>62.333333333333336</v>
      </c>
      <c r="F12" s="202" t="s">
        <v>74</v>
      </c>
      <c r="G12" s="204">
        <v>0.374</v>
      </c>
      <c r="H12" s="202" t="s">
        <v>74</v>
      </c>
      <c r="I12" s="208">
        <v>0.374</v>
      </c>
    </row>
    <row r="13" spans="1:9" s="211" customFormat="1" ht="12.75">
      <c r="A13" s="196" t="s">
        <v>263</v>
      </c>
      <c r="B13" s="209">
        <v>1428</v>
      </c>
      <c r="C13" s="16" t="s">
        <v>74</v>
      </c>
      <c r="D13" s="209">
        <v>1428</v>
      </c>
      <c r="E13" s="210">
        <v>113.55392156862744</v>
      </c>
      <c r="F13" s="16" t="s">
        <v>74</v>
      </c>
      <c r="G13" s="112">
        <v>162.155</v>
      </c>
      <c r="H13" s="16" t="s">
        <v>74</v>
      </c>
      <c r="I13" s="210">
        <v>162.155</v>
      </c>
    </row>
    <row r="14" spans="1:9" ht="12.75">
      <c r="A14" s="87"/>
      <c r="B14" s="206"/>
      <c r="C14" s="206"/>
      <c r="D14" s="203"/>
      <c r="E14" s="208"/>
      <c r="F14" s="208"/>
      <c r="G14" s="204"/>
      <c r="H14" s="204"/>
      <c r="I14" s="208"/>
    </row>
    <row r="15" spans="1:9" ht="12.75">
      <c r="A15" s="196" t="s">
        <v>264</v>
      </c>
      <c r="B15" s="212">
        <v>2633</v>
      </c>
      <c r="C15" s="212">
        <v>188</v>
      </c>
      <c r="D15" s="209">
        <v>2821</v>
      </c>
      <c r="E15" s="112">
        <v>102.02468666919863</v>
      </c>
      <c r="F15" s="213">
        <v>106.17553191489361</v>
      </c>
      <c r="G15" s="112">
        <v>268.631</v>
      </c>
      <c r="H15" s="112">
        <v>19.961</v>
      </c>
      <c r="I15" s="210">
        <v>288.592</v>
      </c>
    </row>
    <row r="16" spans="1:9" ht="12.75">
      <c r="A16" s="87"/>
      <c r="B16" s="206"/>
      <c r="C16" s="206"/>
      <c r="D16" s="203"/>
      <c r="E16" s="208"/>
      <c r="F16" s="208"/>
      <c r="G16" s="204"/>
      <c r="H16" s="204"/>
      <c r="I16" s="208"/>
    </row>
    <row r="17" spans="1:9" ht="12.75">
      <c r="A17" s="196" t="s">
        <v>265</v>
      </c>
      <c r="B17" s="212">
        <v>2377</v>
      </c>
      <c r="C17" s="212">
        <v>61</v>
      </c>
      <c r="D17" s="209">
        <v>2438</v>
      </c>
      <c r="E17" s="112">
        <v>144.15607909129156</v>
      </c>
      <c r="F17" s="213">
        <v>103.36065573770492</v>
      </c>
      <c r="G17" s="112">
        <v>342.65900000000005</v>
      </c>
      <c r="H17" s="112">
        <v>6.305</v>
      </c>
      <c r="I17" s="210">
        <v>348.96400000000006</v>
      </c>
    </row>
    <row r="18" spans="1:9" ht="12.75">
      <c r="A18" s="87"/>
      <c r="B18" s="206"/>
      <c r="C18" s="206"/>
      <c r="D18" s="203"/>
      <c r="E18" s="208"/>
      <c r="F18" s="208"/>
      <c r="G18" s="204"/>
      <c r="H18" s="204"/>
      <c r="I18" s="208"/>
    </row>
    <row r="19" spans="1:9" ht="12.75">
      <c r="A19" s="87" t="s">
        <v>266</v>
      </c>
      <c r="B19" s="206">
        <v>261</v>
      </c>
      <c r="C19" s="202" t="s">
        <v>74</v>
      </c>
      <c r="D19" s="203">
        <v>261</v>
      </c>
      <c r="E19" s="207">
        <v>188.42911877394636</v>
      </c>
      <c r="F19" s="202" t="s">
        <v>74</v>
      </c>
      <c r="G19" s="204">
        <v>49.18</v>
      </c>
      <c r="H19" s="202" t="s">
        <v>74</v>
      </c>
      <c r="I19" s="208">
        <v>49.18</v>
      </c>
    </row>
    <row r="20" spans="1:9" ht="12.75">
      <c r="A20" s="87" t="s">
        <v>267</v>
      </c>
      <c r="B20" s="206">
        <v>511</v>
      </c>
      <c r="C20" s="206">
        <v>4</v>
      </c>
      <c r="D20" s="203">
        <v>515</v>
      </c>
      <c r="E20" s="204">
        <v>173.14285714285714</v>
      </c>
      <c r="F20" s="214">
        <v>50</v>
      </c>
      <c r="G20" s="204">
        <v>88.476</v>
      </c>
      <c r="H20" s="204">
        <v>0.2</v>
      </c>
      <c r="I20" s="208">
        <v>88.676</v>
      </c>
    </row>
    <row r="21" spans="1:9" ht="12.75">
      <c r="A21" s="87" t="s">
        <v>268</v>
      </c>
      <c r="B21" s="206">
        <v>148</v>
      </c>
      <c r="C21" s="202" t="s">
        <v>74</v>
      </c>
      <c r="D21" s="203">
        <v>148</v>
      </c>
      <c r="E21" s="204">
        <v>152.43243243243242</v>
      </c>
      <c r="F21" s="202" t="s">
        <v>74</v>
      </c>
      <c r="G21" s="204">
        <v>22.56</v>
      </c>
      <c r="H21" s="202" t="s">
        <v>74</v>
      </c>
      <c r="I21" s="208">
        <v>22.56</v>
      </c>
    </row>
    <row r="22" spans="1:9" s="211" customFormat="1" ht="12.75">
      <c r="A22" s="196" t="s">
        <v>345</v>
      </c>
      <c r="B22" s="209">
        <v>920</v>
      </c>
      <c r="C22" s="16" t="s">
        <v>74</v>
      </c>
      <c r="D22" s="209">
        <v>924</v>
      </c>
      <c r="E22" s="210">
        <v>174.1478260869565</v>
      </c>
      <c r="F22" s="210">
        <v>0</v>
      </c>
      <c r="G22" s="112">
        <v>160.216</v>
      </c>
      <c r="H22" s="112">
        <v>0.2</v>
      </c>
      <c r="I22" s="210">
        <v>160.416</v>
      </c>
    </row>
    <row r="23" spans="1:9" ht="12.75">
      <c r="A23" s="87"/>
      <c r="B23" s="206"/>
      <c r="C23" s="206"/>
      <c r="D23" s="203"/>
      <c r="E23" s="208"/>
      <c r="F23" s="208"/>
      <c r="G23" s="204"/>
      <c r="H23" s="204"/>
      <c r="I23" s="208"/>
    </row>
    <row r="24" spans="1:9" s="211" customFormat="1" ht="12.75">
      <c r="A24" s="196" t="s">
        <v>269</v>
      </c>
      <c r="B24" s="212">
        <v>435</v>
      </c>
      <c r="C24" s="16" t="s">
        <v>74</v>
      </c>
      <c r="D24" s="209">
        <v>435</v>
      </c>
      <c r="E24" s="215">
        <v>251.4</v>
      </c>
      <c r="F24" s="16" t="s">
        <v>74</v>
      </c>
      <c r="G24" s="112">
        <v>109.359</v>
      </c>
      <c r="H24" s="16" t="s">
        <v>74</v>
      </c>
      <c r="I24" s="210">
        <v>109.359</v>
      </c>
    </row>
    <row r="25" spans="1:9" ht="12.75">
      <c r="A25" s="87"/>
      <c r="B25" s="206"/>
      <c r="C25" s="206"/>
      <c r="D25" s="203"/>
      <c r="E25" s="208"/>
      <c r="F25" s="208"/>
      <c r="G25" s="204"/>
      <c r="H25" s="204"/>
      <c r="I25" s="208"/>
    </row>
    <row r="26" spans="1:9" s="211" customFormat="1" ht="12.75">
      <c r="A26" s="196" t="s">
        <v>270</v>
      </c>
      <c r="B26" s="212">
        <v>131</v>
      </c>
      <c r="C26" s="16" t="s">
        <v>74</v>
      </c>
      <c r="D26" s="209">
        <v>131</v>
      </c>
      <c r="E26" s="215">
        <v>202.87022900763358</v>
      </c>
      <c r="F26" s="16" t="s">
        <v>74</v>
      </c>
      <c r="G26" s="112">
        <v>26.576</v>
      </c>
      <c r="H26" s="16" t="s">
        <v>74</v>
      </c>
      <c r="I26" s="210">
        <v>26.576</v>
      </c>
    </row>
    <row r="27" spans="1:9" ht="12.75">
      <c r="A27" s="87"/>
      <c r="B27" s="206"/>
      <c r="C27" s="206"/>
      <c r="D27" s="203"/>
      <c r="E27" s="208"/>
      <c r="F27" s="208"/>
      <c r="G27" s="204"/>
      <c r="H27" s="204"/>
      <c r="I27" s="208"/>
    </row>
    <row r="28" spans="1:9" ht="12.75">
      <c r="A28" s="87" t="s">
        <v>273</v>
      </c>
      <c r="B28" s="206">
        <v>115</v>
      </c>
      <c r="C28" s="206">
        <v>3</v>
      </c>
      <c r="D28" s="203">
        <v>118</v>
      </c>
      <c r="E28" s="208">
        <v>176.8695652173913</v>
      </c>
      <c r="F28" s="208">
        <v>233</v>
      </c>
      <c r="G28" s="204">
        <v>20.34</v>
      </c>
      <c r="H28" s="204">
        <v>0.45</v>
      </c>
      <c r="I28" s="208">
        <v>20.79</v>
      </c>
    </row>
    <row r="29" spans="1:9" ht="12.75">
      <c r="A29" s="196" t="s">
        <v>346</v>
      </c>
      <c r="B29" s="206">
        <v>115</v>
      </c>
      <c r="C29" s="206">
        <v>3</v>
      </c>
      <c r="D29" s="203">
        <v>118</v>
      </c>
      <c r="E29" s="204">
        <v>176.8695652173913</v>
      </c>
      <c r="F29" s="214">
        <v>150</v>
      </c>
      <c r="G29" s="204">
        <v>20.34</v>
      </c>
      <c r="H29" s="204">
        <v>0.45</v>
      </c>
      <c r="I29" s="208">
        <v>20.79</v>
      </c>
    </row>
    <row r="30" spans="1:9" ht="12.75">
      <c r="A30" s="87"/>
      <c r="B30" s="206"/>
      <c r="C30" s="216"/>
      <c r="D30" s="203"/>
      <c r="E30" s="207"/>
      <c r="F30" s="214"/>
      <c r="G30" s="204"/>
      <c r="H30" s="207"/>
      <c r="I30" s="208"/>
    </row>
    <row r="31" spans="1:9" ht="12.75">
      <c r="A31" s="87" t="s">
        <v>274</v>
      </c>
      <c r="B31" s="206">
        <v>6115</v>
      </c>
      <c r="C31" s="216">
        <v>36</v>
      </c>
      <c r="D31" s="203">
        <v>6151</v>
      </c>
      <c r="E31" s="207">
        <v>236.38593622240393</v>
      </c>
      <c r="F31" s="214">
        <v>194.44444444444446</v>
      </c>
      <c r="G31" s="204">
        <v>1445.5</v>
      </c>
      <c r="H31" s="207">
        <v>7</v>
      </c>
      <c r="I31" s="208">
        <v>1452.5</v>
      </c>
    </row>
    <row r="32" spans="1:9" ht="12.75">
      <c r="A32" s="87" t="s">
        <v>275</v>
      </c>
      <c r="B32" s="206">
        <v>906</v>
      </c>
      <c r="C32" s="206">
        <v>17</v>
      </c>
      <c r="D32" s="203">
        <v>923</v>
      </c>
      <c r="E32" s="204">
        <v>222.18543046357615</v>
      </c>
      <c r="F32" s="217">
        <v>125.29411764705883</v>
      </c>
      <c r="G32" s="204">
        <v>201.3</v>
      </c>
      <c r="H32" s="204">
        <v>2.13</v>
      </c>
      <c r="I32" s="208">
        <v>203.43</v>
      </c>
    </row>
    <row r="33" spans="1:9" ht="12.75">
      <c r="A33" s="87" t="s">
        <v>276</v>
      </c>
      <c r="B33" s="203">
        <v>56</v>
      </c>
      <c r="C33" s="202" t="s">
        <v>74</v>
      </c>
      <c r="D33" s="203">
        <v>56</v>
      </c>
      <c r="E33" s="208">
        <v>219.64285714285714</v>
      </c>
      <c r="F33" s="202" t="s">
        <v>74</v>
      </c>
      <c r="G33" s="204">
        <v>12.3</v>
      </c>
      <c r="H33" s="202" t="s">
        <v>74</v>
      </c>
      <c r="I33" s="208">
        <v>12.3</v>
      </c>
    </row>
    <row r="34" spans="1:9" ht="12.75">
      <c r="A34" s="87" t="s">
        <v>277</v>
      </c>
      <c r="B34" s="206">
        <v>2107</v>
      </c>
      <c r="C34" s="206">
        <v>40</v>
      </c>
      <c r="D34" s="203">
        <v>2147</v>
      </c>
      <c r="E34" s="208">
        <v>222.25913621262458</v>
      </c>
      <c r="F34" s="208">
        <v>174.35</v>
      </c>
      <c r="G34" s="204">
        <v>468.3</v>
      </c>
      <c r="H34" s="204">
        <v>6.974</v>
      </c>
      <c r="I34" s="208">
        <v>475.274</v>
      </c>
    </row>
    <row r="35" spans="1:9" ht="12.75">
      <c r="A35" s="196" t="s">
        <v>278</v>
      </c>
      <c r="B35" s="212">
        <v>9184</v>
      </c>
      <c r="C35" s="212">
        <v>93</v>
      </c>
      <c r="D35" s="209">
        <v>9277</v>
      </c>
      <c r="E35" s="112">
        <v>231.64198606271776</v>
      </c>
      <c r="F35" s="213">
        <v>173.16129032258064</v>
      </c>
      <c r="G35" s="112">
        <v>2127.4</v>
      </c>
      <c r="H35" s="112">
        <v>16.104</v>
      </c>
      <c r="I35" s="210">
        <v>2143.504</v>
      </c>
    </row>
    <row r="36" spans="1:9" ht="12.75">
      <c r="A36" s="87"/>
      <c r="B36" s="206"/>
      <c r="C36" s="206"/>
      <c r="D36" s="203"/>
      <c r="E36" s="208"/>
      <c r="F36" s="208"/>
      <c r="G36" s="204"/>
      <c r="H36" s="204"/>
      <c r="I36" s="208"/>
    </row>
    <row r="37" spans="1:9" ht="12.75">
      <c r="A37" s="196" t="s">
        <v>279</v>
      </c>
      <c r="B37" s="212">
        <v>159</v>
      </c>
      <c r="C37" s="212">
        <v>35</v>
      </c>
      <c r="D37" s="209">
        <v>194</v>
      </c>
      <c r="E37" s="112">
        <v>192.30188679245282</v>
      </c>
      <c r="F37" s="213">
        <v>146.85714285714286</v>
      </c>
      <c r="G37" s="112">
        <v>30.576</v>
      </c>
      <c r="H37" s="112">
        <v>5.14</v>
      </c>
      <c r="I37" s="210">
        <v>35.716</v>
      </c>
    </row>
    <row r="38" spans="1:9" ht="12.75">
      <c r="A38" s="87"/>
      <c r="B38" s="206"/>
      <c r="C38" s="206"/>
      <c r="D38" s="203"/>
      <c r="E38" s="204"/>
      <c r="F38" s="214"/>
      <c r="G38" s="204"/>
      <c r="H38" s="204"/>
      <c r="I38" s="208"/>
    </row>
    <row r="39" spans="1:9" ht="12.75">
      <c r="A39" s="87" t="s">
        <v>281</v>
      </c>
      <c r="B39" s="206">
        <v>621</v>
      </c>
      <c r="C39" s="202" t="s">
        <v>74</v>
      </c>
      <c r="D39" s="203">
        <v>621</v>
      </c>
      <c r="E39" s="207">
        <v>186.1819645732689</v>
      </c>
      <c r="F39" s="202" t="s">
        <v>74</v>
      </c>
      <c r="G39" s="204">
        <v>115.619</v>
      </c>
      <c r="H39" s="202" t="s">
        <v>74</v>
      </c>
      <c r="I39" s="208">
        <v>115.619</v>
      </c>
    </row>
    <row r="40" spans="1:9" ht="12.75">
      <c r="A40" s="87" t="s">
        <v>282</v>
      </c>
      <c r="B40" s="206">
        <v>1036</v>
      </c>
      <c r="C40" s="749">
        <v>30</v>
      </c>
      <c r="D40" s="203">
        <v>1066</v>
      </c>
      <c r="E40" s="204">
        <v>148.02413127413126</v>
      </c>
      <c r="F40" s="214">
        <v>137.66666666666666</v>
      </c>
      <c r="G40" s="204">
        <v>153.353</v>
      </c>
      <c r="H40" s="204">
        <v>4.13</v>
      </c>
      <c r="I40" s="208">
        <v>157.483</v>
      </c>
    </row>
    <row r="41" spans="1:9" ht="12.75">
      <c r="A41" s="87" t="s">
        <v>283</v>
      </c>
      <c r="B41" s="203">
        <v>72</v>
      </c>
      <c r="C41" s="203">
        <v>2</v>
      </c>
      <c r="D41" s="203">
        <v>74</v>
      </c>
      <c r="E41" s="208">
        <v>164.91666666666666</v>
      </c>
      <c r="F41" s="208">
        <v>170.5</v>
      </c>
      <c r="G41" s="204">
        <v>11.874</v>
      </c>
      <c r="H41" s="204">
        <v>0.341</v>
      </c>
      <c r="I41" s="208">
        <v>12.215</v>
      </c>
    </row>
    <row r="42" spans="1:9" ht="12.75">
      <c r="A42" s="87" t="s">
        <v>284</v>
      </c>
      <c r="B42" s="206">
        <v>89</v>
      </c>
      <c r="C42" s="749">
        <v>148</v>
      </c>
      <c r="D42" s="203">
        <v>237</v>
      </c>
      <c r="E42" s="208">
        <v>137.04494382022472</v>
      </c>
      <c r="F42" s="217">
        <v>151.72972972972974</v>
      </c>
      <c r="G42" s="204">
        <v>12.197</v>
      </c>
      <c r="H42" s="204">
        <v>22.456</v>
      </c>
      <c r="I42" s="208">
        <v>34.653</v>
      </c>
    </row>
    <row r="43" spans="1:9" ht="12.75">
      <c r="A43" s="87" t="s">
        <v>285</v>
      </c>
      <c r="B43" s="749">
        <v>248</v>
      </c>
      <c r="C43" s="202" t="s">
        <v>74</v>
      </c>
      <c r="D43" s="203">
        <v>248</v>
      </c>
      <c r="E43" s="208">
        <v>191.8991935483871</v>
      </c>
      <c r="F43" s="202" t="s">
        <v>74</v>
      </c>
      <c r="G43" s="204">
        <v>47.591</v>
      </c>
      <c r="H43" s="202" t="s">
        <v>74</v>
      </c>
      <c r="I43" s="208">
        <v>47.591</v>
      </c>
    </row>
    <row r="44" spans="1:9" ht="12.75">
      <c r="A44" s="87" t="s">
        <v>286</v>
      </c>
      <c r="B44" s="279" t="s">
        <v>74</v>
      </c>
      <c r="C44" s="202" t="s">
        <v>74</v>
      </c>
      <c r="D44" s="202" t="s">
        <v>74</v>
      </c>
      <c r="E44" s="202" t="s">
        <v>74</v>
      </c>
      <c r="F44" s="202" t="s">
        <v>74</v>
      </c>
      <c r="G44" s="202" t="s">
        <v>74</v>
      </c>
      <c r="H44" s="202" t="s">
        <v>74</v>
      </c>
      <c r="I44" s="218" t="s">
        <v>74</v>
      </c>
    </row>
    <row r="45" spans="1:9" ht="12.75">
      <c r="A45" s="87" t="s">
        <v>287</v>
      </c>
      <c r="B45" s="206">
        <v>480</v>
      </c>
      <c r="C45" s="216">
        <v>193</v>
      </c>
      <c r="D45" s="203">
        <v>673</v>
      </c>
      <c r="E45" s="208">
        <v>182.28333333333336</v>
      </c>
      <c r="F45" s="208">
        <v>123.3160621761658</v>
      </c>
      <c r="G45" s="204">
        <v>87.49600000000001</v>
      </c>
      <c r="H45" s="204">
        <v>23.8</v>
      </c>
      <c r="I45" s="208">
        <v>111.296</v>
      </c>
    </row>
    <row r="46" spans="1:9" s="211" customFormat="1" ht="12.75">
      <c r="A46" s="196" t="s">
        <v>347</v>
      </c>
      <c r="B46" s="212">
        <v>2546</v>
      </c>
      <c r="C46" s="219">
        <v>373</v>
      </c>
      <c r="D46" s="209">
        <v>2919</v>
      </c>
      <c r="E46" s="210">
        <v>168.1578947368421</v>
      </c>
      <c r="F46" s="210">
        <v>135.99731903485255</v>
      </c>
      <c r="G46" s="112">
        <v>428.13</v>
      </c>
      <c r="H46" s="112">
        <v>50.727</v>
      </c>
      <c r="I46" s="210">
        <v>478.85699999999997</v>
      </c>
    </row>
    <row r="47" spans="1:9" ht="12.75">
      <c r="A47" s="87"/>
      <c r="B47" s="206"/>
      <c r="C47" s="216"/>
      <c r="D47" s="203"/>
      <c r="E47" s="208"/>
      <c r="F47" s="208"/>
      <c r="G47" s="112"/>
      <c r="H47" s="204"/>
      <c r="I47" s="208"/>
    </row>
    <row r="48" spans="1:9" ht="12.75">
      <c r="A48" s="87" t="s">
        <v>293</v>
      </c>
      <c r="B48" s="206">
        <v>278</v>
      </c>
      <c r="C48" s="202" t="s">
        <v>74</v>
      </c>
      <c r="D48" s="203">
        <v>278</v>
      </c>
      <c r="E48" s="208">
        <v>139.38129496402877</v>
      </c>
      <c r="F48" s="202" t="s">
        <v>74</v>
      </c>
      <c r="G48" s="204">
        <v>38.748</v>
      </c>
      <c r="H48" s="202" t="s">
        <v>74</v>
      </c>
      <c r="I48" s="208">
        <v>38.748</v>
      </c>
    </row>
    <row r="49" spans="1:9" s="211" customFormat="1" ht="12.75">
      <c r="A49" s="196" t="s">
        <v>295</v>
      </c>
      <c r="B49" s="212">
        <v>278</v>
      </c>
      <c r="C49" s="16" t="s">
        <v>74</v>
      </c>
      <c r="D49" s="209">
        <v>278</v>
      </c>
      <c r="E49" s="210">
        <v>139.38129496402877</v>
      </c>
      <c r="F49" s="16" t="s">
        <v>74</v>
      </c>
      <c r="G49" s="651">
        <v>38.748</v>
      </c>
      <c r="H49" s="16" t="s">
        <v>74</v>
      </c>
      <c r="I49" s="210">
        <v>38.748</v>
      </c>
    </row>
    <row r="50" spans="1:9" s="211" customFormat="1" ht="12.75">
      <c r="A50" s="87"/>
      <c r="B50" s="212"/>
      <c r="C50" s="219"/>
      <c r="D50" s="209"/>
      <c r="E50" s="210"/>
      <c r="F50" s="210"/>
      <c r="G50" s="651"/>
      <c r="H50" s="204"/>
      <c r="I50" s="208"/>
    </row>
    <row r="51" spans="1:9" ht="12.75">
      <c r="A51" s="87" t="s">
        <v>296</v>
      </c>
      <c r="B51" s="206">
        <v>347</v>
      </c>
      <c r="C51" s="216">
        <v>54</v>
      </c>
      <c r="D51" s="203">
        <v>401</v>
      </c>
      <c r="E51" s="208">
        <v>185.4178674351585</v>
      </c>
      <c r="F51" s="208">
        <v>210.1851851851852</v>
      </c>
      <c r="G51" s="204">
        <v>64.34</v>
      </c>
      <c r="H51" s="204">
        <v>11.35</v>
      </c>
      <c r="I51" s="208">
        <v>75.69</v>
      </c>
    </row>
    <row r="52" spans="1:9" ht="12.75">
      <c r="A52" s="87" t="s">
        <v>297</v>
      </c>
      <c r="B52" s="206">
        <v>3132</v>
      </c>
      <c r="C52" s="202" t="s">
        <v>74</v>
      </c>
      <c r="D52" s="203">
        <v>3132</v>
      </c>
      <c r="E52" s="208">
        <v>212.2030651340996</v>
      </c>
      <c r="F52" s="202" t="s">
        <v>74</v>
      </c>
      <c r="G52" s="204">
        <v>664.62</v>
      </c>
      <c r="H52" s="202" t="s">
        <v>74</v>
      </c>
      <c r="I52" s="208">
        <v>664.62</v>
      </c>
    </row>
    <row r="53" spans="1:9" ht="12.75">
      <c r="A53" s="87" t="s">
        <v>298</v>
      </c>
      <c r="B53" s="206">
        <v>4351</v>
      </c>
      <c r="C53" s="216">
        <v>1451</v>
      </c>
      <c r="D53" s="203">
        <v>5802</v>
      </c>
      <c r="E53" s="208">
        <v>220.17053550907838</v>
      </c>
      <c r="F53" s="208">
        <v>144.7277739490007</v>
      </c>
      <c r="G53" s="204">
        <v>957.962</v>
      </c>
      <c r="H53" s="204">
        <v>210</v>
      </c>
      <c r="I53" s="208">
        <v>1167.962</v>
      </c>
    </row>
    <row r="54" spans="1:9" s="211" customFormat="1" ht="12.75">
      <c r="A54" s="196" t="s">
        <v>299</v>
      </c>
      <c r="B54" s="212">
        <v>7830</v>
      </c>
      <c r="C54" s="219">
        <v>1505</v>
      </c>
      <c r="D54" s="209">
        <v>9335</v>
      </c>
      <c r="E54" s="210">
        <v>215.44342273307788</v>
      </c>
      <c r="F54" s="210">
        <v>147.0764119601329</v>
      </c>
      <c r="G54" s="112">
        <v>1686.9219999999998</v>
      </c>
      <c r="H54" s="112">
        <v>221.35</v>
      </c>
      <c r="I54" s="210">
        <v>1908.272</v>
      </c>
    </row>
    <row r="55" spans="1:9" s="211" customFormat="1" ht="12.75">
      <c r="A55" s="87"/>
      <c r="B55" s="212"/>
      <c r="C55" s="219"/>
      <c r="D55" s="209"/>
      <c r="E55" s="210"/>
      <c r="F55" s="112"/>
      <c r="G55" s="312"/>
      <c r="H55" s="204"/>
      <c r="I55" s="208"/>
    </row>
    <row r="56" spans="1:9" ht="12.75">
      <c r="A56" s="87" t="s">
        <v>311</v>
      </c>
      <c r="B56" s="203">
        <v>81</v>
      </c>
      <c r="C56" s="312">
        <v>36</v>
      </c>
      <c r="D56" s="312">
        <v>117</v>
      </c>
      <c r="E56" s="208">
        <v>224.64197530864197</v>
      </c>
      <c r="F56" s="208">
        <v>200.88888888888889</v>
      </c>
      <c r="G56" s="204">
        <v>18.196</v>
      </c>
      <c r="H56" s="204">
        <v>7.232</v>
      </c>
      <c r="I56" s="208">
        <v>25.428</v>
      </c>
    </row>
    <row r="57" spans="1:9" s="211" customFormat="1" ht="12.75">
      <c r="A57" s="196" t="s">
        <v>348</v>
      </c>
      <c r="B57" s="209">
        <v>81</v>
      </c>
      <c r="C57" s="651">
        <v>36</v>
      </c>
      <c r="D57" s="651">
        <v>117</v>
      </c>
      <c r="E57" s="210">
        <v>224.64197530864197</v>
      </c>
      <c r="F57" s="210">
        <v>200.88888888888889</v>
      </c>
      <c r="G57" s="112">
        <v>18.196</v>
      </c>
      <c r="H57" s="112">
        <v>7.232</v>
      </c>
      <c r="I57" s="210">
        <v>25.428</v>
      </c>
    </row>
    <row r="58" spans="1:9" ht="12.75">
      <c r="A58" s="87"/>
      <c r="B58" s="203"/>
      <c r="C58" s="312"/>
      <c r="D58" s="312"/>
      <c r="E58" s="208"/>
      <c r="F58" s="208"/>
      <c r="G58" s="312"/>
      <c r="H58" s="204"/>
      <c r="I58" s="208"/>
    </row>
    <row r="59" spans="1:9" ht="12.75">
      <c r="A59" s="139" t="s">
        <v>315</v>
      </c>
      <c r="B59" s="222">
        <v>28117</v>
      </c>
      <c r="C59" s="222">
        <v>2294</v>
      </c>
      <c r="D59" s="223">
        <v>30415</v>
      </c>
      <c r="E59" s="224">
        <v>192.76267027065475</v>
      </c>
      <c r="F59" s="224">
        <v>142.75021795989537</v>
      </c>
      <c r="G59" s="225">
        <v>5419.908</v>
      </c>
      <c r="H59" s="225">
        <v>327.469</v>
      </c>
      <c r="I59" s="224">
        <v>5747.3769999999995</v>
      </c>
    </row>
    <row r="60" spans="1:9" ht="12.75">
      <c r="A60" s="92" t="s">
        <v>252</v>
      </c>
      <c r="B60" s="279" t="s">
        <v>74</v>
      </c>
      <c r="C60" s="202" t="s">
        <v>74</v>
      </c>
      <c r="D60" s="202" t="s">
        <v>74</v>
      </c>
      <c r="E60" s="202" t="s">
        <v>74</v>
      </c>
      <c r="F60" s="202" t="s">
        <v>74</v>
      </c>
      <c r="G60" s="202" t="s">
        <v>74</v>
      </c>
      <c r="H60" s="202" t="s">
        <v>74</v>
      </c>
      <c r="I60" s="218" t="s">
        <v>74</v>
      </c>
    </row>
    <row r="61" spans="1:9" ht="12.75">
      <c r="A61" s="95"/>
      <c r="B61" s="747"/>
      <c r="C61" s="312"/>
      <c r="D61" s="312"/>
      <c r="E61" s="208"/>
      <c r="F61" s="208"/>
      <c r="G61" s="312"/>
      <c r="H61" s="204"/>
      <c r="I61" s="208"/>
    </row>
    <row r="62" spans="1:9" s="211" customFormat="1" ht="13.5" thickBot="1">
      <c r="A62" s="124" t="s">
        <v>253</v>
      </c>
      <c r="B62" s="748">
        <v>28117</v>
      </c>
      <c r="C62" s="226">
        <v>2294</v>
      </c>
      <c r="D62" s="227">
        <v>30415</v>
      </c>
      <c r="E62" s="228">
        <v>192.76267027065475</v>
      </c>
      <c r="F62" s="228">
        <v>142.75021795989537</v>
      </c>
      <c r="G62" s="229">
        <v>5419.908</v>
      </c>
      <c r="H62" s="229">
        <v>327.469</v>
      </c>
      <c r="I62" s="228">
        <v>5747.3769999999995</v>
      </c>
    </row>
  </sheetData>
  <mergeCells count="11">
    <mergeCell ref="A3:I3"/>
    <mergeCell ref="A4:I4"/>
    <mergeCell ref="A1:I1"/>
    <mergeCell ref="B6:D6"/>
    <mergeCell ref="G6:I6"/>
    <mergeCell ref="E6:F6"/>
    <mergeCell ref="E7:E8"/>
    <mergeCell ref="G7:G8"/>
    <mergeCell ref="I7:I8"/>
    <mergeCell ref="B7:B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"/>
  <dimension ref="A1:I3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86" customWidth="1"/>
    <col min="10" max="16384" width="11.421875" style="86" customWidth="1"/>
  </cols>
  <sheetData>
    <row r="1" spans="1:9" ht="18">
      <c r="A1" s="779" t="s">
        <v>0</v>
      </c>
      <c r="B1" s="779"/>
      <c r="C1" s="779"/>
      <c r="D1" s="779"/>
      <c r="E1" s="779"/>
      <c r="F1" s="779"/>
      <c r="G1" s="779"/>
      <c r="H1" s="779"/>
      <c r="I1" s="779"/>
    </row>
    <row r="2" spans="1:9" ht="12.7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5">
      <c r="A3" s="881" t="s">
        <v>96</v>
      </c>
      <c r="B3" s="881"/>
      <c r="C3" s="881"/>
      <c r="D3" s="881"/>
      <c r="E3" s="881"/>
      <c r="F3" s="881"/>
      <c r="G3" s="881"/>
      <c r="H3" s="881"/>
      <c r="I3" s="881"/>
    </row>
    <row r="4" spans="1:9" ht="14.2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2.75">
      <c r="A5" s="187"/>
      <c r="B5" s="882" t="s">
        <v>97</v>
      </c>
      <c r="C5" s="883"/>
      <c r="D5" s="882" t="s">
        <v>98</v>
      </c>
      <c r="E5" s="884"/>
      <c r="F5" s="883"/>
      <c r="G5" s="882" t="s">
        <v>99</v>
      </c>
      <c r="H5" s="883"/>
      <c r="I5" s="188" t="s">
        <v>89</v>
      </c>
    </row>
    <row r="6" spans="1:9" ht="12.75">
      <c r="A6" s="189"/>
      <c r="B6" s="878" t="s">
        <v>100</v>
      </c>
      <c r="C6" s="879"/>
      <c r="D6" s="878" t="s">
        <v>101</v>
      </c>
      <c r="E6" s="880"/>
      <c r="F6" s="879"/>
      <c r="G6" s="878" t="s">
        <v>102</v>
      </c>
      <c r="H6" s="879"/>
      <c r="I6" s="154" t="s">
        <v>90</v>
      </c>
    </row>
    <row r="7" spans="1:9" ht="12.75">
      <c r="A7" s="190" t="s">
        <v>1</v>
      </c>
      <c r="B7" s="191"/>
      <c r="C7" s="191"/>
      <c r="D7" s="191"/>
      <c r="E7" s="191"/>
      <c r="F7" s="191"/>
      <c r="G7" s="191"/>
      <c r="H7" s="191"/>
      <c r="I7" s="156" t="s">
        <v>93</v>
      </c>
    </row>
    <row r="8" spans="1:9" ht="13.5" thickBot="1">
      <c r="A8" s="189"/>
      <c r="B8" s="153" t="s">
        <v>103</v>
      </c>
      <c r="C8" s="153" t="s">
        <v>104</v>
      </c>
      <c r="D8" s="153" t="s">
        <v>103</v>
      </c>
      <c r="E8" s="153" t="s">
        <v>104</v>
      </c>
      <c r="F8" s="153" t="s">
        <v>10</v>
      </c>
      <c r="G8" s="153" t="s">
        <v>105</v>
      </c>
      <c r="H8" s="153" t="s">
        <v>106</v>
      </c>
      <c r="I8" s="154"/>
    </row>
    <row r="9" spans="1:9" ht="12.75">
      <c r="A9" s="37">
        <v>1985</v>
      </c>
      <c r="B9" s="158">
        <v>484491</v>
      </c>
      <c r="C9" s="158">
        <v>42500</v>
      </c>
      <c r="D9" s="158">
        <v>745160</v>
      </c>
      <c r="E9" s="158">
        <v>70000</v>
      </c>
      <c r="F9" s="158">
        <v>815160</v>
      </c>
      <c r="G9" s="159">
        <v>82.12830406404386</v>
      </c>
      <c r="H9" s="159">
        <v>48.9884966283221</v>
      </c>
      <c r="I9" s="192">
        <v>858323.416633611</v>
      </c>
    </row>
    <row r="10" spans="1:9" ht="12.75">
      <c r="A10" s="41">
        <v>1986</v>
      </c>
      <c r="B10" s="161">
        <v>446159</v>
      </c>
      <c r="C10" s="161">
        <v>42500</v>
      </c>
      <c r="D10" s="161">
        <v>689551</v>
      </c>
      <c r="E10" s="161">
        <v>70000</v>
      </c>
      <c r="F10" s="161">
        <v>759551</v>
      </c>
      <c r="G10" s="162">
        <v>79.44177995744835</v>
      </c>
      <c r="H10" s="162">
        <v>41.03710648732466</v>
      </c>
      <c r="I10" s="193">
        <v>773604.750399673</v>
      </c>
    </row>
    <row r="11" spans="1:9" ht="12.75">
      <c r="A11" s="41">
        <v>1987</v>
      </c>
      <c r="B11" s="161">
        <v>467792</v>
      </c>
      <c r="C11" s="161">
        <v>42500</v>
      </c>
      <c r="D11" s="161">
        <v>725055</v>
      </c>
      <c r="E11" s="161">
        <v>70000</v>
      </c>
      <c r="F11" s="161">
        <v>795055</v>
      </c>
      <c r="G11" s="162">
        <v>75.9679299941101</v>
      </c>
      <c r="H11" s="162">
        <v>38.36260262281682</v>
      </c>
      <c r="I11" s="193">
        <v>779362.4463596697</v>
      </c>
    </row>
    <row r="12" spans="1:9" ht="12.75">
      <c r="A12" s="41">
        <v>1988</v>
      </c>
      <c r="B12" s="161">
        <v>488711</v>
      </c>
      <c r="C12" s="161">
        <v>42500</v>
      </c>
      <c r="D12" s="161">
        <v>757500</v>
      </c>
      <c r="E12" s="161">
        <v>70000</v>
      </c>
      <c r="F12" s="161">
        <v>827500</v>
      </c>
      <c r="G12" s="162">
        <v>78.14359381197939</v>
      </c>
      <c r="H12" s="162">
        <v>37.58128688711791</v>
      </c>
      <c r="I12" s="193">
        <v>827617.7082206436</v>
      </c>
    </row>
    <row r="13" spans="1:9" ht="12.75">
      <c r="A13" s="41">
        <v>1989</v>
      </c>
      <c r="B13" s="161">
        <v>499528</v>
      </c>
      <c r="C13" s="161">
        <v>42500</v>
      </c>
      <c r="D13" s="161">
        <v>772602</v>
      </c>
      <c r="E13" s="161">
        <v>70000</v>
      </c>
      <c r="F13" s="161">
        <v>842602</v>
      </c>
      <c r="G13" s="162">
        <v>78.69051482696862</v>
      </c>
      <c r="H13" s="162">
        <v>38.20633947567704</v>
      </c>
      <c r="I13" s="193">
        <v>860901.7585614173</v>
      </c>
    </row>
    <row r="14" spans="1:9" ht="12.75">
      <c r="A14" s="41">
        <v>1990</v>
      </c>
      <c r="B14" s="161">
        <v>494615</v>
      </c>
      <c r="C14" s="161">
        <v>42500</v>
      </c>
      <c r="D14" s="161">
        <v>766646</v>
      </c>
      <c r="E14" s="161">
        <v>70000</v>
      </c>
      <c r="F14" s="161">
        <v>836646</v>
      </c>
      <c r="G14" s="162">
        <v>76.02202108350463</v>
      </c>
      <c r="H14" s="162">
        <v>35.69410887935283</v>
      </c>
      <c r="I14" s="193"/>
    </row>
    <row r="15" spans="1:9" ht="12.75">
      <c r="A15" s="45" t="s">
        <v>23</v>
      </c>
      <c r="B15" s="161">
        <v>523471</v>
      </c>
      <c r="C15" s="161">
        <v>42500</v>
      </c>
      <c r="D15" s="161">
        <v>811708</v>
      </c>
      <c r="E15" s="161">
        <v>70000</v>
      </c>
      <c r="F15" s="161">
        <v>881708</v>
      </c>
      <c r="G15" s="162">
        <v>73.64201315014485</v>
      </c>
      <c r="H15" s="162">
        <v>30.741769139230467</v>
      </c>
      <c r="I15" s="193"/>
    </row>
    <row r="16" spans="1:9" ht="12.75">
      <c r="A16" s="41">
        <v>1992</v>
      </c>
      <c r="B16" s="161">
        <v>513583</v>
      </c>
      <c r="C16" s="161">
        <v>42500</v>
      </c>
      <c r="D16" s="161">
        <v>797703</v>
      </c>
      <c r="E16" s="161">
        <v>70000</v>
      </c>
      <c r="F16" s="161">
        <v>867703</v>
      </c>
      <c r="G16" s="162">
        <v>75.25873571093722</v>
      </c>
      <c r="H16" s="162">
        <v>31.012224586203168</v>
      </c>
      <c r="I16" s="193"/>
    </row>
    <row r="17" spans="1:9" ht="12.75">
      <c r="A17" s="41">
        <v>1993</v>
      </c>
      <c r="B17" s="161">
        <v>492913</v>
      </c>
      <c r="C17" s="161">
        <v>42500</v>
      </c>
      <c r="D17" s="161">
        <v>764258</v>
      </c>
      <c r="E17" s="161">
        <v>70000</v>
      </c>
      <c r="F17" s="161">
        <v>834258</v>
      </c>
      <c r="G17" s="162">
        <v>80.72794586082964</v>
      </c>
      <c r="H17" s="162">
        <v>35.77825057396656</v>
      </c>
      <c r="I17" s="193"/>
    </row>
    <row r="18" spans="1:9" ht="12.75">
      <c r="A18" s="41">
        <v>1994</v>
      </c>
      <c r="B18" s="161">
        <v>557697</v>
      </c>
      <c r="C18" s="161">
        <v>42500</v>
      </c>
      <c r="D18" s="161">
        <v>905872</v>
      </c>
      <c r="E18" s="161">
        <v>70000</v>
      </c>
      <c r="F18" s="161">
        <v>975872</v>
      </c>
      <c r="G18" s="162">
        <v>82.1523445482192</v>
      </c>
      <c r="H18" s="162">
        <v>35.39360282716094</v>
      </c>
      <c r="I18" s="193"/>
    </row>
    <row r="19" spans="1:9" ht="12.75">
      <c r="A19" s="41">
        <v>1995</v>
      </c>
      <c r="B19" s="161">
        <v>544428</v>
      </c>
      <c r="C19" s="161">
        <v>82406</v>
      </c>
      <c r="D19" s="161">
        <v>923338</v>
      </c>
      <c r="E19" s="161">
        <v>91063</v>
      </c>
      <c r="F19" s="161">
        <v>1014401</v>
      </c>
      <c r="G19" s="162">
        <v>73.33549697690911</v>
      </c>
      <c r="H19" s="162">
        <v>29.521714567331387</v>
      </c>
      <c r="I19" s="193"/>
    </row>
    <row r="20" spans="1:9" ht="12.75">
      <c r="A20" s="41">
        <v>1996</v>
      </c>
      <c r="B20" s="164">
        <v>558950</v>
      </c>
      <c r="C20" s="164">
        <v>88877</v>
      </c>
      <c r="D20" s="164">
        <v>866371</v>
      </c>
      <c r="E20" s="164">
        <v>89509</v>
      </c>
      <c r="F20" s="164">
        <v>955880</v>
      </c>
      <c r="G20" s="162">
        <v>87.63958506124314</v>
      </c>
      <c r="H20" s="162">
        <v>33.81895111367543</v>
      </c>
      <c r="I20" s="193"/>
    </row>
    <row r="21" spans="1:9" ht="12.75">
      <c r="A21" s="41">
        <v>1997</v>
      </c>
      <c r="B21" s="164">
        <v>570518</v>
      </c>
      <c r="C21" s="164">
        <v>99138</v>
      </c>
      <c r="D21" s="164">
        <v>884303</v>
      </c>
      <c r="E21" s="164">
        <v>113273.2</v>
      </c>
      <c r="F21" s="164">
        <v>976247</v>
      </c>
      <c r="G21" s="162">
        <v>82.89158943661126</v>
      </c>
      <c r="H21" s="162">
        <v>36.138857836596834</v>
      </c>
      <c r="I21" s="193"/>
    </row>
    <row r="22" spans="1:9" ht="12.75">
      <c r="A22" s="41">
        <v>1998</v>
      </c>
      <c r="B22" s="164">
        <v>566925</v>
      </c>
      <c r="C22" s="164">
        <v>112510</v>
      </c>
      <c r="D22" s="164">
        <v>938630.7</v>
      </c>
      <c r="E22" s="164">
        <v>120314.5</v>
      </c>
      <c r="F22" s="164">
        <v>1050825</v>
      </c>
      <c r="G22" s="162">
        <v>79.76632649381558</v>
      </c>
      <c r="H22" s="162">
        <v>29.419542509586147</v>
      </c>
      <c r="I22" s="193"/>
    </row>
    <row r="23" spans="1:9" ht="12.75">
      <c r="A23" s="41">
        <v>1999</v>
      </c>
      <c r="B23" s="164">
        <v>564372</v>
      </c>
      <c r="C23" s="164">
        <v>112812</v>
      </c>
      <c r="D23" s="164">
        <v>1072969</v>
      </c>
      <c r="E23" s="164">
        <v>126773</v>
      </c>
      <c r="F23" s="164">
        <v>1199742</v>
      </c>
      <c r="G23" s="162">
        <v>67.07295084923011</v>
      </c>
      <c r="H23" s="162">
        <v>18.949911651220656</v>
      </c>
      <c r="I23" s="193"/>
    </row>
    <row r="24" spans="1:9" ht="12.75">
      <c r="A24" s="41">
        <v>2000</v>
      </c>
      <c r="B24" s="164">
        <v>556989.5</v>
      </c>
      <c r="C24" s="164">
        <f>26128.4+85526.8</f>
        <v>111655.20000000001</v>
      </c>
      <c r="D24" s="164">
        <v>984629.4</v>
      </c>
      <c r="E24" s="164">
        <f>62498.7+77686</f>
        <v>140184.7</v>
      </c>
      <c r="F24" s="164">
        <f>SUM(D24:E24)</f>
        <v>1124814.1</v>
      </c>
      <c r="G24" s="162">
        <v>86.7</v>
      </c>
      <c r="H24" s="162">
        <v>26.02</v>
      </c>
      <c r="I24" s="193"/>
    </row>
    <row r="25" spans="1:9" ht="12.75">
      <c r="A25" s="8" t="s">
        <v>338</v>
      </c>
      <c r="B25" s="164">
        <v>606563.4550000001</v>
      </c>
      <c r="C25" s="164">
        <v>117006.76800000001</v>
      </c>
      <c r="D25" s="164">
        <v>1159010.035</v>
      </c>
      <c r="E25" s="164">
        <v>148255.013</v>
      </c>
      <c r="F25" s="164">
        <f>SUM(D25:E25)</f>
        <v>1307265.048</v>
      </c>
      <c r="G25" s="162">
        <v>95.07</v>
      </c>
      <c r="H25" s="162">
        <v>32.7</v>
      </c>
      <c r="I25" s="193"/>
    </row>
    <row r="26" spans="1:9" ht="13.5" thickBot="1">
      <c r="A26" s="14" t="s">
        <v>393</v>
      </c>
      <c r="B26" s="166">
        <v>591782.53</v>
      </c>
      <c r="C26" s="166">
        <v>108239.14</v>
      </c>
      <c r="D26" s="166">
        <v>1191189.9321159997</v>
      </c>
      <c r="E26" s="166">
        <v>143820</v>
      </c>
      <c r="F26" s="166">
        <v>1335010.1</v>
      </c>
      <c r="G26" s="167">
        <v>74.15</v>
      </c>
      <c r="H26" s="167">
        <v>26.14</v>
      </c>
      <c r="I26" s="194"/>
    </row>
    <row r="27" spans="1:9" ht="12.75">
      <c r="A27" s="146" t="s">
        <v>107</v>
      </c>
      <c r="B27" s="146"/>
      <c r="C27" s="146"/>
      <c r="D27" s="146"/>
      <c r="E27" s="146"/>
      <c r="F27" s="146"/>
      <c r="G27" s="146"/>
      <c r="H27" s="146"/>
      <c r="I27" s="146"/>
    </row>
    <row r="28" spans="1:3" ht="12.75">
      <c r="A28" s="146"/>
      <c r="B28" s="146"/>
      <c r="C28" s="146"/>
    </row>
    <row r="31" ht="12.75">
      <c r="E31" s="86">
        <f>59029.8+84791.1</f>
        <v>143820.90000000002</v>
      </c>
    </row>
    <row r="32" ht="12.75">
      <c r="E32" s="185"/>
    </row>
  </sheetData>
  <mergeCells count="8">
    <mergeCell ref="B6:C6"/>
    <mergeCell ref="D6:F6"/>
    <mergeCell ref="G6:H6"/>
    <mergeCell ref="A1:I1"/>
    <mergeCell ref="A3:I3"/>
    <mergeCell ref="B5:C5"/>
    <mergeCell ref="D5:F5"/>
    <mergeCell ref="G5:H5"/>
  </mergeCells>
  <printOptions/>
  <pageMargins left="0.75" right="0.75" top="1" bottom="1" header="0" footer="0"/>
  <pageSetup horizontalDpi="2400" verticalDpi="2400" orientation="portrait" paperSize="9" scale="76" r:id="rId1"/>
  <headerFooter alignWithMargins="0">
    <oddFooter>&amp;C&amp;A</oddFooter>
  </headerFooter>
  <ignoredErrors>
    <ignoredError sqref="A25:A26" numberStoredAsText="1"/>
    <ignoredError sqref="F25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111"/>
  <dimension ref="A1:I33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57421875" style="86" customWidth="1"/>
    <col min="2" max="4" width="13.7109375" style="86" customWidth="1"/>
    <col min="5" max="5" width="13.7109375" style="87" customWidth="1"/>
    <col min="6" max="7" width="13.7109375" style="86" customWidth="1"/>
    <col min="8" max="8" width="11.28125" style="86" customWidth="1"/>
    <col min="9" max="16384" width="11.421875" style="86" customWidth="1"/>
  </cols>
  <sheetData>
    <row r="1" spans="1:9" s="83" customFormat="1" ht="18">
      <c r="A1" s="790" t="s">
        <v>0</v>
      </c>
      <c r="B1" s="790"/>
      <c r="C1" s="790"/>
      <c r="D1" s="790"/>
      <c r="E1" s="790"/>
      <c r="F1" s="49"/>
      <c r="G1" s="49"/>
      <c r="H1" s="49"/>
      <c r="I1" s="49"/>
    </row>
    <row r="3" spans="1:7" s="26" customFormat="1" ht="15">
      <c r="A3" s="789" t="s">
        <v>332</v>
      </c>
      <c r="B3" s="789"/>
      <c r="C3" s="789"/>
      <c r="D3" s="789"/>
      <c r="E3" s="789"/>
      <c r="F3" s="25"/>
      <c r="G3" s="25"/>
    </row>
    <row r="4" spans="1:8" s="26" customFormat="1" ht="15">
      <c r="A4" s="789" t="s">
        <v>410</v>
      </c>
      <c r="B4" s="789"/>
      <c r="C4" s="789"/>
      <c r="D4" s="789"/>
      <c r="E4" s="789"/>
      <c r="F4" s="25"/>
      <c r="G4" s="25"/>
      <c r="H4" s="27"/>
    </row>
    <row r="5" ht="12.75">
      <c r="H5" s="87"/>
    </row>
    <row r="6" spans="1:8" ht="12.75">
      <c r="A6" s="171"/>
      <c r="B6" s="19"/>
      <c r="C6" s="19"/>
      <c r="D6" s="19"/>
      <c r="E6" s="132"/>
      <c r="F6" s="176"/>
      <c r="G6" s="176"/>
      <c r="H6" s="87"/>
    </row>
    <row r="7" spans="1:8" ht="12.75">
      <c r="A7" s="89" t="s">
        <v>230</v>
      </c>
      <c r="B7" s="90" t="s">
        <v>103</v>
      </c>
      <c r="C7" s="90" t="s">
        <v>192</v>
      </c>
      <c r="D7" s="90" t="s">
        <v>104</v>
      </c>
      <c r="E7" s="91" t="s">
        <v>10</v>
      </c>
      <c r="F7" s="176"/>
      <c r="G7" s="176"/>
      <c r="H7" s="87"/>
    </row>
    <row r="8" spans="1:8" ht="12.75">
      <c r="A8" s="89" t="s">
        <v>233</v>
      </c>
      <c r="B8" s="90"/>
      <c r="C8" s="90"/>
      <c r="D8" s="90" t="s">
        <v>333</v>
      </c>
      <c r="E8" s="91"/>
      <c r="F8" s="176"/>
      <c r="G8" s="176"/>
      <c r="H8" s="87"/>
    </row>
    <row r="9" spans="1:8" ht="13.5" thickBot="1">
      <c r="A9" s="89"/>
      <c r="B9" s="133"/>
      <c r="C9" s="133"/>
      <c r="D9" s="133"/>
      <c r="E9" s="134"/>
      <c r="F9" s="176"/>
      <c r="G9" s="176"/>
      <c r="H9" s="87"/>
    </row>
    <row r="10" spans="1:8" ht="12.75">
      <c r="A10" s="135" t="s">
        <v>234</v>
      </c>
      <c r="B10" s="706">
        <v>70711.263</v>
      </c>
      <c r="C10" s="734">
        <v>232.658</v>
      </c>
      <c r="D10" s="734">
        <v>140.535</v>
      </c>
      <c r="E10" s="292">
        <v>71084.456</v>
      </c>
      <c r="F10" s="179"/>
      <c r="G10" s="145"/>
      <c r="H10" s="137"/>
    </row>
    <row r="11" spans="1:8" ht="12.75">
      <c r="A11" s="87" t="s">
        <v>235</v>
      </c>
      <c r="B11" s="174" t="s">
        <v>74</v>
      </c>
      <c r="C11" s="174" t="s">
        <v>74</v>
      </c>
      <c r="D11" s="174" t="s">
        <v>74</v>
      </c>
      <c r="E11" s="390" t="s">
        <v>74</v>
      </c>
      <c r="F11" s="179"/>
      <c r="G11" s="145"/>
      <c r="H11" s="137"/>
    </row>
    <row r="12" spans="1:8" ht="12.75">
      <c r="A12" s="87" t="s">
        <v>236</v>
      </c>
      <c r="B12" s="174" t="s">
        <v>74</v>
      </c>
      <c r="C12" s="174" t="s">
        <v>74</v>
      </c>
      <c r="D12" s="174" t="s">
        <v>74</v>
      </c>
      <c r="E12" s="390" t="s">
        <v>74</v>
      </c>
      <c r="F12" s="179"/>
      <c r="G12" s="145"/>
      <c r="H12" s="137"/>
    </row>
    <row r="13" spans="1:8" ht="12.75">
      <c r="A13" s="87" t="s">
        <v>237</v>
      </c>
      <c r="B13" s="136">
        <v>12086.123000000001</v>
      </c>
      <c r="C13" s="174" t="s">
        <v>74</v>
      </c>
      <c r="D13" s="177">
        <v>248.45399999999998</v>
      </c>
      <c r="E13" s="296">
        <v>12334.577000000001</v>
      </c>
      <c r="F13" s="179"/>
      <c r="G13" s="145"/>
      <c r="H13" s="137"/>
    </row>
    <row r="14" spans="1:8" ht="12.75">
      <c r="A14" s="87" t="s">
        <v>238</v>
      </c>
      <c r="B14" s="136">
        <v>22066.605</v>
      </c>
      <c r="C14" s="177">
        <v>401.186</v>
      </c>
      <c r="D14" s="177">
        <v>301.789</v>
      </c>
      <c r="E14" s="296">
        <v>22769.58</v>
      </c>
      <c r="F14" s="179"/>
      <c r="G14" s="145"/>
      <c r="H14" s="137"/>
    </row>
    <row r="15" spans="1:8" ht="12.75">
      <c r="A15" s="87" t="s">
        <v>239</v>
      </c>
      <c r="B15" s="136">
        <v>2755.493</v>
      </c>
      <c r="C15" s="174" t="s">
        <v>74</v>
      </c>
      <c r="D15" s="174" t="s">
        <v>74</v>
      </c>
      <c r="E15" s="296">
        <v>2755.493</v>
      </c>
      <c r="F15" s="179"/>
      <c r="G15" s="145"/>
      <c r="H15" s="137"/>
    </row>
    <row r="16" spans="1:8" ht="12.75">
      <c r="A16" s="87" t="s">
        <v>240</v>
      </c>
      <c r="B16" s="136">
        <v>5520.351</v>
      </c>
      <c r="C16" s="177">
        <v>139.584</v>
      </c>
      <c r="D16" s="177">
        <v>11358.447</v>
      </c>
      <c r="E16" s="296">
        <v>17018.381999999998</v>
      </c>
      <c r="F16" s="179"/>
      <c r="G16" s="145"/>
      <c r="H16" s="137"/>
    </row>
    <row r="17" spans="1:8" ht="12.75">
      <c r="A17" s="87" t="s">
        <v>241</v>
      </c>
      <c r="B17" s="136">
        <v>163414.23</v>
      </c>
      <c r="C17" s="177">
        <v>5040.457</v>
      </c>
      <c r="D17" s="177">
        <v>63198.604</v>
      </c>
      <c r="E17" s="296">
        <v>231653.291</v>
      </c>
      <c r="F17" s="179"/>
      <c r="G17" s="145"/>
      <c r="H17" s="137"/>
    </row>
    <row r="18" spans="1:8" ht="12.75">
      <c r="A18" s="87" t="s">
        <v>242</v>
      </c>
      <c r="B18" s="136">
        <v>3742.221</v>
      </c>
      <c r="C18" s="177">
        <v>188.81</v>
      </c>
      <c r="D18" s="177">
        <v>130.302</v>
      </c>
      <c r="E18" s="296">
        <v>4061.333</v>
      </c>
      <c r="F18" s="179"/>
      <c r="G18" s="145"/>
      <c r="H18" s="137"/>
    </row>
    <row r="19" spans="1:8" ht="12.75">
      <c r="A19" s="87" t="s">
        <v>243</v>
      </c>
      <c r="B19" s="136">
        <v>44386.481999999996</v>
      </c>
      <c r="C19" s="177">
        <v>1970.256</v>
      </c>
      <c r="D19" s="177">
        <v>287.98400000000004</v>
      </c>
      <c r="E19" s="296">
        <v>46644.721999999994</v>
      </c>
      <c r="F19" s="179"/>
      <c r="G19" s="145"/>
      <c r="H19" s="137"/>
    </row>
    <row r="20" spans="1:8" ht="12.75">
      <c r="A20" s="87" t="s">
        <v>244</v>
      </c>
      <c r="B20" s="136">
        <v>22808.578</v>
      </c>
      <c r="C20" s="177">
        <v>3661.028</v>
      </c>
      <c r="D20" s="177">
        <v>0.86</v>
      </c>
      <c r="E20" s="296">
        <v>26470.466</v>
      </c>
      <c r="F20" s="179"/>
      <c r="G20" s="145"/>
      <c r="H20" s="137"/>
    </row>
    <row r="21" spans="1:8" ht="12.75">
      <c r="A21" s="87" t="s">
        <v>245</v>
      </c>
      <c r="B21" s="136">
        <v>23684.519</v>
      </c>
      <c r="C21" s="177">
        <v>4057.2929999999997</v>
      </c>
      <c r="D21" s="174" t="s">
        <v>74</v>
      </c>
      <c r="E21" s="296">
        <v>27741.811999999998</v>
      </c>
      <c r="F21" s="179"/>
      <c r="G21" s="145"/>
      <c r="H21" s="137"/>
    </row>
    <row r="22" spans="1:8" ht="12.75">
      <c r="A22" s="87" t="s">
        <v>246</v>
      </c>
      <c r="B22" s="136">
        <v>90598.88</v>
      </c>
      <c r="C22" s="177">
        <v>6275.072</v>
      </c>
      <c r="D22" s="177">
        <v>569.822</v>
      </c>
      <c r="E22" s="296">
        <v>97443.774</v>
      </c>
      <c r="F22" s="179"/>
      <c r="G22" s="145"/>
      <c r="H22" s="137"/>
    </row>
    <row r="23" spans="1:8" ht="12.75">
      <c r="A23" s="87" t="s">
        <v>247</v>
      </c>
      <c r="B23" s="136">
        <v>15508.55</v>
      </c>
      <c r="C23" s="177">
        <v>657.753</v>
      </c>
      <c r="D23" s="177">
        <v>270.988</v>
      </c>
      <c r="E23" s="296">
        <v>16437.291</v>
      </c>
      <c r="F23" s="179"/>
      <c r="G23" s="180"/>
      <c r="H23" s="137"/>
    </row>
    <row r="24" spans="1:8" ht="12.75">
      <c r="A24" s="87" t="s">
        <v>248</v>
      </c>
      <c r="B24" s="136">
        <v>6054.271000000001</v>
      </c>
      <c r="C24" s="177">
        <v>1281.419</v>
      </c>
      <c r="D24" s="174" t="s">
        <v>74</v>
      </c>
      <c r="E24" s="296">
        <v>7335.69</v>
      </c>
      <c r="F24" s="179"/>
      <c r="G24" s="180"/>
      <c r="H24" s="137"/>
    </row>
    <row r="25" spans="1:8" ht="12.75">
      <c r="A25" s="87" t="s">
        <v>249</v>
      </c>
      <c r="B25" s="136">
        <v>90994.88</v>
      </c>
      <c r="C25" s="177">
        <v>2797.596</v>
      </c>
      <c r="D25" s="177">
        <v>2445.5060000000003</v>
      </c>
      <c r="E25" s="296">
        <v>96237.982</v>
      </c>
      <c r="F25" s="179"/>
      <c r="G25" s="145"/>
      <c r="H25" s="137"/>
    </row>
    <row r="26" spans="1:8" ht="12.75">
      <c r="A26" s="87" t="s">
        <v>250</v>
      </c>
      <c r="B26" s="136">
        <v>5982.084</v>
      </c>
      <c r="C26" s="177">
        <v>359.672</v>
      </c>
      <c r="D26" s="174" t="s">
        <v>74</v>
      </c>
      <c r="E26" s="296">
        <v>6341.755999999999</v>
      </c>
      <c r="F26" s="179"/>
      <c r="G26" s="180"/>
      <c r="H26" s="137"/>
    </row>
    <row r="27" spans="1:8" ht="12.75">
      <c r="A27" s="87"/>
      <c r="B27" s="138"/>
      <c r="C27" s="138"/>
      <c r="D27" s="136"/>
      <c r="E27" s="735"/>
      <c r="F27" s="181"/>
      <c r="G27" s="145"/>
      <c r="H27" s="137"/>
    </row>
    <row r="28" spans="1:8" ht="12.75">
      <c r="A28" s="139" t="s">
        <v>324</v>
      </c>
      <c r="B28" s="182">
        <v>580314.53</v>
      </c>
      <c r="C28" s="182">
        <v>27062.784000000003</v>
      </c>
      <c r="D28" s="182">
        <v>78953.29099999998</v>
      </c>
      <c r="E28" s="140">
        <v>686330.6049999999</v>
      </c>
      <c r="F28" s="179"/>
      <c r="G28" s="145"/>
      <c r="H28" s="137"/>
    </row>
    <row r="29" spans="1:8" ht="12.75">
      <c r="A29" s="87" t="s">
        <v>252</v>
      </c>
      <c r="B29" s="178">
        <v>11468</v>
      </c>
      <c r="C29" s="178">
        <v>537</v>
      </c>
      <c r="D29" s="178">
        <v>1686</v>
      </c>
      <c r="E29" s="296">
        <v>13691</v>
      </c>
      <c r="F29" s="179"/>
      <c r="G29" s="180"/>
      <c r="H29" s="137"/>
    </row>
    <row r="30" spans="1:8" ht="12.75">
      <c r="A30" s="87"/>
      <c r="B30" s="136"/>
      <c r="C30" s="136"/>
      <c r="D30" s="136"/>
      <c r="E30" s="138"/>
      <c r="F30" s="181"/>
      <c r="G30" s="145"/>
      <c r="H30" s="137"/>
    </row>
    <row r="31" spans="1:8" ht="13.5" thickBot="1">
      <c r="A31" s="143" t="s">
        <v>254</v>
      </c>
      <c r="B31" s="709">
        <v>591782.53</v>
      </c>
      <c r="C31" s="709">
        <v>27599.784000000003</v>
      </c>
      <c r="D31" s="709">
        <v>80639.29099999998</v>
      </c>
      <c r="E31" s="718">
        <v>700021.6049999999</v>
      </c>
      <c r="F31" s="183"/>
      <c r="G31" s="184"/>
      <c r="H31" s="137"/>
    </row>
    <row r="32" spans="3:7" ht="12.75">
      <c r="C32" s="185"/>
      <c r="F32" s="87"/>
      <c r="G32" s="87"/>
    </row>
    <row r="33" spans="2:7" ht="12.75">
      <c r="B33" s="144"/>
      <c r="C33" s="144"/>
      <c r="D33" s="144"/>
      <c r="E33" s="181"/>
      <c r="F33" s="87"/>
      <c r="G33" s="145"/>
    </row>
  </sheetData>
  <mergeCells count="3">
    <mergeCell ref="A3:E3"/>
    <mergeCell ref="A4:E4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1111"/>
  <dimension ref="A1:J3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57421875" style="86" customWidth="1"/>
    <col min="2" max="7" width="13.7109375" style="86" customWidth="1"/>
    <col min="8" max="8" width="13.7109375" style="87" customWidth="1"/>
    <col min="9" max="9" width="11.28125" style="86" customWidth="1"/>
    <col min="10" max="16384" width="11.421875" style="86" customWidth="1"/>
  </cols>
  <sheetData>
    <row r="1" spans="1:10" s="83" customFormat="1" ht="18">
      <c r="A1" s="886" t="s">
        <v>0</v>
      </c>
      <c r="B1" s="886"/>
      <c r="C1" s="886"/>
      <c r="D1" s="886"/>
      <c r="E1" s="886"/>
      <c r="F1" s="886"/>
      <c r="G1" s="886"/>
      <c r="H1" s="886"/>
      <c r="I1" s="49"/>
      <c r="J1" s="49"/>
    </row>
    <row r="2" spans="1:8" ht="12.75">
      <c r="A2" s="169"/>
      <c r="B2" s="169"/>
      <c r="C2" s="169"/>
      <c r="D2" s="169"/>
      <c r="E2" s="169"/>
      <c r="F2" s="169"/>
      <c r="G2" s="169"/>
      <c r="H2" s="170"/>
    </row>
    <row r="3" spans="1:8" s="26" customFormat="1" ht="15">
      <c r="A3" s="885" t="s">
        <v>411</v>
      </c>
      <c r="B3" s="885"/>
      <c r="C3" s="885"/>
      <c r="D3" s="885"/>
      <c r="E3" s="885"/>
      <c r="F3" s="885"/>
      <c r="G3" s="885"/>
      <c r="H3" s="885"/>
    </row>
    <row r="4" ht="12.75">
      <c r="I4" s="87"/>
    </row>
    <row r="5" spans="1:9" ht="12.75">
      <c r="A5" s="171"/>
      <c r="B5" s="783" t="s">
        <v>52</v>
      </c>
      <c r="C5" s="784"/>
      <c r="D5" s="784"/>
      <c r="E5" s="755"/>
      <c r="F5" s="783" t="s">
        <v>232</v>
      </c>
      <c r="G5" s="784"/>
      <c r="H5" s="784"/>
      <c r="I5" s="87"/>
    </row>
    <row r="6" spans="1:9" ht="12.75">
      <c r="A6" s="89" t="s">
        <v>230</v>
      </c>
      <c r="B6" s="90" t="s">
        <v>103</v>
      </c>
      <c r="C6" s="90" t="s">
        <v>192</v>
      </c>
      <c r="D6" s="90" t="s">
        <v>104</v>
      </c>
      <c r="E6" s="91" t="s">
        <v>10</v>
      </c>
      <c r="F6" s="90" t="s">
        <v>103</v>
      </c>
      <c r="G6" s="90" t="s">
        <v>192</v>
      </c>
      <c r="H6" s="91" t="s">
        <v>104</v>
      </c>
      <c r="I6" s="87"/>
    </row>
    <row r="7" spans="1:9" ht="12.75">
      <c r="A7" s="89" t="s">
        <v>233</v>
      </c>
      <c r="B7" s="90"/>
      <c r="C7" s="90"/>
      <c r="D7" s="90" t="s">
        <v>333</v>
      </c>
      <c r="E7" s="91"/>
      <c r="F7" s="90"/>
      <c r="G7" s="90"/>
      <c r="H7" s="91" t="s">
        <v>333</v>
      </c>
      <c r="I7" s="87"/>
    </row>
    <row r="8" spans="1:9" ht="13.5" thickBot="1">
      <c r="A8" s="89"/>
      <c r="B8" s="90"/>
      <c r="C8" s="90"/>
      <c r="D8" s="91"/>
      <c r="E8" s="91"/>
      <c r="F8" s="90"/>
      <c r="G8" s="90"/>
      <c r="H8" s="91"/>
      <c r="I8" s="87"/>
    </row>
    <row r="9" spans="1:9" ht="12.75">
      <c r="A9" s="135" t="s">
        <v>234</v>
      </c>
      <c r="B9" s="710">
        <v>151522.40399999998</v>
      </c>
      <c r="C9" s="710">
        <v>514.748</v>
      </c>
      <c r="D9" s="711">
        <v>438.84099999999995</v>
      </c>
      <c r="E9" s="710">
        <v>152475.99299999996</v>
      </c>
      <c r="F9" s="710">
        <v>2.142832663022862</v>
      </c>
      <c r="G9" s="710">
        <v>2.2124663669420355</v>
      </c>
      <c r="H9" s="712">
        <v>3.1226456042978614</v>
      </c>
      <c r="I9" s="137"/>
    </row>
    <row r="10" spans="1:9" ht="12.75">
      <c r="A10" s="87" t="s">
        <v>235</v>
      </c>
      <c r="B10" s="174" t="s">
        <v>74</v>
      </c>
      <c r="C10" s="174" t="s">
        <v>74</v>
      </c>
      <c r="D10" s="145">
        <v>2.633</v>
      </c>
      <c r="E10" s="103">
        <v>2.633</v>
      </c>
      <c r="F10" s="174" t="s">
        <v>74</v>
      </c>
      <c r="G10" s="174" t="s">
        <v>74</v>
      </c>
      <c r="H10" s="389">
        <v>40.50769230769231</v>
      </c>
      <c r="I10" s="137"/>
    </row>
    <row r="11" spans="1:9" ht="12.75">
      <c r="A11" s="87" t="s">
        <v>236</v>
      </c>
      <c r="B11" s="174" t="s">
        <v>74</v>
      </c>
      <c r="C11" s="174" t="s">
        <v>74</v>
      </c>
      <c r="D11" s="174" t="s">
        <v>74</v>
      </c>
      <c r="E11" s="174" t="s">
        <v>74</v>
      </c>
      <c r="F11" s="174" t="s">
        <v>74</v>
      </c>
      <c r="G11" s="174" t="s">
        <v>74</v>
      </c>
      <c r="H11" s="390" t="s">
        <v>74</v>
      </c>
      <c r="I11" s="137"/>
    </row>
    <row r="12" spans="1:9" ht="12.75">
      <c r="A12" s="87" t="s">
        <v>237</v>
      </c>
      <c r="B12" s="103">
        <v>22127.666</v>
      </c>
      <c r="C12" s="174" t="s">
        <v>74</v>
      </c>
      <c r="D12" s="145">
        <v>1200.614</v>
      </c>
      <c r="E12" s="103">
        <v>23328.28</v>
      </c>
      <c r="F12" s="103">
        <v>1.8308324348511098</v>
      </c>
      <c r="G12" s="174" t="s">
        <v>74</v>
      </c>
      <c r="H12" s="389">
        <v>4.832339185523277</v>
      </c>
      <c r="I12" s="137"/>
    </row>
    <row r="13" spans="1:9" ht="12.75">
      <c r="A13" s="87" t="s">
        <v>238</v>
      </c>
      <c r="B13" s="103">
        <v>41148.24</v>
      </c>
      <c r="C13" s="103">
        <v>1039.255</v>
      </c>
      <c r="D13" s="145">
        <v>1398.071</v>
      </c>
      <c r="E13" s="103">
        <v>43585.56599999999</v>
      </c>
      <c r="F13" s="103">
        <v>1.8647290781703845</v>
      </c>
      <c r="G13" s="103">
        <v>2.5904567956010434</v>
      </c>
      <c r="H13" s="389">
        <v>4.632610863881719</v>
      </c>
      <c r="I13" s="137"/>
    </row>
    <row r="14" spans="1:9" ht="12.75">
      <c r="A14" s="87" t="s">
        <v>239</v>
      </c>
      <c r="B14" s="103">
        <v>4890.777</v>
      </c>
      <c r="C14" s="174" t="s">
        <v>74</v>
      </c>
      <c r="D14" s="174" t="s">
        <v>74</v>
      </c>
      <c r="E14" s="103">
        <v>4890.777</v>
      </c>
      <c r="F14" s="103">
        <v>1.7749190435250608</v>
      </c>
      <c r="G14" s="174" t="s">
        <v>74</v>
      </c>
      <c r="H14" s="390" t="s">
        <v>74</v>
      </c>
      <c r="I14" s="137"/>
    </row>
    <row r="15" spans="1:9" ht="12.75">
      <c r="A15" s="87" t="s">
        <v>240</v>
      </c>
      <c r="B15" s="103">
        <v>10736.663999999999</v>
      </c>
      <c r="C15" s="103">
        <v>443.66099999999994</v>
      </c>
      <c r="D15" s="145">
        <v>1923.36</v>
      </c>
      <c r="E15" s="103">
        <v>13103.685</v>
      </c>
      <c r="F15" s="103">
        <v>1.9449241542793203</v>
      </c>
      <c r="G15" s="103">
        <v>3.178451685006877</v>
      </c>
      <c r="H15" s="389">
        <v>0.16933300828889722</v>
      </c>
      <c r="I15" s="137"/>
    </row>
    <row r="16" spans="1:9" ht="12.75">
      <c r="A16" s="87" t="s">
        <v>241</v>
      </c>
      <c r="B16" s="103">
        <v>293796.52</v>
      </c>
      <c r="C16" s="103">
        <v>11580.103</v>
      </c>
      <c r="D16" s="145">
        <v>45885.648</v>
      </c>
      <c r="E16" s="103">
        <v>351262.271</v>
      </c>
      <c r="F16" s="103">
        <v>1.79786374785109</v>
      </c>
      <c r="G16" s="103">
        <v>2.297431165467734</v>
      </c>
      <c r="H16" s="389">
        <v>0.7260547717161601</v>
      </c>
      <c r="I16" s="137"/>
    </row>
    <row r="17" spans="1:9" ht="12.75">
      <c r="A17" s="87" t="s">
        <v>242</v>
      </c>
      <c r="B17" s="103">
        <v>7160.5160000000005</v>
      </c>
      <c r="C17" s="103">
        <v>310.06</v>
      </c>
      <c r="D17" s="145">
        <v>39.935</v>
      </c>
      <c r="E17" s="103">
        <v>7510.511000000001</v>
      </c>
      <c r="F17" s="103">
        <v>1.9134401736295106</v>
      </c>
      <c r="G17" s="103">
        <v>1.642179969281288</v>
      </c>
      <c r="H17" s="389">
        <v>0.30648033030958854</v>
      </c>
      <c r="I17" s="137"/>
    </row>
    <row r="18" spans="1:9" ht="12.75">
      <c r="A18" s="87" t="s">
        <v>243</v>
      </c>
      <c r="B18" s="103">
        <v>84999.827</v>
      </c>
      <c r="C18" s="103">
        <v>3631.868</v>
      </c>
      <c r="D18" s="145">
        <v>639.32</v>
      </c>
      <c r="E18" s="103">
        <v>89271.01500000001</v>
      </c>
      <c r="F18" s="103">
        <v>1.9149935559209224</v>
      </c>
      <c r="G18" s="103">
        <v>1.8433482755540396</v>
      </c>
      <c r="H18" s="389">
        <v>2.219984443580199</v>
      </c>
      <c r="I18" s="137"/>
    </row>
    <row r="19" spans="1:9" ht="12.75">
      <c r="A19" s="87" t="s">
        <v>244</v>
      </c>
      <c r="B19" s="103">
        <v>47987.877</v>
      </c>
      <c r="C19" s="103">
        <v>6118.219</v>
      </c>
      <c r="D19" s="145">
        <v>40.052</v>
      </c>
      <c r="E19" s="103">
        <v>54146.148</v>
      </c>
      <c r="F19" s="103">
        <v>2.103939886125299</v>
      </c>
      <c r="G19" s="103">
        <v>1.671175145341691</v>
      </c>
      <c r="H19" s="389">
        <v>46.57209302325582</v>
      </c>
      <c r="I19" s="137"/>
    </row>
    <row r="20" spans="1:9" ht="12.75">
      <c r="A20" s="87" t="s">
        <v>245</v>
      </c>
      <c r="B20" s="103">
        <v>40355.070999999996</v>
      </c>
      <c r="C20" s="103">
        <v>6780.447</v>
      </c>
      <c r="D20" s="174" t="s">
        <v>74</v>
      </c>
      <c r="E20" s="103">
        <v>47135.518</v>
      </c>
      <c r="F20" s="103">
        <v>1.7038585837440903</v>
      </c>
      <c r="G20" s="103">
        <v>1.671175091372499</v>
      </c>
      <c r="H20" s="390" t="s">
        <v>74</v>
      </c>
      <c r="I20" s="137"/>
    </row>
    <row r="21" spans="1:9" ht="12.75">
      <c r="A21" s="87" t="s">
        <v>246</v>
      </c>
      <c r="B21" s="103">
        <v>194770.62199999997</v>
      </c>
      <c r="C21" s="103">
        <v>16449.926</v>
      </c>
      <c r="D21" s="145">
        <v>4053.6569999999997</v>
      </c>
      <c r="E21" s="103">
        <v>215274.205</v>
      </c>
      <c r="F21" s="103">
        <v>2.1498126908412107</v>
      </c>
      <c r="G21" s="103">
        <v>2.6214720723523173</v>
      </c>
      <c r="H21" s="389">
        <v>7.113900481202902</v>
      </c>
      <c r="I21" s="137"/>
    </row>
    <row r="22" spans="1:9" ht="12.75">
      <c r="A22" s="87" t="s">
        <v>247</v>
      </c>
      <c r="B22" s="103">
        <v>32012.632</v>
      </c>
      <c r="C22" s="103">
        <v>1472.86</v>
      </c>
      <c r="D22" s="145">
        <v>1889.059</v>
      </c>
      <c r="E22" s="103">
        <v>35374.551</v>
      </c>
      <c r="F22" s="103">
        <v>2.064192461577646</v>
      </c>
      <c r="G22" s="103">
        <v>2.2392296196292527</v>
      </c>
      <c r="H22" s="389">
        <v>6.971006096210902</v>
      </c>
      <c r="I22" s="137"/>
    </row>
    <row r="23" spans="1:9" ht="12.75">
      <c r="A23" s="87" t="s">
        <v>248</v>
      </c>
      <c r="B23" s="103">
        <v>11974.13</v>
      </c>
      <c r="C23" s="103">
        <v>2141.476</v>
      </c>
      <c r="D23" s="174" t="s">
        <v>74</v>
      </c>
      <c r="E23" s="103">
        <v>14115.606</v>
      </c>
      <c r="F23" s="103">
        <v>1.9777988134326987</v>
      </c>
      <c r="G23" s="103">
        <v>1.6711754703184516</v>
      </c>
      <c r="H23" s="390" t="s">
        <v>74</v>
      </c>
      <c r="I23" s="137"/>
    </row>
    <row r="24" spans="1:9" ht="12.75">
      <c r="A24" s="87" t="s">
        <v>249</v>
      </c>
      <c r="B24" s="103">
        <v>187665.59</v>
      </c>
      <c r="C24" s="103">
        <v>4921.053</v>
      </c>
      <c r="D24" s="145">
        <v>22700.737</v>
      </c>
      <c r="E24" s="103">
        <v>215287.38</v>
      </c>
      <c r="F24" s="103">
        <v>2.06237526770737</v>
      </c>
      <c r="G24" s="103">
        <v>1.7590291807680594</v>
      </c>
      <c r="H24" s="389">
        <v>9.28263394160554</v>
      </c>
      <c r="I24" s="137"/>
    </row>
    <row r="25" spans="1:9" ht="12.75">
      <c r="A25" s="87" t="s">
        <v>250</v>
      </c>
      <c r="B25" s="103">
        <v>9765.63</v>
      </c>
      <c r="C25" s="103">
        <v>601.075</v>
      </c>
      <c r="D25" s="174" t="s">
        <v>74</v>
      </c>
      <c r="E25" s="103">
        <v>10366.705</v>
      </c>
      <c r="F25" s="103">
        <v>1.6324795840379371</v>
      </c>
      <c r="G25" s="103">
        <v>1.6711754042572122</v>
      </c>
      <c r="H25" s="390" t="s">
        <v>74</v>
      </c>
      <c r="I25" s="137"/>
    </row>
    <row r="26" spans="1:9" ht="12.75">
      <c r="A26" s="87"/>
      <c r="B26" s="103"/>
      <c r="C26" s="103"/>
      <c r="D26" s="136"/>
      <c r="E26" s="103"/>
      <c r="F26" s="102"/>
      <c r="G26" s="102"/>
      <c r="H26" s="736"/>
      <c r="I26" s="137"/>
    </row>
    <row r="27" spans="1:9" ht="12.75">
      <c r="A27" s="139" t="s">
        <v>324</v>
      </c>
      <c r="B27" s="141">
        <v>1140914.1659999997</v>
      </c>
      <c r="C27" s="141">
        <v>56004.751</v>
      </c>
      <c r="D27" s="141">
        <v>80211.927</v>
      </c>
      <c r="E27" s="141">
        <v>1277130.844</v>
      </c>
      <c r="F27" s="141">
        <v>1.9660272266489687</v>
      </c>
      <c r="G27" s="141">
        <v>2.0694379040973754</v>
      </c>
      <c r="H27" s="412">
        <v>1.0159415267439582</v>
      </c>
      <c r="I27" s="137"/>
    </row>
    <row r="28" spans="1:9" ht="12.75">
      <c r="A28" s="87" t="s">
        <v>252</v>
      </c>
      <c r="B28" s="175">
        <v>50275.766116</v>
      </c>
      <c r="C28" s="175">
        <v>3025.0982</v>
      </c>
      <c r="D28" s="175">
        <v>4579.141472</v>
      </c>
      <c r="E28" s="175">
        <v>57880.005788</v>
      </c>
      <c r="F28" s="103">
        <v>1.6069749645643998</v>
      </c>
      <c r="G28" s="94">
        <v>2.0423724978594247</v>
      </c>
      <c r="H28" s="388">
        <v>1.0269559958546546</v>
      </c>
      <c r="I28" s="137"/>
    </row>
    <row r="29" spans="1:9" ht="12.75">
      <c r="A29" s="87"/>
      <c r="B29" s="103"/>
      <c r="C29" s="103"/>
      <c r="D29" s="103"/>
      <c r="E29" s="103"/>
      <c r="F29" s="102"/>
      <c r="G29" s="102"/>
      <c r="H29" s="736"/>
      <c r="I29" s="137"/>
    </row>
    <row r="30" spans="1:9" ht="13.5" thickBot="1">
      <c r="A30" s="143" t="s">
        <v>254</v>
      </c>
      <c r="B30" s="130">
        <v>1191189.9321159997</v>
      </c>
      <c r="C30" s="130">
        <v>59029.8492</v>
      </c>
      <c r="D30" s="130">
        <v>84791.068472</v>
      </c>
      <c r="E30" s="130">
        <v>1335010.849788</v>
      </c>
      <c r="F30" s="130">
        <v>2.012884584673359</v>
      </c>
      <c r="G30" s="130">
        <v>2.1387793904474033</v>
      </c>
      <c r="H30" s="714">
        <v>1.051485788385714</v>
      </c>
      <c r="I30" s="137"/>
    </row>
    <row r="32" spans="2:8" ht="12.75">
      <c r="B32" s="144"/>
      <c r="C32" s="144"/>
      <c r="D32" s="144"/>
      <c r="E32" s="144"/>
      <c r="F32" s="144"/>
      <c r="H32" s="145"/>
    </row>
  </sheetData>
  <mergeCells count="4">
    <mergeCell ref="B5:E5"/>
    <mergeCell ref="F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"/>
  <dimension ref="A1:G3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86" customWidth="1"/>
    <col min="8" max="16384" width="11.421875" style="86" customWidth="1"/>
  </cols>
  <sheetData>
    <row r="1" spans="1:7" ht="18">
      <c r="A1" s="779" t="s">
        <v>0</v>
      </c>
      <c r="B1" s="779"/>
      <c r="C1" s="779"/>
      <c r="D1" s="779"/>
      <c r="E1" s="779"/>
      <c r="F1" s="779"/>
      <c r="G1" s="779"/>
    </row>
    <row r="2" spans="1:7" ht="12.75">
      <c r="A2" s="146"/>
      <c r="B2" s="146"/>
      <c r="C2" s="146"/>
      <c r="D2" s="146"/>
      <c r="E2" s="146"/>
      <c r="F2" s="146"/>
      <c r="G2" s="146"/>
    </row>
    <row r="3" spans="1:7" ht="15">
      <c r="A3" s="881" t="s">
        <v>382</v>
      </c>
      <c r="B3" s="881"/>
      <c r="C3" s="881"/>
      <c r="D3" s="881"/>
      <c r="E3" s="881"/>
      <c r="F3" s="881"/>
      <c r="G3" s="881"/>
    </row>
    <row r="4" spans="1:7" ht="15">
      <c r="A4" s="881" t="s">
        <v>108</v>
      </c>
      <c r="B4" s="881"/>
      <c r="C4" s="881"/>
      <c r="D4" s="881"/>
      <c r="E4" s="881"/>
      <c r="F4" s="881"/>
      <c r="G4" s="881"/>
    </row>
    <row r="5" spans="1:7" ht="12.75">
      <c r="A5" s="147"/>
      <c r="B5" s="147"/>
      <c r="C5" s="147"/>
      <c r="D5" s="147"/>
      <c r="E5" s="147"/>
      <c r="F5" s="147"/>
      <c r="G5" s="146"/>
    </row>
    <row r="6" spans="1:7" ht="12.75">
      <c r="A6" s="148"/>
      <c r="B6" s="149" t="s">
        <v>109</v>
      </c>
      <c r="C6" s="150"/>
      <c r="D6" s="150"/>
      <c r="E6" s="150"/>
      <c r="F6" s="149" t="s">
        <v>110</v>
      </c>
      <c r="G6" s="151"/>
    </row>
    <row r="7" spans="1:7" ht="12.75">
      <c r="A7" s="152"/>
      <c r="B7" s="153" t="s">
        <v>111</v>
      </c>
      <c r="C7" s="153" t="s">
        <v>112</v>
      </c>
      <c r="D7" s="153" t="s">
        <v>113</v>
      </c>
      <c r="E7" s="153" t="s">
        <v>113</v>
      </c>
      <c r="F7" s="153" t="s">
        <v>114</v>
      </c>
      <c r="G7" s="154" t="s">
        <v>89</v>
      </c>
    </row>
    <row r="8" spans="1:7" ht="12.75">
      <c r="A8" s="155" t="s">
        <v>1</v>
      </c>
      <c r="B8" s="153" t="s">
        <v>115</v>
      </c>
      <c r="C8" s="153" t="s">
        <v>116</v>
      </c>
      <c r="D8" s="153" t="s">
        <v>117</v>
      </c>
      <c r="E8" s="153" t="s">
        <v>90</v>
      </c>
      <c r="F8" s="153" t="s">
        <v>118</v>
      </c>
      <c r="G8" s="154" t="s">
        <v>90</v>
      </c>
    </row>
    <row r="9" spans="1:7" ht="12.75">
      <c r="A9" s="152"/>
      <c r="B9" s="153" t="s">
        <v>119</v>
      </c>
      <c r="C9" s="153" t="s">
        <v>120</v>
      </c>
      <c r="D9" s="153" t="s">
        <v>121</v>
      </c>
      <c r="E9" s="153" t="s">
        <v>101</v>
      </c>
      <c r="F9" s="153" t="s">
        <v>122</v>
      </c>
      <c r="G9" s="156" t="s">
        <v>93</v>
      </c>
    </row>
    <row r="10" spans="1:7" ht="12.75">
      <c r="A10" s="152"/>
      <c r="B10" s="153" t="s">
        <v>120</v>
      </c>
      <c r="C10" s="157"/>
      <c r="D10" s="157"/>
      <c r="E10" s="157"/>
      <c r="F10" s="153" t="s">
        <v>123</v>
      </c>
      <c r="G10" s="154" t="s">
        <v>124</v>
      </c>
    </row>
    <row r="11" spans="1:7" ht="13.5" thickBot="1">
      <c r="A11" s="152"/>
      <c r="B11" s="153"/>
      <c r="C11" s="157"/>
      <c r="D11" s="157"/>
      <c r="E11" s="157"/>
      <c r="F11" s="153" t="s">
        <v>125</v>
      </c>
      <c r="G11" s="154"/>
    </row>
    <row r="12" spans="1:7" ht="12.75">
      <c r="A12" s="37" t="s">
        <v>130</v>
      </c>
      <c r="B12" s="158" t="s">
        <v>443</v>
      </c>
      <c r="C12" s="158">
        <v>65260</v>
      </c>
      <c r="D12" s="159">
        <v>1.1998161201348452</v>
      </c>
      <c r="E12" s="158">
        <v>78300</v>
      </c>
      <c r="F12" s="159">
        <v>138.43712812376043</v>
      </c>
      <c r="G12" s="160">
        <v>186890.12296707655</v>
      </c>
    </row>
    <row r="13" spans="1:7" ht="12.75">
      <c r="A13" s="41" t="s">
        <v>131</v>
      </c>
      <c r="B13" s="161">
        <v>1846</v>
      </c>
      <c r="C13" s="161">
        <v>64683</v>
      </c>
      <c r="D13" s="162">
        <v>1.1999907239923937</v>
      </c>
      <c r="E13" s="161">
        <v>77619</v>
      </c>
      <c r="F13" s="162">
        <v>137.07283064680922</v>
      </c>
      <c r="G13" s="163">
        <v>183438.89727542558</v>
      </c>
    </row>
    <row r="14" spans="1:7" ht="12.75">
      <c r="A14" s="41">
        <v>1987</v>
      </c>
      <c r="B14" s="161" t="s">
        <v>443</v>
      </c>
      <c r="C14" s="161">
        <v>66625</v>
      </c>
      <c r="D14" s="162">
        <v>1.2</v>
      </c>
      <c r="E14" s="161">
        <v>79950</v>
      </c>
      <c r="F14" s="162">
        <v>143.57578161624176</v>
      </c>
      <c r="G14" s="163">
        <v>197911.78862445735</v>
      </c>
    </row>
    <row r="15" spans="1:7" ht="12.75">
      <c r="A15" s="41">
        <v>1988</v>
      </c>
      <c r="B15" s="161" t="s">
        <v>443</v>
      </c>
      <c r="C15" s="161">
        <v>68521</v>
      </c>
      <c r="D15" s="162">
        <v>1.1976182484201923</v>
      </c>
      <c r="E15" s="161">
        <v>82062</v>
      </c>
      <c r="F15" s="162">
        <v>150.0787325856743</v>
      </c>
      <c r="G15" s="163">
        <v>212340.7060938897</v>
      </c>
    </row>
    <row r="16" spans="1:7" ht="12.75">
      <c r="A16" s="41">
        <v>1989</v>
      </c>
      <c r="B16" s="161" t="s">
        <v>443</v>
      </c>
      <c r="C16" s="161">
        <v>57627</v>
      </c>
      <c r="D16" s="162">
        <v>1.2021968868759436</v>
      </c>
      <c r="E16" s="161">
        <v>69279</v>
      </c>
      <c r="F16" s="162">
        <v>154.20768574279086</v>
      </c>
      <c r="G16" s="163">
        <v>184195.76311335876</v>
      </c>
    </row>
    <row r="17" spans="1:7" ht="12.75">
      <c r="A17" s="41">
        <v>1990</v>
      </c>
      <c r="B17" s="161" t="s">
        <v>443</v>
      </c>
      <c r="C17" s="161">
        <v>56554</v>
      </c>
      <c r="D17" s="162">
        <v>1.259504190685009</v>
      </c>
      <c r="E17" s="161">
        <v>71230</v>
      </c>
      <c r="F17" s="162">
        <v>183.12838820573847</v>
      </c>
      <c r="G17" s="163">
        <v>224900.60503266813</v>
      </c>
    </row>
    <row r="18" spans="1:7" ht="12.75">
      <c r="A18" s="45" t="s">
        <v>23</v>
      </c>
      <c r="B18" s="161" t="s">
        <v>443</v>
      </c>
      <c r="C18" s="161">
        <v>65160</v>
      </c>
      <c r="D18" s="162">
        <v>1.196976672805402</v>
      </c>
      <c r="E18" s="161">
        <v>77995</v>
      </c>
      <c r="F18" s="162">
        <v>179.93100381041674</v>
      </c>
      <c r="G18" s="163">
        <v>241960.66624471475</v>
      </c>
    </row>
    <row r="19" spans="1:7" ht="12.75">
      <c r="A19" s="41">
        <v>1992</v>
      </c>
      <c r="B19" s="161" t="s">
        <v>443</v>
      </c>
      <c r="C19" s="161">
        <v>78313</v>
      </c>
      <c r="D19" s="162">
        <v>1.1441523118766999</v>
      </c>
      <c r="E19" s="161">
        <v>89602</v>
      </c>
      <c r="F19" s="162">
        <v>156.22107629247654</v>
      </c>
      <c r="G19" s="163">
        <v>241340.01513721517</v>
      </c>
    </row>
    <row r="20" spans="1:7" ht="12.75">
      <c r="A20" s="41">
        <v>1993</v>
      </c>
      <c r="B20" s="161" t="s">
        <v>443</v>
      </c>
      <c r="C20" s="161">
        <v>81478</v>
      </c>
      <c r="D20" s="162">
        <v>1.2004221998576303</v>
      </c>
      <c r="E20" s="161">
        <v>97808</v>
      </c>
      <c r="F20" s="162">
        <v>143.75608524755688</v>
      </c>
      <c r="G20" s="163">
        <v>242422.33079125936</v>
      </c>
    </row>
    <row r="21" spans="1:7" ht="12.75">
      <c r="A21" s="41">
        <v>1994</v>
      </c>
      <c r="B21" s="161" t="s">
        <v>443</v>
      </c>
      <c r="C21" s="161">
        <v>87548</v>
      </c>
      <c r="D21" s="162">
        <v>1.1878169689770184</v>
      </c>
      <c r="E21" s="161">
        <v>103991</v>
      </c>
      <c r="F21" s="162">
        <v>161.762407894895</v>
      </c>
      <c r="G21" s="163">
        <v>290031.6303344487</v>
      </c>
    </row>
    <row r="22" spans="1:7" ht="12.75">
      <c r="A22" s="41">
        <v>1995</v>
      </c>
      <c r="B22" s="161" t="s">
        <v>443</v>
      </c>
      <c r="C22" s="161">
        <v>97424</v>
      </c>
      <c r="D22" s="162">
        <v>1.214012974215799</v>
      </c>
      <c r="E22" s="161">
        <v>118274</v>
      </c>
      <c r="F22" s="162">
        <v>151.04636207373218</v>
      </c>
      <c r="G22" s="163">
        <v>308014.7832398034</v>
      </c>
    </row>
    <row r="23" spans="1:7" ht="12.75">
      <c r="A23" s="41">
        <v>1996</v>
      </c>
      <c r="B23" s="161" t="s">
        <v>443</v>
      </c>
      <c r="C23" s="164">
        <v>104723</v>
      </c>
      <c r="D23" s="162">
        <v>1.206654698585793</v>
      </c>
      <c r="E23" s="164">
        <v>126364.5</v>
      </c>
      <c r="F23" s="162">
        <v>153.4023295229166</v>
      </c>
      <c r="G23" s="163">
        <v>334217.3908448033</v>
      </c>
    </row>
    <row r="24" spans="1:7" ht="12.75">
      <c r="A24" s="41">
        <v>1997</v>
      </c>
      <c r="B24" s="161" t="s">
        <v>443</v>
      </c>
      <c r="C24" s="164">
        <v>97538</v>
      </c>
      <c r="D24" s="162">
        <v>1.2526522996165597</v>
      </c>
      <c r="E24" s="164">
        <v>122181.2</v>
      </c>
      <c r="F24" s="162">
        <v>163.73973771831766</v>
      </c>
      <c r="G24" s="163">
        <v>344929.6145191261</v>
      </c>
    </row>
    <row r="25" spans="1:7" ht="12.75">
      <c r="A25" s="41">
        <v>1998</v>
      </c>
      <c r="B25" s="161" t="s">
        <v>443</v>
      </c>
      <c r="C25" s="164">
        <v>104846.8</v>
      </c>
      <c r="D25" s="162">
        <v>1.23</v>
      </c>
      <c r="E25" s="161">
        <v>128864</v>
      </c>
      <c r="F25" s="162">
        <v>168.77020903200992</v>
      </c>
      <c r="G25" s="163">
        <f>E25/0.58*F25/100</f>
        <v>374972.4864948436</v>
      </c>
    </row>
    <row r="26" spans="1:7" ht="12.75">
      <c r="A26" s="41">
        <v>1999</v>
      </c>
      <c r="B26" s="161" t="s">
        <v>443</v>
      </c>
      <c r="C26" s="164">
        <v>84641</v>
      </c>
      <c r="D26" s="162">
        <v>1.19</v>
      </c>
      <c r="E26" s="161">
        <v>100988</v>
      </c>
      <c r="F26" s="162">
        <v>162.13503539961295</v>
      </c>
      <c r="G26" s="163">
        <f>E26/0.58*F26/100</f>
        <v>282305.0509471744</v>
      </c>
    </row>
    <row r="27" spans="1:7" ht="12.75">
      <c r="A27" s="41">
        <v>2000</v>
      </c>
      <c r="B27" s="161" t="s">
        <v>443</v>
      </c>
      <c r="C27" s="164">
        <v>86618.2</v>
      </c>
      <c r="D27" s="162">
        <v>1.2</v>
      </c>
      <c r="E27" s="161">
        <v>103596.2</v>
      </c>
      <c r="F27" s="162">
        <v>169.93</v>
      </c>
      <c r="G27" s="163">
        <f>E27/0.58*F27/100</f>
        <v>303519.0045862069</v>
      </c>
    </row>
    <row r="28" spans="1:7" ht="12.75">
      <c r="A28" s="8" t="s">
        <v>338</v>
      </c>
      <c r="B28" s="161" t="s">
        <v>443</v>
      </c>
      <c r="C28" s="164">
        <v>93654.17832348502</v>
      </c>
      <c r="D28" s="162">
        <v>1.20796328973778</v>
      </c>
      <c r="E28" s="161">
        <v>113130.80934532566</v>
      </c>
      <c r="F28" s="162">
        <v>195.96</v>
      </c>
      <c r="G28" s="163">
        <f>E28/0.58*F28/100</f>
        <v>382226.09309155203</v>
      </c>
    </row>
    <row r="29" spans="1:7" ht="13.5" thickBot="1">
      <c r="A29" s="14" t="s">
        <v>393</v>
      </c>
      <c r="B29" s="165" t="s">
        <v>443</v>
      </c>
      <c r="C29" s="166">
        <v>96351.44200000001</v>
      </c>
      <c r="D29" s="167">
        <v>1.2352658240444392</v>
      </c>
      <c r="E29" s="165">
        <v>119019.6434</v>
      </c>
      <c r="F29" s="167">
        <v>139.57</v>
      </c>
      <c r="G29" s="168">
        <f>E29/0.58*F29/100</f>
        <v>286406.4074023793</v>
      </c>
    </row>
    <row r="30" spans="1:7" ht="12.75">
      <c r="A30" s="146" t="s">
        <v>126</v>
      </c>
      <c r="B30" s="146"/>
      <c r="C30" s="146"/>
      <c r="D30" s="146"/>
      <c r="E30" s="146"/>
      <c r="F30" s="146"/>
      <c r="G30" s="146"/>
    </row>
    <row r="31" spans="1:7" ht="12.75">
      <c r="A31" s="146" t="s">
        <v>127</v>
      </c>
      <c r="B31" s="146"/>
      <c r="C31" s="146"/>
      <c r="D31" s="146"/>
      <c r="E31" s="146"/>
      <c r="F31" s="146"/>
      <c r="G31" s="146"/>
    </row>
    <row r="32" spans="1:7" ht="12.75">
      <c r="A32" s="146" t="s">
        <v>128</v>
      </c>
      <c r="B32" s="146"/>
      <c r="C32" s="146"/>
      <c r="D32" s="146"/>
      <c r="E32" s="146"/>
      <c r="F32" s="146"/>
      <c r="G32" s="146"/>
    </row>
    <row r="33" spans="1:7" ht="12.75">
      <c r="A33" s="146" t="s">
        <v>129</v>
      </c>
      <c r="B33" s="146"/>
      <c r="C33" s="146"/>
      <c r="D33" s="146"/>
      <c r="E33" s="146"/>
      <c r="F33" s="146"/>
      <c r="G33" s="146"/>
    </row>
    <row r="34" spans="1:7" ht="12.75">
      <c r="A34" s="146" t="s">
        <v>444</v>
      </c>
      <c r="B34" s="146"/>
      <c r="C34" s="146"/>
      <c r="D34" s="146"/>
      <c r="E34" s="146"/>
      <c r="F34" s="146"/>
      <c r="G34" s="146"/>
    </row>
  </sheetData>
  <mergeCells count="3">
    <mergeCell ref="A1:G1"/>
    <mergeCell ref="A3:G3"/>
    <mergeCell ref="A4:G4"/>
  </mergeCells>
  <printOptions/>
  <pageMargins left="0.75" right="0.75" top="1" bottom="1" header="0" footer="0"/>
  <pageSetup horizontalDpi="2400" verticalDpi="2400" orientation="portrait" paperSize="9" scale="89" r:id="rId1"/>
  <headerFooter alignWithMargins="0">
    <oddFooter>&amp;C&amp;A</oddFooter>
  </headerFooter>
  <ignoredErrors>
    <ignoredError sqref="A28:A29 A18 F11 G10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17"/>
  <dimension ref="A1:F3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86" customWidth="1"/>
    <col min="2" max="4" width="20.7109375" style="86" customWidth="1"/>
    <col min="5" max="5" width="11.28125" style="86" customWidth="1"/>
    <col min="6" max="16384" width="11.421875" style="86" customWidth="1"/>
  </cols>
  <sheetData>
    <row r="1" spans="1:6" s="83" customFormat="1" ht="18">
      <c r="A1" s="790" t="s">
        <v>0</v>
      </c>
      <c r="B1" s="790"/>
      <c r="C1" s="790"/>
      <c r="D1" s="790"/>
      <c r="E1" s="49"/>
      <c r="F1" s="49"/>
    </row>
    <row r="2" spans="1:4" ht="12.75">
      <c r="A2" s="87"/>
      <c r="B2" s="87"/>
      <c r="C2" s="87"/>
      <c r="D2" s="87"/>
    </row>
    <row r="3" spans="1:4" s="26" customFormat="1" ht="15">
      <c r="A3" s="789" t="s">
        <v>366</v>
      </c>
      <c r="B3" s="789"/>
      <c r="C3" s="789"/>
      <c r="D3" s="789"/>
    </row>
    <row r="4" spans="1:5" s="26" customFormat="1" ht="15">
      <c r="A4" s="789" t="s">
        <v>412</v>
      </c>
      <c r="B4" s="789"/>
      <c r="C4" s="789"/>
      <c r="D4" s="789"/>
      <c r="E4" s="27"/>
    </row>
    <row r="5" spans="1:5" ht="12.75">
      <c r="A5" s="87"/>
      <c r="B5" s="87"/>
      <c r="C5" s="87"/>
      <c r="D5" s="87"/>
      <c r="E5" s="87"/>
    </row>
    <row r="6" spans="1:5" ht="12.75">
      <c r="A6" s="131" t="s">
        <v>230</v>
      </c>
      <c r="B6" s="19" t="s">
        <v>112</v>
      </c>
      <c r="C6" s="19" t="s">
        <v>113</v>
      </c>
      <c r="D6" s="132" t="s">
        <v>113</v>
      </c>
      <c r="E6" s="87"/>
    </row>
    <row r="7" spans="1:5" ht="12.75">
      <c r="A7" s="89" t="s">
        <v>233</v>
      </c>
      <c r="B7" s="90" t="s">
        <v>116</v>
      </c>
      <c r="C7" s="90" t="s">
        <v>117</v>
      </c>
      <c r="D7" s="91" t="s">
        <v>90</v>
      </c>
      <c r="E7" s="87"/>
    </row>
    <row r="8" spans="1:5" ht="13.5" thickBot="1">
      <c r="A8" s="89"/>
      <c r="B8" s="133" t="s">
        <v>120</v>
      </c>
      <c r="C8" s="133" t="s">
        <v>121</v>
      </c>
      <c r="D8" s="134" t="s">
        <v>101</v>
      </c>
      <c r="E8" s="87"/>
    </row>
    <row r="9" spans="1:5" ht="12.75">
      <c r="A9" s="135" t="s">
        <v>234</v>
      </c>
      <c r="B9" s="136">
        <v>4596.56</v>
      </c>
      <c r="C9" s="103">
        <v>1.237875063090659</v>
      </c>
      <c r="D9" s="389">
        <v>5689.967000000001</v>
      </c>
      <c r="E9" s="137"/>
    </row>
    <row r="10" spans="1:5" ht="12.75">
      <c r="A10" s="87" t="s">
        <v>235</v>
      </c>
      <c r="B10" s="136">
        <v>343.736</v>
      </c>
      <c r="C10" s="103">
        <v>1.2479751902622942</v>
      </c>
      <c r="D10" s="389">
        <v>428.974</v>
      </c>
      <c r="E10" s="137"/>
    </row>
    <row r="11" spans="1:5" ht="12.75">
      <c r="A11" s="87" t="s">
        <v>236</v>
      </c>
      <c r="B11" s="136">
        <v>177.62</v>
      </c>
      <c r="C11" s="103">
        <v>1.2</v>
      </c>
      <c r="D11" s="389">
        <v>213.144</v>
      </c>
      <c r="E11" s="137"/>
    </row>
    <row r="12" spans="1:5" ht="12.75">
      <c r="A12" s="87" t="s">
        <v>237</v>
      </c>
      <c r="B12" s="136">
        <v>953.2429999999999</v>
      </c>
      <c r="C12" s="103">
        <v>1.16609615806253</v>
      </c>
      <c r="D12" s="389">
        <v>1111.573</v>
      </c>
      <c r="E12" s="137"/>
    </row>
    <row r="13" spans="1:5" ht="12.75">
      <c r="A13" s="87" t="s">
        <v>238</v>
      </c>
      <c r="B13" s="136">
        <v>2995.539</v>
      </c>
      <c r="C13" s="103">
        <v>1.2225981367626995</v>
      </c>
      <c r="D13" s="389">
        <v>3662.3404</v>
      </c>
      <c r="E13" s="137"/>
    </row>
    <row r="14" spans="1:5" ht="12.75">
      <c r="A14" s="87" t="s">
        <v>239</v>
      </c>
      <c r="B14" s="136">
        <v>534.36</v>
      </c>
      <c r="C14" s="103">
        <v>1.125421064450932</v>
      </c>
      <c r="D14" s="389">
        <v>601.38</v>
      </c>
      <c r="E14" s="137"/>
    </row>
    <row r="15" spans="1:5" ht="12.75">
      <c r="A15" s="87" t="s">
        <v>240</v>
      </c>
      <c r="B15" s="136">
        <v>4890.291</v>
      </c>
      <c r="C15" s="103">
        <v>1.1669948884432437</v>
      </c>
      <c r="D15" s="389">
        <v>5706.944600000001</v>
      </c>
      <c r="E15" s="137"/>
    </row>
    <row r="16" spans="1:5" ht="12.75">
      <c r="A16" s="87" t="s">
        <v>241</v>
      </c>
      <c r="B16" s="136">
        <v>14906.9</v>
      </c>
      <c r="C16" s="103">
        <v>1.1516046528788682</v>
      </c>
      <c r="D16" s="389">
        <v>17166.8554</v>
      </c>
      <c r="E16" s="137"/>
    </row>
    <row r="17" spans="1:5" ht="12.75">
      <c r="A17" s="87" t="s">
        <v>242</v>
      </c>
      <c r="B17" s="136">
        <v>23.222</v>
      </c>
      <c r="C17" s="103">
        <v>1.1706140728619412</v>
      </c>
      <c r="D17" s="389">
        <v>27.184</v>
      </c>
      <c r="E17" s="137"/>
    </row>
    <row r="18" spans="1:5" ht="12.75">
      <c r="A18" s="87" t="s">
        <v>243</v>
      </c>
      <c r="B18" s="136">
        <v>3504.0080000000003</v>
      </c>
      <c r="C18" s="103">
        <v>1.1637541923420267</v>
      </c>
      <c r="D18" s="389">
        <v>4077.804</v>
      </c>
      <c r="E18" s="137"/>
    </row>
    <row r="19" spans="1:5" ht="12.75">
      <c r="A19" s="87" t="s">
        <v>244</v>
      </c>
      <c r="B19" s="138">
        <v>9.868</v>
      </c>
      <c r="C19" s="103">
        <v>0.9931090393190108</v>
      </c>
      <c r="D19" s="389">
        <v>9.8</v>
      </c>
      <c r="E19" s="137"/>
    </row>
    <row r="20" spans="1:5" ht="12.75">
      <c r="A20" s="87" t="s">
        <v>245</v>
      </c>
      <c r="B20" s="138">
        <v>5150.718</v>
      </c>
      <c r="C20" s="103">
        <v>1.0802414343010043</v>
      </c>
      <c r="D20" s="389">
        <v>5564.019</v>
      </c>
      <c r="E20" s="137"/>
    </row>
    <row r="21" spans="1:5" ht="12.75">
      <c r="A21" s="87" t="s">
        <v>246</v>
      </c>
      <c r="B21" s="136">
        <v>6784.1939999999995</v>
      </c>
      <c r="C21" s="103">
        <v>1.0699458181767798</v>
      </c>
      <c r="D21" s="389">
        <v>7258.72</v>
      </c>
      <c r="E21" s="137"/>
    </row>
    <row r="22" spans="1:5" ht="12.75">
      <c r="A22" s="87" t="s">
        <v>247</v>
      </c>
      <c r="B22" s="136">
        <v>477.987</v>
      </c>
      <c r="C22" s="103">
        <v>1.102207800630561</v>
      </c>
      <c r="D22" s="389">
        <v>526.841</v>
      </c>
      <c r="E22" s="137"/>
    </row>
    <row r="23" spans="1:5" ht="12.75">
      <c r="A23" s="87" t="s">
        <v>248</v>
      </c>
      <c r="B23" s="136">
        <v>225.234</v>
      </c>
      <c r="C23" s="103">
        <v>0.9999556017297566</v>
      </c>
      <c r="D23" s="389">
        <v>225.224</v>
      </c>
      <c r="E23" s="137"/>
    </row>
    <row r="24" spans="1:5" ht="12.75">
      <c r="A24" s="87" t="s">
        <v>249</v>
      </c>
      <c r="B24" s="138">
        <v>689.0039999999999</v>
      </c>
      <c r="C24" s="103">
        <v>1.1078672983030575</v>
      </c>
      <c r="D24" s="389">
        <v>763.325</v>
      </c>
      <c r="E24" s="137"/>
    </row>
    <row r="25" spans="1:5" ht="12.75">
      <c r="A25" s="87" t="s">
        <v>250</v>
      </c>
      <c r="B25" s="138">
        <v>158.958</v>
      </c>
      <c r="C25" s="103">
        <v>1.3119314535915148</v>
      </c>
      <c r="D25" s="389">
        <v>208.542</v>
      </c>
      <c r="E25" s="137"/>
    </row>
    <row r="26" spans="1:5" ht="12.75">
      <c r="A26" s="87"/>
      <c r="B26" s="138"/>
      <c r="C26" s="103"/>
      <c r="D26" s="389"/>
      <c r="E26" s="137"/>
    </row>
    <row r="27" spans="1:5" ht="12.75">
      <c r="A27" s="139" t="s">
        <v>324</v>
      </c>
      <c r="B27" s="140">
        <v>46421.442</v>
      </c>
      <c r="C27" s="141">
        <v>1.1469406185184856</v>
      </c>
      <c r="D27" s="412">
        <v>53242.63740000001</v>
      </c>
      <c r="E27" s="137"/>
    </row>
    <row r="28" spans="1:5" ht="12.75">
      <c r="A28" s="87" t="s">
        <v>252</v>
      </c>
      <c r="B28" s="142">
        <v>49930</v>
      </c>
      <c r="C28" s="94">
        <v>1.301882635689966</v>
      </c>
      <c r="D28" s="751">
        <v>65003</v>
      </c>
      <c r="E28" s="137"/>
    </row>
    <row r="29" spans="1:5" ht="12.75">
      <c r="A29" s="87"/>
      <c r="B29" s="138"/>
      <c r="C29" s="103"/>
      <c r="D29" s="389"/>
      <c r="E29" s="137"/>
    </row>
    <row r="30" spans="1:5" ht="13.5" thickBot="1">
      <c r="A30" s="143" t="s">
        <v>254</v>
      </c>
      <c r="B30" s="718">
        <v>96351.44200000001</v>
      </c>
      <c r="C30" s="130">
        <v>1.22723266975081</v>
      </c>
      <c r="D30" s="714">
        <v>118245.6374</v>
      </c>
      <c r="E30" s="137"/>
    </row>
    <row r="32" spans="2:4" ht="12.75">
      <c r="B32" s="144"/>
      <c r="D32" s="145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86" customWidth="1"/>
    <col min="2" max="6" width="14.7109375" style="86" customWidth="1"/>
    <col min="7" max="7" width="14.7109375" style="87" customWidth="1"/>
    <col min="8" max="10" width="10.57421875" style="86" customWidth="1"/>
    <col min="11" max="16384" width="11.421875" style="86" customWidth="1"/>
  </cols>
  <sheetData>
    <row r="1" spans="1:7" s="83" customFormat="1" ht="18">
      <c r="A1" s="790" t="s">
        <v>0</v>
      </c>
      <c r="B1" s="790"/>
      <c r="C1" s="790"/>
      <c r="D1" s="790"/>
      <c r="E1" s="790"/>
      <c r="F1" s="790"/>
      <c r="G1" s="790"/>
    </row>
    <row r="2" spans="1:7" ht="12.75">
      <c r="A2" s="84"/>
      <c r="B2" s="84"/>
      <c r="C2" s="84"/>
      <c r="D2" s="84"/>
      <c r="E2" s="84"/>
      <c r="F2" s="84"/>
      <c r="G2" s="85"/>
    </row>
    <row r="3" spans="1:7" s="26" customFormat="1" ht="15">
      <c r="A3" s="789" t="s">
        <v>367</v>
      </c>
      <c r="B3" s="789"/>
      <c r="C3" s="789"/>
      <c r="D3" s="789"/>
      <c r="E3" s="789"/>
      <c r="F3" s="789"/>
      <c r="G3" s="789"/>
    </row>
    <row r="4" spans="1:7" s="26" customFormat="1" ht="15">
      <c r="A4" s="789" t="s">
        <v>413</v>
      </c>
      <c r="B4" s="789"/>
      <c r="C4" s="789"/>
      <c r="D4" s="789"/>
      <c r="E4" s="789"/>
      <c r="F4" s="789"/>
      <c r="G4" s="789"/>
    </row>
    <row r="6" spans="1:7" ht="12.75">
      <c r="A6" s="92"/>
      <c r="B6" s="737" t="s">
        <v>7</v>
      </c>
      <c r="C6" s="738"/>
      <c r="D6" s="739"/>
      <c r="E6" s="737" t="s">
        <v>8</v>
      </c>
      <c r="F6" s="738"/>
      <c r="G6" s="738"/>
    </row>
    <row r="7" spans="1:7" ht="12.75">
      <c r="A7" s="89" t="s">
        <v>334</v>
      </c>
      <c r="B7" s="90" t="s">
        <v>112</v>
      </c>
      <c r="C7" s="90" t="s">
        <v>113</v>
      </c>
      <c r="D7" s="90" t="s">
        <v>113</v>
      </c>
      <c r="E7" s="90" t="s">
        <v>112</v>
      </c>
      <c r="F7" s="90" t="s">
        <v>113</v>
      </c>
      <c r="G7" s="91" t="s">
        <v>113</v>
      </c>
    </row>
    <row r="8" spans="1:7" ht="12.75">
      <c r="A8" s="89" t="s">
        <v>258</v>
      </c>
      <c r="B8" s="90" t="s">
        <v>116</v>
      </c>
      <c r="C8" s="90" t="s">
        <v>117</v>
      </c>
      <c r="D8" s="90" t="s">
        <v>90</v>
      </c>
      <c r="E8" s="90" t="s">
        <v>116</v>
      </c>
      <c r="F8" s="90" t="s">
        <v>117</v>
      </c>
      <c r="G8" s="91" t="s">
        <v>90</v>
      </c>
    </row>
    <row r="9" spans="1:7" ht="13.5" thickBot="1">
      <c r="A9" s="740"/>
      <c r="B9" s="133" t="s">
        <v>120</v>
      </c>
      <c r="C9" s="133" t="s">
        <v>121</v>
      </c>
      <c r="D9" s="133" t="s">
        <v>101</v>
      </c>
      <c r="E9" s="133" t="s">
        <v>120</v>
      </c>
      <c r="F9" s="133" t="s">
        <v>121</v>
      </c>
      <c r="G9" s="134" t="s">
        <v>101</v>
      </c>
    </row>
    <row r="10" spans="1:7" ht="12.75">
      <c r="A10" s="88" t="s">
        <v>259</v>
      </c>
      <c r="B10" s="741">
        <v>3801.6</v>
      </c>
      <c r="C10" s="742">
        <v>1.74</v>
      </c>
      <c r="D10" s="741">
        <v>6599.9</v>
      </c>
      <c r="E10" s="707">
        <v>1081.132</v>
      </c>
      <c r="F10" s="743">
        <v>1.2049259479878496</v>
      </c>
      <c r="G10" s="712">
        <v>1302.684</v>
      </c>
    </row>
    <row r="11" spans="1:7" ht="12.75">
      <c r="A11" s="95" t="s">
        <v>260</v>
      </c>
      <c r="B11" s="96">
        <v>10605</v>
      </c>
      <c r="C11" s="97">
        <v>2</v>
      </c>
      <c r="D11" s="96">
        <v>21210.8</v>
      </c>
      <c r="E11" s="98" t="s">
        <v>74</v>
      </c>
      <c r="F11" s="98" t="s">
        <v>74</v>
      </c>
      <c r="G11" s="744" t="s">
        <v>74</v>
      </c>
    </row>
    <row r="12" spans="1:7" ht="12.75">
      <c r="A12" s="95" t="s">
        <v>261</v>
      </c>
      <c r="B12" s="96">
        <v>33083.2</v>
      </c>
      <c r="C12" s="97">
        <v>2.23</v>
      </c>
      <c r="D12" s="96">
        <v>73677.9</v>
      </c>
      <c r="E12" s="98" t="s">
        <v>74</v>
      </c>
      <c r="F12" s="98" t="s">
        <v>74</v>
      </c>
      <c r="G12" s="744" t="s">
        <v>74</v>
      </c>
    </row>
    <row r="13" spans="1:7" ht="12.75">
      <c r="A13" s="95" t="s">
        <v>262</v>
      </c>
      <c r="B13" s="99">
        <v>23594.7</v>
      </c>
      <c r="C13" s="100">
        <v>2.16</v>
      </c>
      <c r="D13" s="99">
        <v>50987.4</v>
      </c>
      <c r="E13" s="101">
        <v>3515.428</v>
      </c>
      <c r="F13" s="102">
        <v>1.2480082083888506</v>
      </c>
      <c r="G13" s="389">
        <v>4387.283</v>
      </c>
    </row>
    <row r="14" spans="1:7" ht="12.75">
      <c r="A14" s="104" t="s">
        <v>263</v>
      </c>
      <c r="B14" s="105">
        <f>SUM(B10:B13)</f>
        <v>71084.5</v>
      </c>
      <c r="C14" s="106">
        <v>2.14</v>
      </c>
      <c r="D14" s="105">
        <v>152476</v>
      </c>
      <c r="E14" s="107">
        <v>4596.56</v>
      </c>
      <c r="F14" s="108">
        <v>1.2378750630906592</v>
      </c>
      <c r="G14" s="393">
        <v>5689.967000000001</v>
      </c>
    </row>
    <row r="15" spans="1:7" ht="12.75">
      <c r="A15" s="95"/>
      <c r="B15" s="99"/>
      <c r="C15" s="110"/>
      <c r="D15" s="99"/>
      <c r="E15" s="101"/>
      <c r="F15" s="102"/>
      <c r="G15" s="402"/>
    </row>
    <row r="16" spans="1:7" ht="12.75">
      <c r="A16" s="104" t="s">
        <v>264</v>
      </c>
      <c r="B16" s="105">
        <v>0.1</v>
      </c>
      <c r="C16" s="106">
        <v>40.51</v>
      </c>
      <c r="D16" s="105">
        <v>2.6</v>
      </c>
      <c r="E16" s="107">
        <v>343.736</v>
      </c>
      <c r="F16" s="108">
        <v>1.2479751902622944</v>
      </c>
      <c r="G16" s="393">
        <v>428.974</v>
      </c>
    </row>
    <row r="17" spans="1:7" ht="12.75">
      <c r="A17" s="95"/>
      <c r="B17" s="99"/>
      <c r="C17" s="110"/>
      <c r="D17" s="99"/>
      <c r="E17" s="101"/>
      <c r="F17" s="102"/>
      <c r="G17" s="402"/>
    </row>
    <row r="18" spans="1:7" ht="12.75">
      <c r="A18" s="104" t="s">
        <v>265</v>
      </c>
      <c r="B18" s="112" t="s">
        <v>445</v>
      </c>
      <c r="C18" s="106"/>
      <c r="D18" s="112" t="s">
        <v>445</v>
      </c>
      <c r="E18" s="107">
        <v>177.62</v>
      </c>
      <c r="F18" s="108">
        <v>1.2</v>
      </c>
      <c r="G18" s="393">
        <v>213.144</v>
      </c>
    </row>
    <row r="19" spans="1:7" ht="12.75">
      <c r="A19" s="95"/>
      <c r="B19" s="99"/>
      <c r="C19" s="110"/>
      <c r="D19" s="99"/>
      <c r="E19" s="101"/>
      <c r="F19" s="102"/>
      <c r="G19" s="402"/>
    </row>
    <row r="20" spans="1:7" ht="12.75">
      <c r="A20" s="95" t="s">
        <v>266</v>
      </c>
      <c r="B20" s="96">
        <v>9691</v>
      </c>
      <c r="C20" s="113">
        <v>1.87</v>
      </c>
      <c r="D20" s="96">
        <v>18106.2</v>
      </c>
      <c r="E20" s="98" t="s">
        <v>74</v>
      </c>
      <c r="F20" s="98" t="s">
        <v>74</v>
      </c>
      <c r="G20" s="744" t="s">
        <v>74</v>
      </c>
    </row>
    <row r="21" spans="1:7" ht="12.75">
      <c r="A21" s="95" t="s">
        <v>267</v>
      </c>
      <c r="B21" s="99">
        <v>442.1</v>
      </c>
      <c r="C21" s="110">
        <v>2</v>
      </c>
      <c r="D21" s="99">
        <v>884.2</v>
      </c>
      <c r="E21" s="101">
        <v>48.76</v>
      </c>
      <c r="F21" s="102">
        <v>1.21214109926169</v>
      </c>
      <c r="G21" s="389">
        <v>59.104</v>
      </c>
    </row>
    <row r="22" spans="1:7" ht="12.75">
      <c r="A22" s="95" t="s">
        <v>268</v>
      </c>
      <c r="B22" s="99">
        <v>2201.5</v>
      </c>
      <c r="C22" s="110">
        <v>1.97</v>
      </c>
      <c r="D22" s="99">
        <v>4337.9</v>
      </c>
      <c r="E22" s="101">
        <v>904.483</v>
      </c>
      <c r="F22" s="102">
        <v>1.1636139098247287</v>
      </c>
      <c r="G22" s="389">
        <v>1052.469</v>
      </c>
    </row>
    <row r="23" spans="1:7" ht="12.75">
      <c r="A23" s="104" t="s">
        <v>345</v>
      </c>
      <c r="B23" s="105">
        <f>SUM(B20:B22)</f>
        <v>12334.6</v>
      </c>
      <c r="C23" s="106">
        <v>1.89</v>
      </c>
      <c r="D23" s="105">
        <v>23328.3</v>
      </c>
      <c r="E23" s="107">
        <v>953.2429999999999</v>
      </c>
      <c r="F23" s="108">
        <v>1.16609615806253</v>
      </c>
      <c r="G23" s="393">
        <v>1111.573</v>
      </c>
    </row>
    <row r="24" spans="1:7" ht="12.75">
      <c r="A24" s="95"/>
      <c r="B24" s="105"/>
      <c r="C24" s="110"/>
      <c r="D24" s="105"/>
      <c r="E24" s="107"/>
      <c r="F24" s="102"/>
      <c r="G24" s="745"/>
    </row>
    <row r="25" spans="1:7" ht="12.75">
      <c r="A25" s="104" t="s">
        <v>269</v>
      </c>
      <c r="B25" s="105">
        <v>22769.6</v>
      </c>
      <c r="C25" s="106">
        <v>1.91</v>
      </c>
      <c r="D25" s="105">
        <v>43585.6</v>
      </c>
      <c r="E25" s="107">
        <v>2995.539</v>
      </c>
      <c r="F25" s="108">
        <v>1.2225981367626995</v>
      </c>
      <c r="G25" s="393">
        <v>3662.3404</v>
      </c>
    </row>
    <row r="26" spans="1:7" ht="12.75">
      <c r="A26" s="95"/>
      <c r="B26" s="105"/>
      <c r="C26" s="110"/>
      <c r="D26" s="99"/>
      <c r="E26" s="107"/>
      <c r="F26" s="102"/>
      <c r="G26" s="402"/>
    </row>
    <row r="27" spans="1:7" ht="12.75">
      <c r="A27" s="104" t="s">
        <v>270</v>
      </c>
      <c r="B27" s="105">
        <v>2755.5</v>
      </c>
      <c r="C27" s="106">
        <v>1.77</v>
      </c>
      <c r="D27" s="105">
        <v>4890.8</v>
      </c>
      <c r="E27" s="107">
        <v>534.36</v>
      </c>
      <c r="F27" s="108">
        <v>1.125421064450932</v>
      </c>
      <c r="G27" s="393">
        <v>601.38</v>
      </c>
    </row>
    <row r="28" spans="1:7" ht="12.75">
      <c r="A28" s="95"/>
      <c r="B28" s="99"/>
      <c r="C28" s="110"/>
      <c r="D28" s="99"/>
      <c r="E28" s="101"/>
      <c r="F28" s="102"/>
      <c r="G28" s="402"/>
    </row>
    <row r="29" spans="1:7" ht="12.75">
      <c r="A29" s="95" t="s">
        <v>271</v>
      </c>
      <c r="B29" s="96">
        <v>1118</v>
      </c>
      <c r="C29" s="113">
        <v>2.18</v>
      </c>
      <c r="D29" s="96">
        <v>2433.6</v>
      </c>
      <c r="E29" s="98" t="s">
        <v>74</v>
      </c>
      <c r="F29" s="98" t="s">
        <v>74</v>
      </c>
      <c r="G29" s="744" t="s">
        <v>74</v>
      </c>
    </row>
    <row r="30" spans="1:7" ht="12.75">
      <c r="A30" s="95" t="s">
        <v>272</v>
      </c>
      <c r="B30" s="99">
        <v>45.1</v>
      </c>
      <c r="C30" s="110">
        <v>4.5</v>
      </c>
      <c r="D30" s="99">
        <v>203</v>
      </c>
      <c r="E30" s="101">
        <v>2157.944</v>
      </c>
      <c r="F30" s="102">
        <v>1.2271439852007282</v>
      </c>
      <c r="G30" s="389">
        <v>2648.108</v>
      </c>
    </row>
    <row r="31" spans="1:7" ht="12.75">
      <c r="A31" s="95" t="s">
        <v>273</v>
      </c>
      <c r="B31" s="99">
        <v>15855.3</v>
      </c>
      <c r="C31" s="110">
        <v>0.66</v>
      </c>
      <c r="D31" s="99">
        <v>10467.1</v>
      </c>
      <c r="E31" s="101">
        <v>2732.347</v>
      </c>
      <c r="F31" s="102">
        <v>1.119490533230223</v>
      </c>
      <c r="G31" s="389">
        <v>3058.8366</v>
      </c>
    </row>
    <row r="32" spans="1:7" ht="12.75">
      <c r="A32" s="104" t="s">
        <v>346</v>
      </c>
      <c r="B32" s="105">
        <v>17018.4</v>
      </c>
      <c r="C32" s="106">
        <v>0.77</v>
      </c>
      <c r="D32" s="105">
        <v>13103.7</v>
      </c>
      <c r="E32" s="107">
        <v>4890.291</v>
      </c>
      <c r="F32" s="108">
        <v>1.1669948884432442</v>
      </c>
      <c r="G32" s="393">
        <v>5706.944600000001</v>
      </c>
    </row>
    <row r="33" spans="1:7" ht="12.75">
      <c r="A33" s="95"/>
      <c r="B33" s="99"/>
      <c r="C33" s="110"/>
      <c r="D33" s="99"/>
      <c r="E33" s="101"/>
      <c r="F33" s="102"/>
      <c r="G33" s="402"/>
    </row>
    <row r="34" spans="1:7" ht="12.75">
      <c r="A34" s="95" t="s">
        <v>274</v>
      </c>
      <c r="B34" s="99">
        <v>53565.3</v>
      </c>
      <c r="C34" s="110">
        <v>1.92</v>
      </c>
      <c r="D34" s="99">
        <v>103046.8</v>
      </c>
      <c r="E34" s="101">
        <v>6359</v>
      </c>
      <c r="F34" s="102">
        <v>1.199119358389684</v>
      </c>
      <c r="G34" s="389">
        <v>7625.2</v>
      </c>
    </row>
    <row r="35" spans="1:7" ht="12.75">
      <c r="A35" s="95" t="s">
        <v>275</v>
      </c>
      <c r="B35" s="99">
        <v>16565</v>
      </c>
      <c r="C35" s="110">
        <v>1.76</v>
      </c>
      <c r="D35" s="99">
        <v>29075</v>
      </c>
      <c r="E35" s="101">
        <v>800</v>
      </c>
      <c r="F35" s="102">
        <v>1.06369125</v>
      </c>
      <c r="G35" s="389">
        <v>850.953</v>
      </c>
    </row>
    <row r="36" spans="1:7" ht="12.75">
      <c r="A36" s="95" t="s">
        <v>276</v>
      </c>
      <c r="B36" s="99">
        <v>121904.1</v>
      </c>
      <c r="C36" s="110">
        <v>1.05</v>
      </c>
      <c r="D36" s="99">
        <v>127869.9</v>
      </c>
      <c r="E36" s="101">
        <v>3666</v>
      </c>
      <c r="F36" s="102">
        <v>1.1229815602836881</v>
      </c>
      <c r="G36" s="389">
        <v>4116.8504</v>
      </c>
    </row>
    <row r="37" spans="1:7" ht="12.75">
      <c r="A37" s="95" t="s">
        <v>277</v>
      </c>
      <c r="B37" s="99">
        <v>39618.9</v>
      </c>
      <c r="C37" s="110">
        <v>2.3</v>
      </c>
      <c r="D37" s="99">
        <v>91270.6</v>
      </c>
      <c r="E37" s="101">
        <v>4081.9</v>
      </c>
      <c r="F37" s="102">
        <v>1.1205203459173423</v>
      </c>
      <c r="G37" s="389">
        <v>4573.852</v>
      </c>
    </row>
    <row r="38" spans="1:7" ht="12.75">
      <c r="A38" s="104" t="s">
        <v>278</v>
      </c>
      <c r="B38" s="105">
        <v>231653.3</v>
      </c>
      <c r="C38" s="106">
        <v>1.52</v>
      </c>
      <c r="D38" s="105">
        <v>351262.3</v>
      </c>
      <c r="E38" s="107">
        <v>14906.9</v>
      </c>
      <c r="F38" s="108">
        <v>1.1516046528788682</v>
      </c>
      <c r="G38" s="393">
        <v>17166.8554</v>
      </c>
    </row>
    <row r="39" spans="1:7" ht="12.75">
      <c r="A39" s="95"/>
      <c r="B39" s="99"/>
      <c r="C39" s="110"/>
      <c r="D39" s="99"/>
      <c r="E39" s="101"/>
      <c r="F39" s="102"/>
      <c r="G39" s="402"/>
    </row>
    <row r="40" spans="1:7" ht="12.75">
      <c r="A40" s="104" t="s">
        <v>279</v>
      </c>
      <c r="B40" s="105">
        <v>4061.3</v>
      </c>
      <c r="C40" s="106">
        <v>1.85</v>
      </c>
      <c r="D40" s="105">
        <v>7510.5</v>
      </c>
      <c r="E40" s="107">
        <v>23.222</v>
      </c>
      <c r="F40" s="108">
        <v>1.1706140728619412</v>
      </c>
      <c r="G40" s="393">
        <v>27.184</v>
      </c>
    </row>
    <row r="41" spans="1:7" ht="12.75">
      <c r="A41" s="95"/>
      <c r="B41" s="99"/>
      <c r="C41" s="110"/>
      <c r="D41" s="99"/>
      <c r="E41" s="101"/>
      <c r="F41" s="102"/>
      <c r="G41" s="402"/>
    </row>
    <row r="42" spans="1:7" ht="12.75">
      <c r="A42" s="95" t="s">
        <v>280</v>
      </c>
      <c r="B42" s="96">
        <v>4849.9</v>
      </c>
      <c r="C42" s="113">
        <v>1.96</v>
      </c>
      <c r="D42" s="96">
        <v>9525.3</v>
      </c>
      <c r="E42" s="98" t="s">
        <v>74</v>
      </c>
      <c r="F42" s="98" t="s">
        <v>74</v>
      </c>
      <c r="G42" s="744" t="s">
        <v>74</v>
      </c>
    </row>
    <row r="43" spans="1:7" ht="12.75">
      <c r="A43" s="95" t="s">
        <v>281</v>
      </c>
      <c r="B43" s="99">
        <v>6839.8</v>
      </c>
      <c r="C43" s="110">
        <v>1.71</v>
      </c>
      <c r="D43" s="99">
        <v>11717.9</v>
      </c>
      <c r="E43" s="101">
        <v>194.578</v>
      </c>
      <c r="F43" s="102">
        <v>1.25772697838399</v>
      </c>
      <c r="G43" s="389">
        <v>244.726</v>
      </c>
    </row>
    <row r="44" spans="1:7" ht="12.75">
      <c r="A44" s="95" t="s">
        <v>282</v>
      </c>
      <c r="B44" s="99">
        <v>10243.5</v>
      </c>
      <c r="C44" s="110">
        <v>2</v>
      </c>
      <c r="D44" s="99">
        <v>20450</v>
      </c>
      <c r="E44" s="101">
        <v>35</v>
      </c>
      <c r="F44" s="102">
        <v>1.1</v>
      </c>
      <c r="G44" s="389">
        <v>38.5</v>
      </c>
    </row>
    <row r="45" spans="1:7" ht="12.75">
      <c r="A45" s="95" t="s">
        <v>283</v>
      </c>
      <c r="B45" s="99">
        <v>34</v>
      </c>
      <c r="C45" s="110">
        <v>4.21</v>
      </c>
      <c r="D45" s="99">
        <v>143</v>
      </c>
      <c r="E45" s="101">
        <v>162.441</v>
      </c>
      <c r="F45" s="102">
        <v>1.1000055404731564</v>
      </c>
      <c r="G45" s="389">
        <v>178.686</v>
      </c>
    </row>
    <row r="46" spans="1:7" ht="12.75">
      <c r="A46" s="95" t="s">
        <v>284</v>
      </c>
      <c r="B46" s="98" t="s">
        <v>74</v>
      </c>
      <c r="C46" s="110"/>
      <c r="D46" s="98" t="s">
        <v>74</v>
      </c>
      <c r="E46" s="101">
        <v>169.348</v>
      </c>
      <c r="F46" s="102">
        <v>1.0156364409381864</v>
      </c>
      <c r="G46" s="389">
        <v>171.996</v>
      </c>
    </row>
    <row r="47" spans="1:7" ht="12.75">
      <c r="A47" s="95" t="s">
        <v>285</v>
      </c>
      <c r="B47" s="99">
        <v>6952.4</v>
      </c>
      <c r="C47" s="110">
        <v>1.93</v>
      </c>
      <c r="D47" s="99">
        <v>13421.4</v>
      </c>
      <c r="E47" s="101">
        <v>99.236</v>
      </c>
      <c r="F47" s="102">
        <v>1.0299991938409447</v>
      </c>
      <c r="G47" s="389">
        <v>102.213</v>
      </c>
    </row>
    <row r="48" spans="1:7" ht="12.75">
      <c r="A48" s="95" t="s">
        <v>286</v>
      </c>
      <c r="B48" s="96">
        <v>25.2</v>
      </c>
      <c r="C48" s="113">
        <v>5</v>
      </c>
      <c r="D48" s="96">
        <v>126.1</v>
      </c>
      <c r="E48" s="98" t="s">
        <v>74</v>
      </c>
      <c r="F48" s="98" t="s">
        <v>74</v>
      </c>
      <c r="G48" s="744" t="s">
        <v>74</v>
      </c>
    </row>
    <row r="49" spans="1:7" ht="12.75">
      <c r="A49" s="95" t="s">
        <v>287</v>
      </c>
      <c r="B49" s="99">
        <v>15842.8</v>
      </c>
      <c r="C49" s="110">
        <v>1.89</v>
      </c>
      <c r="D49" s="99">
        <v>29957.3</v>
      </c>
      <c r="E49" s="101">
        <v>2843.405</v>
      </c>
      <c r="F49" s="102">
        <v>1.1752398972358844</v>
      </c>
      <c r="G49" s="389">
        <v>3341.683</v>
      </c>
    </row>
    <row r="50" spans="1:7" ht="12.75">
      <c r="A50" s="95" t="s">
        <v>288</v>
      </c>
      <c r="B50" s="96">
        <v>1857</v>
      </c>
      <c r="C50" s="113">
        <v>1.83</v>
      </c>
      <c r="D50" s="96">
        <v>3402.7</v>
      </c>
      <c r="E50" s="98" t="s">
        <v>74</v>
      </c>
      <c r="F50" s="98" t="s">
        <v>74</v>
      </c>
      <c r="G50" s="744" t="s">
        <v>74</v>
      </c>
    </row>
    <row r="51" spans="1:7" ht="12.75">
      <c r="A51" s="104" t="s">
        <v>347</v>
      </c>
      <c r="B51" s="105">
        <f>SUM(B42:B50)</f>
        <v>46644.6</v>
      </c>
      <c r="C51" s="106">
        <v>1.9</v>
      </c>
      <c r="D51" s="105">
        <v>88743.8</v>
      </c>
      <c r="E51" s="107">
        <v>3504.0080000000003</v>
      </c>
      <c r="F51" s="108">
        <v>1.1637541923420265</v>
      </c>
      <c r="G51" s="393">
        <v>4077.804</v>
      </c>
    </row>
    <row r="52" spans="1:7" ht="12.75">
      <c r="A52" s="95"/>
      <c r="B52" s="99"/>
      <c r="C52" s="110"/>
      <c r="D52" s="99"/>
      <c r="E52" s="101"/>
      <c r="F52" s="102"/>
      <c r="G52" s="389"/>
    </row>
    <row r="53" spans="1:7" ht="12.75">
      <c r="A53" s="104" t="s">
        <v>289</v>
      </c>
      <c r="B53" s="105">
        <v>26470.5</v>
      </c>
      <c r="C53" s="106">
        <v>2.05</v>
      </c>
      <c r="D53" s="105">
        <v>54146.1</v>
      </c>
      <c r="E53" s="107">
        <v>9.868</v>
      </c>
      <c r="F53" s="108">
        <v>0.993109039319011</v>
      </c>
      <c r="G53" s="393">
        <v>9.8</v>
      </c>
    </row>
    <row r="54" spans="1:7" ht="12.75">
      <c r="A54" s="95"/>
      <c r="B54" s="99"/>
      <c r="C54" s="110"/>
      <c r="D54" s="99"/>
      <c r="E54" s="101"/>
      <c r="F54" s="102"/>
      <c r="G54" s="389"/>
    </row>
    <row r="55" spans="1:7" ht="12.75">
      <c r="A55" s="95" t="s">
        <v>290</v>
      </c>
      <c r="B55" s="99">
        <v>3544.4</v>
      </c>
      <c r="C55" s="110">
        <v>1.8</v>
      </c>
      <c r="D55" s="99">
        <v>6380</v>
      </c>
      <c r="E55" s="101">
        <v>2162.476</v>
      </c>
      <c r="F55" s="102">
        <v>1</v>
      </c>
      <c r="G55" s="389">
        <v>2162.476</v>
      </c>
    </row>
    <row r="56" spans="1:7" ht="12.75">
      <c r="A56" s="95" t="s">
        <v>291</v>
      </c>
      <c r="B56" s="98" t="s">
        <v>74</v>
      </c>
      <c r="C56" s="110"/>
      <c r="D56" s="98" t="s">
        <v>74</v>
      </c>
      <c r="E56" s="101">
        <v>170.361</v>
      </c>
      <c r="F56" s="102">
        <v>1.05985524856041</v>
      </c>
      <c r="G56" s="389">
        <v>180.558</v>
      </c>
    </row>
    <row r="57" spans="1:7" ht="12.75">
      <c r="A57" s="95" t="s">
        <v>292</v>
      </c>
      <c r="B57" s="98" t="s">
        <v>74</v>
      </c>
      <c r="C57" s="110"/>
      <c r="D57" s="98" t="s">
        <v>74</v>
      </c>
      <c r="E57" s="101">
        <v>1168.127</v>
      </c>
      <c r="F57" s="102">
        <v>1.2758903783578328</v>
      </c>
      <c r="G57" s="389">
        <v>1490.402</v>
      </c>
    </row>
    <row r="58" spans="1:7" ht="12.75">
      <c r="A58" s="95" t="s">
        <v>293</v>
      </c>
      <c r="B58" s="99">
        <v>12267.7</v>
      </c>
      <c r="C58" s="110">
        <v>1.66</v>
      </c>
      <c r="D58" s="99">
        <v>20412.2</v>
      </c>
      <c r="E58" s="101">
        <v>404.048</v>
      </c>
      <c r="F58" s="102">
        <v>1.2000009899813884</v>
      </c>
      <c r="G58" s="389">
        <v>484.858</v>
      </c>
    </row>
    <row r="59" spans="1:7" ht="12.75">
      <c r="A59" s="95" t="s">
        <v>294</v>
      </c>
      <c r="B59" s="99">
        <v>11929.7</v>
      </c>
      <c r="C59" s="110">
        <v>1.61</v>
      </c>
      <c r="D59" s="99">
        <v>19164.2</v>
      </c>
      <c r="E59" s="101">
        <v>1245.706</v>
      </c>
      <c r="F59" s="102">
        <v>1.0000152523950274</v>
      </c>
      <c r="G59" s="389">
        <v>1245.725</v>
      </c>
    </row>
    <row r="60" spans="1:7" ht="12.75">
      <c r="A60" s="104" t="s">
        <v>295</v>
      </c>
      <c r="B60" s="105">
        <f>SUM(B55:B59)</f>
        <v>27741.800000000003</v>
      </c>
      <c r="C60" s="106">
        <v>1.66</v>
      </c>
      <c r="D60" s="105">
        <f>SUM(D55:D59)</f>
        <v>45956.4</v>
      </c>
      <c r="E60" s="107">
        <v>5150.718</v>
      </c>
      <c r="F60" s="108">
        <v>1.0802414343010043</v>
      </c>
      <c r="G60" s="393">
        <v>5564.019</v>
      </c>
    </row>
    <row r="61" spans="1:7" ht="12.75">
      <c r="A61" s="95"/>
      <c r="B61" s="99"/>
      <c r="C61" s="110"/>
      <c r="D61" s="99"/>
      <c r="E61" s="101"/>
      <c r="F61" s="102"/>
      <c r="G61" s="389"/>
    </row>
    <row r="62" spans="1:7" ht="12.75">
      <c r="A62" s="95" t="s">
        <v>296</v>
      </c>
      <c r="B62" s="99">
        <v>18365.4</v>
      </c>
      <c r="C62" s="110">
        <v>2.23</v>
      </c>
      <c r="D62" s="99">
        <v>40931.5</v>
      </c>
      <c r="E62" s="101">
        <v>1290.224</v>
      </c>
      <c r="F62" s="102">
        <v>1.0524374062178352</v>
      </c>
      <c r="G62" s="389">
        <v>1357.88</v>
      </c>
    </row>
    <row r="63" spans="1:7" ht="12.75">
      <c r="A63" s="95" t="s">
        <v>297</v>
      </c>
      <c r="B63" s="99">
        <v>9896.4</v>
      </c>
      <c r="C63" s="110">
        <v>2.08</v>
      </c>
      <c r="D63" s="99">
        <v>20623.5</v>
      </c>
      <c r="E63" s="101">
        <v>3387.97</v>
      </c>
      <c r="F63" s="102">
        <v>1.0638435405272184</v>
      </c>
      <c r="G63" s="389">
        <v>3604.27</v>
      </c>
    </row>
    <row r="64" spans="1:7" ht="12.75">
      <c r="A64" s="95" t="s">
        <v>298</v>
      </c>
      <c r="B64" s="99">
        <v>69182</v>
      </c>
      <c r="C64" s="110">
        <v>2.22</v>
      </c>
      <c r="D64" s="99">
        <v>153719.1</v>
      </c>
      <c r="E64" s="101">
        <v>2106</v>
      </c>
      <c r="F64" s="102">
        <v>1.0904890788224122</v>
      </c>
      <c r="G64" s="389">
        <v>2296.57</v>
      </c>
    </row>
    <row r="65" spans="1:7" ht="12.75">
      <c r="A65" s="104" t="s">
        <v>299</v>
      </c>
      <c r="B65" s="105">
        <v>97443.8</v>
      </c>
      <c r="C65" s="106">
        <v>2.21</v>
      </c>
      <c r="D65" s="105">
        <f>SUM(D62:D64)</f>
        <v>215274.1</v>
      </c>
      <c r="E65" s="107">
        <v>6784.1939999999995</v>
      </c>
      <c r="F65" s="108">
        <v>1.0699458181767798</v>
      </c>
      <c r="G65" s="393">
        <v>7258.72</v>
      </c>
    </row>
    <row r="66" spans="1:7" ht="12.75">
      <c r="A66" s="95"/>
      <c r="B66" s="99"/>
      <c r="C66" s="110"/>
      <c r="D66" s="99"/>
      <c r="E66" s="101"/>
      <c r="F66" s="102"/>
      <c r="G66" s="389"/>
    </row>
    <row r="67" spans="1:7" ht="12.75">
      <c r="A67" s="104" t="s">
        <v>300</v>
      </c>
      <c r="B67" s="105">
        <v>16437.3</v>
      </c>
      <c r="C67" s="106">
        <v>2.15</v>
      </c>
      <c r="D67" s="105">
        <v>35374.6</v>
      </c>
      <c r="E67" s="107">
        <v>477.987</v>
      </c>
      <c r="F67" s="108">
        <v>1.1022078006305611</v>
      </c>
      <c r="G67" s="393">
        <v>526.841</v>
      </c>
    </row>
    <row r="68" spans="1:7" ht="12.75">
      <c r="A68" s="95"/>
      <c r="B68" s="99"/>
      <c r="C68" s="110"/>
      <c r="D68" s="99"/>
      <c r="E68" s="101"/>
      <c r="F68" s="102"/>
      <c r="G68" s="402"/>
    </row>
    <row r="69" spans="1:7" ht="12.75">
      <c r="A69" s="95" t="s">
        <v>301</v>
      </c>
      <c r="B69" s="99">
        <v>4749.9</v>
      </c>
      <c r="C69" s="110">
        <v>1.7</v>
      </c>
      <c r="D69" s="99">
        <v>8078.7</v>
      </c>
      <c r="E69" s="101">
        <v>225.234</v>
      </c>
      <c r="F69" s="102">
        <v>0.9999556017297565</v>
      </c>
      <c r="G69" s="389">
        <v>225.224</v>
      </c>
    </row>
    <row r="70" spans="1:7" ht="12.75">
      <c r="A70" s="95" t="s">
        <v>302</v>
      </c>
      <c r="B70" s="96">
        <v>2587.8</v>
      </c>
      <c r="C70" s="113">
        <v>2</v>
      </c>
      <c r="D70" s="96">
        <v>5167.9</v>
      </c>
      <c r="E70" s="98" t="s">
        <v>74</v>
      </c>
      <c r="F70" s="98" t="s">
        <v>74</v>
      </c>
      <c r="G70" s="744" t="s">
        <v>74</v>
      </c>
    </row>
    <row r="71" spans="1:7" ht="12.75">
      <c r="A71" s="104" t="s">
        <v>303</v>
      </c>
      <c r="B71" s="105">
        <v>7335.7</v>
      </c>
      <c r="C71" s="106">
        <v>1.81</v>
      </c>
      <c r="D71" s="105">
        <v>13426.6</v>
      </c>
      <c r="E71" s="107">
        <v>225.234</v>
      </c>
      <c r="F71" s="108">
        <v>0.9999556017297565</v>
      </c>
      <c r="G71" s="393">
        <v>225.224</v>
      </c>
    </row>
    <row r="72" spans="1:7" ht="12.75">
      <c r="A72" s="95"/>
      <c r="B72" s="99"/>
      <c r="C72" s="110"/>
      <c r="D72" s="99"/>
      <c r="E72" s="101"/>
      <c r="F72" s="102"/>
      <c r="G72" s="402"/>
    </row>
    <row r="73" spans="1:7" ht="12.75">
      <c r="A73" s="95" t="s">
        <v>304</v>
      </c>
      <c r="B73" s="96">
        <v>7987</v>
      </c>
      <c r="C73" s="113">
        <v>2.09</v>
      </c>
      <c r="D73" s="96">
        <v>16707.9</v>
      </c>
      <c r="E73" s="98" t="s">
        <v>74</v>
      </c>
      <c r="F73" s="98" t="s">
        <v>74</v>
      </c>
      <c r="G73" s="744" t="s">
        <v>74</v>
      </c>
    </row>
    <row r="74" spans="1:7" ht="12.75">
      <c r="A74" s="95" t="s">
        <v>305</v>
      </c>
      <c r="B74" s="96">
        <v>3280.6</v>
      </c>
      <c r="C74" s="113">
        <v>1.51</v>
      </c>
      <c r="D74" s="96">
        <v>4947.8</v>
      </c>
      <c r="E74" s="98" t="s">
        <v>74</v>
      </c>
      <c r="F74" s="98" t="s">
        <v>74</v>
      </c>
      <c r="G74" s="744" t="s">
        <v>74</v>
      </c>
    </row>
    <row r="75" spans="1:7" ht="12.75">
      <c r="A75" s="95" t="s">
        <v>306</v>
      </c>
      <c r="B75" s="96">
        <v>2668.4</v>
      </c>
      <c r="C75" s="113">
        <v>6.44</v>
      </c>
      <c r="D75" s="96">
        <v>17177.8</v>
      </c>
      <c r="E75" s="98" t="s">
        <v>74</v>
      </c>
      <c r="F75" s="98" t="s">
        <v>74</v>
      </c>
      <c r="G75" s="744" t="s">
        <v>74</v>
      </c>
    </row>
    <row r="76" spans="1:7" ht="12.75">
      <c r="A76" s="95" t="s">
        <v>307</v>
      </c>
      <c r="B76" s="99">
        <v>13362.6</v>
      </c>
      <c r="C76" s="110">
        <v>1.87</v>
      </c>
      <c r="D76" s="99">
        <v>25007.8</v>
      </c>
      <c r="E76" s="101">
        <v>518.016</v>
      </c>
      <c r="F76" s="102">
        <v>1.138623131331851</v>
      </c>
      <c r="G76" s="389">
        <v>589.825</v>
      </c>
    </row>
    <row r="77" spans="1:7" ht="12.75">
      <c r="A77" s="95" t="s">
        <v>308</v>
      </c>
      <c r="B77" s="96">
        <v>296.2</v>
      </c>
      <c r="C77" s="113">
        <v>1.84</v>
      </c>
      <c r="D77" s="96">
        <v>545.9</v>
      </c>
      <c r="E77" s="98" t="s">
        <v>74</v>
      </c>
      <c r="F77" s="98" t="s">
        <v>74</v>
      </c>
      <c r="G77" s="744" t="s">
        <v>74</v>
      </c>
    </row>
    <row r="78" spans="1:7" ht="12.75">
      <c r="A78" s="95" t="s">
        <v>309</v>
      </c>
      <c r="B78" s="96">
        <v>14395</v>
      </c>
      <c r="C78" s="113">
        <v>1.99</v>
      </c>
      <c r="D78" s="96">
        <v>28695.1</v>
      </c>
      <c r="E78" s="98" t="s">
        <v>74</v>
      </c>
      <c r="F78" s="98" t="s">
        <v>74</v>
      </c>
      <c r="G78" s="744" t="s">
        <v>74</v>
      </c>
    </row>
    <row r="79" spans="1:7" ht="12.75">
      <c r="A79" s="95" t="s">
        <v>310</v>
      </c>
      <c r="B79" s="99">
        <v>2794</v>
      </c>
      <c r="C79" s="110">
        <v>2.76</v>
      </c>
      <c r="D79" s="99">
        <v>7706.9</v>
      </c>
      <c r="E79" s="101">
        <v>167.4</v>
      </c>
      <c r="F79" s="102">
        <v>1</v>
      </c>
      <c r="G79" s="389">
        <v>167.4</v>
      </c>
    </row>
    <row r="80" spans="1:7" ht="12.75">
      <c r="A80" s="95" t="s">
        <v>311</v>
      </c>
      <c r="B80" s="99">
        <v>51454.2</v>
      </c>
      <c r="C80" s="110">
        <v>2.21</v>
      </c>
      <c r="D80" s="99">
        <v>113889.6</v>
      </c>
      <c r="E80" s="101">
        <v>3.588</v>
      </c>
      <c r="F80" s="102">
        <v>1.7001114827201782</v>
      </c>
      <c r="G80" s="389">
        <v>6.1</v>
      </c>
    </row>
    <row r="81" spans="1:7" ht="12.75">
      <c r="A81" s="104" t="s">
        <v>348</v>
      </c>
      <c r="B81" s="105">
        <f>SUM(B73:B80)</f>
        <v>96238</v>
      </c>
      <c r="C81" s="106">
        <v>2.23</v>
      </c>
      <c r="D81" s="105">
        <f>SUM(D73:D80)</f>
        <v>214678.8</v>
      </c>
      <c r="E81" s="107">
        <v>689.0039999999999</v>
      </c>
      <c r="F81" s="108">
        <v>1.107867298303058</v>
      </c>
      <c r="G81" s="393">
        <v>763.325</v>
      </c>
    </row>
    <row r="82" spans="1:7" ht="12.75">
      <c r="A82" s="95"/>
      <c r="B82" s="99"/>
      <c r="C82" s="110"/>
      <c r="D82" s="99"/>
      <c r="E82" s="101"/>
      <c r="F82" s="102"/>
      <c r="G82" s="389"/>
    </row>
    <row r="83" spans="1:7" ht="12.75">
      <c r="A83" s="95" t="s">
        <v>312</v>
      </c>
      <c r="B83" s="99">
        <v>1858.3</v>
      </c>
      <c r="C83" s="110">
        <v>1.48</v>
      </c>
      <c r="D83" s="99">
        <v>2743.7</v>
      </c>
      <c r="E83" s="101">
        <v>46.696</v>
      </c>
      <c r="F83" s="102">
        <v>1.196012506424533</v>
      </c>
      <c r="G83" s="389">
        <v>55.849</v>
      </c>
    </row>
    <row r="84" spans="1:7" ht="12.75">
      <c r="A84" s="95" t="s">
        <v>313</v>
      </c>
      <c r="B84" s="99">
        <v>4483.5</v>
      </c>
      <c r="C84" s="110">
        <v>1.67</v>
      </c>
      <c r="D84" s="99">
        <v>7496.2</v>
      </c>
      <c r="E84" s="101">
        <v>112.262</v>
      </c>
      <c r="F84" s="102">
        <v>1.3601485809980225</v>
      </c>
      <c r="G84" s="389">
        <v>152.693</v>
      </c>
    </row>
    <row r="85" spans="1:7" ht="12.75">
      <c r="A85" s="104" t="s">
        <v>314</v>
      </c>
      <c r="B85" s="105">
        <v>6341.8</v>
      </c>
      <c r="C85" s="106">
        <v>1.61</v>
      </c>
      <c r="D85" s="105">
        <v>10239.9</v>
      </c>
      <c r="E85" s="107">
        <v>158.958</v>
      </c>
      <c r="F85" s="102">
        <v>1.3119314535915148</v>
      </c>
      <c r="G85" s="393">
        <v>208.542</v>
      </c>
    </row>
    <row r="86" spans="1:7" ht="12.75">
      <c r="A86" s="95"/>
      <c r="B86" s="99"/>
      <c r="C86" s="110"/>
      <c r="D86" s="99"/>
      <c r="E86" s="101"/>
      <c r="F86" s="102"/>
      <c r="G86" s="389"/>
    </row>
    <row r="87" spans="1:7" ht="12.75">
      <c r="A87" s="115" t="s">
        <v>315</v>
      </c>
      <c r="B87" s="116">
        <v>686330.6</v>
      </c>
      <c r="C87" s="117">
        <v>1.86</v>
      </c>
      <c r="D87" s="116">
        <v>1273820</v>
      </c>
      <c r="E87" s="118">
        <v>46421.442</v>
      </c>
      <c r="F87" s="119">
        <v>1.1469406185184856</v>
      </c>
      <c r="G87" s="702">
        <v>53242.63740000001</v>
      </c>
    </row>
    <row r="88" spans="1:7" ht="12.75">
      <c r="A88" s="92" t="s">
        <v>252</v>
      </c>
      <c r="B88" s="120">
        <v>13691</v>
      </c>
      <c r="C88" s="121">
        <v>4.23</v>
      </c>
      <c r="D88" s="122">
        <v>57880</v>
      </c>
      <c r="E88" s="123">
        <v>49930</v>
      </c>
      <c r="F88" s="93">
        <v>1.301882635689966</v>
      </c>
      <c r="G88" s="388">
        <v>65003</v>
      </c>
    </row>
    <row r="89" spans="1:7" ht="12.75">
      <c r="A89" s="95"/>
      <c r="B89" s="120"/>
      <c r="C89" s="110"/>
      <c r="D89" s="99"/>
      <c r="E89" s="123"/>
      <c r="F89" s="102"/>
      <c r="G89" s="389"/>
    </row>
    <row r="90" spans="1:7" ht="13.5" thickBot="1">
      <c r="A90" s="124" t="s">
        <v>253</v>
      </c>
      <c r="B90" s="125">
        <v>700021.6</v>
      </c>
      <c r="C90" s="126">
        <v>1.9</v>
      </c>
      <c r="D90" s="127">
        <v>1331700</v>
      </c>
      <c r="E90" s="128">
        <v>96351.44200000001</v>
      </c>
      <c r="F90" s="129">
        <v>1.2272326697508065</v>
      </c>
      <c r="G90" s="714">
        <v>118245.6374</v>
      </c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311" transitionEvaluation="1"/>
  <dimension ref="A1:J6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56" customWidth="1"/>
    <col min="2" max="7" width="14.7109375" style="56" customWidth="1"/>
    <col min="8" max="8" width="9.28125" style="56" customWidth="1"/>
    <col min="9" max="16384" width="12.57421875" style="56" customWidth="1"/>
  </cols>
  <sheetData>
    <row r="1" spans="1:7" s="50" customFormat="1" ht="18">
      <c r="A1" s="790" t="s">
        <v>0</v>
      </c>
      <c r="B1" s="790"/>
      <c r="C1" s="790"/>
      <c r="D1" s="790"/>
      <c r="E1" s="790"/>
      <c r="F1" s="790"/>
      <c r="G1" s="790"/>
    </row>
    <row r="3" spans="1:8" s="52" customFormat="1" ht="15">
      <c r="A3" s="887" t="s">
        <v>421</v>
      </c>
      <c r="B3" s="887"/>
      <c r="C3" s="887"/>
      <c r="D3" s="887"/>
      <c r="E3" s="887"/>
      <c r="F3" s="887"/>
      <c r="G3" s="887"/>
      <c r="H3" s="51"/>
    </row>
    <row r="4" spans="1:7" s="52" customFormat="1" ht="14.25">
      <c r="A4" s="53"/>
      <c r="B4" s="53"/>
      <c r="C4" s="53"/>
      <c r="D4" s="53"/>
      <c r="E4" s="53"/>
      <c r="F4" s="53"/>
      <c r="G4" s="53"/>
    </row>
    <row r="5" spans="1:7" ht="12.75">
      <c r="A5" s="54" t="s">
        <v>178</v>
      </c>
      <c r="B5" s="890" t="s">
        <v>335</v>
      </c>
      <c r="C5" s="889">
        <v>2002</v>
      </c>
      <c r="D5" s="888" t="s">
        <v>419</v>
      </c>
      <c r="E5" s="755"/>
      <c r="F5" s="888" t="s">
        <v>420</v>
      </c>
      <c r="G5" s="784"/>
    </row>
    <row r="6" spans="1:7" ht="13.5" thickBot="1">
      <c r="A6" s="57"/>
      <c r="B6" s="831"/>
      <c r="C6" s="831"/>
      <c r="D6" s="59" t="s">
        <v>205</v>
      </c>
      <c r="E6" s="59" t="s">
        <v>206</v>
      </c>
      <c r="F6" s="59" t="s">
        <v>205</v>
      </c>
      <c r="G6" s="60" t="s">
        <v>206</v>
      </c>
    </row>
    <row r="7" spans="1:7" ht="12.75">
      <c r="A7" s="61" t="s">
        <v>336</v>
      </c>
      <c r="B7" s="62">
        <v>40857</v>
      </c>
      <c r="C7" s="62">
        <v>74316.57</v>
      </c>
      <c r="D7" s="62">
        <v>8436.418</v>
      </c>
      <c r="E7" s="62">
        <v>9567.816</v>
      </c>
      <c r="F7" s="62">
        <v>8657.937</v>
      </c>
      <c r="G7" s="63">
        <v>9624.316</v>
      </c>
    </row>
    <row r="8" spans="1:7" ht="12.75">
      <c r="A8" s="64"/>
      <c r="B8" s="65"/>
      <c r="C8" s="65"/>
      <c r="D8" s="65"/>
      <c r="E8" s="65"/>
      <c r="F8" s="65"/>
      <c r="G8" s="66"/>
    </row>
    <row r="9" spans="1:10" s="71" customFormat="1" ht="12.75">
      <c r="A9" s="67" t="s">
        <v>380</v>
      </c>
      <c r="B9" s="68"/>
      <c r="C9" s="68"/>
      <c r="D9" s="69"/>
      <c r="E9" s="69"/>
      <c r="F9" s="69"/>
      <c r="G9" s="70"/>
      <c r="H9" s="56"/>
      <c r="I9" s="56"/>
      <c r="J9" s="56"/>
    </row>
    <row r="10" spans="1:10" s="71" customFormat="1" ht="12.75">
      <c r="A10" s="67" t="s">
        <v>139</v>
      </c>
      <c r="B10" s="72">
        <v>6469</v>
      </c>
      <c r="C10" s="72">
        <f>SUM(C11:C24)</f>
        <v>8976.958</v>
      </c>
      <c r="D10" s="72">
        <v>1943.4690000000003</v>
      </c>
      <c r="E10" s="72">
        <v>2706.124</v>
      </c>
      <c r="F10" s="72">
        <f>SUM(F11:F24)</f>
        <v>1958.9760000000003</v>
      </c>
      <c r="G10" s="73">
        <f>SUM(G11:G24)</f>
        <v>2902.84</v>
      </c>
      <c r="H10" s="56"/>
      <c r="I10" s="56"/>
      <c r="J10" s="56"/>
    </row>
    <row r="11" spans="1:7" ht="12.75">
      <c r="A11" s="64" t="s">
        <v>208</v>
      </c>
      <c r="B11" s="74">
        <v>555</v>
      </c>
      <c r="C11" s="75">
        <v>892</v>
      </c>
      <c r="D11" s="74">
        <v>539.403</v>
      </c>
      <c r="E11" s="74">
        <v>187.726</v>
      </c>
      <c r="F11" s="75">
        <v>500.528</v>
      </c>
      <c r="G11" s="76">
        <v>254.361</v>
      </c>
    </row>
    <row r="12" spans="1:7" ht="12.75">
      <c r="A12" s="64" t="s">
        <v>141</v>
      </c>
      <c r="B12" s="74">
        <v>88</v>
      </c>
      <c r="C12" s="75">
        <v>112.587</v>
      </c>
      <c r="D12" s="74">
        <v>51.836</v>
      </c>
      <c r="E12" s="74">
        <v>18.707</v>
      </c>
      <c r="F12" s="75">
        <v>57.261</v>
      </c>
      <c r="G12" s="76">
        <v>27.84</v>
      </c>
    </row>
    <row r="13" spans="1:7" ht="12.75">
      <c r="A13" s="64" t="s">
        <v>209</v>
      </c>
      <c r="B13" s="74">
        <v>190</v>
      </c>
      <c r="C13" s="75">
        <v>422.608</v>
      </c>
      <c r="D13" s="74">
        <v>156.394</v>
      </c>
      <c r="E13" s="74">
        <v>333.479</v>
      </c>
      <c r="F13" s="75">
        <v>163.651</v>
      </c>
      <c r="G13" s="76">
        <v>354.116</v>
      </c>
    </row>
    <row r="14" spans="1:7" ht="12.75">
      <c r="A14" s="64" t="s">
        <v>210</v>
      </c>
      <c r="B14" s="74">
        <v>133</v>
      </c>
      <c r="C14" s="75">
        <v>217.54</v>
      </c>
      <c r="D14" s="74">
        <v>32.694</v>
      </c>
      <c r="E14" s="74">
        <v>136.704</v>
      </c>
      <c r="F14" s="75">
        <v>36.621</v>
      </c>
      <c r="G14" s="76">
        <v>143.164</v>
      </c>
    </row>
    <row r="15" spans="1:7" ht="12.75">
      <c r="A15" s="64" t="s">
        <v>211</v>
      </c>
      <c r="B15" s="74">
        <v>849</v>
      </c>
      <c r="C15" s="75">
        <v>1042</v>
      </c>
      <c r="D15" s="74">
        <v>111.754</v>
      </c>
      <c r="E15" s="74">
        <v>72.963</v>
      </c>
      <c r="F15" s="75">
        <v>108.102</v>
      </c>
      <c r="G15" s="76">
        <v>68.804</v>
      </c>
    </row>
    <row r="16" spans="1:7" ht="12.75">
      <c r="A16" s="64" t="s">
        <v>144</v>
      </c>
      <c r="B16" s="74">
        <v>33</v>
      </c>
      <c r="C16" s="75">
        <v>82.6</v>
      </c>
      <c r="D16" s="74">
        <v>4.156</v>
      </c>
      <c r="E16" s="74">
        <v>4.552</v>
      </c>
      <c r="F16" s="75">
        <v>4.863</v>
      </c>
      <c r="G16" s="76">
        <v>8.224</v>
      </c>
    </row>
    <row r="17" spans="1:7" ht="12.75">
      <c r="A17" s="64" t="s">
        <v>212</v>
      </c>
      <c r="B17" s="74">
        <v>1627</v>
      </c>
      <c r="C17" s="75">
        <v>2104.6</v>
      </c>
      <c r="D17" s="74">
        <v>171.558</v>
      </c>
      <c r="E17" s="74">
        <v>744.054</v>
      </c>
      <c r="F17" s="75">
        <v>173.118</v>
      </c>
      <c r="G17" s="76">
        <v>729.028</v>
      </c>
    </row>
    <row r="18" spans="1:7" ht="12.75">
      <c r="A18" s="64" t="s">
        <v>213</v>
      </c>
      <c r="B18" s="74">
        <v>158</v>
      </c>
      <c r="C18" s="75">
        <v>155.373</v>
      </c>
      <c r="D18" s="74">
        <v>76.512</v>
      </c>
      <c r="E18" s="74">
        <v>5.341</v>
      </c>
      <c r="F18" s="75">
        <v>52.731</v>
      </c>
      <c r="G18" s="76">
        <v>3.387</v>
      </c>
    </row>
    <row r="19" spans="1:7" ht="12.75">
      <c r="A19" s="64" t="s">
        <v>214</v>
      </c>
      <c r="B19" s="74">
        <v>470</v>
      </c>
      <c r="C19" s="75">
        <v>774</v>
      </c>
      <c r="D19" s="74">
        <v>238.733</v>
      </c>
      <c r="E19" s="74">
        <v>779.601</v>
      </c>
      <c r="F19" s="75">
        <v>271.355</v>
      </c>
      <c r="G19" s="76">
        <v>827.72</v>
      </c>
    </row>
    <row r="20" spans="1:7" ht="12.75">
      <c r="A20" s="64" t="s">
        <v>215</v>
      </c>
      <c r="B20" s="74">
        <v>88</v>
      </c>
      <c r="C20" s="75">
        <v>132.68</v>
      </c>
      <c r="D20" s="74">
        <v>53.422</v>
      </c>
      <c r="E20" s="74">
        <v>90.032</v>
      </c>
      <c r="F20" s="75">
        <v>53.846</v>
      </c>
      <c r="G20" s="76">
        <v>100.79</v>
      </c>
    </row>
    <row r="21" spans="1:7" ht="12.75">
      <c r="A21" s="64" t="s">
        <v>148</v>
      </c>
      <c r="B21" s="74">
        <v>1092</v>
      </c>
      <c r="C21" s="75">
        <v>1156</v>
      </c>
      <c r="D21" s="74">
        <v>53.546</v>
      </c>
      <c r="E21" s="74">
        <v>124.624</v>
      </c>
      <c r="F21" s="75">
        <v>34.326</v>
      </c>
      <c r="G21" s="76">
        <v>148.083</v>
      </c>
    </row>
    <row r="22" spans="1:7" ht="12.75">
      <c r="A22" s="64" t="s">
        <v>216</v>
      </c>
      <c r="B22" s="74">
        <v>140</v>
      </c>
      <c r="C22" s="75">
        <v>250.917</v>
      </c>
      <c r="D22" s="74">
        <v>18.681</v>
      </c>
      <c r="E22" s="74">
        <v>1.62</v>
      </c>
      <c r="F22" s="75">
        <v>15.719</v>
      </c>
      <c r="G22" s="76">
        <v>2.673</v>
      </c>
    </row>
    <row r="23" spans="1:7" ht="12.75">
      <c r="A23" s="64" t="s">
        <v>217</v>
      </c>
      <c r="B23" s="74">
        <v>1000</v>
      </c>
      <c r="C23" s="75">
        <v>1530.703</v>
      </c>
      <c r="D23" s="74">
        <v>411.571</v>
      </c>
      <c r="E23" s="74">
        <v>197.765</v>
      </c>
      <c r="F23" s="75">
        <v>457.398</v>
      </c>
      <c r="G23" s="76">
        <v>223.739</v>
      </c>
    </row>
    <row r="24" spans="1:7" ht="12.75">
      <c r="A24" s="64" t="s">
        <v>152</v>
      </c>
      <c r="B24" s="74">
        <v>46</v>
      </c>
      <c r="C24" s="75">
        <v>103.35</v>
      </c>
      <c r="D24" s="74">
        <v>23.209</v>
      </c>
      <c r="E24" s="74">
        <v>8.956</v>
      </c>
      <c r="F24" s="75">
        <v>29.457</v>
      </c>
      <c r="G24" s="76">
        <v>10.911</v>
      </c>
    </row>
    <row r="25" spans="1:7" ht="12.75">
      <c r="A25" s="64"/>
      <c r="B25" s="74"/>
      <c r="C25" s="74"/>
      <c r="D25" s="74"/>
      <c r="E25" s="74"/>
      <c r="F25" s="74"/>
      <c r="G25" s="77"/>
    </row>
    <row r="26" spans="1:10" s="71" customFormat="1" ht="12.75">
      <c r="A26" s="67" t="s">
        <v>154</v>
      </c>
      <c r="B26" s="72"/>
      <c r="C26" s="72"/>
      <c r="D26" s="72"/>
      <c r="E26" s="72"/>
      <c r="F26" s="72"/>
      <c r="G26" s="73"/>
      <c r="H26" s="56"/>
      <c r="I26" s="56"/>
      <c r="J26" s="56"/>
    </row>
    <row r="27" spans="1:7" ht="12.75">
      <c r="A27" s="64" t="s">
        <v>155</v>
      </c>
      <c r="B27" s="74">
        <v>92</v>
      </c>
      <c r="C27" s="75">
        <v>120</v>
      </c>
      <c r="D27" s="74">
        <v>15.4</v>
      </c>
      <c r="E27" s="74">
        <v>2.7</v>
      </c>
      <c r="F27" s="75">
        <v>29.518</v>
      </c>
      <c r="G27" s="76">
        <v>5.183</v>
      </c>
    </row>
    <row r="28" spans="1:7" ht="12.75">
      <c r="A28" s="64" t="s">
        <v>171</v>
      </c>
      <c r="B28" s="74">
        <v>21</v>
      </c>
      <c r="C28" s="75">
        <v>32.754</v>
      </c>
      <c r="D28" s="74">
        <v>0.868</v>
      </c>
      <c r="E28" s="74">
        <v>0.817</v>
      </c>
      <c r="F28" s="75">
        <v>1.061</v>
      </c>
      <c r="G28" s="76">
        <v>0.587</v>
      </c>
    </row>
    <row r="29" spans="1:7" ht="12.75">
      <c r="A29" s="64" t="s">
        <v>174</v>
      </c>
      <c r="B29" s="74" t="s">
        <v>74</v>
      </c>
      <c r="C29" s="75">
        <v>127.5</v>
      </c>
      <c r="D29" s="74">
        <v>13.141</v>
      </c>
      <c r="E29" s="74">
        <v>4.385</v>
      </c>
      <c r="F29" s="75">
        <v>16.687</v>
      </c>
      <c r="G29" s="76">
        <v>3.818</v>
      </c>
    </row>
    <row r="30" spans="1:7" ht="12.75">
      <c r="A30" s="64" t="s">
        <v>176</v>
      </c>
      <c r="B30" s="74" t="s">
        <v>74</v>
      </c>
      <c r="C30" s="75">
        <v>66.1</v>
      </c>
      <c r="D30" s="74">
        <v>3.315</v>
      </c>
      <c r="E30" s="74">
        <v>16.157</v>
      </c>
      <c r="F30" s="75">
        <v>4.781</v>
      </c>
      <c r="G30" s="76">
        <v>15.441</v>
      </c>
    </row>
    <row r="31" spans="1:7" ht="12.75">
      <c r="A31" s="64" t="s">
        <v>156</v>
      </c>
      <c r="B31" s="74">
        <v>721</v>
      </c>
      <c r="C31" s="75">
        <v>11.496</v>
      </c>
      <c r="D31" s="74">
        <v>26.098</v>
      </c>
      <c r="E31" s="74">
        <v>8.562</v>
      </c>
      <c r="F31" s="75">
        <v>23.246</v>
      </c>
      <c r="G31" s="76">
        <v>6.011</v>
      </c>
    </row>
    <row r="32" spans="1:7" ht="12.75">
      <c r="A32" s="64" t="s">
        <v>157</v>
      </c>
      <c r="B32" s="74">
        <v>413</v>
      </c>
      <c r="C32" s="75">
        <v>479.63</v>
      </c>
      <c r="D32" s="74">
        <v>25.465</v>
      </c>
      <c r="E32" s="74">
        <v>131.912</v>
      </c>
      <c r="F32" s="75">
        <v>15.017</v>
      </c>
      <c r="G32" s="76">
        <v>133.953</v>
      </c>
    </row>
    <row r="33" spans="1:7" ht="12.75">
      <c r="A33" s="64" t="s">
        <v>158</v>
      </c>
      <c r="B33" s="74" t="s">
        <v>74</v>
      </c>
      <c r="C33" s="75">
        <v>10.642</v>
      </c>
      <c r="D33" s="74">
        <v>19.519</v>
      </c>
      <c r="E33" s="74" t="s">
        <v>74</v>
      </c>
      <c r="F33" s="75">
        <v>26.411</v>
      </c>
      <c r="G33" s="77" t="s">
        <v>74</v>
      </c>
    </row>
    <row r="34" spans="1:7" ht="12.75">
      <c r="A34" s="64" t="s">
        <v>175</v>
      </c>
      <c r="B34" s="74" t="s">
        <v>74</v>
      </c>
      <c r="C34" s="75">
        <v>32.8</v>
      </c>
      <c r="D34" s="74">
        <v>10.004</v>
      </c>
      <c r="E34" s="74">
        <v>1.17</v>
      </c>
      <c r="F34" s="75">
        <v>22.43</v>
      </c>
      <c r="G34" s="76">
        <v>11.549</v>
      </c>
    </row>
    <row r="35" spans="1:7" ht="12.75">
      <c r="A35" s="64" t="s">
        <v>159</v>
      </c>
      <c r="B35" s="74">
        <v>346</v>
      </c>
      <c r="C35" s="75">
        <v>807.3</v>
      </c>
      <c r="D35" s="74">
        <v>27.847</v>
      </c>
      <c r="E35" s="74">
        <v>51.541</v>
      </c>
      <c r="F35" s="75">
        <v>24.487</v>
      </c>
      <c r="G35" s="76">
        <v>44.587</v>
      </c>
    </row>
    <row r="36" spans="1:7" ht="12.75">
      <c r="A36" s="57" t="s">
        <v>160</v>
      </c>
      <c r="B36" s="74" t="s">
        <v>74</v>
      </c>
      <c r="C36" s="75">
        <v>222.903</v>
      </c>
      <c r="D36" s="74">
        <v>17.367</v>
      </c>
      <c r="E36" s="74">
        <v>10.959</v>
      </c>
      <c r="F36" s="75">
        <v>21.906</v>
      </c>
      <c r="G36" s="76">
        <v>13.228</v>
      </c>
    </row>
    <row r="37" spans="1:7" ht="12.75">
      <c r="A37" s="64" t="s">
        <v>342</v>
      </c>
      <c r="B37" s="74">
        <v>352</v>
      </c>
      <c r="C37" s="75">
        <v>339.897</v>
      </c>
      <c r="D37" s="74">
        <v>73.98</v>
      </c>
      <c r="E37" s="74">
        <v>6.781</v>
      </c>
      <c r="F37" s="75">
        <v>91.079</v>
      </c>
      <c r="G37" s="76">
        <v>5.441</v>
      </c>
    </row>
    <row r="38" spans="1:7" ht="12.75">
      <c r="A38" s="64" t="s">
        <v>170</v>
      </c>
      <c r="B38" s="74">
        <v>406</v>
      </c>
      <c r="C38" s="75">
        <v>710.9</v>
      </c>
      <c r="D38" s="74" t="s">
        <v>74</v>
      </c>
      <c r="E38" s="74">
        <v>9.167</v>
      </c>
      <c r="F38" s="74" t="s">
        <v>74</v>
      </c>
      <c r="G38" s="76">
        <v>6.165</v>
      </c>
    </row>
    <row r="39" spans="1:7" ht="12.75">
      <c r="A39" s="64"/>
      <c r="B39" s="74"/>
      <c r="C39" s="74"/>
      <c r="D39" s="74"/>
      <c r="E39" s="74"/>
      <c r="F39" s="74"/>
      <c r="G39" s="77"/>
    </row>
    <row r="40" spans="1:10" s="71" customFormat="1" ht="12.75">
      <c r="A40" s="67" t="s">
        <v>371</v>
      </c>
      <c r="B40" s="72"/>
      <c r="C40" s="72"/>
      <c r="D40" s="72"/>
      <c r="E40" s="72"/>
      <c r="F40" s="72"/>
      <c r="G40" s="73"/>
      <c r="H40" s="56"/>
      <c r="I40" s="56"/>
      <c r="J40" s="56"/>
    </row>
    <row r="41" spans="1:7" ht="12.75">
      <c r="A41" s="64" t="s">
        <v>218</v>
      </c>
      <c r="B41" s="74">
        <v>377</v>
      </c>
      <c r="C41" s="75">
        <v>972.87</v>
      </c>
      <c r="D41" s="74">
        <v>26.661</v>
      </c>
      <c r="E41" s="74">
        <v>21.127</v>
      </c>
      <c r="F41" s="75">
        <v>1.196</v>
      </c>
      <c r="G41" s="76">
        <v>30.501</v>
      </c>
    </row>
    <row r="42" spans="1:7" ht="12.75">
      <c r="A42" s="64" t="s">
        <v>219</v>
      </c>
      <c r="B42" s="74">
        <v>408</v>
      </c>
      <c r="C42" s="75">
        <v>702.371</v>
      </c>
      <c r="D42" s="74">
        <v>0.89</v>
      </c>
      <c r="E42" s="74">
        <v>25.949</v>
      </c>
      <c r="F42" s="75">
        <v>1.311</v>
      </c>
      <c r="G42" s="76">
        <v>24.227</v>
      </c>
    </row>
    <row r="43" spans="1:7" ht="12.75">
      <c r="A43" s="64" t="s">
        <v>220</v>
      </c>
      <c r="B43" s="74">
        <v>2422</v>
      </c>
      <c r="C43" s="75">
        <v>7239.215</v>
      </c>
      <c r="D43" s="74" t="s">
        <v>74</v>
      </c>
      <c r="E43" s="74">
        <v>1343.59</v>
      </c>
      <c r="F43" s="75">
        <v>0.655</v>
      </c>
      <c r="G43" s="76">
        <v>1726.26</v>
      </c>
    </row>
    <row r="44" spans="1:7" ht="12.75">
      <c r="A44" s="64" t="s">
        <v>221</v>
      </c>
      <c r="B44" s="74">
        <v>721</v>
      </c>
      <c r="C44" s="75">
        <v>1110.549</v>
      </c>
      <c r="D44" s="74">
        <v>132.047</v>
      </c>
      <c r="E44" s="74">
        <v>97.48</v>
      </c>
      <c r="F44" s="75">
        <v>147.346</v>
      </c>
      <c r="G44" s="76">
        <v>114.468</v>
      </c>
    </row>
    <row r="45" spans="1:7" ht="12.75">
      <c r="A45" s="64" t="s">
        <v>222</v>
      </c>
      <c r="B45" s="74">
        <v>10708</v>
      </c>
      <c r="C45" s="75">
        <v>17268.07</v>
      </c>
      <c r="D45" s="74">
        <v>28.239</v>
      </c>
      <c r="E45" s="74">
        <v>3171.39</v>
      </c>
      <c r="F45" s="75">
        <v>32.854</v>
      </c>
      <c r="G45" s="76">
        <v>2686.907</v>
      </c>
    </row>
    <row r="46" spans="1:7" ht="12.75">
      <c r="A46" s="64" t="s">
        <v>223</v>
      </c>
      <c r="B46" s="74" t="s">
        <v>74</v>
      </c>
      <c r="C46" s="75">
        <v>4.637</v>
      </c>
      <c r="D46" s="74" t="s">
        <v>74</v>
      </c>
      <c r="E46" s="74" t="s">
        <v>74</v>
      </c>
      <c r="F46" s="74" t="s">
        <v>74</v>
      </c>
      <c r="G46" s="77" t="s">
        <v>74</v>
      </c>
    </row>
    <row r="47" spans="1:7" ht="12.75">
      <c r="A47" s="64" t="s">
        <v>224</v>
      </c>
      <c r="B47" s="74">
        <v>1390</v>
      </c>
      <c r="C47" s="75">
        <v>1229.101</v>
      </c>
      <c r="D47" s="74">
        <v>807.322</v>
      </c>
      <c r="E47" s="74">
        <v>3.013</v>
      </c>
      <c r="F47" s="75">
        <v>859.718</v>
      </c>
      <c r="G47" s="76">
        <v>3.29</v>
      </c>
    </row>
    <row r="48" spans="1:7" ht="12.75">
      <c r="A48" s="64" t="s">
        <v>225</v>
      </c>
      <c r="B48" s="74">
        <v>780</v>
      </c>
      <c r="C48" s="75">
        <v>2123.25</v>
      </c>
      <c r="D48" s="74">
        <v>388.424</v>
      </c>
      <c r="E48" s="74">
        <v>10.218</v>
      </c>
      <c r="F48" s="75">
        <v>399.26</v>
      </c>
      <c r="G48" s="76">
        <v>7.334</v>
      </c>
    </row>
    <row r="49" spans="1:7" ht="12.75">
      <c r="A49" s="64" t="s">
        <v>226</v>
      </c>
      <c r="B49" s="74">
        <v>30</v>
      </c>
      <c r="C49" s="75">
        <v>46</v>
      </c>
      <c r="D49" s="74" t="s">
        <v>74</v>
      </c>
      <c r="E49" s="74" t="s">
        <v>74</v>
      </c>
      <c r="F49" s="74" t="s">
        <v>74</v>
      </c>
      <c r="G49" s="77" t="s">
        <v>74</v>
      </c>
    </row>
    <row r="50" spans="1:7" ht="12.75">
      <c r="A50" s="64" t="s">
        <v>227</v>
      </c>
      <c r="B50" s="74">
        <v>59</v>
      </c>
      <c r="C50" s="75">
        <v>129.957</v>
      </c>
      <c r="D50" s="74">
        <v>0.55</v>
      </c>
      <c r="E50" s="74">
        <v>0.603</v>
      </c>
      <c r="F50" s="74" t="s">
        <v>74</v>
      </c>
      <c r="G50" s="76">
        <v>0.943</v>
      </c>
    </row>
    <row r="51" spans="1:7" ht="13.5" thickBot="1">
      <c r="A51" s="78" t="s">
        <v>228</v>
      </c>
      <c r="B51" s="79">
        <v>34</v>
      </c>
      <c r="C51" s="80">
        <v>54.23</v>
      </c>
      <c r="D51" s="79">
        <v>47.444</v>
      </c>
      <c r="E51" s="79" t="s">
        <v>74</v>
      </c>
      <c r="F51" s="80">
        <v>46.077</v>
      </c>
      <c r="G51" s="81" t="s">
        <v>74</v>
      </c>
    </row>
    <row r="52" spans="1:7" ht="12.75">
      <c r="A52" s="57" t="s">
        <v>319</v>
      </c>
      <c r="B52" s="57"/>
      <c r="C52" s="57"/>
      <c r="D52" s="57"/>
      <c r="E52" s="57"/>
      <c r="F52" s="57"/>
      <c r="G52" s="57"/>
    </row>
    <row r="53" spans="1:7" ht="12.75">
      <c r="A53" s="57" t="s">
        <v>337</v>
      </c>
      <c r="B53" s="57"/>
      <c r="C53" s="57"/>
      <c r="D53" s="57"/>
      <c r="E53" s="57"/>
      <c r="F53" s="57"/>
      <c r="G53" s="57"/>
    </row>
    <row r="67" ht="12.75">
      <c r="D67" s="82"/>
    </row>
  </sheetData>
  <mergeCells count="6">
    <mergeCell ref="A1:G1"/>
    <mergeCell ref="A3:G3"/>
    <mergeCell ref="D5:E5"/>
    <mergeCell ref="F5:G5"/>
    <mergeCell ref="C5:C6"/>
    <mergeCell ref="B5:B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4"/>
  <dimension ref="A1:N4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5.140625" style="86" customWidth="1"/>
    <col min="2" max="5" width="11.421875" style="86" customWidth="1"/>
    <col min="6" max="6" width="12.00390625" style="86" bestFit="1" customWidth="1"/>
    <col min="7" max="16384" width="11.421875" style="86" customWidth="1"/>
  </cols>
  <sheetData>
    <row r="1" spans="1:8" s="83" customFormat="1" ht="18">
      <c r="A1" s="781" t="s">
        <v>0</v>
      </c>
      <c r="B1" s="781"/>
      <c r="C1" s="781"/>
      <c r="D1" s="781"/>
      <c r="E1" s="781"/>
      <c r="F1" s="781"/>
      <c r="G1" s="781"/>
      <c r="H1" s="781"/>
    </row>
    <row r="3" spans="1:8" s="662" customFormat="1" ht="15">
      <c r="A3" s="782" t="s">
        <v>341</v>
      </c>
      <c r="B3" s="782"/>
      <c r="C3" s="782"/>
      <c r="D3" s="782"/>
      <c r="E3" s="782"/>
      <c r="F3" s="782"/>
      <c r="G3" s="782"/>
      <c r="H3" s="782"/>
    </row>
    <row r="4" spans="1:8" s="26" customFormat="1" ht="15">
      <c r="A4" s="782" t="s">
        <v>196</v>
      </c>
      <c r="B4" s="782"/>
      <c r="C4" s="782"/>
      <c r="D4" s="782"/>
      <c r="E4" s="782"/>
      <c r="F4" s="782"/>
      <c r="G4" s="782"/>
      <c r="H4" s="782"/>
    </row>
    <row r="5" spans="1:8" ht="15">
      <c r="A5" s="789" t="s">
        <v>428</v>
      </c>
      <c r="B5" s="789"/>
      <c r="C5" s="789"/>
      <c r="D5" s="789"/>
      <c r="E5" s="789"/>
      <c r="F5" s="789"/>
      <c r="G5" s="789"/>
      <c r="H5" s="789"/>
    </row>
    <row r="6" spans="1:8" ht="12.75" customHeight="1">
      <c r="A6" s="87"/>
      <c r="B6" s="87"/>
      <c r="C6" s="87"/>
      <c r="D6" s="87"/>
      <c r="E6" s="87"/>
      <c r="F6" s="87"/>
      <c r="G6" s="87"/>
      <c r="H6" s="87"/>
    </row>
    <row r="7" spans="1:8" ht="12.75">
      <c r="A7" s="92"/>
      <c r="B7" s="286"/>
      <c r="C7" s="286"/>
      <c r="D7" s="286"/>
      <c r="E7" s="286"/>
      <c r="F7" s="286"/>
      <c r="G7" s="286"/>
      <c r="H7" s="287"/>
    </row>
    <row r="8" spans="1:8" ht="12.75">
      <c r="A8" s="89" t="s">
        <v>197</v>
      </c>
      <c r="B8" s="89" t="s">
        <v>2</v>
      </c>
      <c r="C8" s="89" t="s">
        <v>5</v>
      </c>
      <c r="D8" s="89" t="s">
        <v>198</v>
      </c>
      <c r="E8" s="89" t="s">
        <v>6</v>
      </c>
      <c r="F8" s="89" t="s">
        <v>7</v>
      </c>
      <c r="G8" s="89" t="s">
        <v>199</v>
      </c>
      <c r="H8" s="176" t="s">
        <v>200</v>
      </c>
    </row>
    <row r="9" spans="1:8" ht="13.5" thickBot="1">
      <c r="A9" s="95"/>
      <c r="B9" s="89" t="s">
        <v>90</v>
      </c>
      <c r="C9" s="89"/>
      <c r="D9" s="89" t="s">
        <v>201</v>
      </c>
      <c r="E9" s="95"/>
      <c r="F9" s="663"/>
      <c r="G9" s="95"/>
      <c r="H9" s="176" t="s">
        <v>17</v>
      </c>
    </row>
    <row r="10" spans="1:14" ht="15">
      <c r="A10" s="88"/>
      <c r="B10" s="664"/>
      <c r="C10" s="664"/>
      <c r="D10" s="664"/>
      <c r="E10" s="665"/>
      <c r="F10" s="665"/>
      <c r="G10" s="665"/>
      <c r="H10" s="666"/>
      <c r="J10" s="782"/>
      <c r="K10" s="782"/>
      <c r="L10" s="782"/>
      <c r="M10" s="782"/>
      <c r="N10" s="782"/>
    </row>
    <row r="11" spans="1:8" s="211" customFormat="1" ht="12.75">
      <c r="A11" s="104" t="s">
        <v>429</v>
      </c>
      <c r="B11" s="667">
        <v>2692</v>
      </c>
      <c r="C11" s="667">
        <v>37023.544</v>
      </c>
      <c r="D11" s="667">
        <v>22779</v>
      </c>
      <c r="E11" s="667">
        <v>30.415</v>
      </c>
      <c r="F11" s="667">
        <v>700022</v>
      </c>
      <c r="G11" s="667" t="s">
        <v>74</v>
      </c>
      <c r="H11" s="668" t="s">
        <v>74</v>
      </c>
    </row>
    <row r="12" spans="1:8" ht="12.75">
      <c r="A12" s="95"/>
      <c r="B12" s="669"/>
      <c r="C12" s="669"/>
      <c r="D12" s="669"/>
      <c r="E12" s="669"/>
      <c r="F12" s="669"/>
      <c r="G12" s="669"/>
      <c r="H12" s="670"/>
    </row>
    <row r="13" spans="1:8" s="211" customFormat="1" ht="12.75">
      <c r="A13" s="104" t="s">
        <v>430</v>
      </c>
      <c r="B13" s="667">
        <v>251.1</v>
      </c>
      <c r="C13" s="667">
        <v>82.9</v>
      </c>
      <c r="D13" s="667">
        <v>11.1</v>
      </c>
      <c r="E13" s="667">
        <v>189</v>
      </c>
      <c r="F13" s="667">
        <v>1.9</v>
      </c>
      <c r="G13" s="667" t="s">
        <v>74</v>
      </c>
      <c r="H13" s="668" t="s">
        <v>74</v>
      </c>
    </row>
    <row r="14" spans="1:8" ht="12.75">
      <c r="A14" s="95"/>
      <c r="B14" s="669"/>
      <c r="C14" s="669"/>
      <c r="D14" s="669"/>
      <c r="E14" s="669"/>
      <c r="F14" s="669"/>
      <c r="G14" s="669"/>
      <c r="H14" s="670"/>
    </row>
    <row r="15" spans="1:8" s="211" customFormat="1" ht="12.75">
      <c r="A15" s="104" t="s">
        <v>431</v>
      </c>
      <c r="B15" s="667">
        <v>676.1</v>
      </c>
      <c r="C15" s="667">
        <v>3070.116</v>
      </c>
      <c r="D15" s="667">
        <v>252.17</v>
      </c>
      <c r="E15" s="667">
        <v>5.747</v>
      </c>
      <c r="F15" s="667">
        <v>1331.7</v>
      </c>
      <c r="G15" s="667">
        <v>137.3</v>
      </c>
      <c r="H15" s="668">
        <v>366.5</v>
      </c>
    </row>
    <row r="16" spans="1:8" ht="12.75">
      <c r="A16" s="95"/>
      <c r="B16" s="669"/>
      <c r="C16" s="669"/>
      <c r="D16" s="669"/>
      <c r="E16" s="669"/>
      <c r="F16" s="669"/>
      <c r="G16" s="669"/>
      <c r="H16" s="670"/>
    </row>
    <row r="17" spans="1:8" s="211" customFormat="1" ht="12.75">
      <c r="A17" s="104" t="s">
        <v>432</v>
      </c>
      <c r="B17" s="667">
        <v>634</v>
      </c>
      <c r="C17" s="667">
        <v>3095.946</v>
      </c>
      <c r="D17" s="667">
        <v>260.9</v>
      </c>
      <c r="E17" s="667">
        <v>10.437</v>
      </c>
      <c r="F17" s="667">
        <v>1330.5</v>
      </c>
      <c r="G17" s="667">
        <v>165.7</v>
      </c>
      <c r="H17" s="668" t="s">
        <v>74</v>
      </c>
    </row>
    <row r="18" spans="1:8" ht="12.75">
      <c r="A18" s="95"/>
      <c r="B18" s="669"/>
      <c r="C18" s="669"/>
      <c r="D18" s="669"/>
      <c r="E18" s="669"/>
      <c r="F18" s="669"/>
      <c r="G18" s="669"/>
      <c r="H18" s="670"/>
    </row>
    <row r="19" spans="1:8" s="211" customFormat="1" ht="12.75">
      <c r="A19" s="104" t="s">
        <v>433</v>
      </c>
      <c r="B19" s="667">
        <v>58</v>
      </c>
      <c r="C19" s="667">
        <v>32.56</v>
      </c>
      <c r="D19" s="667">
        <v>1.8</v>
      </c>
      <c r="E19" s="667">
        <v>1</v>
      </c>
      <c r="F19" s="667">
        <v>4.9</v>
      </c>
      <c r="G19" s="667">
        <v>4.9</v>
      </c>
      <c r="H19" s="668" t="s">
        <v>74</v>
      </c>
    </row>
    <row r="20" spans="1:8" ht="12.75">
      <c r="A20" s="671" t="s">
        <v>202</v>
      </c>
      <c r="B20" s="669">
        <v>57.8</v>
      </c>
      <c r="C20" s="669">
        <v>32.5</v>
      </c>
      <c r="D20" s="669">
        <v>1.8</v>
      </c>
      <c r="E20" s="669">
        <v>0.8</v>
      </c>
      <c r="F20" s="669">
        <v>4.9</v>
      </c>
      <c r="G20" s="669">
        <v>4.9</v>
      </c>
      <c r="H20" s="670" t="s">
        <v>74</v>
      </c>
    </row>
    <row r="21" spans="1:8" ht="12.75">
      <c r="A21" s="95"/>
      <c r="B21" s="669"/>
      <c r="C21" s="669"/>
      <c r="D21" s="669"/>
      <c r="E21" s="669"/>
      <c r="F21" s="669"/>
      <c r="G21" s="669"/>
      <c r="H21" s="670"/>
    </row>
    <row r="22" spans="1:8" s="211" customFormat="1" ht="12.75">
      <c r="A22" s="104" t="s">
        <v>434</v>
      </c>
      <c r="B22" s="667">
        <v>16</v>
      </c>
      <c r="C22" s="667">
        <v>58.4</v>
      </c>
      <c r="D22" s="667">
        <v>10.5</v>
      </c>
      <c r="E22" s="672">
        <v>5.7</v>
      </c>
      <c r="F22" s="667">
        <v>3.7</v>
      </c>
      <c r="G22" s="667">
        <v>33.3</v>
      </c>
      <c r="H22" s="668" t="s">
        <v>74</v>
      </c>
    </row>
    <row r="23" spans="1:8" ht="12.75">
      <c r="A23" s="671" t="s">
        <v>203</v>
      </c>
      <c r="B23" s="669">
        <v>15</v>
      </c>
      <c r="C23" s="669">
        <v>58.4</v>
      </c>
      <c r="D23" s="669">
        <v>10.5</v>
      </c>
      <c r="E23" s="673">
        <v>5.6</v>
      </c>
      <c r="F23" s="669">
        <v>3.5</v>
      </c>
      <c r="G23" s="669">
        <v>33.3</v>
      </c>
      <c r="H23" s="670" t="s">
        <v>74</v>
      </c>
    </row>
    <row r="24" spans="1:8" ht="12.75">
      <c r="A24" s="674"/>
      <c r="B24" s="669"/>
      <c r="C24" s="669"/>
      <c r="D24" s="669"/>
      <c r="E24" s="673"/>
      <c r="F24" s="669"/>
      <c r="G24" s="669"/>
      <c r="H24" s="670"/>
    </row>
    <row r="25" spans="1:8" s="211" customFormat="1" ht="12.75">
      <c r="A25" s="104" t="s">
        <v>431</v>
      </c>
      <c r="B25" s="667">
        <v>676.1</v>
      </c>
      <c r="C25" s="667">
        <v>3070.1</v>
      </c>
      <c r="D25" s="667">
        <v>252.2</v>
      </c>
      <c r="E25" s="672">
        <v>5.7</v>
      </c>
      <c r="F25" s="667">
        <v>1331.7</v>
      </c>
      <c r="G25" s="667">
        <v>137.3</v>
      </c>
      <c r="H25" s="668">
        <v>366.5</v>
      </c>
    </row>
    <row r="26" spans="1:8" ht="12.75">
      <c r="A26" s="95"/>
      <c r="B26" s="669"/>
      <c r="C26" s="669"/>
      <c r="D26" s="669"/>
      <c r="E26" s="673"/>
      <c r="F26" s="669"/>
      <c r="G26" s="669"/>
      <c r="H26" s="670"/>
    </row>
    <row r="27" spans="1:8" s="211" customFormat="1" ht="12.75">
      <c r="A27" s="104" t="s">
        <v>435</v>
      </c>
      <c r="B27" s="667">
        <v>105.1</v>
      </c>
      <c r="C27" s="667">
        <v>94</v>
      </c>
      <c r="D27" s="667">
        <v>11.2</v>
      </c>
      <c r="E27" s="672">
        <v>0.3</v>
      </c>
      <c r="F27" s="667">
        <v>113.1</v>
      </c>
      <c r="G27" s="667">
        <v>3</v>
      </c>
      <c r="H27" s="668">
        <v>10.9</v>
      </c>
    </row>
    <row r="28" spans="1:8" ht="12.75">
      <c r="A28" s="674" t="s">
        <v>202</v>
      </c>
      <c r="B28" s="669">
        <v>75.5</v>
      </c>
      <c r="C28" s="669">
        <v>78.7</v>
      </c>
      <c r="D28" s="669">
        <v>11.2</v>
      </c>
      <c r="E28" s="673">
        <v>0</v>
      </c>
      <c r="F28" s="669">
        <v>80.2</v>
      </c>
      <c r="G28" s="669">
        <v>2.9</v>
      </c>
      <c r="H28" s="670">
        <v>10.5</v>
      </c>
    </row>
    <row r="29" spans="1:8" ht="12.75">
      <c r="A29" s="674"/>
      <c r="B29" s="669"/>
      <c r="C29" s="669"/>
      <c r="D29" s="669"/>
      <c r="E29" s="673"/>
      <c r="F29" s="669"/>
      <c r="G29" s="669"/>
      <c r="H29" s="670"/>
    </row>
    <row r="30" spans="1:8" s="211" customFormat="1" ht="12.75">
      <c r="A30" s="104" t="s">
        <v>436</v>
      </c>
      <c r="B30" s="667">
        <v>142.2</v>
      </c>
      <c r="C30" s="667">
        <v>516.1</v>
      </c>
      <c r="D30" s="667">
        <v>26.8</v>
      </c>
      <c r="E30" s="672">
        <v>0</v>
      </c>
      <c r="F30" s="667">
        <v>67.9</v>
      </c>
      <c r="G30" s="667">
        <v>26.7</v>
      </c>
      <c r="H30" s="668">
        <v>17.5</v>
      </c>
    </row>
    <row r="31" spans="1:8" ht="12.75">
      <c r="A31" s="674" t="s">
        <v>203</v>
      </c>
      <c r="B31" s="669">
        <v>96.1</v>
      </c>
      <c r="C31" s="669">
        <v>458.6</v>
      </c>
      <c r="D31" s="669">
        <v>26.8</v>
      </c>
      <c r="E31" s="673">
        <v>0</v>
      </c>
      <c r="F31" s="669">
        <v>44.6</v>
      </c>
      <c r="G31" s="669">
        <v>24.8</v>
      </c>
      <c r="H31" s="670">
        <v>15.4</v>
      </c>
    </row>
    <row r="32" spans="1:8" ht="12.75">
      <c r="A32" s="95"/>
      <c r="B32" s="669"/>
      <c r="C32" s="669"/>
      <c r="D32" s="669"/>
      <c r="E32" s="673"/>
      <c r="F32" s="669"/>
      <c r="G32" s="669"/>
      <c r="H32" s="670"/>
    </row>
    <row r="33" spans="1:8" s="211" customFormat="1" ht="12.75">
      <c r="A33" s="104" t="s">
        <v>437</v>
      </c>
      <c r="B33" s="667">
        <v>74</v>
      </c>
      <c r="C33" s="667">
        <v>0</v>
      </c>
      <c r="D33" s="667">
        <v>0</v>
      </c>
      <c r="E33" s="672">
        <v>0</v>
      </c>
      <c r="F33" s="667">
        <v>0</v>
      </c>
      <c r="G33" s="667">
        <v>0</v>
      </c>
      <c r="H33" s="668">
        <v>0</v>
      </c>
    </row>
    <row r="34" spans="1:8" ht="12.75">
      <c r="A34" s="95"/>
      <c r="B34" s="669"/>
      <c r="C34" s="669"/>
      <c r="D34" s="669"/>
      <c r="E34" s="673"/>
      <c r="F34" s="669"/>
      <c r="G34" s="669"/>
      <c r="H34" s="670"/>
    </row>
    <row r="35" spans="1:8" s="211" customFormat="1" ht="12.75">
      <c r="A35" s="104" t="s">
        <v>438</v>
      </c>
      <c r="B35" s="667">
        <v>66.7</v>
      </c>
      <c r="C35" s="667">
        <v>1.3</v>
      </c>
      <c r="D35" s="667">
        <v>0</v>
      </c>
      <c r="E35" s="672">
        <v>0</v>
      </c>
      <c r="F35" s="667">
        <v>0</v>
      </c>
      <c r="G35" s="667">
        <v>0</v>
      </c>
      <c r="H35" s="668">
        <v>0</v>
      </c>
    </row>
    <row r="36" spans="1:8" ht="12.75">
      <c r="A36" s="104"/>
      <c r="B36" s="669"/>
      <c r="C36" s="669"/>
      <c r="D36" s="669"/>
      <c r="E36" s="673"/>
      <c r="F36" s="669"/>
      <c r="G36" s="669"/>
      <c r="H36" s="670"/>
    </row>
    <row r="37" spans="1:8" s="211" customFormat="1" ht="12.75">
      <c r="A37" s="104" t="s">
        <v>439</v>
      </c>
      <c r="B37" s="667">
        <v>-7.3</v>
      </c>
      <c r="C37" s="667">
        <v>1.3</v>
      </c>
      <c r="D37" s="667">
        <v>0</v>
      </c>
      <c r="E37" s="672">
        <v>0</v>
      </c>
      <c r="F37" s="667">
        <v>0</v>
      </c>
      <c r="G37" s="667">
        <v>0</v>
      </c>
      <c r="H37" s="668">
        <v>0</v>
      </c>
    </row>
    <row r="38" spans="1:8" ht="12.75">
      <c r="A38" s="95"/>
      <c r="B38" s="669"/>
      <c r="C38" s="669"/>
      <c r="D38" s="669"/>
      <c r="E38" s="673"/>
      <c r="F38" s="669"/>
      <c r="G38" s="669"/>
      <c r="H38" s="670"/>
    </row>
    <row r="39" spans="1:8" s="211" customFormat="1" ht="12.75">
      <c r="A39" s="104" t="s">
        <v>440</v>
      </c>
      <c r="B39" s="667">
        <v>646.4</v>
      </c>
      <c r="C39" s="667">
        <v>2646.7</v>
      </c>
      <c r="D39" s="667">
        <v>236.5</v>
      </c>
      <c r="E39" s="672">
        <v>6</v>
      </c>
      <c r="F39" s="667">
        <v>1376.9</v>
      </c>
      <c r="G39" s="667">
        <v>113.6</v>
      </c>
      <c r="H39" s="668">
        <v>360</v>
      </c>
    </row>
    <row r="40" spans="1:8" ht="13.5" thickBot="1">
      <c r="A40" s="675" t="s">
        <v>204</v>
      </c>
      <c r="B40" s="676">
        <v>646.4</v>
      </c>
      <c r="C40" s="676">
        <v>2646.7</v>
      </c>
      <c r="D40" s="676">
        <v>236.5</v>
      </c>
      <c r="E40" s="677">
        <v>6</v>
      </c>
      <c r="F40" s="676">
        <v>1376.9</v>
      </c>
      <c r="G40" s="676">
        <v>113.6</v>
      </c>
      <c r="H40" s="678">
        <v>360</v>
      </c>
    </row>
  </sheetData>
  <mergeCells count="5">
    <mergeCell ref="J10:N10"/>
    <mergeCell ref="A3:H3"/>
    <mergeCell ref="A5:H5"/>
    <mergeCell ref="A1:H1"/>
    <mergeCell ref="A4:H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P4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6.28125" style="86" customWidth="1"/>
    <col min="2" max="8" width="11.28125" style="86" customWidth="1"/>
    <col min="9" max="10" width="11.28125" style="87" customWidth="1"/>
    <col min="11" max="11" width="11.28125" style="86" customWidth="1"/>
    <col min="12" max="12" width="8.57421875" style="648" customWidth="1"/>
    <col min="13" max="14" width="11.421875" style="648" customWidth="1"/>
    <col min="15" max="16384" width="11.421875" style="86" customWidth="1"/>
  </cols>
  <sheetData>
    <row r="1" spans="1:14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647"/>
      <c r="M1" s="647"/>
      <c r="N1" s="647"/>
    </row>
    <row r="2" spans="1:8" ht="12.75">
      <c r="A2" s="87"/>
      <c r="B2" s="87"/>
      <c r="C2" s="87"/>
      <c r="D2" s="87"/>
      <c r="E2" s="87"/>
      <c r="F2" s="87"/>
      <c r="G2" s="87"/>
      <c r="H2" s="87"/>
    </row>
    <row r="3" spans="1:14" s="26" customFormat="1" ht="15">
      <c r="A3" s="789" t="s">
        <v>415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658"/>
      <c r="M3" s="658"/>
      <c r="N3" s="658"/>
    </row>
    <row r="4" spans="1:1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2.75">
      <c r="A5" s="797" t="s">
        <v>178</v>
      </c>
      <c r="B5" s="791" t="s">
        <v>132</v>
      </c>
      <c r="C5" s="792"/>
      <c r="D5" s="783" t="s">
        <v>133</v>
      </c>
      <c r="E5" s="805"/>
      <c r="F5" s="805"/>
      <c r="G5" s="805"/>
      <c r="H5" s="805"/>
      <c r="I5" s="805"/>
      <c r="J5" s="805"/>
      <c r="K5" s="805"/>
    </row>
    <row r="6" spans="1:11" ht="12.75" customHeight="1">
      <c r="A6" s="798"/>
      <c r="B6" s="793"/>
      <c r="C6" s="794"/>
      <c r="D6" s="800" t="s">
        <v>134</v>
      </c>
      <c r="E6" s="801"/>
      <c r="F6" s="800" t="s">
        <v>135</v>
      </c>
      <c r="G6" s="801"/>
      <c r="H6" s="804" t="s">
        <v>136</v>
      </c>
      <c r="I6" s="797"/>
      <c r="J6" s="806" t="s">
        <v>137</v>
      </c>
      <c r="K6" s="807"/>
    </row>
    <row r="7" spans="1:11" ht="12.75">
      <c r="A7" s="798"/>
      <c r="B7" s="795"/>
      <c r="C7" s="796"/>
      <c r="D7" s="802"/>
      <c r="E7" s="803"/>
      <c r="F7" s="802"/>
      <c r="G7" s="803"/>
      <c r="H7" s="802"/>
      <c r="I7" s="803"/>
      <c r="J7" s="808"/>
      <c r="K7" s="808"/>
    </row>
    <row r="8" spans="1:11" ht="13.5" thickBot="1">
      <c r="A8" s="799"/>
      <c r="B8" s="5">
        <v>2001</v>
      </c>
      <c r="C8" s="5">
        <v>2002</v>
      </c>
      <c r="D8" s="5">
        <v>2001</v>
      </c>
      <c r="E8" s="5">
        <v>2002</v>
      </c>
      <c r="F8" s="5">
        <v>2001</v>
      </c>
      <c r="G8" s="5">
        <v>2002</v>
      </c>
      <c r="H8" s="7">
        <v>2001</v>
      </c>
      <c r="I8" s="7">
        <v>2002</v>
      </c>
      <c r="J8" s="649">
        <v>2001</v>
      </c>
      <c r="K8" s="649">
        <v>2002</v>
      </c>
    </row>
    <row r="9" spans="1:11" ht="12.75">
      <c r="A9" s="650" t="s">
        <v>138</v>
      </c>
      <c r="B9" s="1">
        <v>269084.352</v>
      </c>
      <c r="C9" s="1">
        <v>292144.449</v>
      </c>
      <c r="D9" s="1">
        <v>57228.137</v>
      </c>
      <c r="E9" s="1">
        <v>85883.352</v>
      </c>
      <c r="F9" s="659">
        <v>9519.514</v>
      </c>
      <c r="G9" s="659">
        <v>10888.404</v>
      </c>
      <c r="H9" s="1">
        <v>70057.729</v>
      </c>
      <c r="I9" s="1">
        <v>66863.55</v>
      </c>
      <c r="J9" s="1">
        <v>111796.436</v>
      </c>
      <c r="K9" s="22">
        <v>105241.182</v>
      </c>
    </row>
    <row r="10" spans="1:11" ht="12.75">
      <c r="A10" s="95"/>
      <c r="B10" s="312"/>
      <c r="C10" s="312"/>
      <c r="D10" s="312"/>
      <c r="E10" s="312"/>
      <c r="F10" s="312"/>
      <c r="G10" s="312"/>
      <c r="H10" s="312"/>
      <c r="I10" s="312"/>
      <c r="J10" s="221"/>
      <c r="K10" s="288"/>
    </row>
    <row r="11" spans="1:16" s="211" customFormat="1" ht="12.75">
      <c r="A11" s="104" t="s">
        <v>380</v>
      </c>
      <c r="B11" s="651"/>
      <c r="C11" s="651"/>
      <c r="D11" s="651"/>
      <c r="E11" s="651"/>
      <c r="F11" s="651"/>
      <c r="G11" s="651"/>
      <c r="H11" s="651"/>
      <c r="I11" s="651"/>
      <c r="J11" s="220"/>
      <c r="K11" s="654"/>
      <c r="L11" s="648"/>
      <c r="M11" s="648"/>
      <c r="N11" s="648"/>
      <c r="O11" s="86"/>
      <c r="P11" s="86"/>
    </row>
    <row r="12" spans="1:16" s="211" customFormat="1" ht="12.75">
      <c r="A12" s="20" t="s">
        <v>139</v>
      </c>
      <c r="B12" s="209">
        <f>SUM(B13:B25)</f>
        <v>200958.03399999999</v>
      </c>
      <c r="C12" s="209">
        <f aca="true" t="shared" si="0" ref="C12:K12">SUM(C13:C25)</f>
        <v>218922.37900000002</v>
      </c>
      <c r="D12" s="209">
        <f>SUM(D13:D25)</f>
        <v>42792.484</v>
      </c>
      <c r="E12" s="209">
        <f t="shared" si="0"/>
        <v>63849.86800000001</v>
      </c>
      <c r="F12" s="209">
        <f>SUM(F13:F25)</f>
        <v>2206.8050000000003</v>
      </c>
      <c r="G12" s="209">
        <f t="shared" si="0"/>
        <v>2976.0290000000005</v>
      </c>
      <c r="H12" s="209">
        <f>SUM(H13:H25)</f>
        <v>57737.045000000006</v>
      </c>
      <c r="I12" s="209">
        <f t="shared" si="0"/>
        <v>52454.591</v>
      </c>
      <c r="J12" s="209">
        <f>SUM(J13:J25)</f>
        <v>79862.128</v>
      </c>
      <c r="K12" s="212">
        <f t="shared" si="0"/>
        <v>77540.09099999999</v>
      </c>
      <c r="L12" s="648"/>
      <c r="M12" s="648"/>
      <c r="N12" s="648"/>
      <c r="O12" s="86"/>
      <c r="P12" s="86"/>
    </row>
    <row r="13" spans="1:11" ht="12.75">
      <c r="A13" s="2" t="s">
        <v>140</v>
      </c>
      <c r="B13" s="490">
        <v>25749.497</v>
      </c>
      <c r="C13" s="490">
        <v>28489.26</v>
      </c>
      <c r="D13" s="490">
        <v>11200.886</v>
      </c>
      <c r="E13" s="490">
        <v>15739.263</v>
      </c>
      <c r="F13" s="203">
        <v>467.215</v>
      </c>
      <c r="G13" s="490">
        <v>490.503</v>
      </c>
      <c r="H13" s="490">
        <v>11882.993</v>
      </c>
      <c r="I13" s="490">
        <v>8197.458</v>
      </c>
      <c r="J13" s="490">
        <v>1737.466</v>
      </c>
      <c r="K13" s="491">
        <v>3252.908</v>
      </c>
    </row>
    <row r="14" spans="1:11" ht="12.75">
      <c r="A14" s="2" t="s">
        <v>141</v>
      </c>
      <c r="B14" s="490">
        <v>956.466</v>
      </c>
      <c r="C14" s="490">
        <v>1843.883</v>
      </c>
      <c r="D14" s="490">
        <v>863.474</v>
      </c>
      <c r="E14" s="490">
        <v>1531.792</v>
      </c>
      <c r="F14" s="336" t="s">
        <v>74</v>
      </c>
      <c r="G14" s="490">
        <v>1.39</v>
      </c>
      <c r="H14" s="490">
        <v>82.697</v>
      </c>
      <c r="I14" s="490">
        <v>285.581</v>
      </c>
      <c r="J14" s="490">
        <v>1.965</v>
      </c>
      <c r="K14" s="653" t="s">
        <v>74</v>
      </c>
    </row>
    <row r="15" spans="1:11" ht="12.75">
      <c r="A15" s="2" t="s">
        <v>142</v>
      </c>
      <c r="B15" s="490">
        <v>18412.481</v>
      </c>
      <c r="C15" s="490">
        <v>14379.091</v>
      </c>
      <c r="D15" s="490">
        <v>2301.045</v>
      </c>
      <c r="E15" s="490">
        <v>2637.971</v>
      </c>
      <c r="F15" s="490">
        <v>203.529</v>
      </c>
      <c r="G15" s="490">
        <v>55.678</v>
      </c>
      <c r="H15" s="490">
        <v>13425.307</v>
      </c>
      <c r="I15" s="490">
        <v>9136.307</v>
      </c>
      <c r="J15" s="490">
        <v>2351.946</v>
      </c>
      <c r="K15" s="491">
        <v>1820.692</v>
      </c>
    </row>
    <row r="16" spans="1:11" ht="12.75">
      <c r="A16" s="2" t="s">
        <v>143</v>
      </c>
      <c r="B16" s="490">
        <v>13659.373</v>
      </c>
      <c r="C16" s="490">
        <v>19031.36</v>
      </c>
      <c r="D16" s="490">
        <v>10149.828</v>
      </c>
      <c r="E16" s="490">
        <v>14867.439</v>
      </c>
      <c r="F16" s="490">
        <v>88.407</v>
      </c>
      <c r="G16" s="490">
        <v>106.94</v>
      </c>
      <c r="H16" s="490">
        <v>2773.184</v>
      </c>
      <c r="I16" s="490">
        <v>3314.008</v>
      </c>
      <c r="J16" s="490">
        <v>265.37</v>
      </c>
      <c r="K16" s="491">
        <v>431.795</v>
      </c>
    </row>
    <row r="17" spans="1:11" ht="12.75">
      <c r="A17" s="2" t="s">
        <v>144</v>
      </c>
      <c r="B17" s="490">
        <v>3.948</v>
      </c>
      <c r="C17" s="490">
        <v>295.408</v>
      </c>
      <c r="D17" s="490">
        <v>2.928</v>
      </c>
      <c r="E17" s="490">
        <v>295.408</v>
      </c>
      <c r="F17" s="336" t="s">
        <v>74</v>
      </c>
      <c r="G17" s="336" t="s">
        <v>74</v>
      </c>
      <c r="H17" s="336" t="s">
        <v>74</v>
      </c>
      <c r="I17" s="336" t="s">
        <v>74</v>
      </c>
      <c r="J17" s="490">
        <v>1.02</v>
      </c>
      <c r="K17" s="653" t="s">
        <v>74</v>
      </c>
    </row>
    <row r="18" spans="1:11" ht="12.75">
      <c r="A18" s="2" t="s">
        <v>145</v>
      </c>
      <c r="B18" s="490">
        <v>73194.237</v>
      </c>
      <c r="C18" s="490">
        <v>76577.67</v>
      </c>
      <c r="D18" s="490">
        <v>6504.36</v>
      </c>
      <c r="E18" s="490">
        <v>10953.874</v>
      </c>
      <c r="F18" s="490">
        <v>511.801</v>
      </c>
      <c r="G18" s="490">
        <v>800.369</v>
      </c>
      <c r="H18" s="490">
        <v>13059.656</v>
      </c>
      <c r="I18" s="490">
        <v>11663.842</v>
      </c>
      <c r="J18" s="490">
        <v>46898.992</v>
      </c>
      <c r="K18" s="491">
        <v>44149.438</v>
      </c>
    </row>
    <row r="19" spans="1:11" ht="12.75">
      <c r="A19" s="2" t="s">
        <v>146</v>
      </c>
      <c r="B19" s="490">
        <v>10.617</v>
      </c>
      <c r="C19" s="490">
        <v>41.257</v>
      </c>
      <c r="D19" s="490">
        <v>2.266</v>
      </c>
      <c r="E19" s="490">
        <v>17.3</v>
      </c>
      <c r="F19" s="490">
        <v>1.932</v>
      </c>
      <c r="G19" s="336" t="s">
        <v>74</v>
      </c>
      <c r="H19" s="490">
        <v>4.639</v>
      </c>
      <c r="I19" s="490">
        <v>12.744</v>
      </c>
      <c r="J19" s="490">
        <v>1.78</v>
      </c>
      <c r="K19" s="491">
        <v>9.989</v>
      </c>
    </row>
    <row r="20" spans="1:11" ht="12.75">
      <c r="A20" s="2" t="s">
        <v>147</v>
      </c>
      <c r="B20" s="490">
        <v>2989.343</v>
      </c>
      <c r="C20" s="490">
        <v>4448.073</v>
      </c>
      <c r="D20" s="490">
        <v>1573.84</v>
      </c>
      <c r="E20" s="490">
        <v>3367.335</v>
      </c>
      <c r="F20" s="490">
        <v>22.072</v>
      </c>
      <c r="G20" s="490">
        <v>10.711</v>
      </c>
      <c r="H20" s="490">
        <v>236.335</v>
      </c>
      <c r="I20" s="490">
        <v>68.597</v>
      </c>
      <c r="J20" s="490">
        <v>962.286</v>
      </c>
      <c r="K20" s="491">
        <v>752.219</v>
      </c>
    </row>
    <row r="21" spans="1:11" ht="12.75">
      <c r="A21" s="2" t="s">
        <v>148</v>
      </c>
      <c r="B21" s="490">
        <v>11282.567</v>
      </c>
      <c r="C21" s="490">
        <v>14692.749</v>
      </c>
      <c r="D21" s="490">
        <v>350.474</v>
      </c>
      <c r="E21" s="490">
        <v>815.54</v>
      </c>
      <c r="F21" s="490">
        <v>442.821</v>
      </c>
      <c r="G21" s="490">
        <v>350.868</v>
      </c>
      <c r="H21" s="490">
        <v>3411.266</v>
      </c>
      <c r="I21" s="490">
        <v>5874.458</v>
      </c>
      <c r="J21" s="490">
        <v>5429.754</v>
      </c>
      <c r="K21" s="491">
        <v>5754.303</v>
      </c>
    </row>
    <row r="22" spans="1:11" ht="12.75">
      <c r="A22" s="2" t="s">
        <v>149</v>
      </c>
      <c r="B22" s="490">
        <v>29025.548</v>
      </c>
      <c r="C22" s="490">
        <v>34345.266</v>
      </c>
      <c r="D22" s="490">
        <v>9560.172</v>
      </c>
      <c r="E22" s="490">
        <v>12702.983</v>
      </c>
      <c r="F22" s="490">
        <v>157.05</v>
      </c>
      <c r="G22" s="490">
        <v>336.341</v>
      </c>
      <c r="H22" s="490">
        <v>10312.708</v>
      </c>
      <c r="I22" s="490">
        <v>10107.608</v>
      </c>
      <c r="J22" s="490">
        <v>7946.034</v>
      </c>
      <c r="K22" s="491">
        <v>9779.737</v>
      </c>
    </row>
    <row r="23" spans="1:11" ht="12.75">
      <c r="A23" s="2" t="s">
        <v>150</v>
      </c>
      <c r="B23" s="490">
        <v>9519.54</v>
      </c>
      <c r="C23" s="490">
        <v>10365.061</v>
      </c>
      <c r="D23" s="490">
        <v>123.289</v>
      </c>
      <c r="E23" s="490">
        <v>590.479</v>
      </c>
      <c r="F23" s="490">
        <v>166.125</v>
      </c>
      <c r="G23" s="490">
        <v>380.007</v>
      </c>
      <c r="H23" s="490">
        <v>2250.881</v>
      </c>
      <c r="I23" s="490">
        <v>2632.38</v>
      </c>
      <c r="J23" s="490">
        <v>1137.511</v>
      </c>
      <c r="K23" s="491">
        <v>864.99</v>
      </c>
    </row>
    <row r="24" spans="1:11" ht="12.75">
      <c r="A24" s="2" t="s">
        <v>151</v>
      </c>
      <c r="B24" s="490">
        <v>16018.254</v>
      </c>
      <c r="C24" s="490">
        <v>14047.325</v>
      </c>
      <c r="D24" s="490">
        <v>159.922</v>
      </c>
      <c r="E24" s="490">
        <v>328.955</v>
      </c>
      <c r="F24" s="490">
        <v>145.853</v>
      </c>
      <c r="G24" s="490">
        <v>443.222</v>
      </c>
      <c r="H24" s="490">
        <v>245.662</v>
      </c>
      <c r="I24" s="490">
        <v>812.521</v>
      </c>
      <c r="J24" s="490">
        <v>13127.503</v>
      </c>
      <c r="K24" s="491">
        <v>10712.248</v>
      </c>
    </row>
    <row r="25" spans="1:11" ht="12.75">
      <c r="A25" s="2" t="s">
        <v>152</v>
      </c>
      <c r="B25" s="490">
        <v>136.163</v>
      </c>
      <c r="C25" s="490">
        <v>365.976</v>
      </c>
      <c r="D25" s="336" t="s">
        <v>74</v>
      </c>
      <c r="E25" s="490">
        <v>1.529</v>
      </c>
      <c r="F25" s="336" t="s">
        <v>74</v>
      </c>
      <c r="G25" s="336" t="s">
        <v>74</v>
      </c>
      <c r="H25" s="490">
        <v>51.717</v>
      </c>
      <c r="I25" s="490">
        <v>349.087</v>
      </c>
      <c r="J25" s="490">
        <v>0.501</v>
      </c>
      <c r="K25" s="491">
        <v>11.772</v>
      </c>
    </row>
    <row r="26" spans="1:11" ht="12.75">
      <c r="A26" s="95" t="s">
        <v>153</v>
      </c>
      <c r="B26" s="203"/>
      <c r="C26" s="203"/>
      <c r="D26" s="203"/>
      <c r="E26" s="203"/>
      <c r="F26" s="203"/>
      <c r="G26" s="203"/>
      <c r="H26" s="203"/>
      <c r="I26" s="203"/>
      <c r="J26" s="221"/>
      <c r="K26" s="288"/>
    </row>
    <row r="27" spans="1:16" s="211" customFormat="1" ht="12.75">
      <c r="A27" s="21" t="s">
        <v>154</v>
      </c>
      <c r="B27" s="209"/>
      <c r="C27" s="209"/>
      <c r="D27" s="209"/>
      <c r="E27" s="209"/>
      <c r="F27" s="209"/>
      <c r="G27" s="209"/>
      <c r="H27" s="209"/>
      <c r="I27" s="209"/>
      <c r="J27" s="220"/>
      <c r="K27" s="654"/>
      <c r="L27" s="648"/>
      <c r="M27" s="648"/>
      <c r="N27" s="648"/>
      <c r="O27" s="86"/>
      <c r="P27" s="86"/>
    </row>
    <row r="28" spans="1:11" ht="12.75">
      <c r="A28" s="2" t="s">
        <v>155</v>
      </c>
      <c r="B28" s="490">
        <v>23.791</v>
      </c>
      <c r="C28" s="490">
        <v>13.778</v>
      </c>
      <c r="D28" s="336" t="s">
        <v>74</v>
      </c>
      <c r="E28" s="490">
        <v>12.004</v>
      </c>
      <c r="F28" s="490">
        <v>7.193</v>
      </c>
      <c r="G28" s="336" t="s">
        <v>74</v>
      </c>
      <c r="H28" s="336" t="s">
        <v>74</v>
      </c>
      <c r="I28" s="336" t="s">
        <v>74</v>
      </c>
      <c r="J28" s="490">
        <v>16.598</v>
      </c>
      <c r="K28" s="491">
        <v>1.774</v>
      </c>
    </row>
    <row r="29" spans="1:11" ht="12.75">
      <c r="A29" s="2" t="s">
        <v>174</v>
      </c>
      <c r="B29" s="336" t="s">
        <v>74</v>
      </c>
      <c r="C29" s="490">
        <v>19.936</v>
      </c>
      <c r="D29" s="336" t="s">
        <v>74</v>
      </c>
      <c r="E29" s="336" t="s">
        <v>74</v>
      </c>
      <c r="F29" s="336" t="s">
        <v>74</v>
      </c>
      <c r="G29" s="336" t="s">
        <v>74</v>
      </c>
      <c r="H29" s="336" t="s">
        <v>74</v>
      </c>
      <c r="I29" s="336" t="s">
        <v>74</v>
      </c>
      <c r="J29" s="336" t="s">
        <v>74</v>
      </c>
      <c r="K29" s="653" t="s">
        <v>74</v>
      </c>
    </row>
    <row r="30" spans="1:11" ht="12.75">
      <c r="A30" s="2" t="s">
        <v>156</v>
      </c>
      <c r="B30" s="336" t="s">
        <v>74</v>
      </c>
      <c r="C30" s="490">
        <v>14.836</v>
      </c>
      <c r="D30" s="336" t="s">
        <v>74</v>
      </c>
      <c r="E30" s="490">
        <v>14.836</v>
      </c>
      <c r="F30" s="336" t="s">
        <v>74</v>
      </c>
      <c r="G30" s="336" t="s">
        <v>74</v>
      </c>
      <c r="H30" s="336" t="s">
        <v>74</v>
      </c>
      <c r="I30" s="336" t="s">
        <v>74</v>
      </c>
      <c r="J30" s="336" t="s">
        <v>74</v>
      </c>
      <c r="K30" s="653" t="s">
        <v>74</v>
      </c>
    </row>
    <row r="31" spans="1:11" ht="12.75">
      <c r="A31" s="2" t="s">
        <v>157</v>
      </c>
      <c r="B31" s="490">
        <v>12641.48</v>
      </c>
      <c r="C31" s="490">
        <v>13343.866</v>
      </c>
      <c r="D31" s="490">
        <v>40.43</v>
      </c>
      <c r="E31" s="336" t="s">
        <v>74</v>
      </c>
      <c r="F31" s="490">
        <v>1.499</v>
      </c>
      <c r="G31" s="336" t="s">
        <v>74</v>
      </c>
      <c r="H31" s="490">
        <v>12079.87</v>
      </c>
      <c r="I31" s="490">
        <v>13136.849</v>
      </c>
      <c r="J31" s="490">
        <v>449.717</v>
      </c>
      <c r="K31" s="491">
        <v>80.999</v>
      </c>
    </row>
    <row r="32" spans="1:11" ht="12.75">
      <c r="A32" s="2" t="s">
        <v>159</v>
      </c>
      <c r="B32" s="490">
        <v>14.01</v>
      </c>
      <c r="C32" s="490">
        <v>1102.32</v>
      </c>
      <c r="D32" s="336" t="s">
        <v>74</v>
      </c>
      <c r="E32" s="336" t="s">
        <v>74</v>
      </c>
      <c r="F32" s="336" t="s">
        <v>74</v>
      </c>
      <c r="G32" s="336" t="s">
        <v>74</v>
      </c>
      <c r="H32" s="336" t="s">
        <v>74</v>
      </c>
      <c r="I32" s="490">
        <v>1081.346</v>
      </c>
      <c r="J32" s="490">
        <v>14.01</v>
      </c>
      <c r="K32" s="653" t="s">
        <v>74</v>
      </c>
    </row>
    <row r="33" spans="1:11" ht="12.75">
      <c r="A33" s="2" t="s">
        <v>160</v>
      </c>
      <c r="B33" s="490">
        <v>50.839</v>
      </c>
      <c r="C33" s="336" t="s">
        <v>74</v>
      </c>
      <c r="D33" s="336" t="s">
        <v>74</v>
      </c>
      <c r="E33" s="336" t="s">
        <v>74</v>
      </c>
      <c r="F33" s="336" t="s">
        <v>74</v>
      </c>
      <c r="G33" s="336" t="s">
        <v>74</v>
      </c>
      <c r="H33" s="490">
        <v>50.839</v>
      </c>
      <c r="I33" s="336" t="s">
        <v>74</v>
      </c>
      <c r="J33" s="336" t="s">
        <v>74</v>
      </c>
      <c r="K33" s="653" t="s">
        <v>74</v>
      </c>
    </row>
    <row r="34" spans="1:11" ht="12.75">
      <c r="A34" s="2" t="s">
        <v>342</v>
      </c>
      <c r="B34" s="490">
        <v>44.414</v>
      </c>
      <c r="C34" s="490">
        <v>22.106</v>
      </c>
      <c r="D34" s="336" t="s">
        <v>74</v>
      </c>
      <c r="E34" s="336" t="s">
        <v>74</v>
      </c>
      <c r="F34" s="336" t="s">
        <v>74</v>
      </c>
      <c r="G34" s="336" t="s">
        <v>74</v>
      </c>
      <c r="H34" s="490">
        <v>20.654</v>
      </c>
      <c r="I34" s="336" t="s">
        <v>74</v>
      </c>
      <c r="J34" s="490">
        <v>1.8</v>
      </c>
      <c r="K34" s="491">
        <v>1.8</v>
      </c>
    </row>
    <row r="35" spans="1:11" ht="12.75">
      <c r="A35" s="95"/>
      <c r="B35" s="203"/>
      <c r="C35" s="203"/>
      <c r="D35" s="203"/>
      <c r="E35" s="203"/>
      <c r="F35" s="203"/>
      <c r="G35" s="203"/>
      <c r="H35" s="203"/>
      <c r="I35" s="203"/>
      <c r="J35" s="221"/>
      <c r="K35" s="288"/>
    </row>
    <row r="36" spans="1:16" s="211" customFormat="1" ht="12.75">
      <c r="A36" s="104" t="s">
        <v>371</v>
      </c>
      <c r="B36" s="209"/>
      <c r="C36" s="209"/>
      <c r="D36" s="209"/>
      <c r="E36" s="209"/>
      <c r="F36" s="209"/>
      <c r="G36" s="209"/>
      <c r="H36" s="209"/>
      <c r="I36" s="209"/>
      <c r="J36" s="220"/>
      <c r="K36" s="654"/>
      <c r="L36" s="648"/>
      <c r="M36" s="648"/>
      <c r="N36" s="648"/>
      <c r="O36" s="86"/>
      <c r="P36" s="86"/>
    </row>
    <row r="37" spans="1:11" ht="12.75">
      <c r="A37" s="2" t="s">
        <v>161</v>
      </c>
      <c r="B37" s="490">
        <v>1331.453</v>
      </c>
      <c r="C37" s="490">
        <v>3844.152</v>
      </c>
      <c r="D37" s="490">
        <v>475.613</v>
      </c>
      <c r="E37" s="490">
        <v>3154.288</v>
      </c>
      <c r="F37" s="490">
        <v>796.231</v>
      </c>
      <c r="G37" s="490">
        <v>567.106</v>
      </c>
      <c r="H37" s="336" t="s">
        <v>74</v>
      </c>
      <c r="I37" s="336" t="s">
        <v>74</v>
      </c>
      <c r="J37" s="490">
        <v>51.067</v>
      </c>
      <c r="K37" s="491">
        <v>61.194</v>
      </c>
    </row>
    <row r="38" spans="1:11" ht="12.75">
      <c r="A38" s="2" t="s">
        <v>162</v>
      </c>
      <c r="B38" s="490">
        <v>366.014</v>
      </c>
      <c r="C38" s="490">
        <v>189.99</v>
      </c>
      <c r="D38" s="490">
        <v>10.078</v>
      </c>
      <c r="E38" s="490">
        <v>16.673</v>
      </c>
      <c r="F38" s="490">
        <v>321.56</v>
      </c>
      <c r="G38" s="490">
        <v>153.93</v>
      </c>
      <c r="H38" s="336" t="s">
        <v>74</v>
      </c>
      <c r="I38" s="336" t="s">
        <v>74</v>
      </c>
      <c r="J38" s="336" t="s">
        <v>74</v>
      </c>
      <c r="K38" s="653" t="s">
        <v>74</v>
      </c>
    </row>
    <row r="39" spans="1:11" ht="12.75">
      <c r="A39" s="2" t="s">
        <v>163</v>
      </c>
      <c r="B39" s="490">
        <v>43295.458</v>
      </c>
      <c r="C39" s="490">
        <v>40092.378</v>
      </c>
      <c r="D39" s="490">
        <v>11021.553</v>
      </c>
      <c r="E39" s="490">
        <v>12473.471</v>
      </c>
      <c r="F39" s="336" t="s">
        <v>74</v>
      </c>
      <c r="G39" s="336" t="s">
        <v>74</v>
      </c>
      <c r="H39" s="336" t="s">
        <v>74</v>
      </c>
      <c r="I39" s="336" t="s">
        <v>74</v>
      </c>
      <c r="J39" s="490">
        <v>30971.783</v>
      </c>
      <c r="K39" s="491">
        <v>27027.124</v>
      </c>
    </row>
    <row r="40" spans="1:11" ht="12.75">
      <c r="A40" s="2" t="s">
        <v>165</v>
      </c>
      <c r="B40" s="490">
        <v>12.107</v>
      </c>
      <c r="C40" s="336" t="s">
        <v>74</v>
      </c>
      <c r="D40" s="336" t="s">
        <v>74</v>
      </c>
      <c r="E40" s="336" t="s">
        <v>74</v>
      </c>
      <c r="F40" s="336" t="s">
        <v>74</v>
      </c>
      <c r="G40" s="336" t="s">
        <v>74</v>
      </c>
      <c r="H40" s="336" t="s">
        <v>74</v>
      </c>
      <c r="I40" s="336" t="s">
        <v>74</v>
      </c>
      <c r="J40" s="336" t="s">
        <v>74</v>
      </c>
      <c r="K40" s="653" t="s">
        <v>74</v>
      </c>
    </row>
    <row r="41" spans="1:11" ht="12.75">
      <c r="A41" s="2" t="s">
        <v>172</v>
      </c>
      <c r="B41" s="490">
        <v>69.417</v>
      </c>
      <c r="C41" s="336" t="s">
        <v>74</v>
      </c>
      <c r="D41" s="336" t="s">
        <v>74</v>
      </c>
      <c r="E41" s="336" t="s">
        <v>74</v>
      </c>
      <c r="F41" s="336" t="s">
        <v>74</v>
      </c>
      <c r="G41" s="336" t="s">
        <v>74</v>
      </c>
      <c r="H41" s="490">
        <v>44.983</v>
      </c>
      <c r="I41" s="336" t="s">
        <v>74</v>
      </c>
      <c r="J41" s="336" t="s">
        <v>74</v>
      </c>
      <c r="K41" s="653" t="s">
        <v>74</v>
      </c>
    </row>
    <row r="42" spans="1:11" ht="12.75">
      <c r="A42" s="2" t="s">
        <v>166</v>
      </c>
      <c r="B42" s="490">
        <v>114.371</v>
      </c>
      <c r="C42" s="490">
        <v>50.122</v>
      </c>
      <c r="D42" s="336" t="s">
        <v>74</v>
      </c>
      <c r="E42" s="336" t="s">
        <v>74</v>
      </c>
      <c r="F42" s="336" t="s">
        <v>74</v>
      </c>
      <c r="G42" s="336" t="s">
        <v>74</v>
      </c>
      <c r="H42" s="490">
        <v>99.605</v>
      </c>
      <c r="I42" s="490">
        <v>35.308</v>
      </c>
      <c r="J42" s="336" t="s">
        <v>74</v>
      </c>
      <c r="K42" s="653" t="s">
        <v>74</v>
      </c>
    </row>
    <row r="43" spans="1:11" ht="13.5" thickBot="1">
      <c r="A43" s="3" t="s">
        <v>167</v>
      </c>
      <c r="B43" s="655">
        <v>4149.456</v>
      </c>
      <c r="C43" s="655">
        <v>5273.147</v>
      </c>
      <c r="D43" s="655">
        <v>73.301</v>
      </c>
      <c r="E43" s="655">
        <v>35.699</v>
      </c>
      <c r="F43" s="655">
        <v>4046.806</v>
      </c>
      <c r="G43" s="655">
        <v>5180.446</v>
      </c>
      <c r="H43" s="655">
        <v>0.99</v>
      </c>
      <c r="I43" s="351" t="s">
        <v>74</v>
      </c>
      <c r="J43" s="351" t="s">
        <v>74</v>
      </c>
      <c r="K43" s="656" t="s">
        <v>74</v>
      </c>
    </row>
    <row r="44" spans="1:10" ht="12.75">
      <c r="A44" s="4" t="s">
        <v>169</v>
      </c>
      <c r="B44" s="661"/>
      <c r="C44" s="661"/>
      <c r="D44" s="661"/>
      <c r="E44" s="661"/>
      <c r="F44" s="661"/>
      <c r="G44" s="661"/>
      <c r="H44" s="661"/>
      <c r="I44" s="661"/>
      <c r="J44" s="661"/>
    </row>
    <row r="45" spans="1:10" ht="12.75">
      <c r="A45" s="4"/>
      <c r="B45" s="661"/>
      <c r="C45" s="661"/>
      <c r="D45" s="661"/>
      <c r="E45" s="661"/>
      <c r="F45" s="661"/>
      <c r="G45" s="661"/>
      <c r="H45" s="661"/>
      <c r="I45" s="661"/>
      <c r="J45" s="661"/>
    </row>
    <row r="46" spans="1:11" ht="12.75">
      <c r="A46" s="4"/>
      <c r="B46" s="661"/>
      <c r="C46" s="661"/>
      <c r="D46" s="661"/>
      <c r="E46" s="661"/>
      <c r="F46" s="661"/>
      <c r="G46" s="661"/>
      <c r="H46" s="661"/>
      <c r="I46" s="661"/>
      <c r="J46" s="661"/>
      <c r="K46" s="648"/>
    </row>
  </sheetData>
  <mergeCells count="9">
    <mergeCell ref="A1:K1"/>
    <mergeCell ref="A3:K3"/>
    <mergeCell ref="B5:C7"/>
    <mergeCell ref="A5:A8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P5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4.8515625" style="86" customWidth="1"/>
    <col min="2" max="10" width="11.28125" style="86" customWidth="1"/>
    <col min="11" max="11" width="11.28125" style="87" customWidth="1"/>
    <col min="12" max="12" width="11.421875" style="86" customWidth="1"/>
    <col min="13" max="14" width="11.421875" style="648" customWidth="1"/>
    <col min="15" max="16384" width="11.421875" style="86" customWidth="1"/>
  </cols>
  <sheetData>
    <row r="1" spans="1:14" s="83" customFormat="1" ht="18">
      <c r="A1" s="790" t="s">
        <v>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M1" s="647"/>
      <c r="N1" s="647"/>
    </row>
    <row r="2" spans="1:10" ht="12.7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1" ht="15">
      <c r="A3" s="789" t="s">
        <v>392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</row>
    <row r="4" spans="1:11" ht="12.75">
      <c r="A4" s="87"/>
      <c r="B4" s="87"/>
      <c r="C4" s="87"/>
      <c r="D4" s="139"/>
      <c r="E4" s="139"/>
      <c r="F4" s="139"/>
      <c r="G4" s="139"/>
      <c r="H4" s="139"/>
      <c r="I4" s="139"/>
      <c r="J4" s="139"/>
      <c r="K4" s="139"/>
    </row>
    <row r="5" spans="1:11" ht="12.75" customHeight="1">
      <c r="A5" s="797" t="s">
        <v>178</v>
      </c>
      <c r="B5" s="791" t="s">
        <v>132</v>
      </c>
      <c r="C5" s="792"/>
      <c r="D5" s="795" t="s">
        <v>133</v>
      </c>
      <c r="E5" s="775"/>
      <c r="F5" s="775"/>
      <c r="G5" s="775"/>
      <c r="H5" s="775"/>
      <c r="I5" s="775"/>
      <c r="J5" s="775"/>
      <c r="K5" s="775"/>
    </row>
    <row r="6" spans="1:11" ht="12.75" customHeight="1">
      <c r="A6" s="798"/>
      <c r="B6" s="793"/>
      <c r="C6" s="794"/>
      <c r="D6" s="774" t="s">
        <v>134</v>
      </c>
      <c r="E6" s="794"/>
      <c r="F6" s="774" t="s">
        <v>135</v>
      </c>
      <c r="G6" s="794"/>
      <c r="H6" s="774" t="s">
        <v>136</v>
      </c>
      <c r="I6" s="794"/>
      <c r="J6" s="776" t="s">
        <v>137</v>
      </c>
      <c r="K6" s="764"/>
    </row>
    <row r="7" spans="1:11" ht="12.75">
      <c r="A7" s="798"/>
      <c r="B7" s="795"/>
      <c r="C7" s="796"/>
      <c r="D7" s="795"/>
      <c r="E7" s="796"/>
      <c r="F7" s="795"/>
      <c r="G7" s="796"/>
      <c r="H7" s="795"/>
      <c r="I7" s="796"/>
      <c r="J7" s="795"/>
      <c r="K7" s="775"/>
    </row>
    <row r="8" spans="1:12" ht="13.5" thickBot="1">
      <c r="A8" s="798"/>
      <c r="B8" s="7">
        <v>2001</v>
      </c>
      <c r="C8" s="7">
        <v>2002</v>
      </c>
      <c r="D8" s="6">
        <v>2001</v>
      </c>
      <c r="E8" s="6">
        <v>2002</v>
      </c>
      <c r="F8" s="6">
        <v>2001</v>
      </c>
      <c r="G8" s="6">
        <v>2002</v>
      </c>
      <c r="H8" s="6">
        <v>2001</v>
      </c>
      <c r="I8" s="6">
        <v>2002</v>
      </c>
      <c r="J8" s="649">
        <v>2001</v>
      </c>
      <c r="K8" s="649">
        <v>2002</v>
      </c>
      <c r="L8" s="648"/>
    </row>
    <row r="9" spans="1:12" ht="12.75">
      <c r="A9" s="650" t="s">
        <v>138</v>
      </c>
      <c r="B9" s="1">
        <v>675023.242</v>
      </c>
      <c r="C9" s="1">
        <v>745416.003</v>
      </c>
      <c r="D9" s="1">
        <v>109596.791</v>
      </c>
      <c r="E9" s="1">
        <v>124965.87</v>
      </c>
      <c r="F9" s="1">
        <v>21584.949</v>
      </c>
      <c r="G9" s="1">
        <v>23494.976</v>
      </c>
      <c r="H9" s="1">
        <v>364140.326</v>
      </c>
      <c r="I9" s="1">
        <v>391742.854</v>
      </c>
      <c r="J9" s="1">
        <v>67097.077</v>
      </c>
      <c r="K9" s="22">
        <v>64163.562</v>
      </c>
      <c r="L9" s="648"/>
    </row>
    <row r="10" spans="1:12" ht="12.75">
      <c r="A10" s="95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648"/>
    </row>
    <row r="11" spans="1:16" s="211" customFormat="1" ht="12.75">
      <c r="A11" s="104" t="s">
        <v>380</v>
      </c>
      <c r="B11" s="651"/>
      <c r="C11" s="651"/>
      <c r="D11" s="651"/>
      <c r="E11" s="651"/>
      <c r="F11" s="651"/>
      <c r="G11" s="651"/>
      <c r="H11" s="651"/>
      <c r="I11" s="651"/>
      <c r="J11" s="651"/>
      <c r="K11" s="652"/>
      <c r="L11" s="648"/>
      <c r="M11" s="648"/>
      <c r="N11" s="648"/>
      <c r="O11" s="86"/>
      <c r="P11" s="86"/>
    </row>
    <row r="12" spans="1:16" s="211" customFormat="1" ht="12.75">
      <c r="A12" s="20" t="s">
        <v>139</v>
      </c>
      <c r="B12" s="209">
        <v>583636.4890000001</v>
      </c>
      <c r="C12" s="209">
        <f>SUM(C13:C25)</f>
        <v>630692.1309999999</v>
      </c>
      <c r="D12" s="209">
        <f aca="true" t="shared" si="0" ref="D12:K12">SUM(D13:D25)</f>
        <v>78278.356</v>
      </c>
      <c r="E12" s="209">
        <f t="shared" si="0"/>
        <v>89370.71900000001</v>
      </c>
      <c r="F12" s="209">
        <f t="shared" si="0"/>
        <v>21132.863</v>
      </c>
      <c r="G12" s="209">
        <f t="shared" si="0"/>
        <v>22918.841999999997</v>
      </c>
      <c r="H12" s="209">
        <f t="shared" si="0"/>
        <v>356051.00999999995</v>
      </c>
      <c r="I12" s="209">
        <f t="shared" si="0"/>
        <v>381461.9970000001</v>
      </c>
      <c r="J12" s="209">
        <f t="shared" si="0"/>
        <v>46033.768000000004</v>
      </c>
      <c r="K12" s="212">
        <f t="shared" si="0"/>
        <v>41899.82000000001</v>
      </c>
      <c r="L12" s="648"/>
      <c r="M12" s="648"/>
      <c r="N12" s="648"/>
      <c r="O12" s="648"/>
      <c r="P12" s="86"/>
    </row>
    <row r="13" spans="1:12" ht="12.75">
      <c r="A13" s="2" t="s">
        <v>140</v>
      </c>
      <c r="B13" s="490">
        <v>79301.081</v>
      </c>
      <c r="C13" s="490">
        <v>86892.61</v>
      </c>
      <c r="D13" s="490">
        <v>3097.035</v>
      </c>
      <c r="E13" s="490">
        <v>3208.586</v>
      </c>
      <c r="F13" s="490">
        <v>888.368</v>
      </c>
      <c r="G13" s="490">
        <v>694.579</v>
      </c>
      <c r="H13" s="490">
        <v>62983.146</v>
      </c>
      <c r="I13" s="490">
        <v>66624.652</v>
      </c>
      <c r="J13" s="490">
        <v>518.015</v>
      </c>
      <c r="K13" s="491">
        <v>886.03</v>
      </c>
      <c r="L13" s="648"/>
    </row>
    <row r="14" spans="1:12" ht="12.75">
      <c r="A14" s="2" t="s">
        <v>141</v>
      </c>
      <c r="B14" s="490">
        <v>2569.375</v>
      </c>
      <c r="C14" s="490">
        <v>1876.946</v>
      </c>
      <c r="D14" s="490">
        <v>44.5</v>
      </c>
      <c r="E14" s="490">
        <v>45.272</v>
      </c>
      <c r="F14" s="490">
        <v>18.786</v>
      </c>
      <c r="G14" s="490">
        <v>29.615</v>
      </c>
      <c r="H14" s="490">
        <v>1105.34</v>
      </c>
      <c r="I14" s="490">
        <v>621.387</v>
      </c>
      <c r="J14" s="490">
        <v>1072.127</v>
      </c>
      <c r="K14" s="491">
        <v>862.596</v>
      </c>
      <c r="L14" s="648"/>
    </row>
    <row r="15" spans="1:12" ht="12.75">
      <c r="A15" s="2" t="s">
        <v>142</v>
      </c>
      <c r="B15" s="490">
        <v>12709.532</v>
      </c>
      <c r="C15" s="490">
        <v>12914.342999999999</v>
      </c>
      <c r="D15" s="490">
        <v>1017</v>
      </c>
      <c r="E15" s="490">
        <v>1135.461</v>
      </c>
      <c r="F15" s="490">
        <v>151.304</v>
      </c>
      <c r="G15" s="490">
        <v>115.009</v>
      </c>
      <c r="H15" s="203">
        <v>6652.822</v>
      </c>
      <c r="I15" s="203">
        <v>9157.771</v>
      </c>
      <c r="J15" s="490">
        <v>1224.213</v>
      </c>
      <c r="K15" s="491">
        <v>568.754</v>
      </c>
      <c r="L15" s="648"/>
    </row>
    <row r="16" spans="1:12" ht="12.75">
      <c r="A16" s="2" t="s">
        <v>143</v>
      </c>
      <c r="B16" s="490">
        <v>7269.621</v>
      </c>
      <c r="C16" s="490">
        <v>11121.987</v>
      </c>
      <c r="D16" s="490">
        <v>133.643</v>
      </c>
      <c r="E16" s="490">
        <v>1408.299</v>
      </c>
      <c r="F16" s="490">
        <v>74.422</v>
      </c>
      <c r="G16" s="336" t="s">
        <v>74</v>
      </c>
      <c r="H16" s="490">
        <v>2276.574</v>
      </c>
      <c r="I16" s="490">
        <v>4068.75</v>
      </c>
      <c r="J16" s="490">
        <v>612.29</v>
      </c>
      <c r="K16" s="491">
        <v>739.013</v>
      </c>
      <c r="L16" s="648"/>
    </row>
    <row r="17" spans="1:12" ht="12.75">
      <c r="A17" s="2" t="s">
        <v>144</v>
      </c>
      <c r="B17" s="490">
        <v>119.246</v>
      </c>
      <c r="C17" s="490">
        <v>284.595</v>
      </c>
      <c r="D17" s="336" t="s">
        <v>74</v>
      </c>
      <c r="E17" s="490">
        <v>4.002</v>
      </c>
      <c r="F17" s="490">
        <v>0.764</v>
      </c>
      <c r="G17" s="490">
        <v>8.546</v>
      </c>
      <c r="H17" s="490">
        <v>100.324</v>
      </c>
      <c r="I17" s="490">
        <v>77.698</v>
      </c>
      <c r="J17" s="490">
        <v>2.416</v>
      </c>
      <c r="K17" s="491">
        <v>4.62</v>
      </c>
      <c r="L17" s="648"/>
    </row>
    <row r="18" spans="1:12" ht="12.75">
      <c r="A18" s="2" t="s">
        <v>145</v>
      </c>
      <c r="B18" s="490">
        <v>191772.071</v>
      </c>
      <c r="C18" s="490">
        <v>227110.599</v>
      </c>
      <c r="D18" s="490">
        <v>18222.127</v>
      </c>
      <c r="E18" s="490">
        <v>26124.361</v>
      </c>
      <c r="F18" s="490">
        <v>9586.09</v>
      </c>
      <c r="G18" s="490">
        <v>10706.451</v>
      </c>
      <c r="H18" s="490">
        <v>113725.896</v>
      </c>
      <c r="I18" s="490">
        <v>135800.052</v>
      </c>
      <c r="J18" s="490">
        <v>15384.185</v>
      </c>
      <c r="K18" s="491">
        <v>14268.813</v>
      </c>
      <c r="L18" s="648"/>
    </row>
    <row r="19" spans="1:12" ht="12.75">
      <c r="A19" s="2" t="s">
        <v>146</v>
      </c>
      <c r="B19" s="490">
        <v>12863.071</v>
      </c>
      <c r="C19" s="490">
        <v>13757.076</v>
      </c>
      <c r="D19" s="490">
        <v>2473.151</v>
      </c>
      <c r="E19" s="490">
        <v>2285.969</v>
      </c>
      <c r="F19" s="490">
        <v>1095.722</v>
      </c>
      <c r="G19" s="490">
        <v>1147.715</v>
      </c>
      <c r="H19" s="490">
        <v>5718.726</v>
      </c>
      <c r="I19" s="490">
        <v>6050.929</v>
      </c>
      <c r="J19" s="490">
        <v>826.538</v>
      </c>
      <c r="K19" s="491">
        <v>595.567</v>
      </c>
      <c r="L19" s="648"/>
    </row>
    <row r="20" spans="1:12" ht="12.75">
      <c r="A20" s="2" t="s">
        <v>147</v>
      </c>
      <c r="B20" s="490">
        <v>1922.299</v>
      </c>
      <c r="C20" s="490">
        <v>1659.878</v>
      </c>
      <c r="D20" s="490">
        <v>1294.875</v>
      </c>
      <c r="E20" s="490">
        <v>729.65</v>
      </c>
      <c r="F20" s="336" t="s">
        <v>74</v>
      </c>
      <c r="G20" s="336" t="s">
        <v>74</v>
      </c>
      <c r="H20" s="490">
        <v>308.366</v>
      </c>
      <c r="I20" s="490">
        <v>464.646</v>
      </c>
      <c r="J20" s="490">
        <v>128.647</v>
      </c>
      <c r="K20" s="491">
        <v>154.37</v>
      </c>
      <c r="L20" s="648"/>
    </row>
    <row r="21" spans="1:12" ht="12.75">
      <c r="A21" s="2" t="s">
        <v>148</v>
      </c>
      <c r="B21" s="490">
        <v>66805.439</v>
      </c>
      <c r="C21" s="490">
        <v>70757.663</v>
      </c>
      <c r="D21" s="490">
        <v>17027.167</v>
      </c>
      <c r="E21" s="490">
        <v>16310.542</v>
      </c>
      <c r="F21" s="490">
        <v>5247.051</v>
      </c>
      <c r="G21" s="490">
        <v>5815.759</v>
      </c>
      <c r="H21" s="490">
        <v>38839.791</v>
      </c>
      <c r="I21" s="490">
        <v>41702.03</v>
      </c>
      <c r="J21" s="490">
        <v>1116.157</v>
      </c>
      <c r="K21" s="491">
        <v>730.418</v>
      </c>
      <c r="L21" s="648"/>
    </row>
    <row r="22" spans="1:12" ht="12.75">
      <c r="A22" s="2" t="s">
        <v>149</v>
      </c>
      <c r="B22" s="490">
        <v>11955.18</v>
      </c>
      <c r="C22" s="490">
        <v>15720.034</v>
      </c>
      <c r="D22" s="490">
        <v>864.435</v>
      </c>
      <c r="E22" s="490">
        <v>2008.578</v>
      </c>
      <c r="F22" s="490">
        <v>302.352</v>
      </c>
      <c r="G22" s="490">
        <v>217.074</v>
      </c>
      <c r="H22" s="490">
        <v>2870.59</v>
      </c>
      <c r="I22" s="490">
        <v>5317.068</v>
      </c>
      <c r="J22" s="490">
        <v>5612.525</v>
      </c>
      <c r="K22" s="491">
        <v>4866.322</v>
      </c>
      <c r="L22" s="648"/>
    </row>
    <row r="23" spans="1:12" ht="12.75">
      <c r="A23" s="2" t="s">
        <v>150</v>
      </c>
      <c r="B23" s="490">
        <v>176148.583</v>
      </c>
      <c r="C23" s="490">
        <v>166507.136</v>
      </c>
      <c r="D23" s="490">
        <v>32494.145</v>
      </c>
      <c r="E23" s="490">
        <v>35294.463</v>
      </c>
      <c r="F23" s="490">
        <v>1684.898</v>
      </c>
      <c r="G23" s="490">
        <v>1788.53</v>
      </c>
      <c r="H23" s="490">
        <v>116082.526</v>
      </c>
      <c r="I23" s="490">
        <v>103231.803</v>
      </c>
      <c r="J23" s="490">
        <v>10553.089</v>
      </c>
      <c r="K23" s="491">
        <v>10898.263</v>
      </c>
      <c r="L23" s="648"/>
    </row>
    <row r="24" spans="1:12" ht="12.75">
      <c r="A24" s="2" t="s">
        <v>151</v>
      </c>
      <c r="B24" s="490">
        <v>18723.812</v>
      </c>
      <c r="C24" s="490">
        <v>20308.064</v>
      </c>
      <c r="D24" s="490">
        <v>1579.641</v>
      </c>
      <c r="E24" s="490">
        <v>658.273</v>
      </c>
      <c r="F24" s="490">
        <v>2083.106</v>
      </c>
      <c r="G24" s="490">
        <v>2395.564</v>
      </c>
      <c r="H24" s="490">
        <v>4285.622</v>
      </c>
      <c r="I24" s="490">
        <v>7250.006</v>
      </c>
      <c r="J24" s="490">
        <v>8936.696</v>
      </c>
      <c r="K24" s="491">
        <v>7325.054</v>
      </c>
      <c r="L24" s="648"/>
    </row>
    <row r="25" spans="1:12" ht="12.75">
      <c r="A25" s="2" t="s">
        <v>152</v>
      </c>
      <c r="B25" s="490">
        <v>1477.179</v>
      </c>
      <c r="C25" s="490">
        <v>1781.2</v>
      </c>
      <c r="D25" s="490">
        <v>30.637</v>
      </c>
      <c r="E25" s="490">
        <v>157.263</v>
      </c>
      <c r="F25" s="336" t="s">
        <v>74</v>
      </c>
      <c r="G25" s="336" t="s">
        <v>74</v>
      </c>
      <c r="H25" s="490">
        <v>1101.287</v>
      </c>
      <c r="I25" s="490">
        <v>1095.205</v>
      </c>
      <c r="J25" s="490">
        <v>46.87</v>
      </c>
      <c r="K25" s="653" t="s">
        <v>74</v>
      </c>
      <c r="L25" s="648"/>
    </row>
    <row r="26" spans="1:12" ht="12.75">
      <c r="A26" s="95" t="s">
        <v>153</v>
      </c>
      <c r="B26" s="203"/>
      <c r="C26" s="203"/>
      <c r="D26" s="203"/>
      <c r="E26" s="203"/>
      <c r="F26" s="203"/>
      <c r="G26" s="203"/>
      <c r="H26" s="203"/>
      <c r="I26" s="203"/>
      <c r="J26" s="221"/>
      <c r="K26" s="288"/>
      <c r="L26" s="648"/>
    </row>
    <row r="27" spans="1:16" s="211" customFormat="1" ht="12.75">
      <c r="A27" s="21" t="s">
        <v>154</v>
      </c>
      <c r="B27" s="209"/>
      <c r="C27" s="209"/>
      <c r="D27" s="209"/>
      <c r="E27" s="209"/>
      <c r="F27" s="209"/>
      <c r="G27" s="209"/>
      <c r="H27" s="209"/>
      <c r="I27" s="209"/>
      <c r="J27" s="220"/>
      <c r="K27" s="654"/>
      <c r="L27" s="648"/>
      <c r="M27" s="648"/>
      <c r="N27" s="648"/>
      <c r="O27" s="86"/>
      <c r="P27" s="86"/>
    </row>
    <row r="28" spans="1:12" ht="12.75">
      <c r="A28" s="2" t="s">
        <v>155</v>
      </c>
      <c r="B28" s="490">
        <v>1562.134</v>
      </c>
      <c r="C28" s="490">
        <v>3509.123</v>
      </c>
      <c r="D28" s="490">
        <v>20.001</v>
      </c>
      <c r="E28" s="336" t="s">
        <v>74</v>
      </c>
      <c r="F28" s="336" t="s">
        <v>74</v>
      </c>
      <c r="G28" s="336" t="s">
        <v>74</v>
      </c>
      <c r="H28" s="490">
        <v>159.604</v>
      </c>
      <c r="I28" s="490">
        <v>288.788</v>
      </c>
      <c r="J28" s="490">
        <v>1025.23</v>
      </c>
      <c r="K28" s="491">
        <v>1324.011</v>
      </c>
      <c r="L28" s="648"/>
    </row>
    <row r="29" spans="1:12" ht="12.75">
      <c r="A29" s="2" t="s">
        <v>171</v>
      </c>
      <c r="B29" s="490">
        <v>13.081</v>
      </c>
      <c r="C29" s="490">
        <v>0.607</v>
      </c>
      <c r="D29" s="336" t="s">
        <v>74</v>
      </c>
      <c r="E29" s="336" t="s">
        <v>74</v>
      </c>
      <c r="F29" s="336" t="s">
        <v>74</v>
      </c>
      <c r="G29" s="336" t="s">
        <v>74</v>
      </c>
      <c r="H29" s="336" t="s">
        <v>74</v>
      </c>
      <c r="I29" s="336" t="s">
        <v>74</v>
      </c>
      <c r="J29" s="336" t="s">
        <v>74</v>
      </c>
      <c r="K29" s="653" t="s">
        <v>74</v>
      </c>
      <c r="L29" s="648"/>
    </row>
    <row r="30" spans="1:12" ht="12.75">
      <c r="A30" s="2" t="s">
        <v>174</v>
      </c>
      <c r="B30" s="490">
        <v>272.421</v>
      </c>
      <c r="C30" s="490">
        <v>600.109</v>
      </c>
      <c r="D30" s="336" t="s">
        <v>74</v>
      </c>
      <c r="E30" s="336" t="s">
        <v>74</v>
      </c>
      <c r="F30" s="336" t="s">
        <v>74</v>
      </c>
      <c r="G30" s="336" t="s">
        <v>74</v>
      </c>
      <c r="H30" s="490">
        <v>63.784</v>
      </c>
      <c r="I30" s="490">
        <v>167.082</v>
      </c>
      <c r="J30" s="336" t="s">
        <v>74</v>
      </c>
      <c r="K30" s="653" t="s">
        <v>74</v>
      </c>
      <c r="L30" s="648"/>
    </row>
    <row r="31" spans="1:12" ht="12.75">
      <c r="A31" s="2" t="s">
        <v>176</v>
      </c>
      <c r="B31" s="490">
        <v>80.124</v>
      </c>
      <c r="C31" s="490">
        <v>470.012</v>
      </c>
      <c r="D31" s="336" t="s">
        <v>74</v>
      </c>
      <c r="E31" s="336" t="s">
        <v>74</v>
      </c>
      <c r="F31" s="336" t="s">
        <v>74</v>
      </c>
      <c r="G31" s="336" t="s">
        <v>74</v>
      </c>
      <c r="H31" s="490">
        <v>59.833</v>
      </c>
      <c r="I31" s="490">
        <v>348.729</v>
      </c>
      <c r="J31" s="336" t="s">
        <v>74</v>
      </c>
      <c r="K31" s="653" t="s">
        <v>74</v>
      </c>
      <c r="L31" s="648"/>
    </row>
    <row r="32" spans="1:12" ht="12.75">
      <c r="A32" s="2" t="s">
        <v>156</v>
      </c>
      <c r="B32" s="490">
        <v>198.822</v>
      </c>
      <c r="C32" s="490">
        <v>142</v>
      </c>
      <c r="D32" s="336" t="s">
        <v>74</v>
      </c>
      <c r="E32" s="336" t="s">
        <v>74</v>
      </c>
      <c r="F32" s="336" t="s">
        <v>74</v>
      </c>
      <c r="G32" s="336" t="s">
        <v>74</v>
      </c>
      <c r="H32" s="490">
        <v>138.142</v>
      </c>
      <c r="I32" s="336" t="s">
        <v>74</v>
      </c>
      <c r="J32" s="336" t="s">
        <v>74</v>
      </c>
      <c r="K32" s="491">
        <v>142</v>
      </c>
      <c r="L32" s="648"/>
    </row>
    <row r="33" spans="1:12" ht="12.75">
      <c r="A33" s="2" t="s">
        <v>157</v>
      </c>
      <c r="B33" s="490">
        <v>1507.556</v>
      </c>
      <c r="C33" s="490">
        <v>2886.564</v>
      </c>
      <c r="D33" s="490">
        <v>60.473</v>
      </c>
      <c r="E33" s="490">
        <v>55.835</v>
      </c>
      <c r="F33" s="336" t="s">
        <v>74</v>
      </c>
      <c r="G33" s="336" t="s">
        <v>74</v>
      </c>
      <c r="H33" s="490">
        <v>111.211</v>
      </c>
      <c r="I33" s="490">
        <v>507.177</v>
      </c>
      <c r="J33" s="490">
        <v>40.259</v>
      </c>
      <c r="K33" s="491">
        <v>20</v>
      </c>
      <c r="L33" s="648"/>
    </row>
    <row r="34" spans="1:12" ht="12.75">
      <c r="A34" s="2" t="s">
        <v>158</v>
      </c>
      <c r="B34" s="490">
        <v>331.374</v>
      </c>
      <c r="C34" s="490">
        <v>899.21</v>
      </c>
      <c r="D34" s="336" t="s">
        <v>74</v>
      </c>
      <c r="E34" s="336" t="s">
        <v>74</v>
      </c>
      <c r="F34" s="336" t="s">
        <v>74</v>
      </c>
      <c r="G34" s="336" t="s">
        <v>74</v>
      </c>
      <c r="H34" s="490">
        <v>77.248</v>
      </c>
      <c r="I34" s="490">
        <v>121.279</v>
      </c>
      <c r="J34" s="336" t="s">
        <v>74</v>
      </c>
      <c r="K34" s="491">
        <v>66</v>
      </c>
      <c r="L34" s="648"/>
    </row>
    <row r="35" spans="1:12" ht="12.75">
      <c r="A35" s="2" t="s">
        <v>175</v>
      </c>
      <c r="B35" s="490">
        <v>134.021</v>
      </c>
      <c r="C35" s="490">
        <v>87.664</v>
      </c>
      <c r="D35" s="336" t="s">
        <v>74</v>
      </c>
      <c r="E35" s="336" t="s">
        <v>74</v>
      </c>
      <c r="F35" s="336" t="s">
        <v>74</v>
      </c>
      <c r="G35" s="336" t="s">
        <v>74</v>
      </c>
      <c r="H35" s="490">
        <v>8.3</v>
      </c>
      <c r="I35" s="336" t="s">
        <v>74</v>
      </c>
      <c r="J35" s="336" t="s">
        <v>74</v>
      </c>
      <c r="K35" s="653" t="s">
        <v>74</v>
      </c>
      <c r="L35" s="648"/>
    </row>
    <row r="36" spans="1:12" ht="12.75">
      <c r="A36" s="2" t="s">
        <v>159</v>
      </c>
      <c r="B36" s="490">
        <v>304.492</v>
      </c>
      <c r="C36" s="490">
        <v>733.058</v>
      </c>
      <c r="D36" s="336" t="s">
        <v>74</v>
      </c>
      <c r="E36" s="336" t="s">
        <v>74</v>
      </c>
      <c r="F36" s="336" t="s">
        <v>74</v>
      </c>
      <c r="G36" s="336" t="s">
        <v>74</v>
      </c>
      <c r="H36" s="336" t="s">
        <v>74</v>
      </c>
      <c r="I36" s="490">
        <v>360.402</v>
      </c>
      <c r="J36" s="490">
        <v>39.011</v>
      </c>
      <c r="K36" s="491">
        <v>309.508</v>
      </c>
      <c r="L36" s="648"/>
    </row>
    <row r="37" spans="1:12" ht="12.75">
      <c r="A37" s="2" t="s">
        <v>160</v>
      </c>
      <c r="B37" s="490">
        <v>1596.39</v>
      </c>
      <c r="C37" s="490">
        <v>4275.686</v>
      </c>
      <c r="D37" s="336" t="s">
        <v>74</v>
      </c>
      <c r="E37" s="336" t="s">
        <v>74</v>
      </c>
      <c r="F37" s="336" t="s">
        <v>74</v>
      </c>
      <c r="G37" s="336" t="s">
        <v>74</v>
      </c>
      <c r="H37" s="490">
        <v>438.466</v>
      </c>
      <c r="I37" s="490">
        <v>1688.845</v>
      </c>
      <c r="J37" s="490">
        <v>52</v>
      </c>
      <c r="K37" s="491">
        <v>85.2</v>
      </c>
      <c r="L37" s="648"/>
    </row>
    <row r="38" spans="1:12" ht="12.75">
      <c r="A38" s="2" t="s">
        <v>343</v>
      </c>
      <c r="B38" s="490">
        <v>4060.465</v>
      </c>
      <c r="C38" s="490">
        <v>6269.294</v>
      </c>
      <c r="D38" s="336" t="s">
        <v>74</v>
      </c>
      <c r="E38" s="336" t="s">
        <v>74</v>
      </c>
      <c r="F38" s="336" t="s">
        <v>74</v>
      </c>
      <c r="G38" s="336" t="s">
        <v>74</v>
      </c>
      <c r="H38" s="490">
        <v>698.399</v>
      </c>
      <c r="I38" s="490">
        <v>1206.513</v>
      </c>
      <c r="J38" s="490">
        <v>473.5</v>
      </c>
      <c r="K38" s="491">
        <v>362.1</v>
      </c>
      <c r="L38" s="648"/>
    </row>
    <row r="39" spans="1:12" ht="12.75">
      <c r="A39" s="2" t="s">
        <v>170</v>
      </c>
      <c r="B39" s="490">
        <v>0.542</v>
      </c>
      <c r="C39" s="336" t="s">
        <v>74</v>
      </c>
      <c r="D39" s="336" t="s">
        <v>74</v>
      </c>
      <c r="E39" s="336" t="s">
        <v>74</v>
      </c>
      <c r="F39" s="336" t="s">
        <v>74</v>
      </c>
      <c r="G39" s="336" t="s">
        <v>74</v>
      </c>
      <c r="H39" s="336" t="s">
        <v>74</v>
      </c>
      <c r="I39" s="336" t="s">
        <v>74</v>
      </c>
      <c r="J39" s="336" t="s">
        <v>74</v>
      </c>
      <c r="K39" s="653" t="s">
        <v>74</v>
      </c>
      <c r="L39" s="648"/>
    </row>
    <row r="40" spans="1:12" ht="12.75">
      <c r="A40" s="2"/>
      <c r="B40" s="203"/>
      <c r="C40" s="203"/>
      <c r="D40" s="203"/>
      <c r="E40" s="203"/>
      <c r="F40" s="203"/>
      <c r="G40" s="203"/>
      <c r="H40" s="203"/>
      <c r="I40" s="203"/>
      <c r="J40" s="221"/>
      <c r="K40" s="288"/>
      <c r="L40" s="648"/>
    </row>
    <row r="41" spans="1:16" s="211" customFormat="1" ht="12.75">
      <c r="A41" s="104" t="s">
        <v>371</v>
      </c>
      <c r="B41" s="209"/>
      <c r="C41" s="209"/>
      <c r="D41" s="209"/>
      <c r="E41" s="209"/>
      <c r="F41" s="209"/>
      <c r="G41" s="209"/>
      <c r="H41" s="209"/>
      <c r="I41" s="209"/>
      <c r="J41" s="220"/>
      <c r="K41" s="654"/>
      <c r="L41" s="648"/>
      <c r="M41" s="648"/>
      <c r="N41" s="648"/>
      <c r="O41" s="86"/>
      <c r="P41" s="86"/>
    </row>
    <row r="42" spans="1:12" ht="12.75">
      <c r="A42" s="2" t="s">
        <v>161</v>
      </c>
      <c r="B42" s="490">
        <v>598.724</v>
      </c>
      <c r="C42" s="336" t="s">
        <v>74</v>
      </c>
      <c r="D42" s="336" t="s">
        <v>74</v>
      </c>
      <c r="E42" s="336" t="s">
        <v>74</v>
      </c>
      <c r="F42" s="336" t="s">
        <v>74</v>
      </c>
      <c r="G42" s="336" t="s">
        <v>74</v>
      </c>
      <c r="H42" s="336" t="s">
        <v>74</v>
      </c>
      <c r="I42" s="336" t="s">
        <v>74</v>
      </c>
      <c r="J42" s="336" t="s">
        <v>74</v>
      </c>
      <c r="K42" s="653" t="s">
        <v>74</v>
      </c>
      <c r="L42" s="648"/>
    </row>
    <row r="43" spans="1:12" ht="12.75">
      <c r="A43" s="2" t="s">
        <v>163</v>
      </c>
      <c r="B43" s="490">
        <v>301.888</v>
      </c>
      <c r="C43" s="490">
        <v>81.842</v>
      </c>
      <c r="D43" s="490">
        <v>26.716</v>
      </c>
      <c r="E43" s="490">
        <v>11.816</v>
      </c>
      <c r="F43" s="336" t="s">
        <v>74</v>
      </c>
      <c r="G43" s="336" t="s">
        <v>74</v>
      </c>
      <c r="H43" s="336" t="s">
        <v>74</v>
      </c>
      <c r="I43" s="336" t="s">
        <v>74</v>
      </c>
      <c r="J43" s="490">
        <v>50.504</v>
      </c>
      <c r="K43" s="653" t="s">
        <v>74</v>
      </c>
      <c r="L43" s="648"/>
    </row>
    <row r="44" spans="1:12" ht="12.75">
      <c r="A44" s="2" t="s">
        <v>164</v>
      </c>
      <c r="B44" s="490">
        <v>0.573</v>
      </c>
      <c r="C44" s="336" t="s">
        <v>74</v>
      </c>
      <c r="D44" s="336" t="s">
        <v>74</v>
      </c>
      <c r="E44" s="336" t="s">
        <v>74</v>
      </c>
      <c r="F44" s="336" t="s">
        <v>74</v>
      </c>
      <c r="G44" s="336" t="s">
        <v>74</v>
      </c>
      <c r="H44" s="336" t="s">
        <v>74</v>
      </c>
      <c r="I44" s="336" t="s">
        <v>74</v>
      </c>
      <c r="J44" s="336" t="s">
        <v>74</v>
      </c>
      <c r="K44" s="653" t="s">
        <v>74</v>
      </c>
      <c r="L44" s="648"/>
    </row>
    <row r="45" spans="1:12" ht="12.75">
      <c r="A45" s="2" t="s">
        <v>165</v>
      </c>
      <c r="B45" s="490">
        <v>263.181</v>
      </c>
      <c r="C45" s="490">
        <v>414.424</v>
      </c>
      <c r="D45" s="336" t="s">
        <v>74</v>
      </c>
      <c r="E45" s="336" t="s">
        <v>74</v>
      </c>
      <c r="F45" s="336" t="s">
        <v>74</v>
      </c>
      <c r="G45" s="336" t="s">
        <v>74</v>
      </c>
      <c r="H45" s="336" t="s">
        <v>74</v>
      </c>
      <c r="I45" s="336" t="s">
        <v>74</v>
      </c>
      <c r="J45" s="336" t="s">
        <v>74</v>
      </c>
      <c r="K45" s="653" t="s">
        <v>74</v>
      </c>
      <c r="L45" s="648"/>
    </row>
    <row r="46" spans="1:12" ht="12.75">
      <c r="A46" s="2" t="s">
        <v>391</v>
      </c>
      <c r="B46" s="336" t="s">
        <v>74</v>
      </c>
      <c r="C46" s="490">
        <v>0.585</v>
      </c>
      <c r="D46" s="336" t="s">
        <v>74</v>
      </c>
      <c r="E46" s="336" t="s">
        <v>74</v>
      </c>
      <c r="F46" s="336" t="s">
        <v>74</v>
      </c>
      <c r="G46" s="336" t="s">
        <v>74</v>
      </c>
      <c r="H46" s="336" t="s">
        <v>74</v>
      </c>
      <c r="I46" s="336" t="s">
        <v>74</v>
      </c>
      <c r="J46" s="336" t="s">
        <v>74</v>
      </c>
      <c r="K46" s="653" t="s">
        <v>74</v>
      </c>
      <c r="L46" s="648"/>
    </row>
    <row r="47" spans="1:11" ht="12.75">
      <c r="A47" s="2" t="s">
        <v>172</v>
      </c>
      <c r="B47" s="490">
        <v>223.918</v>
      </c>
      <c r="C47" s="490">
        <v>14.601</v>
      </c>
      <c r="D47" s="336" t="s">
        <v>74</v>
      </c>
      <c r="E47" s="336" t="s">
        <v>74</v>
      </c>
      <c r="F47" s="336" t="s">
        <v>74</v>
      </c>
      <c r="G47" s="336" t="s">
        <v>74</v>
      </c>
      <c r="H47" s="490">
        <v>89.221</v>
      </c>
      <c r="I47" s="336" t="s">
        <v>74</v>
      </c>
      <c r="J47" s="490">
        <v>6.75</v>
      </c>
      <c r="K47" s="491">
        <v>6.097</v>
      </c>
    </row>
    <row r="48" spans="1:11" ht="12.75">
      <c r="A48" s="2" t="s">
        <v>173</v>
      </c>
      <c r="B48" s="490">
        <v>6.739</v>
      </c>
      <c r="C48" s="490">
        <v>0.603</v>
      </c>
      <c r="D48" s="336" t="s">
        <v>74</v>
      </c>
      <c r="E48" s="336" t="s">
        <v>74</v>
      </c>
      <c r="F48" s="336" t="s">
        <v>74</v>
      </c>
      <c r="G48" s="336" t="s">
        <v>74</v>
      </c>
      <c r="H48" s="336" t="s">
        <v>74</v>
      </c>
      <c r="I48" s="336" t="s">
        <v>74</v>
      </c>
      <c r="J48" s="336" t="s">
        <v>74</v>
      </c>
      <c r="K48" s="653" t="s">
        <v>74</v>
      </c>
    </row>
    <row r="49" spans="1:11" ht="12.75">
      <c r="A49" s="2" t="s">
        <v>166</v>
      </c>
      <c r="B49" s="490">
        <v>9.388</v>
      </c>
      <c r="C49" s="490">
        <v>24.81</v>
      </c>
      <c r="D49" s="336" t="s">
        <v>74</v>
      </c>
      <c r="E49" s="336" t="s">
        <v>74</v>
      </c>
      <c r="F49" s="336" t="s">
        <v>74</v>
      </c>
      <c r="G49" s="336" t="s">
        <v>74</v>
      </c>
      <c r="H49" s="336" t="s">
        <v>74</v>
      </c>
      <c r="I49" s="336" t="s">
        <v>74</v>
      </c>
      <c r="J49" s="336" t="s">
        <v>74</v>
      </c>
      <c r="K49" s="653" t="s">
        <v>74</v>
      </c>
    </row>
    <row r="50" spans="1:12" ht="13.5" thickBot="1">
      <c r="A50" s="3" t="s">
        <v>168</v>
      </c>
      <c r="B50" s="655">
        <v>147.634</v>
      </c>
      <c r="C50" s="655">
        <v>194.575</v>
      </c>
      <c r="D50" s="351" t="s">
        <v>74</v>
      </c>
      <c r="E50" s="351" t="s">
        <v>74</v>
      </c>
      <c r="F50" s="351" t="s">
        <v>74</v>
      </c>
      <c r="G50" s="655">
        <v>3.935</v>
      </c>
      <c r="H50" s="351" t="s">
        <v>74</v>
      </c>
      <c r="I50" s="351" t="s">
        <v>74</v>
      </c>
      <c r="J50" s="351" t="s">
        <v>74</v>
      </c>
      <c r="K50" s="656" t="s">
        <v>74</v>
      </c>
      <c r="L50" s="648"/>
    </row>
    <row r="51" spans="1:12" ht="12.75">
      <c r="A51" s="657" t="s">
        <v>169</v>
      </c>
      <c r="B51" s="87"/>
      <c r="C51" s="87"/>
      <c r="D51" s="87"/>
      <c r="E51" s="87"/>
      <c r="F51" s="87"/>
      <c r="G51" s="87"/>
      <c r="H51" s="87"/>
      <c r="I51" s="87"/>
      <c r="J51" s="87"/>
      <c r="L51" s="648"/>
    </row>
    <row r="52" ht="12.75">
      <c r="L52" s="648"/>
    </row>
  </sheetData>
  <mergeCells count="9">
    <mergeCell ref="A1:K1"/>
    <mergeCell ref="A3:K3"/>
    <mergeCell ref="A5:A8"/>
    <mergeCell ref="B5:C7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3" transitionEvaluation="1"/>
  <dimension ref="A1:H10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35.8515625" style="622" customWidth="1"/>
    <col min="2" max="2" width="17.7109375" style="622" customWidth="1"/>
    <col min="3" max="3" width="19.00390625" style="622" customWidth="1"/>
    <col min="4" max="4" width="17.7109375" style="622" customWidth="1"/>
    <col min="5" max="5" width="16.421875" style="623" customWidth="1"/>
    <col min="6" max="6" width="14.57421875" style="622" customWidth="1"/>
    <col min="7" max="16384" width="12.57421875" style="622" customWidth="1"/>
  </cols>
  <sheetData>
    <row r="1" spans="1:6" s="617" customFormat="1" ht="18">
      <c r="A1" s="790" t="s">
        <v>0</v>
      </c>
      <c r="B1" s="790"/>
      <c r="C1" s="790"/>
      <c r="D1" s="790"/>
      <c r="E1" s="790"/>
      <c r="F1" s="49"/>
    </row>
    <row r="3" spans="1:6" s="619" customFormat="1" ht="15">
      <c r="A3" s="768" t="s">
        <v>368</v>
      </c>
      <c r="B3" s="768"/>
      <c r="C3" s="768"/>
      <c r="D3" s="768"/>
      <c r="E3" s="768"/>
      <c r="F3" s="618"/>
    </row>
    <row r="4" spans="1:6" s="619" customFormat="1" ht="15">
      <c r="A4" s="768" t="s">
        <v>414</v>
      </c>
      <c r="B4" s="768"/>
      <c r="C4" s="768"/>
      <c r="D4" s="768"/>
      <c r="E4" s="768"/>
      <c r="F4" s="618"/>
    </row>
    <row r="5" s="619" customFormat="1" ht="14.25">
      <c r="E5" s="620"/>
    </row>
    <row r="6" spans="1:5" ht="12.75">
      <c r="A6" s="621" t="s">
        <v>178</v>
      </c>
      <c r="B6" s="765" t="s">
        <v>205</v>
      </c>
      <c r="C6" s="766"/>
      <c r="D6" s="765" t="s">
        <v>206</v>
      </c>
      <c r="E6" s="767"/>
    </row>
    <row r="7" spans="1:5" ht="13.5" thickBot="1">
      <c r="A7" s="623"/>
      <c r="B7" s="624">
        <v>2001</v>
      </c>
      <c r="C7" s="624">
        <v>2002</v>
      </c>
      <c r="D7" s="625">
        <v>2001</v>
      </c>
      <c r="E7" s="625">
        <v>2002</v>
      </c>
    </row>
    <row r="8" spans="1:5" ht="12.75">
      <c r="A8" s="626" t="s">
        <v>207</v>
      </c>
      <c r="B8" s="627">
        <v>20656.722</v>
      </c>
      <c r="C8" s="627">
        <v>25327.732</v>
      </c>
      <c r="D8" s="627">
        <v>22055.443</v>
      </c>
      <c r="E8" s="628">
        <v>26256.246</v>
      </c>
    </row>
    <row r="9" spans="1:5" ht="12.75">
      <c r="A9" s="629"/>
      <c r="B9" s="630"/>
      <c r="C9" s="630"/>
      <c r="D9" s="630"/>
      <c r="E9" s="631"/>
    </row>
    <row r="10" spans="1:8" s="635" customFormat="1" ht="12.75">
      <c r="A10" s="632" t="s">
        <v>381</v>
      </c>
      <c r="B10" s="633"/>
      <c r="C10" s="633"/>
      <c r="D10" s="633"/>
      <c r="E10" s="634"/>
      <c r="H10" s="622"/>
    </row>
    <row r="11" spans="1:8" s="635" customFormat="1" ht="12.75">
      <c r="A11" s="632" t="s">
        <v>139</v>
      </c>
      <c r="B11" s="633">
        <v>6506.111</v>
      </c>
      <c r="C11" s="633">
        <f>SUM(C12:C25)</f>
        <v>8683.062</v>
      </c>
      <c r="D11" s="633">
        <f>SUM(D12:D25)</f>
        <v>8304.119</v>
      </c>
      <c r="E11" s="634"/>
      <c r="H11" s="622"/>
    </row>
    <row r="12" spans="1:5" ht="12.75">
      <c r="A12" s="629" t="s">
        <v>208</v>
      </c>
      <c r="B12" s="630">
        <v>1220.061</v>
      </c>
      <c r="C12" s="622">
        <v>1669.685</v>
      </c>
      <c r="D12" s="636">
        <v>1177.377</v>
      </c>
      <c r="E12" s="622">
        <v>1394.348</v>
      </c>
    </row>
    <row r="13" spans="1:5" ht="12.75">
      <c r="A13" s="629" t="s">
        <v>141</v>
      </c>
      <c r="B13" s="630">
        <v>144.138</v>
      </c>
      <c r="C13" s="622">
        <v>175.319</v>
      </c>
      <c r="D13" s="636">
        <v>226.79</v>
      </c>
      <c r="E13" s="622">
        <v>257.584</v>
      </c>
    </row>
    <row r="14" spans="1:5" ht="12.75">
      <c r="A14" s="629" t="s">
        <v>209</v>
      </c>
      <c r="B14" s="630">
        <v>368.258</v>
      </c>
      <c r="C14" s="622">
        <v>430.93</v>
      </c>
      <c r="D14" s="636">
        <v>1096.084</v>
      </c>
      <c r="E14" s="622">
        <v>1287.741</v>
      </c>
    </row>
    <row r="15" spans="1:5" ht="12.75">
      <c r="A15" s="629" t="s">
        <v>210</v>
      </c>
      <c r="B15" s="630">
        <v>129.508</v>
      </c>
      <c r="C15" s="622">
        <v>178.695</v>
      </c>
      <c r="D15" s="636">
        <v>1325.958</v>
      </c>
      <c r="E15" s="622">
        <v>1533.218</v>
      </c>
    </row>
    <row r="16" spans="1:5" ht="12.75">
      <c r="A16" s="629" t="s">
        <v>211</v>
      </c>
      <c r="B16" s="630">
        <v>228.556</v>
      </c>
      <c r="C16" s="622">
        <v>318.786</v>
      </c>
      <c r="D16" s="636">
        <v>564.961</v>
      </c>
      <c r="E16" s="622">
        <v>708.807</v>
      </c>
    </row>
    <row r="17" spans="1:5" ht="12.75">
      <c r="A17" s="629" t="s">
        <v>144</v>
      </c>
      <c r="B17" s="630">
        <v>19.614</v>
      </c>
      <c r="C17" s="622">
        <v>28.821</v>
      </c>
      <c r="D17" s="636">
        <v>31.469</v>
      </c>
      <c r="E17" s="622">
        <v>38.939</v>
      </c>
    </row>
    <row r="18" spans="1:5" ht="12.75">
      <c r="A18" s="629" t="s">
        <v>212</v>
      </c>
      <c r="B18" s="630">
        <v>931.147</v>
      </c>
      <c r="C18" s="622">
        <v>1047.402</v>
      </c>
      <c r="D18" s="636">
        <v>1260.502</v>
      </c>
      <c r="E18" s="622">
        <v>1518.797</v>
      </c>
    </row>
    <row r="19" spans="1:5" ht="12.75">
      <c r="A19" s="629" t="s">
        <v>213</v>
      </c>
      <c r="B19" s="630">
        <v>591.737</v>
      </c>
      <c r="C19" s="622">
        <v>377.294</v>
      </c>
      <c r="D19" s="636">
        <v>9.222</v>
      </c>
      <c r="E19" s="622">
        <v>7.006</v>
      </c>
    </row>
    <row r="20" spans="1:5" ht="12.75">
      <c r="A20" s="629" t="s">
        <v>214</v>
      </c>
      <c r="B20" s="630">
        <v>442.682</v>
      </c>
      <c r="C20" s="622">
        <v>730.283</v>
      </c>
      <c r="D20" s="636">
        <v>1558.547</v>
      </c>
      <c r="E20" s="622">
        <v>1971.44</v>
      </c>
    </row>
    <row r="21" spans="1:5" ht="12.75">
      <c r="A21" s="629" t="s">
        <v>215</v>
      </c>
      <c r="B21" s="630">
        <v>70.652</v>
      </c>
      <c r="C21" s="622">
        <v>126.158</v>
      </c>
      <c r="D21" s="636">
        <v>439.534</v>
      </c>
      <c r="E21" s="622">
        <v>682.416</v>
      </c>
    </row>
    <row r="22" spans="1:5" ht="12.75">
      <c r="A22" s="629" t="s">
        <v>148</v>
      </c>
      <c r="B22" s="630">
        <v>1215.204</v>
      </c>
      <c r="C22" s="622">
        <v>1435.823</v>
      </c>
      <c r="D22" s="636">
        <v>260.006</v>
      </c>
      <c r="E22" s="622">
        <v>419.801</v>
      </c>
    </row>
    <row r="23" spans="1:5" ht="12.75">
      <c r="A23" s="629" t="s">
        <v>216</v>
      </c>
      <c r="B23" s="630">
        <v>190.512</v>
      </c>
      <c r="C23" s="622">
        <v>216.356</v>
      </c>
      <c r="D23" s="636">
        <v>6.291</v>
      </c>
      <c r="E23" s="622">
        <v>21.614</v>
      </c>
    </row>
    <row r="24" spans="1:5" ht="12.75">
      <c r="A24" s="629" t="s">
        <v>217</v>
      </c>
      <c r="B24" s="630">
        <v>863.844</v>
      </c>
      <c r="C24" s="622">
        <v>1784.055</v>
      </c>
      <c r="D24" s="636">
        <v>303.466</v>
      </c>
      <c r="E24" s="622">
        <v>409.894</v>
      </c>
    </row>
    <row r="25" spans="1:5" ht="12.75">
      <c r="A25" s="629" t="s">
        <v>152</v>
      </c>
      <c r="B25" s="630">
        <v>90.198</v>
      </c>
      <c r="C25" s="622">
        <v>163.455</v>
      </c>
      <c r="D25" s="636">
        <v>43.912</v>
      </c>
      <c r="E25" s="622">
        <v>45.12</v>
      </c>
    </row>
    <row r="26" spans="1:5" ht="12.75">
      <c r="A26" s="629"/>
      <c r="B26" s="630"/>
      <c r="C26" s="630"/>
      <c r="D26" s="630"/>
      <c r="E26" s="631"/>
    </row>
    <row r="27" spans="1:8" s="635" customFormat="1" ht="12.75">
      <c r="A27" s="632" t="s">
        <v>154</v>
      </c>
      <c r="B27" s="633"/>
      <c r="C27" s="633"/>
      <c r="D27" s="633"/>
      <c r="E27" s="634"/>
      <c r="H27" s="622"/>
    </row>
    <row r="28" spans="1:5" ht="12.75">
      <c r="A28" s="629" t="s">
        <v>155</v>
      </c>
      <c r="B28" s="630">
        <v>25.176</v>
      </c>
      <c r="C28" s="622">
        <v>78.24</v>
      </c>
      <c r="D28" s="636">
        <v>9.341</v>
      </c>
      <c r="E28" s="622">
        <v>13.019</v>
      </c>
    </row>
    <row r="29" spans="1:5" ht="12.75">
      <c r="A29" s="629" t="s">
        <v>171</v>
      </c>
      <c r="B29" s="630">
        <v>2.914</v>
      </c>
      <c r="C29" s="622">
        <v>5.619</v>
      </c>
      <c r="D29" s="636">
        <v>4.189</v>
      </c>
      <c r="E29" s="622">
        <v>3.769</v>
      </c>
    </row>
    <row r="30" spans="1:5" ht="12.75">
      <c r="A30" s="629" t="s">
        <v>174</v>
      </c>
      <c r="B30" s="630">
        <v>30.591</v>
      </c>
      <c r="C30" s="622">
        <v>40.683</v>
      </c>
      <c r="D30" s="636">
        <v>4.369</v>
      </c>
      <c r="E30" s="622">
        <v>6.624</v>
      </c>
    </row>
    <row r="31" spans="1:5" ht="12.75">
      <c r="A31" s="629" t="s">
        <v>176</v>
      </c>
      <c r="B31" s="630">
        <v>26.521</v>
      </c>
      <c r="C31" s="622">
        <v>31.824</v>
      </c>
      <c r="D31" s="636">
        <v>18.711</v>
      </c>
      <c r="E31" s="622">
        <v>29.472</v>
      </c>
    </row>
    <row r="32" spans="1:5" ht="12.75">
      <c r="A32" s="629" t="s">
        <v>156</v>
      </c>
      <c r="B32" s="630">
        <v>43.65</v>
      </c>
      <c r="C32" s="622">
        <v>41.236</v>
      </c>
      <c r="D32" s="636">
        <v>14.087</v>
      </c>
      <c r="E32" s="622">
        <v>19.34</v>
      </c>
    </row>
    <row r="33" spans="1:5" ht="12.75">
      <c r="A33" s="629" t="s">
        <v>157</v>
      </c>
      <c r="B33" s="630">
        <v>72.117</v>
      </c>
      <c r="C33" s="622">
        <v>74.439</v>
      </c>
      <c r="D33" s="636">
        <v>228.69</v>
      </c>
      <c r="E33" s="622">
        <v>264.368</v>
      </c>
    </row>
    <row r="34" spans="1:5" ht="12.75">
      <c r="A34" s="629" t="s">
        <v>158</v>
      </c>
      <c r="B34" s="630">
        <v>31.944</v>
      </c>
      <c r="C34" s="622">
        <v>45.424</v>
      </c>
      <c r="D34" s="630" t="s">
        <v>74</v>
      </c>
      <c r="E34" s="622">
        <v>2.034</v>
      </c>
    </row>
    <row r="35" spans="1:5" ht="12.75">
      <c r="A35" s="629" t="s">
        <v>175</v>
      </c>
      <c r="B35" s="630">
        <v>18.02</v>
      </c>
      <c r="C35" s="622">
        <v>33.158</v>
      </c>
      <c r="D35" s="636">
        <v>5.519</v>
      </c>
      <c r="E35" s="622">
        <v>19.513</v>
      </c>
    </row>
    <row r="36" spans="1:5" ht="12.75">
      <c r="A36" s="629" t="s">
        <v>159</v>
      </c>
      <c r="B36" s="630">
        <v>54.11</v>
      </c>
      <c r="C36" s="622">
        <v>75.875</v>
      </c>
      <c r="D36" s="636">
        <v>123.838</v>
      </c>
      <c r="E36" s="622">
        <v>197.652</v>
      </c>
    </row>
    <row r="37" spans="1:5" ht="12.75">
      <c r="A37" s="629" t="s">
        <v>160</v>
      </c>
      <c r="B37" s="630">
        <v>50.629</v>
      </c>
      <c r="C37" s="622">
        <v>59.971</v>
      </c>
      <c r="D37" s="636">
        <v>33.62</v>
      </c>
      <c r="E37" s="622">
        <v>52.487</v>
      </c>
    </row>
    <row r="38" spans="1:5" ht="12.75">
      <c r="A38" s="629" t="s">
        <v>342</v>
      </c>
      <c r="B38" s="630">
        <v>138.424</v>
      </c>
      <c r="C38" s="622">
        <v>184.601</v>
      </c>
      <c r="D38" s="636">
        <v>2.426</v>
      </c>
      <c r="E38" s="622">
        <v>7.625</v>
      </c>
    </row>
    <row r="39" spans="1:6" ht="12.75">
      <c r="A39" s="629" t="s">
        <v>170</v>
      </c>
      <c r="B39" s="630" t="s">
        <v>74</v>
      </c>
      <c r="C39" s="630" t="s">
        <v>74</v>
      </c>
      <c r="D39" s="636">
        <v>22.408</v>
      </c>
      <c r="E39" s="622">
        <v>21.008</v>
      </c>
      <c r="F39" s="637"/>
    </row>
    <row r="40" spans="1:6" ht="12.75">
      <c r="A40" s="629"/>
      <c r="B40" s="630"/>
      <c r="C40" s="630"/>
      <c r="D40" s="630"/>
      <c r="E40" s="631"/>
      <c r="F40" s="637"/>
    </row>
    <row r="41" spans="1:8" s="635" customFormat="1" ht="12.75">
      <c r="A41" s="632" t="s">
        <v>371</v>
      </c>
      <c r="B41" s="633"/>
      <c r="C41" s="633"/>
      <c r="D41" s="633"/>
      <c r="E41" s="634"/>
      <c r="F41" s="638"/>
      <c r="H41" s="622"/>
    </row>
    <row r="42" spans="1:6" ht="12.75">
      <c r="A42" s="629" t="s">
        <v>218</v>
      </c>
      <c r="B42" s="630">
        <v>75.685</v>
      </c>
      <c r="C42" s="622">
        <v>20.525</v>
      </c>
      <c r="D42" s="636">
        <v>115.112</v>
      </c>
      <c r="E42" s="622">
        <v>370.06</v>
      </c>
      <c r="F42" s="637"/>
    </row>
    <row r="43" spans="1:6" ht="12.75">
      <c r="A43" s="629" t="s">
        <v>219</v>
      </c>
      <c r="B43" s="630">
        <v>31.58</v>
      </c>
      <c r="C43" s="622">
        <v>54.765</v>
      </c>
      <c r="D43" s="636">
        <v>1476.682</v>
      </c>
      <c r="E43" s="622">
        <v>1641.796</v>
      </c>
      <c r="F43" s="637"/>
    </row>
    <row r="44" spans="1:6" ht="12.75">
      <c r="A44" s="629" t="s">
        <v>220</v>
      </c>
      <c r="B44" s="630">
        <v>38.418</v>
      </c>
      <c r="C44" s="622">
        <v>69.405</v>
      </c>
      <c r="D44" s="636">
        <v>1990.576</v>
      </c>
      <c r="E44" s="622">
        <v>3021.696</v>
      </c>
      <c r="F44" s="637"/>
    </row>
    <row r="45" spans="1:6" ht="12.75">
      <c r="A45" s="629" t="s">
        <v>221</v>
      </c>
      <c r="B45" s="630">
        <v>404.411</v>
      </c>
      <c r="C45" s="622">
        <v>569.75</v>
      </c>
      <c r="D45" s="636">
        <v>1194.259</v>
      </c>
      <c r="E45" s="622">
        <v>1479.876</v>
      </c>
      <c r="F45" s="637"/>
    </row>
    <row r="46" spans="1:6" ht="12.75">
      <c r="A46" s="629" t="s">
        <v>222</v>
      </c>
      <c r="B46" s="630">
        <v>1459.087</v>
      </c>
      <c r="C46" s="622">
        <v>1967.086</v>
      </c>
      <c r="D46" s="636">
        <v>4828.749</v>
      </c>
      <c r="E46" s="622">
        <v>4433.061</v>
      </c>
      <c r="F46" s="637"/>
    </row>
    <row r="47" spans="1:6" ht="12.75">
      <c r="A47" s="629" t="s">
        <v>223</v>
      </c>
      <c r="B47" s="630" t="s">
        <v>74</v>
      </c>
      <c r="C47" s="630" t="s">
        <v>74</v>
      </c>
      <c r="D47" s="636">
        <v>1.945</v>
      </c>
      <c r="E47" s="622">
        <v>2.155</v>
      </c>
      <c r="F47" s="637"/>
    </row>
    <row r="48" spans="1:6" ht="12.75">
      <c r="A48" s="629" t="s">
        <v>224</v>
      </c>
      <c r="B48" s="630">
        <v>2073.3</v>
      </c>
      <c r="C48" s="622">
        <v>2582.534</v>
      </c>
      <c r="D48" s="636">
        <v>3.633</v>
      </c>
      <c r="E48" s="622">
        <v>4.311</v>
      </c>
      <c r="F48" s="637"/>
    </row>
    <row r="49" spans="1:6" ht="12.75">
      <c r="A49" s="629" t="s">
        <v>225</v>
      </c>
      <c r="B49" s="630">
        <v>1169.106</v>
      </c>
      <c r="C49" s="622">
        <v>1233.024</v>
      </c>
      <c r="D49" s="636">
        <v>58.136</v>
      </c>
      <c r="E49" s="622">
        <v>78.299</v>
      </c>
      <c r="F49" s="637"/>
    </row>
    <row r="50" spans="1:6" ht="12.75">
      <c r="A50" s="629" t="s">
        <v>226</v>
      </c>
      <c r="B50" s="630">
        <v>8.53</v>
      </c>
      <c r="C50" s="622">
        <v>10.595</v>
      </c>
      <c r="D50" s="636">
        <v>2.636</v>
      </c>
      <c r="E50" s="622">
        <v>2.647</v>
      </c>
      <c r="F50" s="637"/>
    </row>
    <row r="51" spans="1:6" ht="12.75">
      <c r="A51" s="629" t="s">
        <v>227</v>
      </c>
      <c r="B51" s="630">
        <v>21.811</v>
      </c>
      <c r="C51" s="622">
        <v>41.919</v>
      </c>
      <c r="D51" s="636">
        <v>739.391</v>
      </c>
      <c r="E51" s="622">
        <v>802.11</v>
      </c>
      <c r="F51" s="637"/>
    </row>
    <row r="52" spans="1:6" ht="13.5" thickBot="1">
      <c r="A52" s="639" t="s">
        <v>228</v>
      </c>
      <c r="B52" s="640">
        <v>73.085</v>
      </c>
      <c r="C52" s="641">
        <v>86.25</v>
      </c>
      <c r="D52" s="641">
        <v>1.739</v>
      </c>
      <c r="E52" s="642">
        <v>3.465</v>
      </c>
      <c r="F52" s="637"/>
    </row>
    <row r="53" spans="1:6" ht="12.75">
      <c r="A53" s="622" t="s">
        <v>229</v>
      </c>
      <c r="B53" s="637"/>
      <c r="C53" s="637"/>
      <c r="D53" s="637"/>
      <c r="E53" s="643"/>
      <c r="F53" s="637"/>
    </row>
    <row r="54" spans="2:6" ht="12.75">
      <c r="B54" s="637"/>
      <c r="C54" s="637"/>
      <c r="D54" s="637"/>
      <c r="E54" s="643"/>
      <c r="F54" s="637"/>
    </row>
    <row r="55" spans="2:6" ht="12.75">
      <c r="B55" s="637"/>
      <c r="C55" s="637"/>
      <c r="D55" s="637"/>
      <c r="E55" s="643"/>
      <c r="F55" s="637"/>
    </row>
    <row r="56" spans="2:6" ht="12.75">
      <c r="B56" s="637"/>
      <c r="C56" s="637"/>
      <c r="D56" s="637"/>
      <c r="E56" s="643"/>
      <c r="F56" s="637"/>
    </row>
    <row r="57" spans="2:6" ht="12.75">
      <c r="B57" s="637"/>
      <c r="C57" s="637"/>
      <c r="D57" s="637"/>
      <c r="E57" s="643"/>
      <c r="F57" s="637"/>
    </row>
    <row r="58" spans="2:6" ht="12.75">
      <c r="B58" s="637"/>
      <c r="C58" s="637"/>
      <c r="D58" s="637"/>
      <c r="E58" s="643"/>
      <c r="F58" s="637"/>
    </row>
    <row r="59" spans="2:6" ht="12.75">
      <c r="B59" s="637"/>
      <c r="C59" s="637"/>
      <c r="D59" s="637"/>
      <c r="E59" s="643"/>
      <c r="F59" s="637"/>
    </row>
    <row r="60" spans="2:6" ht="12.75">
      <c r="B60" s="637"/>
      <c r="C60" s="637"/>
      <c r="D60" s="637"/>
      <c r="E60" s="643"/>
      <c r="F60" s="637"/>
    </row>
    <row r="61" spans="2:6" ht="12.75">
      <c r="B61" s="637"/>
      <c r="C61" s="637"/>
      <c r="D61" s="637"/>
      <c r="E61" s="643"/>
      <c r="F61" s="637"/>
    </row>
    <row r="62" spans="2:6" ht="12.75">
      <c r="B62" s="637"/>
      <c r="C62" s="637"/>
      <c r="D62" s="637"/>
      <c r="E62" s="643"/>
      <c r="F62" s="637"/>
    </row>
    <row r="63" spans="2:6" ht="12.75">
      <c r="B63" s="637"/>
      <c r="C63" s="637"/>
      <c r="D63" s="637"/>
      <c r="E63" s="643"/>
      <c r="F63" s="637"/>
    </row>
    <row r="64" spans="2:6" ht="12.75">
      <c r="B64" s="637"/>
      <c r="C64" s="637"/>
      <c r="D64" s="637"/>
      <c r="E64" s="643"/>
      <c r="F64" s="637"/>
    </row>
    <row r="65" spans="2:6" ht="12.75">
      <c r="B65" s="637"/>
      <c r="C65" s="637"/>
      <c r="D65" s="637"/>
      <c r="E65" s="643"/>
      <c r="F65" s="637"/>
    </row>
    <row r="66" spans="2:6" ht="12.75">
      <c r="B66" s="637"/>
      <c r="C66" s="637"/>
      <c r="D66" s="637"/>
      <c r="E66" s="643"/>
      <c r="F66" s="637"/>
    </row>
    <row r="67" spans="2:6" ht="12.75">
      <c r="B67" s="637"/>
      <c r="C67" s="637"/>
      <c r="D67" s="637"/>
      <c r="E67" s="643"/>
      <c r="F67" s="637"/>
    </row>
    <row r="68" spans="2:6" ht="12.75">
      <c r="B68" s="637"/>
      <c r="C68" s="637"/>
      <c r="D68" s="644"/>
      <c r="E68" s="645"/>
      <c r="F68" s="644"/>
    </row>
    <row r="69" spans="2:6" ht="12.75">
      <c r="B69" s="637"/>
      <c r="C69" s="637"/>
      <c r="D69" s="644"/>
      <c r="E69" s="645"/>
      <c r="F69" s="644"/>
    </row>
    <row r="70" spans="2:6" ht="12.75">
      <c r="B70" s="637"/>
      <c r="C70" s="637"/>
      <c r="D70" s="644"/>
      <c r="E70" s="645"/>
      <c r="F70" s="644"/>
    </row>
    <row r="71" spans="2:6" ht="12.75">
      <c r="B71" s="637"/>
      <c r="C71" s="637"/>
      <c r="D71" s="644"/>
      <c r="E71" s="645"/>
      <c r="F71" s="644"/>
    </row>
    <row r="72" spans="2:6" ht="12.75">
      <c r="B72" s="637"/>
      <c r="C72" s="637"/>
      <c r="D72" s="644"/>
      <c r="E72" s="645"/>
      <c r="F72" s="644"/>
    </row>
    <row r="73" spans="2:6" ht="12.75">
      <c r="B73" s="637"/>
      <c r="C73" s="637"/>
      <c r="D73" s="644"/>
      <c r="E73" s="645"/>
      <c r="F73" s="644"/>
    </row>
    <row r="74" spans="2:6" ht="12.75">
      <c r="B74" s="646"/>
      <c r="D74" s="644"/>
      <c r="E74" s="645"/>
      <c r="F74" s="644"/>
    </row>
    <row r="76" spans="2:3" ht="12.75">
      <c r="B76" s="637"/>
      <c r="C76" s="637"/>
    </row>
    <row r="77" spans="2:6" ht="12.75">
      <c r="B77" s="637"/>
      <c r="C77" s="637"/>
      <c r="D77" s="644"/>
      <c r="E77" s="645"/>
      <c r="F77" s="644"/>
    </row>
    <row r="78" spans="2:6" ht="12.75">
      <c r="B78" s="637"/>
      <c r="C78" s="637"/>
      <c r="D78" s="644"/>
      <c r="E78" s="645"/>
      <c r="F78" s="644"/>
    </row>
    <row r="79" spans="2:6" ht="12.75">
      <c r="B79" s="637"/>
      <c r="C79" s="637"/>
      <c r="D79" s="644"/>
      <c r="E79" s="645"/>
      <c r="F79" s="644"/>
    </row>
    <row r="80" spans="2:6" ht="12.75">
      <c r="B80" s="637"/>
      <c r="C80" s="637"/>
      <c r="D80" s="644"/>
      <c r="E80" s="645"/>
      <c r="F80" s="644"/>
    </row>
    <row r="81" spans="2:3" ht="12.75">
      <c r="B81" s="637"/>
      <c r="C81" s="637"/>
    </row>
    <row r="82" spans="2:6" ht="12.75">
      <c r="B82" s="637"/>
      <c r="C82" s="637"/>
      <c r="D82" s="644"/>
      <c r="E82" s="645"/>
      <c r="F82" s="644"/>
    </row>
    <row r="83" spans="4:6" ht="12.75">
      <c r="D83" s="644"/>
      <c r="E83" s="645"/>
      <c r="F83" s="644"/>
    </row>
    <row r="84" spans="4:6" ht="12.75">
      <c r="D84" s="644"/>
      <c r="E84" s="645"/>
      <c r="F84" s="644"/>
    </row>
    <row r="85" spans="4:6" ht="12.75">
      <c r="D85" s="644"/>
      <c r="E85" s="645"/>
      <c r="F85" s="644"/>
    </row>
    <row r="99" ht="12.75">
      <c r="A99" s="646"/>
    </row>
    <row r="101" ht="12.75">
      <c r="A101" s="646"/>
    </row>
    <row r="103" ht="12.75">
      <c r="A103" s="646"/>
    </row>
  </sheetData>
  <mergeCells count="5">
    <mergeCell ref="A1:E1"/>
    <mergeCell ref="B6:C6"/>
    <mergeCell ref="D6:E6"/>
    <mergeCell ref="A4:E4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 transitionEvaluation="1"/>
  <dimension ref="A1:L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13" customWidth="1"/>
    <col min="2" max="11" width="12.7109375" style="13" customWidth="1"/>
    <col min="12" max="16384" width="12.57421875" style="13" customWidth="1"/>
  </cols>
  <sheetData>
    <row r="1" spans="1:10" s="588" customFormat="1" ht="18">
      <c r="A1" s="779" t="s">
        <v>0</v>
      </c>
      <c r="B1" s="779"/>
      <c r="C1" s="779"/>
      <c r="D1" s="779"/>
      <c r="E1" s="779"/>
      <c r="F1" s="779"/>
      <c r="G1" s="779"/>
      <c r="H1" s="779"/>
      <c r="I1" s="779"/>
      <c r="J1" s="779"/>
    </row>
    <row r="3" spans="1:10" s="611" customFormat="1" ht="15">
      <c r="A3" s="772" t="s">
        <v>372</v>
      </c>
      <c r="B3" s="772"/>
      <c r="C3" s="772"/>
      <c r="D3" s="772"/>
      <c r="E3" s="772"/>
      <c r="F3" s="772"/>
      <c r="G3" s="772"/>
      <c r="H3" s="772"/>
      <c r="I3" s="772"/>
      <c r="J3" s="772"/>
    </row>
    <row r="4" s="611" customFormat="1" ht="14.25"/>
    <row r="5" spans="1:10" ht="12.75">
      <c r="A5" s="612" t="s">
        <v>1</v>
      </c>
      <c r="B5" s="769" t="s">
        <v>373</v>
      </c>
      <c r="C5" s="770"/>
      <c r="D5" s="770"/>
      <c r="E5" s="770"/>
      <c r="F5" s="771"/>
      <c r="G5" s="769" t="s">
        <v>26</v>
      </c>
      <c r="H5" s="770"/>
      <c r="I5" s="770"/>
      <c r="J5" s="770"/>
    </row>
    <row r="6" spans="1:10" ht="13.5" thickBot="1">
      <c r="A6" s="591"/>
      <c r="B6" s="592" t="s">
        <v>27</v>
      </c>
      <c r="C6" s="592" t="s">
        <v>28</v>
      </c>
      <c r="D6" s="592" t="s">
        <v>29</v>
      </c>
      <c r="E6" s="592" t="s">
        <v>30</v>
      </c>
      <c r="F6" s="592" t="s">
        <v>10</v>
      </c>
      <c r="G6" s="592" t="s">
        <v>27</v>
      </c>
      <c r="H6" s="592" t="s">
        <v>28</v>
      </c>
      <c r="I6" s="592" t="s">
        <v>29</v>
      </c>
      <c r="J6" s="593" t="s">
        <v>30</v>
      </c>
    </row>
    <row r="7" spans="1:10" ht="12.75">
      <c r="A7" s="37">
        <v>1985</v>
      </c>
      <c r="B7" s="614">
        <v>652.7</v>
      </c>
      <c r="C7" s="614">
        <v>689.3</v>
      </c>
      <c r="D7" s="614">
        <v>98.9</v>
      </c>
      <c r="E7" s="614">
        <v>370.6</v>
      </c>
      <c r="F7" s="614">
        <v>1811.5</v>
      </c>
      <c r="G7" s="614">
        <v>168.39129768653285</v>
      </c>
      <c r="H7" s="614">
        <v>249.6097490207457</v>
      </c>
      <c r="I7" s="614">
        <v>229.81799797775528</v>
      </c>
      <c r="J7" s="615">
        <v>258.95304910955207</v>
      </c>
    </row>
    <row r="8" spans="1:10" ht="12.75">
      <c r="A8" s="41">
        <v>1986</v>
      </c>
      <c r="B8" s="10">
        <v>677.5</v>
      </c>
      <c r="C8" s="10">
        <v>772.1</v>
      </c>
      <c r="D8" s="10">
        <v>93.3</v>
      </c>
      <c r="E8" s="10">
        <v>394.7</v>
      </c>
      <c r="F8" s="10">
        <v>1937.6</v>
      </c>
      <c r="G8" s="10">
        <v>177.38892988929888</v>
      </c>
      <c r="H8" s="10">
        <v>252.81828778655614</v>
      </c>
      <c r="I8" s="10">
        <v>238.88531618435155</v>
      </c>
      <c r="J8" s="11">
        <v>258.40131745629594</v>
      </c>
    </row>
    <row r="9" spans="1:10" ht="12.75">
      <c r="A9" s="41">
        <v>1987</v>
      </c>
      <c r="B9" s="10">
        <v>763.1</v>
      </c>
      <c r="C9" s="10">
        <v>716.5</v>
      </c>
      <c r="D9" s="10">
        <v>102.3</v>
      </c>
      <c r="E9" s="10">
        <v>401.8</v>
      </c>
      <c r="F9" s="10">
        <v>1983.7</v>
      </c>
      <c r="G9" s="10">
        <v>183.94050583147686</v>
      </c>
      <c r="H9" s="10">
        <v>251.53663642707608</v>
      </c>
      <c r="I9" s="10">
        <v>237.95698924731184</v>
      </c>
      <c r="J9" s="11">
        <v>260.32852165256344</v>
      </c>
    </row>
    <row r="10" spans="1:10" ht="12.75">
      <c r="A10" s="41">
        <v>1988</v>
      </c>
      <c r="B10" s="10">
        <v>858.9</v>
      </c>
      <c r="C10" s="10">
        <v>597.1</v>
      </c>
      <c r="D10" s="10">
        <v>103.5</v>
      </c>
      <c r="E10" s="10">
        <v>384.8</v>
      </c>
      <c r="F10" s="10">
        <v>1944.3</v>
      </c>
      <c r="G10" s="10">
        <v>195.02736057748282</v>
      </c>
      <c r="H10" s="10">
        <v>257.735722659521</v>
      </c>
      <c r="I10" s="10">
        <v>251.8647342995169</v>
      </c>
      <c r="J10" s="11">
        <v>267.1673596673597</v>
      </c>
    </row>
    <row r="11" spans="1:10" ht="12.75">
      <c r="A11" s="41">
        <v>1989</v>
      </c>
      <c r="B11" s="10">
        <v>765.8</v>
      </c>
      <c r="C11" s="10">
        <v>626.4</v>
      </c>
      <c r="D11" s="10">
        <v>102.1</v>
      </c>
      <c r="E11" s="10">
        <v>364</v>
      </c>
      <c r="F11" s="10">
        <v>1858.3</v>
      </c>
      <c r="G11" s="10">
        <v>206.20527552885872</v>
      </c>
      <c r="H11" s="10">
        <v>276.9747765006386</v>
      </c>
      <c r="I11" s="10">
        <v>269.09892262487756</v>
      </c>
      <c r="J11" s="11">
        <v>275.75824175824175</v>
      </c>
    </row>
    <row r="12" spans="1:10" ht="12.75">
      <c r="A12" s="41">
        <v>1990</v>
      </c>
      <c r="B12" s="10">
        <v>847.7</v>
      </c>
      <c r="C12" s="10">
        <v>701.5</v>
      </c>
      <c r="D12" s="10">
        <v>118.2</v>
      </c>
      <c r="E12" s="10">
        <v>397.9</v>
      </c>
      <c r="F12" s="10">
        <v>2065.3</v>
      </c>
      <c r="G12" s="10">
        <v>211.35071369588297</v>
      </c>
      <c r="H12" s="10">
        <v>276.61154668567355</v>
      </c>
      <c r="I12" s="10">
        <v>268.0710659898477</v>
      </c>
      <c r="J12" s="11">
        <v>273.9557677808495</v>
      </c>
    </row>
    <row r="13" spans="1:10" ht="12.75">
      <c r="A13" s="603"/>
      <c r="B13" s="604" t="s">
        <v>27</v>
      </c>
      <c r="C13" s="604" t="s">
        <v>31</v>
      </c>
      <c r="D13" s="604" t="s">
        <v>32</v>
      </c>
      <c r="E13" s="604" t="s">
        <v>33</v>
      </c>
      <c r="F13" s="604" t="s">
        <v>10</v>
      </c>
      <c r="G13" s="604" t="s">
        <v>27</v>
      </c>
      <c r="H13" s="604" t="s">
        <v>31</v>
      </c>
      <c r="I13" s="604" t="s">
        <v>32</v>
      </c>
      <c r="J13" s="613" t="s">
        <v>33</v>
      </c>
    </row>
    <row r="14" spans="1:10" ht="12.75">
      <c r="A14" s="45" t="s">
        <v>23</v>
      </c>
      <c r="B14" s="10">
        <v>134.4</v>
      </c>
      <c r="C14" s="10">
        <v>633.6</v>
      </c>
      <c r="D14" s="10">
        <v>461.2</v>
      </c>
      <c r="E14" s="10">
        <v>911.7</v>
      </c>
      <c r="F14" s="10">
        <v>2140.9</v>
      </c>
      <c r="G14" s="10">
        <v>115.05877976190476</v>
      </c>
      <c r="H14" s="10">
        <v>225.5546085858586</v>
      </c>
      <c r="I14" s="10">
        <v>251.78555941023419</v>
      </c>
      <c r="J14" s="11">
        <v>254.78370077876494</v>
      </c>
    </row>
    <row r="15" spans="1:10" ht="12.75">
      <c r="A15" s="41">
        <v>1992</v>
      </c>
      <c r="B15" s="10">
        <v>144.5</v>
      </c>
      <c r="C15" s="10">
        <v>667.2</v>
      </c>
      <c r="D15" s="10">
        <v>476.8</v>
      </c>
      <c r="E15" s="10">
        <v>946.8</v>
      </c>
      <c r="F15" s="10">
        <v>2235.3</v>
      </c>
      <c r="G15" s="10">
        <v>113.280276816609</v>
      </c>
      <c r="H15" s="10">
        <v>231.50179856115108</v>
      </c>
      <c r="I15" s="10">
        <v>255.84521812080536</v>
      </c>
      <c r="J15" s="11">
        <v>258.7431347697507</v>
      </c>
    </row>
    <row r="16" spans="1:10" ht="12.75">
      <c r="A16" s="41">
        <v>1993</v>
      </c>
      <c r="B16" s="10">
        <v>125.4</v>
      </c>
      <c r="C16" s="10">
        <v>605.6</v>
      </c>
      <c r="D16" s="10">
        <v>387.4</v>
      </c>
      <c r="E16" s="10">
        <v>972.3</v>
      </c>
      <c r="F16" s="10">
        <v>2090.7</v>
      </c>
      <c r="G16" s="10">
        <v>118.78787878787878</v>
      </c>
      <c r="H16" s="10">
        <v>227.46383751651254</v>
      </c>
      <c r="I16" s="10">
        <v>261.4858027878162</v>
      </c>
      <c r="J16" s="11">
        <v>257.0868044842127</v>
      </c>
    </row>
    <row r="17" spans="1:10" ht="12.75">
      <c r="A17" s="41">
        <v>1994</v>
      </c>
      <c r="B17" s="10">
        <v>122.7</v>
      </c>
      <c r="C17" s="10">
        <v>574.5</v>
      </c>
      <c r="D17" s="10">
        <v>311.7</v>
      </c>
      <c r="E17" s="10">
        <v>965.3</v>
      </c>
      <c r="F17" s="10">
        <v>1974.2</v>
      </c>
      <c r="G17" s="10">
        <v>125.81092094539527</v>
      </c>
      <c r="H17" s="10">
        <v>231.42036553524804</v>
      </c>
      <c r="I17" s="10">
        <v>273.82098171318574</v>
      </c>
      <c r="J17" s="11">
        <v>261.22034600642286</v>
      </c>
    </row>
    <row r="18" spans="1:10" ht="12.75">
      <c r="A18" s="41">
        <v>1995</v>
      </c>
      <c r="B18" s="10">
        <v>121.3</v>
      </c>
      <c r="C18" s="10">
        <v>597.4</v>
      </c>
      <c r="D18" s="10">
        <v>324.5</v>
      </c>
      <c r="E18" s="10">
        <v>1031.2</v>
      </c>
      <c r="F18" s="10">
        <v>2074.4</v>
      </c>
      <c r="G18" s="10">
        <v>121.84995877988459</v>
      </c>
      <c r="H18" s="10">
        <v>239.1047874121192</v>
      </c>
      <c r="I18" s="10">
        <v>282.6767334360555</v>
      </c>
      <c r="J18" s="11">
        <v>264.7374903025601</v>
      </c>
    </row>
    <row r="19" spans="1:10" ht="12.75">
      <c r="A19" s="41">
        <v>1996</v>
      </c>
      <c r="B19" s="10">
        <v>160.687</v>
      </c>
      <c r="C19" s="10">
        <v>647.2</v>
      </c>
      <c r="D19" s="10">
        <v>362.292</v>
      </c>
      <c r="E19" s="10">
        <v>1099.268</v>
      </c>
      <c r="F19" s="10">
        <v>2269.447</v>
      </c>
      <c r="G19" s="10">
        <v>122.79184999408788</v>
      </c>
      <c r="H19" s="10">
        <v>238.1288627935723</v>
      </c>
      <c r="I19" s="10">
        <v>280.10555021916025</v>
      </c>
      <c r="J19" s="11">
        <v>266.5919502796406</v>
      </c>
    </row>
    <row r="20" spans="1:11" ht="12.75">
      <c r="A20" s="41">
        <v>1997</v>
      </c>
      <c r="B20" s="10">
        <v>154.46</v>
      </c>
      <c r="C20" s="10">
        <v>690.344</v>
      </c>
      <c r="D20" s="10">
        <v>359.732</v>
      </c>
      <c r="E20" s="10">
        <v>1128.701</v>
      </c>
      <c r="F20" s="10">
        <v>2333.237</v>
      </c>
      <c r="G20" s="10">
        <v>152.85057620095816</v>
      </c>
      <c r="H20" s="10">
        <v>237.25504965640317</v>
      </c>
      <c r="I20" s="10">
        <v>272.29381873172247</v>
      </c>
      <c r="J20" s="11">
        <v>271.90717470791645</v>
      </c>
      <c r="K20" s="12"/>
    </row>
    <row r="21" spans="1:12" ht="12.75">
      <c r="A21" s="41">
        <v>1998</v>
      </c>
      <c r="B21" s="10">
        <v>159.564</v>
      </c>
      <c r="C21" s="10">
        <v>781.72</v>
      </c>
      <c r="D21" s="10">
        <v>353.942</v>
      </c>
      <c r="E21" s="10">
        <v>1234.895</v>
      </c>
      <c r="F21" s="10">
        <v>2530.121</v>
      </c>
      <c r="G21" s="10">
        <v>153.8</v>
      </c>
      <c r="H21" s="10">
        <v>241.4</v>
      </c>
      <c r="I21" s="10">
        <v>270.6</v>
      </c>
      <c r="J21" s="11">
        <v>276.7</v>
      </c>
      <c r="K21" s="12"/>
      <c r="L21" s="12"/>
    </row>
    <row r="22" spans="1:12" ht="12.75">
      <c r="A22" s="41">
        <v>1999</v>
      </c>
      <c r="B22" s="10">
        <v>160.564</v>
      </c>
      <c r="C22" s="10">
        <v>779.4</v>
      </c>
      <c r="D22" s="10">
        <v>345</v>
      </c>
      <c r="E22" s="10">
        <v>1269.7</v>
      </c>
      <c r="F22" s="10">
        <v>2554.6639999999998</v>
      </c>
      <c r="G22" s="10">
        <v>152.9</v>
      </c>
      <c r="H22" s="10">
        <v>238.6</v>
      </c>
      <c r="I22" s="10">
        <v>275.2</v>
      </c>
      <c r="J22" s="11">
        <v>280.1</v>
      </c>
      <c r="K22" s="12"/>
      <c r="L22" s="12"/>
    </row>
    <row r="23" spans="1:12" ht="12.75">
      <c r="A23" s="41">
        <v>2000</v>
      </c>
      <c r="B23" s="9">
        <v>248.7</v>
      </c>
      <c r="C23" s="10">
        <v>735.631</v>
      </c>
      <c r="D23" s="10">
        <v>320.733</v>
      </c>
      <c r="E23" s="10">
        <v>1238.111</v>
      </c>
      <c r="F23" s="10">
        <f>SUM(B23:E23)</f>
        <v>2543.175</v>
      </c>
      <c r="G23" s="10">
        <v>152.7</v>
      </c>
      <c r="H23" s="10">
        <v>238.2</v>
      </c>
      <c r="I23" s="10">
        <v>275</v>
      </c>
      <c r="J23" s="11">
        <v>282.4</v>
      </c>
      <c r="K23" s="12"/>
      <c r="L23" s="12"/>
    </row>
    <row r="24" spans="1:12" ht="12.75">
      <c r="A24" s="8" t="s">
        <v>338</v>
      </c>
      <c r="B24" s="9">
        <v>293.686323292194</v>
      </c>
      <c r="C24" s="10">
        <v>740.555726979105</v>
      </c>
      <c r="D24" s="10">
        <v>286.127562192408</v>
      </c>
      <c r="E24" s="10">
        <v>1229.80760489461</v>
      </c>
      <c r="F24" s="10">
        <v>2550.17721735832</v>
      </c>
      <c r="G24" s="10">
        <v>147.3528699373929</v>
      </c>
      <c r="H24" s="10">
        <v>240.9332292027539</v>
      </c>
      <c r="I24" s="10">
        <v>271.6</v>
      </c>
      <c r="J24" s="11">
        <v>285.7</v>
      </c>
      <c r="K24" s="12"/>
      <c r="L24" s="12"/>
    </row>
    <row r="25" spans="1:12" ht="13.5" thickBot="1">
      <c r="A25" s="14" t="s">
        <v>393</v>
      </c>
      <c r="B25" s="23">
        <v>308.599194407527</v>
      </c>
      <c r="C25" s="24">
        <v>735.445568820494</v>
      </c>
      <c r="D25" s="24">
        <v>342.677123517803</v>
      </c>
      <c r="E25" s="24">
        <v>1305.65311325418</v>
      </c>
      <c r="F25" s="24">
        <v>2692.375</v>
      </c>
      <c r="G25" s="24">
        <v>152.2</v>
      </c>
      <c r="H25" s="24">
        <v>237</v>
      </c>
      <c r="I25" s="24">
        <v>257.2</v>
      </c>
      <c r="J25" s="28">
        <v>278.2</v>
      </c>
      <c r="K25" s="12"/>
      <c r="L25" s="12"/>
    </row>
    <row r="27" spans="7:10" ht="12.75">
      <c r="G27" s="616"/>
      <c r="H27" s="616"/>
      <c r="I27" s="616"/>
      <c r="J27" s="616"/>
    </row>
  </sheetData>
  <mergeCells count="4">
    <mergeCell ref="B5:F5"/>
    <mergeCell ref="G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  <ignoredErrors>
    <ignoredError sqref="A24:A25 A14" numberStoredAsText="1"/>
    <ignoredError sqref="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2005-02-03T09:15:35Z</cp:lastPrinted>
  <dcterms:created xsi:type="dcterms:W3CDTF">2003-08-07T08:19:34Z</dcterms:created>
  <dcterms:modified xsi:type="dcterms:W3CDTF">2005-02-03T09:18:13Z</dcterms:modified>
  <cp:category/>
  <cp:version/>
  <cp:contentType/>
  <cp:contentStatus/>
</cp:coreProperties>
</file>