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4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'14.23'!$A$1:$K$87</definedName>
    <definedName name="DatosExternos_1" localSheetId="0">'14.23'!$B$9:$K$86</definedName>
    <definedName name="DatosExternos_2" localSheetId="0">'14.23'!$B$9:$K$86</definedName>
    <definedName name="DatosExternos111" localSheetId="0">'14.23'!$B$9:$K$86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<sst xmlns="http://schemas.openxmlformats.org/spreadsheetml/2006/main" count="188" uniqueCount="81">
  <si>
    <t>Arboles</t>
  </si>
  <si>
    <t>Rendimiento</t>
  </si>
  <si>
    <t>diseminados</t>
  </si>
  <si>
    <t>Producción</t>
  </si>
  <si>
    <t>(toneladas)</t>
  </si>
  <si>
    <t>Total</t>
  </si>
  <si>
    <t>En producción</t>
  </si>
  <si>
    <t>(hectáreas)</t>
  </si>
  <si>
    <t>–</t>
  </si>
  <si>
    <t>Secano</t>
  </si>
  <si>
    <t>Regadío</t>
  </si>
  <si>
    <t>(kg/árbol)</t>
  </si>
  <si>
    <t>Superficie en plantación regular</t>
  </si>
  <si>
    <t>Arboles diseminados (número)</t>
  </si>
  <si>
    <t>Provincias y</t>
  </si>
  <si>
    <t>Superficie en producción</t>
  </si>
  <si>
    <t>Comunidades Autónomas</t>
  </si>
  <si>
    <t>(kg/ha)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</si>
  <si>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</si>
  <si>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</si>
  <si>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</si>
  <si>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</si>
  <si>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</si>
  <si>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</si>
  <si>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</si>
  <si>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</si>
  <si>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</si>
  <si>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</si>
  <si>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</si>
  <si>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</si>
  <si>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</si>
  <si>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</si>
  <si>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</si>
  <si>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</si>
  <si>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</si>
  <si>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</si>
  <si>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</si>
  <si>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</si>
  <si>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</si>
  <si>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</si>
  <si>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</si>
  <si>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</si>
  <si>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</si>
  <si>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</si>
  <si>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</si>
  <si>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</si>
  <si>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</si>
  <si>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</si>
  <si>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</si>
  <si>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</si>
  <si>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</si>
  <si>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</si>
  <si>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</si>
  <si>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</si>
  <si>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</si>
  <si>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</si>
  <si>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</si>
  <si>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</si>
  <si>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</si>
  <si>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</si>
  <si>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</si>
  <si>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</si>
  <si>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</si>
  <si>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</si>
  <si>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</si>
  <si>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</si>
  <si>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</si>
  <si>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</si>
  <si>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</si>
  <si>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</si>
  <si>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</si>
  <si>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</si>
  <si>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</si>
  <si>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</si>
  <si>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</si>
  <si>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 xml:space="preserve"> PAÍS VASCO</t>
  </si>
  <si>
    <t xml:space="preserve"> ARAGÓN</t>
  </si>
  <si>
    <t xml:space="preserve"> CASTILLA Y LEÓN</t>
  </si>
  <si>
    <t xml:space="preserve"> ANDALUCÍA</t>
  </si>
  <si>
    <t>14.23.  CEREZO Y GUINDO: Análisis provincial de superficie, rendimiento y producción, 2002</t>
  </si>
  <si>
    <t>FRUTALES DE FRUTO FRESCO NO CITRICOS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</si>
</sst>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__;\–#,##0__;0__;@__"/>
    <numFmt numFmtId="182" formatCode="#,##0;\(0.0\)"/>
    <numFmt numFmtId="183" formatCode="#,##0.0__;\–#,##0.0__;\–__;@__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4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81" fontId="0" fillId="2" borderId="2" xfId="0" applyNumberFormat="1" applyFont="1" applyFill="1" applyBorder="1" applyAlignment="1">
      <alignment horizontal="right"/>
    </xf>
    <xf numFmtId="3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quotePrefix="1">
      <alignment horizontal="right"/>
    </xf>
    <xf numFmtId="181" fontId="7" fillId="2" borderId="6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0" fillId="2" borderId="7" xfId="0" applyFont="1" applyFill="1" applyBorder="1" applyAlignment="1">
      <alignment/>
    </xf>
    <xf numFmtId="0" fontId="0" fillId="2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181" fontId="0" fillId="2" borderId="10" xfId="0" applyNumberFormat="1" applyFont="1" applyFill="1" applyBorder="1" applyAlignment="1" applyProtection="1">
      <alignment horizontal="right"/>
      <protection/>
    </xf>
    <xf numFmtId="181" fontId="0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>
      <alignment/>
    </xf>
    <xf numFmtId="181" fontId="7" fillId="2" borderId="2" xfId="0" applyNumberFormat="1" applyFont="1" applyFill="1" applyBorder="1" applyAlignment="1">
      <alignment horizontal="right"/>
    </xf>
    <xf numFmtId="181" fontId="7" fillId="2" borderId="2" xfId="0" applyNumberFormat="1" applyFont="1" applyFill="1" applyBorder="1" applyAlignment="1" applyProtection="1">
      <alignment horizontal="right"/>
      <protection/>
    </xf>
    <xf numFmtId="181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81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>
      <alignment/>
    </xf>
    <xf numFmtId="0" fontId="0" fillId="2" borderId="0" xfId="0" applyFont="1" applyFill="1" applyAlignment="1" quotePrefix="1">
      <alignment horizontal="left"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37" fontId="7" fillId="2" borderId="0" xfId="0" applyNumberFormat="1" applyFont="1" applyFill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2" borderId="16" xfId="0" applyFont="1" applyFill="1" applyBorder="1" applyAlignment="1" quotePrefix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16">
    <pageSetUpPr fitToPage="1"/>
  </sheetPr>
  <dimension ref="A1:S89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5" customWidth="1"/>
    <col min="2" max="16384" width="11.421875" style="5" customWidth="1"/>
  </cols>
  <sheetData>
    <row r="1" spans="1:11" s="7" customFormat="1" ht="18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3" spans="1:11" s="8" customFormat="1" ht="15">
      <c r="A3" s="15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s="8" customFormat="1" ht="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>
      <c r="A5" s="38"/>
      <c r="B5" s="49" t="s">
        <v>12</v>
      </c>
      <c r="C5" s="50"/>
      <c r="D5" s="50"/>
      <c r="E5" s="50"/>
      <c r="F5" s="51"/>
      <c r="G5" s="45" t="s">
        <v>13</v>
      </c>
      <c r="H5" s="39"/>
      <c r="I5" s="6" t="s">
        <v>1</v>
      </c>
      <c r="J5" s="40"/>
      <c r="K5" s="4"/>
    </row>
    <row r="6" spans="1:11" ht="12.75">
      <c r="A6" s="3" t="s">
        <v>14</v>
      </c>
      <c r="B6" s="43" t="s">
        <v>7</v>
      </c>
      <c r="C6" s="52"/>
      <c r="D6" s="52"/>
      <c r="E6" s="52"/>
      <c r="F6" s="44"/>
      <c r="G6" s="46"/>
      <c r="H6" s="49" t="s">
        <v>15</v>
      </c>
      <c r="I6" s="51"/>
      <c r="J6" s="4" t="s">
        <v>0</v>
      </c>
      <c r="K6" s="2" t="s">
        <v>3</v>
      </c>
    </row>
    <row r="7" spans="1:11" ht="12.75">
      <c r="A7" s="3" t="s">
        <v>16</v>
      </c>
      <c r="B7" s="17"/>
      <c r="C7" s="6" t="s">
        <v>5</v>
      </c>
      <c r="D7" s="18"/>
      <c r="E7" s="41" t="s">
        <v>6</v>
      </c>
      <c r="F7" s="42"/>
      <c r="G7" s="46"/>
      <c r="H7" s="43" t="s">
        <v>17</v>
      </c>
      <c r="I7" s="44"/>
      <c r="J7" s="2" t="s">
        <v>2</v>
      </c>
      <c r="K7" s="2" t="s">
        <v>4</v>
      </c>
    </row>
    <row r="8" spans="1:17" ht="13.5" thickBot="1">
      <c r="A8" s="19"/>
      <c r="B8" s="20" t="s">
        <v>9</v>
      </c>
      <c r="C8" s="20" t="s">
        <v>10</v>
      </c>
      <c r="D8" s="20" t="s">
        <v>5</v>
      </c>
      <c r="E8" s="20" t="s">
        <v>9</v>
      </c>
      <c r="F8" s="20" t="s">
        <v>10</v>
      </c>
      <c r="G8" s="47"/>
      <c r="H8" s="20" t="s">
        <v>9</v>
      </c>
      <c r="I8" s="20" t="s">
        <v>10</v>
      </c>
      <c r="J8" s="10" t="s">
        <v>11</v>
      </c>
      <c r="K8" s="10"/>
      <c r="P8" s="21"/>
      <c r="Q8" s="21"/>
    </row>
    <row r="9" spans="1:18" ht="12.75">
      <c r="A9" s="9" t="s">
        <v>18</v>
      </c>
      <c r="B9" s="22">
        <v>49</v>
      </c>
      <c r="C9" s="22">
        <v>16</v>
      </c>
      <c r="D9" s="23">
        <v>65</v>
      </c>
      <c r="E9" s="22">
        <v>35</v>
      </c>
      <c r="F9" s="22">
        <v>11</v>
      </c>
      <c r="G9" s="22">
        <v>41270</v>
      </c>
      <c r="H9" s="22">
        <v>5500</v>
      </c>
      <c r="I9" s="22">
        <v>6500</v>
      </c>
      <c r="J9" s="22">
        <v>30</v>
      </c>
      <c r="K9" s="22">
        <v>1502</v>
      </c>
      <c r="L9" s="24"/>
      <c r="M9" s="24"/>
      <c r="N9" s="24"/>
      <c r="R9" s="12"/>
    </row>
    <row r="10" spans="1:18" ht="12.75">
      <c r="A10" s="1" t="s">
        <v>19</v>
      </c>
      <c r="B10" s="25">
        <v>62</v>
      </c>
      <c r="C10" s="27" t="s">
        <v>8</v>
      </c>
      <c r="D10" s="11">
        <v>62</v>
      </c>
      <c r="E10" s="25">
        <v>62</v>
      </c>
      <c r="F10" s="27" t="s">
        <v>8</v>
      </c>
      <c r="G10" s="25">
        <v>10994</v>
      </c>
      <c r="H10" s="25">
        <v>7000</v>
      </c>
      <c r="I10" s="27" t="s">
        <v>8</v>
      </c>
      <c r="J10" s="25">
        <v>38</v>
      </c>
      <c r="K10" s="25">
        <v>852</v>
      </c>
      <c r="L10" s="24"/>
      <c r="M10" s="24"/>
      <c r="N10" s="24"/>
      <c r="R10" s="12"/>
    </row>
    <row r="11" spans="1:18" ht="12.75">
      <c r="A11" s="1" t="s">
        <v>20</v>
      </c>
      <c r="B11" s="13">
        <v>134</v>
      </c>
      <c r="C11" s="13">
        <v>33</v>
      </c>
      <c r="D11" s="11">
        <v>167</v>
      </c>
      <c r="E11" s="13">
        <v>134</v>
      </c>
      <c r="F11" s="13">
        <v>33</v>
      </c>
      <c r="G11" s="25">
        <v>26504</v>
      </c>
      <c r="H11" s="13">
        <v>6000</v>
      </c>
      <c r="I11" s="13">
        <v>8000</v>
      </c>
      <c r="J11" s="25">
        <v>40</v>
      </c>
      <c r="K11" s="25">
        <v>2128</v>
      </c>
      <c r="L11" s="24"/>
      <c r="M11" s="24"/>
      <c r="N11" s="24"/>
      <c r="R11" s="12"/>
    </row>
    <row r="12" spans="1:18" ht="12.75">
      <c r="A12" s="1" t="s">
        <v>21</v>
      </c>
      <c r="B12" s="25">
        <v>112</v>
      </c>
      <c r="C12" s="25">
        <v>28</v>
      </c>
      <c r="D12" s="11">
        <v>140</v>
      </c>
      <c r="E12" s="25">
        <v>112</v>
      </c>
      <c r="F12" s="25">
        <v>28</v>
      </c>
      <c r="G12" s="25">
        <v>14809</v>
      </c>
      <c r="H12" s="25">
        <v>8000</v>
      </c>
      <c r="I12" s="25">
        <v>14000</v>
      </c>
      <c r="J12" s="25">
        <v>35</v>
      </c>
      <c r="K12" s="25">
        <v>1806</v>
      </c>
      <c r="L12" s="24"/>
      <c r="M12" s="24"/>
      <c r="N12" s="24"/>
      <c r="R12" s="12"/>
    </row>
    <row r="13" spans="1:18" ht="12.75">
      <c r="A13" s="26" t="s">
        <v>22</v>
      </c>
      <c r="B13" s="27">
        <f>SUM(B9:B12)</f>
        <v>357</v>
      </c>
      <c r="C13" s="27">
        <f>SUM(C9:C12)</f>
        <v>77</v>
      </c>
      <c r="D13" s="27">
        <f>SUM(D9:D12)</f>
        <v>434</v>
      </c>
      <c r="E13" s="27">
        <f>SUM(E9:E12)</f>
        <v>343</v>
      </c>
      <c r="F13" s="27">
        <f>SUM(F9:F12)</f>
        <v>72</v>
      </c>
      <c r="G13" s="27">
        <v>93577</v>
      </c>
      <c r="H13" s="28">
        <f>((H9*E9)+(H10*E10)+(H11*E11)+(H12*E12))/E13</f>
        <v>6782.798833819242</v>
      </c>
      <c r="I13" s="28">
        <f>((I9*F9)+(I11*F11)+(I12*F12))/F13</f>
        <v>10104.166666666666</v>
      </c>
      <c r="J13" s="28">
        <f>((J9*G9)+(J10*G10)+(J11*G11)+(J12*G12))/G13</f>
        <v>34.56348247966915</v>
      </c>
      <c r="K13" s="27">
        <f>SUM(K9:K12)</f>
        <v>6288</v>
      </c>
      <c r="L13" s="24"/>
      <c r="M13" s="24"/>
      <c r="N13" s="24"/>
      <c r="R13" s="12"/>
    </row>
    <row r="14" spans="1:18" ht="12.75">
      <c r="A14" s="26"/>
      <c r="B14" s="27"/>
      <c r="C14" s="27"/>
      <c r="D14" s="27"/>
      <c r="E14" s="27"/>
      <c r="F14" s="27"/>
      <c r="G14" s="27"/>
      <c r="H14" s="28"/>
      <c r="I14" s="28"/>
      <c r="J14" s="28"/>
      <c r="K14" s="27"/>
      <c r="L14" s="24"/>
      <c r="M14" s="24"/>
      <c r="N14" s="24"/>
      <c r="R14" s="12"/>
    </row>
    <row r="15" spans="1:18" ht="12.75">
      <c r="A15" s="26" t="s">
        <v>23</v>
      </c>
      <c r="B15" s="28" t="s">
        <v>8</v>
      </c>
      <c r="C15" s="27" t="s">
        <v>8</v>
      </c>
      <c r="D15" s="28" t="s">
        <v>8</v>
      </c>
      <c r="E15" s="27" t="s">
        <v>8</v>
      </c>
      <c r="F15" s="27" t="s">
        <v>8</v>
      </c>
      <c r="G15" s="28">
        <v>40000</v>
      </c>
      <c r="H15" s="27" t="s">
        <v>8</v>
      </c>
      <c r="I15" s="27" t="s">
        <v>8</v>
      </c>
      <c r="J15" s="28">
        <v>3</v>
      </c>
      <c r="K15" s="28">
        <v>120</v>
      </c>
      <c r="L15" s="24"/>
      <c r="M15" s="24"/>
      <c r="N15" s="24"/>
      <c r="R15" s="12"/>
    </row>
    <row r="16" spans="1:18" ht="12.75">
      <c r="A16" s="26"/>
      <c r="B16" s="27"/>
      <c r="C16" s="27"/>
      <c r="D16" s="27"/>
      <c r="E16" s="27"/>
      <c r="F16" s="27"/>
      <c r="G16" s="27"/>
      <c r="H16" s="28"/>
      <c r="I16" s="28"/>
      <c r="J16" s="28"/>
      <c r="K16" s="27"/>
      <c r="L16" s="24"/>
      <c r="M16" s="24"/>
      <c r="N16" s="24"/>
      <c r="R16" s="12"/>
    </row>
    <row r="17" spans="1:18" ht="12.75">
      <c r="A17" s="26" t="s">
        <v>24</v>
      </c>
      <c r="B17" s="28">
        <v>1</v>
      </c>
      <c r="C17" s="28" t="s">
        <v>8</v>
      </c>
      <c r="D17" s="28">
        <v>1</v>
      </c>
      <c r="E17" s="28">
        <v>1</v>
      </c>
      <c r="F17" s="28" t="s">
        <v>8</v>
      </c>
      <c r="G17" s="28">
        <v>4250</v>
      </c>
      <c r="H17" s="28">
        <v>4000</v>
      </c>
      <c r="I17" s="28" t="s">
        <v>8</v>
      </c>
      <c r="J17" s="28">
        <v>4</v>
      </c>
      <c r="K17" s="28">
        <v>21</v>
      </c>
      <c r="L17" s="24"/>
      <c r="M17" s="24"/>
      <c r="N17" s="24"/>
      <c r="R17" s="12"/>
    </row>
    <row r="18" spans="1:18" ht="12.75">
      <c r="A18" s="1"/>
      <c r="B18" s="11"/>
      <c r="C18" s="11"/>
      <c r="D18" s="11"/>
      <c r="E18" s="11"/>
      <c r="F18" s="11"/>
      <c r="G18" s="11"/>
      <c r="H18" s="25"/>
      <c r="I18" s="25"/>
      <c r="J18" s="25"/>
      <c r="K18" s="11"/>
      <c r="L18" s="24"/>
      <c r="M18" s="24"/>
      <c r="N18" s="24"/>
      <c r="R18" s="12"/>
    </row>
    <row r="19" spans="1:18" ht="12.75">
      <c r="A19" s="1" t="s">
        <v>25</v>
      </c>
      <c r="B19" s="25">
        <v>2</v>
      </c>
      <c r="C19" s="25" t="s">
        <v>8</v>
      </c>
      <c r="D19" s="25">
        <v>2</v>
      </c>
      <c r="E19" s="25">
        <v>2</v>
      </c>
      <c r="F19" s="25" t="s">
        <v>8</v>
      </c>
      <c r="G19" s="25">
        <v>11670</v>
      </c>
      <c r="H19" s="25">
        <v>3000</v>
      </c>
      <c r="I19" s="25" t="s">
        <v>8</v>
      </c>
      <c r="J19" s="25">
        <v>12</v>
      </c>
      <c r="K19" s="25">
        <v>146</v>
      </c>
      <c r="L19" s="24"/>
      <c r="M19" s="24"/>
      <c r="N19" s="24"/>
      <c r="R19" s="12"/>
    </row>
    <row r="20" spans="1:18" ht="12.75">
      <c r="A20" s="1" t="s">
        <v>26</v>
      </c>
      <c r="B20" s="25">
        <v>6</v>
      </c>
      <c r="C20" s="11" t="s">
        <v>8</v>
      </c>
      <c r="D20" s="25">
        <v>6</v>
      </c>
      <c r="E20" s="25">
        <v>6</v>
      </c>
      <c r="F20" s="11" t="s">
        <v>8</v>
      </c>
      <c r="G20" s="25">
        <v>10000</v>
      </c>
      <c r="H20" s="25">
        <v>3000</v>
      </c>
      <c r="I20" s="11" t="s">
        <v>8</v>
      </c>
      <c r="J20" s="25">
        <v>12</v>
      </c>
      <c r="K20" s="25">
        <v>138</v>
      </c>
      <c r="L20" s="24"/>
      <c r="M20" s="24"/>
      <c r="N20" s="24"/>
      <c r="R20" s="12"/>
    </row>
    <row r="21" spans="1:18" ht="12.75">
      <c r="A21" s="1" t="s">
        <v>27</v>
      </c>
      <c r="B21" s="25">
        <v>4</v>
      </c>
      <c r="C21" s="25" t="s">
        <v>8</v>
      </c>
      <c r="D21" s="25">
        <v>4</v>
      </c>
      <c r="E21" s="25">
        <v>4</v>
      </c>
      <c r="F21" s="25" t="s">
        <v>8</v>
      </c>
      <c r="G21" s="25">
        <v>8224</v>
      </c>
      <c r="H21" s="25">
        <v>2250</v>
      </c>
      <c r="I21" s="25" t="s">
        <v>8</v>
      </c>
      <c r="J21" s="25">
        <v>12</v>
      </c>
      <c r="K21" s="25">
        <v>108</v>
      </c>
      <c r="L21" s="24"/>
      <c r="M21" s="24"/>
      <c r="N21" s="24"/>
      <c r="R21" s="12"/>
    </row>
    <row r="22" spans="1:18" ht="12.75">
      <c r="A22" s="26" t="s">
        <v>75</v>
      </c>
      <c r="B22" s="27">
        <v>12</v>
      </c>
      <c r="C22" s="27" t="s">
        <v>8</v>
      </c>
      <c r="D22" s="27">
        <v>12</v>
      </c>
      <c r="E22" s="27">
        <v>12</v>
      </c>
      <c r="F22" s="27" t="s">
        <v>8</v>
      </c>
      <c r="G22" s="27">
        <v>29894</v>
      </c>
      <c r="H22" s="28">
        <v>2750</v>
      </c>
      <c r="I22" s="28" t="s">
        <v>8</v>
      </c>
      <c r="J22" s="28">
        <v>12</v>
      </c>
      <c r="K22" s="27">
        <v>392</v>
      </c>
      <c r="L22" s="24"/>
      <c r="M22" s="24"/>
      <c r="N22" s="24"/>
      <c r="R22" s="12"/>
    </row>
    <row r="23" spans="1:18" ht="12.75">
      <c r="A23" s="26"/>
      <c r="B23" s="27"/>
      <c r="C23" s="27"/>
      <c r="D23" s="27"/>
      <c r="E23" s="27"/>
      <c r="F23" s="27"/>
      <c r="G23" s="27"/>
      <c r="H23" s="28"/>
      <c r="I23" s="28"/>
      <c r="J23" s="28"/>
      <c r="K23" s="27"/>
      <c r="L23" s="24"/>
      <c r="M23" s="24"/>
      <c r="N23" s="24"/>
      <c r="R23" s="12"/>
    </row>
    <row r="24" spans="1:18" ht="12.75">
      <c r="A24" s="26" t="s">
        <v>28</v>
      </c>
      <c r="B24" s="28">
        <v>128</v>
      </c>
      <c r="C24" s="28">
        <v>187</v>
      </c>
      <c r="D24" s="28">
        <v>315</v>
      </c>
      <c r="E24" s="28">
        <v>117</v>
      </c>
      <c r="F24" s="28">
        <v>177</v>
      </c>
      <c r="G24" s="28">
        <v>5670</v>
      </c>
      <c r="H24" s="28">
        <v>2000</v>
      </c>
      <c r="I24" s="28">
        <v>5380</v>
      </c>
      <c r="J24" s="28">
        <v>8</v>
      </c>
      <c r="K24" s="28">
        <v>1232</v>
      </c>
      <c r="L24" s="24"/>
      <c r="M24" s="24"/>
      <c r="N24" s="24"/>
      <c r="R24" s="12"/>
    </row>
    <row r="25" spans="1:18" ht="12.75">
      <c r="A25" s="26"/>
      <c r="B25" s="27"/>
      <c r="C25" s="27"/>
      <c r="D25" s="27"/>
      <c r="E25" s="27"/>
      <c r="F25" s="27"/>
      <c r="G25" s="27"/>
      <c r="H25" s="28"/>
      <c r="I25" s="28"/>
      <c r="J25" s="28"/>
      <c r="K25" s="27"/>
      <c r="L25" s="24"/>
      <c r="M25" s="24"/>
      <c r="N25" s="24"/>
      <c r="R25" s="12"/>
    </row>
    <row r="26" spans="1:18" ht="12.75">
      <c r="A26" s="26" t="s">
        <v>29</v>
      </c>
      <c r="B26" s="28">
        <v>184</v>
      </c>
      <c r="C26" s="28">
        <v>410</v>
      </c>
      <c r="D26" s="28">
        <v>594</v>
      </c>
      <c r="E26" s="28">
        <v>175</v>
      </c>
      <c r="F26" s="28">
        <v>364</v>
      </c>
      <c r="G26" s="28">
        <v>10046</v>
      </c>
      <c r="H26" s="28">
        <v>4587</v>
      </c>
      <c r="I26" s="28">
        <v>8262</v>
      </c>
      <c r="J26" s="28">
        <v>8</v>
      </c>
      <c r="K26" s="28">
        <v>3890</v>
      </c>
      <c r="L26" s="24"/>
      <c r="M26" s="24"/>
      <c r="N26" s="24"/>
      <c r="R26" s="12"/>
    </row>
    <row r="27" spans="1:18" ht="12.75">
      <c r="A27" s="1"/>
      <c r="B27" s="11"/>
      <c r="C27" s="11"/>
      <c r="D27" s="11"/>
      <c r="E27" s="11"/>
      <c r="F27" s="11"/>
      <c r="G27" s="11"/>
      <c r="H27" s="25"/>
      <c r="I27" s="25"/>
      <c r="J27" s="25"/>
      <c r="K27" s="11"/>
      <c r="L27" s="24"/>
      <c r="M27" s="24"/>
      <c r="N27" s="24"/>
      <c r="R27" s="12"/>
    </row>
    <row r="28" spans="1:18" ht="12.75">
      <c r="A28" s="1" t="s">
        <v>30</v>
      </c>
      <c r="B28" s="13">
        <v>54</v>
      </c>
      <c r="C28" s="11">
        <v>421</v>
      </c>
      <c r="D28" s="25">
        <v>475</v>
      </c>
      <c r="E28" s="13">
        <v>51</v>
      </c>
      <c r="F28" s="11">
        <v>381</v>
      </c>
      <c r="G28" s="11" t="s">
        <v>8</v>
      </c>
      <c r="H28" s="13">
        <v>2963</v>
      </c>
      <c r="I28" s="25">
        <v>5800</v>
      </c>
      <c r="J28" s="11" t="s">
        <v>8</v>
      </c>
      <c r="K28" s="11">
        <v>2361</v>
      </c>
      <c r="L28" s="24"/>
      <c r="M28" s="24"/>
      <c r="N28" s="24"/>
      <c r="R28" s="12"/>
    </row>
    <row r="29" spans="1:18" ht="12.75">
      <c r="A29" s="1" t="s">
        <v>31</v>
      </c>
      <c r="B29" s="13">
        <v>180</v>
      </c>
      <c r="C29" s="25">
        <v>105</v>
      </c>
      <c r="D29" s="25">
        <v>285</v>
      </c>
      <c r="E29" s="13">
        <v>142</v>
      </c>
      <c r="F29" s="25">
        <v>67</v>
      </c>
      <c r="G29" s="25">
        <v>7017</v>
      </c>
      <c r="H29" s="13">
        <v>4229</v>
      </c>
      <c r="I29" s="25">
        <v>9974</v>
      </c>
      <c r="J29" s="25">
        <v>5</v>
      </c>
      <c r="K29" s="25">
        <v>1304</v>
      </c>
      <c r="L29" s="24"/>
      <c r="M29" s="24"/>
      <c r="N29" s="24"/>
      <c r="R29" s="12"/>
    </row>
    <row r="30" spans="1:18" ht="12.75">
      <c r="A30" s="1" t="s">
        <v>32</v>
      </c>
      <c r="B30" s="13">
        <v>5437</v>
      </c>
      <c r="C30" s="25">
        <v>2916</v>
      </c>
      <c r="D30" s="25">
        <v>8353</v>
      </c>
      <c r="E30" s="13">
        <v>5437</v>
      </c>
      <c r="F30" s="25">
        <v>2838</v>
      </c>
      <c r="G30" s="11" t="s">
        <v>8</v>
      </c>
      <c r="H30" s="13">
        <v>2576</v>
      </c>
      <c r="I30" s="25">
        <v>6456</v>
      </c>
      <c r="J30" s="11" t="s">
        <v>8</v>
      </c>
      <c r="K30" s="25">
        <v>32328</v>
      </c>
      <c r="L30" s="24"/>
      <c r="M30" s="24"/>
      <c r="N30" s="24"/>
      <c r="R30" s="12"/>
    </row>
    <row r="31" spans="1:18" s="31" customFormat="1" ht="12.75">
      <c r="A31" s="26" t="s">
        <v>76</v>
      </c>
      <c r="B31" s="29">
        <v>5671</v>
      </c>
      <c r="C31" s="27">
        <v>3442</v>
      </c>
      <c r="D31" s="27">
        <v>9113</v>
      </c>
      <c r="E31" s="29">
        <v>5630</v>
      </c>
      <c r="F31" s="27">
        <v>3286</v>
      </c>
      <c r="G31" s="27">
        <v>7017</v>
      </c>
      <c r="H31" s="29">
        <v>2621</v>
      </c>
      <c r="I31" s="28">
        <v>6452</v>
      </c>
      <c r="J31" s="28">
        <v>5</v>
      </c>
      <c r="K31" s="27">
        <v>35993</v>
      </c>
      <c r="L31" s="30"/>
      <c r="M31" s="30"/>
      <c r="N31" s="30"/>
      <c r="R31" s="37"/>
    </row>
    <row r="32" spans="1:18" ht="12.75">
      <c r="A32" s="1"/>
      <c r="B32" s="11"/>
      <c r="C32" s="11"/>
      <c r="D32" s="11"/>
      <c r="E32" s="11"/>
      <c r="F32" s="11"/>
      <c r="G32" s="11"/>
      <c r="H32" s="25"/>
      <c r="I32" s="25"/>
      <c r="J32" s="25"/>
      <c r="K32" s="11"/>
      <c r="L32" s="24"/>
      <c r="M32" s="24"/>
      <c r="N32" s="24"/>
      <c r="R32" s="12"/>
    </row>
    <row r="33" spans="1:18" ht="12.75">
      <c r="A33" s="1" t="s">
        <v>33</v>
      </c>
      <c r="B33" s="32">
        <v>1066</v>
      </c>
      <c r="C33" s="32">
        <v>80</v>
      </c>
      <c r="D33" s="25">
        <v>1146</v>
      </c>
      <c r="E33" s="32">
        <v>1031</v>
      </c>
      <c r="F33" s="32">
        <v>76</v>
      </c>
      <c r="G33" s="25">
        <v>14702</v>
      </c>
      <c r="H33" s="32">
        <v>3241</v>
      </c>
      <c r="I33" s="32">
        <v>4705</v>
      </c>
      <c r="J33" s="32">
        <v>8</v>
      </c>
      <c r="K33" s="32">
        <v>3817</v>
      </c>
      <c r="L33" s="24"/>
      <c r="M33" s="24"/>
      <c r="N33" s="24"/>
      <c r="R33" s="12"/>
    </row>
    <row r="34" spans="1:18" ht="12.75">
      <c r="A34" s="1" t="s">
        <v>34</v>
      </c>
      <c r="B34" s="32">
        <v>172</v>
      </c>
      <c r="C34" s="32">
        <v>39</v>
      </c>
      <c r="D34" s="25">
        <v>211</v>
      </c>
      <c r="E34" s="32">
        <v>166</v>
      </c>
      <c r="F34" s="32">
        <v>39</v>
      </c>
      <c r="G34" s="25" t="s">
        <v>8</v>
      </c>
      <c r="H34" s="32">
        <v>4500</v>
      </c>
      <c r="I34" s="32">
        <v>7000</v>
      </c>
      <c r="J34" s="32" t="s">
        <v>8</v>
      </c>
      <c r="K34" s="25">
        <v>1020</v>
      </c>
      <c r="L34" s="24"/>
      <c r="M34" s="24"/>
      <c r="N34" s="24"/>
      <c r="R34" s="12"/>
    </row>
    <row r="35" spans="1:18" ht="12.75">
      <c r="A35" s="1" t="s">
        <v>35</v>
      </c>
      <c r="B35" s="32">
        <v>4</v>
      </c>
      <c r="C35" s="32">
        <v>344</v>
      </c>
      <c r="D35" s="25">
        <v>348</v>
      </c>
      <c r="E35" s="32">
        <v>4</v>
      </c>
      <c r="F35" s="32">
        <v>332</v>
      </c>
      <c r="G35" s="25">
        <v>1021</v>
      </c>
      <c r="H35" s="32">
        <v>3000</v>
      </c>
      <c r="I35" s="32">
        <v>7666</v>
      </c>
      <c r="J35" s="32">
        <v>12</v>
      </c>
      <c r="K35" s="25">
        <v>2569</v>
      </c>
      <c r="L35" s="24"/>
      <c r="M35" s="24"/>
      <c r="N35" s="24"/>
      <c r="R35" s="12"/>
    </row>
    <row r="36" spans="1:18" ht="12.75">
      <c r="A36" s="1" t="s">
        <v>36</v>
      </c>
      <c r="B36" s="32">
        <v>598</v>
      </c>
      <c r="C36" s="32">
        <v>809</v>
      </c>
      <c r="D36" s="25">
        <v>1407</v>
      </c>
      <c r="E36" s="32">
        <v>532</v>
      </c>
      <c r="F36" s="32">
        <v>760</v>
      </c>
      <c r="G36" s="25">
        <v>8200</v>
      </c>
      <c r="H36" s="32">
        <v>2235</v>
      </c>
      <c r="I36" s="32">
        <v>3758</v>
      </c>
      <c r="J36" s="32">
        <v>4</v>
      </c>
      <c r="K36" s="25">
        <v>4078</v>
      </c>
      <c r="L36" s="24"/>
      <c r="M36" s="24"/>
      <c r="N36" s="24"/>
      <c r="R36" s="12"/>
    </row>
    <row r="37" spans="1:18" ht="12.75">
      <c r="A37" s="26" t="s">
        <v>37</v>
      </c>
      <c r="B37" s="27">
        <v>1840</v>
      </c>
      <c r="C37" s="27">
        <v>1272</v>
      </c>
      <c r="D37" s="27">
        <v>3112</v>
      </c>
      <c r="E37" s="27">
        <v>1733</v>
      </c>
      <c r="F37" s="27">
        <v>1207</v>
      </c>
      <c r="G37" s="27">
        <v>23923</v>
      </c>
      <c r="H37" s="28">
        <v>3052</v>
      </c>
      <c r="I37" s="28">
        <v>4997</v>
      </c>
      <c r="J37" s="28">
        <v>7</v>
      </c>
      <c r="K37" s="27">
        <v>11484</v>
      </c>
      <c r="L37" s="24"/>
      <c r="M37" s="24"/>
      <c r="N37" s="24"/>
      <c r="R37" s="12"/>
    </row>
    <row r="38" spans="1:18" ht="12.75">
      <c r="A38" s="26"/>
      <c r="B38" s="27"/>
      <c r="C38" s="27"/>
      <c r="D38" s="27"/>
      <c r="E38" s="27"/>
      <c r="F38" s="27"/>
      <c r="G38" s="27"/>
      <c r="H38" s="28"/>
      <c r="I38" s="28"/>
      <c r="J38" s="28"/>
      <c r="K38" s="27"/>
      <c r="L38" s="24"/>
      <c r="M38" s="24"/>
      <c r="N38" s="24"/>
      <c r="R38" s="12"/>
    </row>
    <row r="39" spans="1:18" ht="12.75">
      <c r="A39" s="26" t="s">
        <v>38</v>
      </c>
      <c r="B39" s="28">
        <v>3</v>
      </c>
      <c r="C39" s="28">
        <v>8</v>
      </c>
      <c r="D39" s="28">
        <v>11</v>
      </c>
      <c r="E39" s="28">
        <v>3</v>
      </c>
      <c r="F39" s="28">
        <v>8</v>
      </c>
      <c r="G39" s="28">
        <v>5280</v>
      </c>
      <c r="H39" s="28">
        <v>1400</v>
      </c>
      <c r="I39" s="28">
        <v>800</v>
      </c>
      <c r="J39" s="28">
        <v>8</v>
      </c>
      <c r="K39" s="28">
        <v>53</v>
      </c>
      <c r="L39" s="24"/>
      <c r="M39" s="24"/>
      <c r="N39" s="24"/>
      <c r="R39" s="12"/>
    </row>
    <row r="40" spans="1:18" ht="12.75">
      <c r="A40" s="1"/>
      <c r="B40" s="11"/>
      <c r="C40" s="11"/>
      <c r="D40" s="11"/>
      <c r="E40" s="11"/>
      <c r="F40" s="11"/>
      <c r="G40" s="11"/>
      <c r="H40" s="25"/>
      <c r="I40" s="25"/>
      <c r="J40" s="25"/>
      <c r="K40" s="11"/>
      <c r="L40" s="24"/>
      <c r="M40" s="24"/>
      <c r="N40" s="24"/>
      <c r="R40" s="12"/>
    </row>
    <row r="41" spans="1:18" ht="12.75">
      <c r="A41" s="1" t="s">
        <v>39</v>
      </c>
      <c r="B41" s="13">
        <v>117</v>
      </c>
      <c r="C41" s="25">
        <v>127</v>
      </c>
      <c r="D41" s="25">
        <v>244</v>
      </c>
      <c r="E41" s="13">
        <v>117</v>
      </c>
      <c r="F41" s="25">
        <v>127</v>
      </c>
      <c r="G41" s="25">
        <v>13001</v>
      </c>
      <c r="H41" s="13">
        <v>2300</v>
      </c>
      <c r="I41" s="25">
        <v>4100</v>
      </c>
      <c r="J41" s="25">
        <v>15</v>
      </c>
      <c r="K41" s="25">
        <v>985</v>
      </c>
      <c r="L41" s="24"/>
      <c r="M41" s="24"/>
      <c r="N41" s="24"/>
      <c r="R41" s="12"/>
    </row>
    <row r="42" spans="1:18" ht="12.75">
      <c r="A42" s="1" t="s">
        <v>40</v>
      </c>
      <c r="B42" s="25">
        <v>419</v>
      </c>
      <c r="C42" s="25">
        <v>9</v>
      </c>
      <c r="D42" s="25">
        <v>428</v>
      </c>
      <c r="E42" s="25">
        <v>403</v>
      </c>
      <c r="F42" s="25">
        <v>7</v>
      </c>
      <c r="G42" s="25">
        <v>33845</v>
      </c>
      <c r="H42" s="25">
        <v>2300</v>
      </c>
      <c r="I42" s="25">
        <v>3400</v>
      </c>
      <c r="J42" s="25">
        <v>6</v>
      </c>
      <c r="K42" s="25">
        <v>1154</v>
      </c>
      <c r="L42" s="24"/>
      <c r="M42" s="24"/>
      <c r="N42" s="24"/>
      <c r="R42" s="12"/>
    </row>
    <row r="43" spans="1:18" ht="12.75">
      <c r="A43" s="1" t="s">
        <v>41</v>
      </c>
      <c r="B43" s="25">
        <v>20</v>
      </c>
      <c r="C43" s="25">
        <v>46</v>
      </c>
      <c r="D43" s="25">
        <v>66</v>
      </c>
      <c r="E43" s="25">
        <v>20</v>
      </c>
      <c r="F43" s="25">
        <v>46</v>
      </c>
      <c r="G43" s="25">
        <v>37952</v>
      </c>
      <c r="H43" s="25">
        <v>18000</v>
      </c>
      <c r="I43" s="25">
        <v>22000</v>
      </c>
      <c r="J43" s="25">
        <v>35</v>
      </c>
      <c r="K43" s="25">
        <v>2700</v>
      </c>
      <c r="L43" s="24"/>
      <c r="M43" s="24"/>
      <c r="N43" s="24"/>
      <c r="R43" s="12"/>
    </row>
    <row r="44" spans="1:18" ht="12.75">
      <c r="A44" s="1" t="s">
        <v>42</v>
      </c>
      <c r="B44" s="11" t="s">
        <v>8</v>
      </c>
      <c r="C44" s="25" t="s">
        <v>8</v>
      </c>
      <c r="D44" s="25" t="s">
        <v>8</v>
      </c>
      <c r="E44" s="11" t="s">
        <v>8</v>
      </c>
      <c r="F44" s="25" t="s">
        <v>8</v>
      </c>
      <c r="G44" s="25">
        <v>3808</v>
      </c>
      <c r="H44" s="11" t="s">
        <v>8</v>
      </c>
      <c r="I44" s="25" t="s">
        <v>8</v>
      </c>
      <c r="J44" s="25">
        <v>30</v>
      </c>
      <c r="K44" s="25">
        <v>114</v>
      </c>
      <c r="L44" s="24"/>
      <c r="M44" s="24"/>
      <c r="N44" s="24"/>
      <c r="R44" s="12"/>
    </row>
    <row r="45" spans="1:18" ht="12.75">
      <c r="A45" s="1" t="s">
        <v>43</v>
      </c>
      <c r="B45" s="25">
        <v>755</v>
      </c>
      <c r="C45" s="25">
        <v>42</v>
      </c>
      <c r="D45" s="25">
        <v>797</v>
      </c>
      <c r="E45" s="25">
        <v>739</v>
      </c>
      <c r="F45" s="25">
        <v>40</v>
      </c>
      <c r="G45" s="25">
        <v>50302</v>
      </c>
      <c r="H45" s="25">
        <v>3100</v>
      </c>
      <c r="I45" s="25">
        <v>4000</v>
      </c>
      <c r="J45" s="25">
        <v>3</v>
      </c>
      <c r="K45" s="25">
        <v>2602</v>
      </c>
      <c r="L45" s="24"/>
      <c r="M45" s="24"/>
      <c r="N45" s="24"/>
      <c r="R45" s="12"/>
    </row>
    <row r="46" spans="1:18" ht="12.75">
      <c r="A46" s="1" t="s">
        <v>44</v>
      </c>
      <c r="B46" s="25" t="s">
        <v>8</v>
      </c>
      <c r="C46" s="25">
        <v>32</v>
      </c>
      <c r="D46" s="25">
        <v>32</v>
      </c>
      <c r="E46" s="25" t="s">
        <v>8</v>
      </c>
      <c r="F46" s="25">
        <v>2</v>
      </c>
      <c r="G46" s="25">
        <v>1547</v>
      </c>
      <c r="H46" s="25" t="s">
        <v>8</v>
      </c>
      <c r="I46" s="25">
        <v>8000</v>
      </c>
      <c r="J46" s="25">
        <v>14</v>
      </c>
      <c r="K46" s="25">
        <v>38</v>
      </c>
      <c r="L46" s="24"/>
      <c r="M46" s="24"/>
      <c r="N46" s="24"/>
      <c r="R46" s="12"/>
    </row>
    <row r="47" spans="1:18" ht="12.75">
      <c r="A47" s="1" t="s">
        <v>45</v>
      </c>
      <c r="B47" s="13">
        <v>4</v>
      </c>
      <c r="C47" s="25" t="s">
        <v>8</v>
      </c>
      <c r="D47" s="25">
        <v>4</v>
      </c>
      <c r="E47" s="13">
        <v>4</v>
      </c>
      <c r="F47" s="25" t="s">
        <v>8</v>
      </c>
      <c r="G47" s="25">
        <v>236</v>
      </c>
      <c r="H47" s="13">
        <v>5000</v>
      </c>
      <c r="I47" s="25" t="s">
        <v>8</v>
      </c>
      <c r="J47" s="25">
        <v>5</v>
      </c>
      <c r="K47" s="25">
        <v>21</v>
      </c>
      <c r="L47" s="24"/>
      <c r="M47" s="24"/>
      <c r="N47" s="24"/>
      <c r="R47" s="12"/>
    </row>
    <row r="48" spans="1:18" ht="12.75">
      <c r="A48" s="1" t="s">
        <v>46</v>
      </c>
      <c r="B48" s="13">
        <v>2</v>
      </c>
      <c r="C48" s="25">
        <v>2</v>
      </c>
      <c r="D48" s="25">
        <v>4</v>
      </c>
      <c r="E48" s="13">
        <v>2</v>
      </c>
      <c r="F48" s="25">
        <v>2</v>
      </c>
      <c r="G48" s="25">
        <v>2673</v>
      </c>
      <c r="H48" s="13">
        <v>2000</v>
      </c>
      <c r="I48" s="25">
        <v>8000</v>
      </c>
      <c r="J48" s="25">
        <v>2</v>
      </c>
      <c r="K48" s="25">
        <v>26</v>
      </c>
      <c r="L48" s="24"/>
      <c r="M48" s="24"/>
      <c r="N48" s="24"/>
      <c r="R48" s="12"/>
    </row>
    <row r="49" spans="1:18" ht="12.75">
      <c r="A49" s="1" t="s">
        <v>47</v>
      </c>
      <c r="B49" s="25">
        <v>22</v>
      </c>
      <c r="C49" s="25">
        <v>15</v>
      </c>
      <c r="D49" s="25">
        <v>37</v>
      </c>
      <c r="E49" s="25">
        <v>22</v>
      </c>
      <c r="F49" s="25">
        <v>15</v>
      </c>
      <c r="G49" s="25" t="s">
        <v>8</v>
      </c>
      <c r="H49" s="25">
        <v>1000</v>
      </c>
      <c r="I49" s="25">
        <v>2000</v>
      </c>
      <c r="J49" s="25" t="s">
        <v>8</v>
      </c>
      <c r="K49" s="25">
        <v>52</v>
      </c>
      <c r="L49" s="24"/>
      <c r="M49" s="24"/>
      <c r="N49" s="24"/>
      <c r="R49" s="12"/>
    </row>
    <row r="50" spans="1:18" ht="12.75">
      <c r="A50" s="26" t="s">
        <v>77</v>
      </c>
      <c r="B50" s="27">
        <f aca="true" t="shared" si="0" ref="B50:G50">SUM(B41:B49)</f>
        <v>1339</v>
      </c>
      <c r="C50" s="27">
        <f t="shared" si="0"/>
        <v>273</v>
      </c>
      <c r="D50" s="27">
        <f t="shared" si="0"/>
        <v>1612</v>
      </c>
      <c r="E50" s="27">
        <f t="shared" si="0"/>
        <v>1307</v>
      </c>
      <c r="F50" s="27">
        <f t="shared" si="0"/>
        <v>239</v>
      </c>
      <c r="G50" s="27">
        <f t="shared" si="0"/>
        <v>143364</v>
      </c>
      <c r="H50" s="28">
        <f>((H41*E41)+(H42*E42)+(H43*E43)+(H45*E45)+(H47*E47)+(H48*E48)+(H49*E49))/E50</f>
        <v>2978.5003825554704</v>
      </c>
      <c r="I50" s="28">
        <f>((I41*F41)+(I42*F42)+(I43*F43)+(I45*F45)+(I46*F46)+(I48*F48)+(I49*F49))/F50</f>
        <v>7441.422594142259</v>
      </c>
      <c r="J50" s="28">
        <f>((J41*G41)+(J42*G42)+(J43*G43)+(J44*G44)+(J45*G45)+(J46*G46)+(J47*G47)+(J48*G48))/G50</f>
        <v>14.088160207583494</v>
      </c>
      <c r="K50" s="27">
        <f>SUM(K41:K49)</f>
        <v>7692</v>
      </c>
      <c r="L50" s="24"/>
      <c r="M50" s="24"/>
      <c r="N50" s="24"/>
      <c r="R50" s="12"/>
    </row>
    <row r="51" spans="1:18" ht="12.75">
      <c r="A51" s="26"/>
      <c r="B51" s="27"/>
      <c r="C51" s="27"/>
      <c r="D51" s="27"/>
      <c r="E51" s="27"/>
      <c r="F51" s="27"/>
      <c r="G51" s="27"/>
      <c r="H51" s="28"/>
      <c r="I51" s="28"/>
      <c r="J51" s="28"/>
      <c r="K51" s="27"/>
      <c r="L51" s="24"/>
      <c r="M51" s="24"/>
      <c r="N51" s="24"/>
      <c r="R51" s="12"/>
    </row>
    <row r="52" spans="1:18" ht="12.75">
      <c r="A52" s="26" t="s">
        <v>48</v>
      </c>
      <c r="B52" s="28">
        <v>3</v>
      </c>
      <c r="C52" s="28">
        <v>1</v>
      </c>
      <c r="D52" s="28">
        <v>4</v>
      </c>
      <c r="E52" s="28">
        <v>3</v>
      </c>
      <c r="F52" s="28">
        <v>1</v>
      </c>
      <c r="G52" s="29">
        <v>2112</v>
      </c>
      <c r="H52" s="29">
        <v>3000</v>
      </c>
      <c r="I52" s="28">
        <v>9000</v>
      </c>
      <c r="J52" s="29">
        <v>5</v>
      </c>
      <c r="K52" s="28">
        <v>29</v>
      </c>
      <c r="L52" s="24"/>
      <c r="M52" s="24"/>
      <c r="N52" s="24"/>
      <c r="R52" s="12"/>
    </row>
    <row r="53" spans="1:18" ht="12.75">
      <c r="A53" s="1"/>
      <c r="B53" s="11"/>
      <c r="C53" s="11"/>
      <c r="D53" s="11"/>
      <c r="E53" s="11"/>
      <c r="F53" s="11"/>
      <c r="G53" s="11"/>
      <c r="H53" s="25"/>
      <c r="I53" s="25"/>
      <c r="J53" s="25"/>
      <c r="K53" s="11"/>
      <c r="L53" s="24"/>
      <c r="M53" s="24"/>
      <c r="N53" s="24"/>
      <c r="R53" s="12"/>
    </row>
    <row r="54" spans="1:18" ht="12.75">
      <c r="A54" s="1" t="s">
        <v>49</v>
      </c>
      <c r="B54" s="11" t="s">
        <v>8</v>
      </c>
      <c r="C54" s="25">
        <v>23</v>
      </c>
      <c r="D54" s="25">
        <v>23</v>
      </c>
      <c r="E54" s="11" t="s">
        <v>8</v>
      </c>
      <c r="F54" s="25">
        <v>21</v>
      </c>
      <c r="G54" s="25">
        <v>9752</v>
      </c>
      <c r="H54" s="11" t="s">
        <v>8</v>
      </c>
      <c r="I54" s="25">
        <v>5500</v>
      </c>
      <c r="J54" s="25">
        <v>7</v>
      </c>
      <c r="K54" s="25">
        <v>184</v>
      </c>
      <c r="L54" s="24"/>
      <c r="M54" s="24"/>
      <c r="N54" s="24"/>
      <c r="R54" s="12"/>
    </row>
    <row r="55" spans="1:18" ht="12.75">
      <c r="A55" s="1" t="s">
        <v>50</v>
      </c>
      <c r="B55" s="25">
        <v>1</v>
      </c>
      <c r="C55" s="25">
        <v>5</v>
      </c>
      <c r="D55" s="25">
        <v>6</v>
      </c>
      <c r="E55" s="25">
        <v>1</v>
      </c>
      <c r="F55" s="25">
        <v>5</v>
      </c>
      <c r="G55" s="25">
        <v>3850</v>
      </c>
      <c r="H55" s="25" t="s">
        <v>8</v>
      </c>
      <c r="I55" s="25">
        <v>3241</v>
      </c>
      <c r="J55" s="25">
        <v>3</v>
      </c>
      <c r="K55" s="25">
        <v>28</v>
      </c>
      <c r="L55" s="24"/>
      <c r="M55" s="24"/>
      <c r="N55" s="24"/>
      <c r="R55" s="12"/>
    </row>
    <row r="56" spans="1:18" ht="12.75">
      <c r="A56" s="1" t="s">
        <v>51</v>
      </c>
      <c r="B56" s="25" t="s">
        <v>8</v>
      </c>
      <c r="C56" s="25" t="s">
        <v>8</v>
      </c>
      <c r="D56" s="25" t="s">
        <v>8</v>
      </c>
      <c r="E56" s="25" t="s">
        <v>8</v>
      </c>
      <c r="F56" s="25" t="s">
        <v>8</v>
      </c>
      <c r="G56" s="25">
        <v>24600</v>
      </c>
      <c r="H56" s="25" t="s">
        <v>8</v>
      </c>
      <c r="I56" s="25" t="s">
        <v>8</v>
      </c>
      <c r="J56" s="25">
        <v>6</v>
      </c>
      <c r="K56" s="25">
        <v>148</v>
      </c>
      <c r="L56" s="24"/>
      <c r="M56" s="24"/>
      <c r="N56" s="24"/>
      <c r="R56" s="12"/>
    </row>
    <row r="57" spans="1:18" ht="12.75">
      <c r="A57" s="1" t="s">
        <v>52</v>
      </c>
      <c r="B57" s="25">
        <v>16</v>
      </c>
      <c r="C57" s="25">
        <v>6</v>
      </c>
      <c r="D57" s="25">
        <v>22</v>
      </c>
      <c r="E57" s="25">
        <v>16</v>
      </c>
      <c r="F57" s="25">
        <v>6</v>
      </c>
      <c r="G57" s="25">
        <v>3100</v>
      </c>
      <c r="H57" s="25">
        <v>1100</v>
      </c>
      <c r="I57" s="25">
        <v>4200</v>
      </c>
      <c r="J57" s="25">
        <v>10</v>
      </c>
      <c r="K57" s="25">
        <v>74</v>
      </c>
      <c r="L57" s="24"/>
      <c r="M57" s="24"/>
      <c r="N57" s="24"/>
      <c r="R57" s="12"/>
    </row>
    <row r="58" spans="1:18" ht="12.75">
      <c r="A58" s="1" t="s">
        <v>53</v>
      </c>
      <c r="B58" s="25">
        <v>13</v>
      </c>
      <c r="C58" s="25">
        <v>4</v>
      </c>
      <c r="D58" s="25">
        <v>17</v>
      </c>
      <c r="E58" s="25">
        <v>13</v>
      </c>
      <c r="F58" s="25">
        <v>4</v>
      </c>
      <c r="G58" s="25">
        <v>6692</v>
      </c>
      <c r="H58" s="25">
        <v>1400</v>
      </c>
      <c r="I58" s="25">
        <v>5000</v>
      </c>
      <c r="J58" s="25">
        <v>13</v>
      </c>
      <c r="K58" s="25">
        <v>125</v>
      </c>
      <c r="L58" s="24"/>
      <c r="M58" s="24"/>
      <c r="N58" s="24"/>
      <c r="R58" s="12"/>
    </row>
    <row r="59" spans="1:18" s="31" customFormat="1" ht="12.75">
      <c r="A59" s="26" t="s">
        <v>54</v>
      </c>
      <c r="B59" s="27">
        <v>30</v>
      </c>
      <c r="C59" s="27">
        <v>38</v>
      </c>
      <c r="D59" s="27">
        <v>68</v>
      </c>
      <c r="E59" s="27">
        <v>30</v>
      </c>
      <c r="F59" s="27">
        <v>36</v>
      </c>
      <c r="G59" s="27">
        <v>47994</v>
      </c>
      <c r="H59" s="28">
        <v>1193</v>
      </c>
      <c r="I59" s="28">
        <v>4914</v>
      </c>
      <c r="J59" s="28">
        <v>7</v>
      </c>
      <c r="K59" s="27">
        <v>559</v>
      </c>
      <c r="L59" s="30"/>
      <c r="M59" s="30"/>
      <c r="N59" s="30"/>
      <c r="R59" s="37"/>
    </row>
    <row r="60" spans="1:18" ht="12.75">
      <c r="A60" s="1"/>
      <c r="B60" s="11"/>
      <c r="C60" s="11"/>
      <c r="D60" s="11"/>
      <c r="E60" s="11"/>
      <c r="F60" s="11"/>
      <c r="G60" s="11"/>
      <c r="H60" s="25"/>
      <c r="I60" s="25"/>
      <c r="J60" s="25"/>
      <c r="K60" s="11"/>
      <c r="L60" s="24"/>
      <c r="M60" s="24"/>
      <c r="N60" s="24"/>
      <c r="R60" s="12"/>
    </row>
    <row r="61" spans="1:18" ht="12.75">
      <c r="A61" s="1" t="s">
        <v>55</v>
      </c>
      <c r="B61" s="25">
        <v>1402</v>
      </c>
      <c r="C61" s="25">
        <v>317</v>
      </c>
      <c r="D61" s="25">
        <v>1719</v>
      </c>
      <c r="E61" s="25">
        <v>1400</v>
      </c>
      <c r="F61" s="25">
        <v>80</v>
      </c>
      <c r="G61" s="25">
        <v>7600</v>
      </c>
      <c r="H61" s="25">
        <v>1500</v>
      </c>
      <c r="I61" s="25">
        <v>5000</v>
      </c>
      <c r="J61" s="25">
        <v>8</v>
      </c>
      <c r="K61" s="25">
        <v>2561</v>
      </c>
      <c r="L61" s="24"/>
      <c r="M61" s="24"/>
      <c r="N61" s="24"/>
      <c r="R61" s="12"/>
    </row>
    <row r="62" spans="1:18" ht="12.75">
      <c r="A62" s="1" t="s">
        <v>56</v>
      </c>
      <c r="B62" s="25">
        <v>674</v>
      </c>
      <c r="C62" s="25">
        <v>184</v>
      </c>
      <c r="D62" s="25">
        <v>858</v>
      </c>
      <c r="E62" s="25">
        <v>598</v>
      </c>
      <c r="F62" s="25">
        <v>180</v>
      </c>
      <c r="G62" s="25">
        <v>750</v>
      </c>
      <c r="H62" s="25">
        <v>2300</v>
      </c>
      <c r="I62" s="25">
        <v>4600</v>
      </c>
      <c r="J62" s="25">
        <v>10</v>
      </c>
      <c r="K62" s="25">
        <v>2211</v>
      </c>
      <c r="L62" s="24"/>
      <c r="M62" s="24"/>
      <c r="N62" s="24"/>
      <c r="R62" s="12"/>
    </row>
    <row r="63" spans="1:18" ht="12.75">
      <c r="A63" s="1" t="s">
        <v>57</v>
      </c>
      <c r="B63" s="25">
        <v>123</v>
      </c>
      <c r="C63" s="25">
        <v>292</v>
      </c>
      <c r="D63" s="25">
        <v>415</v>
      </c>
      <c r="E63" s="25">
        <v>85</v>
      </c>
      <c r="F63" s="25">
        <v>289</v>
      </c>
      <c r="G63" s="25">
        <v>13376</v>
      </c>
      <c r="H63" s="25">
        <v>500</v>
      </c>
      <c r="I63" s="25">
        <v>2500</v>
      </c>
      <c r="J63" s="25">
        <v>3</v>
      </c>
      <c r="K63" s="25">
        <v>805</v>
      </c>
      <c r="L63" s="24"/>
      <c r="M63" s="24"/>
      <c r="N63" s="24"/>
      <c r="R63" s="12"/>
    </row>
    <row r="64" spans="1:18" s="31" customFormat="1" ht="12.75">
      <c r="A64" s="26" t="s">
        <v>58</v>
      </c>
      <c r="B64" s="27">
        <v>2199</v>
      </c>
      <c r="C64" s="27">
        <v>793</v>
      </c>
      <c r="D64" s="27">
        <v>2992</v>
      </c>
      <c r="E64" s="27">
        <v>2083</v>
      </c>
      <c r="F64" s="27">
        <v>549</v>
      </c>
      <c r="G64" s="27">
        <v>21726</v>
      </c>
      <c r="H64" s="28">
        <v>1689</v>
      </c>
      <c r="I64" s="28">
        <v>3553</v>
      </c>
      <c r="J64" s="28">
        <v>5</v>
      </c>
      <c r="K64" s="27">
        <v>5577</v>
      </c>
      <c r="L64" s="30"/>
      <c r="M64" s="30"/>
      <c r="N64" s="30"/>
      <c r="R64" s="37"/>
    </row>
    <row r="65" spans="1:18" ht="12.75">
      <c r="A65" s="1"/>
      <c r="B65" s="11"/>
      <c r="C65" s="11"/>
      <c r="D65" s="11"/>
      <c r="E65" s="11"/>
      <c r="F65" s="11"/>
      <c r="G65" s="11"/>
      <c r="H65" s="25"/>
      <c r="I65" s="25"/>
      <c r="J65" s="25"/>
      <c r="K65" s="11"/>
      <c r="L65" s="24"/>
      <c r="M65" s="24"/>
      <c r="N65" s="24"/>
      <c r="R65" s="12"/>
    </row>
    <row r="66" spans="1:18" s="31" customFormat="1" ht="12.75">
      <c r="A66" s="26" t="s">
        <v>59</v>
      </c>
      <c r="B66" s="28" t="s">
        <v>8</v>
      </c>
      <c r="C66" s="28">
        <v>97</v>
      </c>
      <c r="D66" s="28">
        <v>97</v>
      </c>
      <c r="E66" s="28" t="s">
        <v>8</v>
      </c>
      <c r="F66" s="28">
        <v>74</v>
      </c>
      <c r="G66" s="28">
        <v>861</v>
      </c>
      <c r="H66" s="28" t="s">
        <v>8</v>
      </c>
      <c r="I66" s="28">
        <v>7600</v>
      </c>
      <c r="J66" s="28">
        <v>8</v>
      </c>
      <c r="K66" s="28">
        <v>569</v>
      </c>
      <c r="L66" s="30"/>
      <c r="M66" s="30"/>
      <c r="N66" s="30"/>
      <c r="R66" s="37"/>
    </row>
    <row r="67" spans="1:19" ht="12.75">
      <c r="A67" s="1"/>
      <c r="B67" s="11"/>
      <c r="C67" s="11"/>
      <c r="D67" s="11"/>
      <c r="E67" s="11"/>
      <c r="F67" s="11"/>
      <c r="G67" s="11"/>
      <c r="H67" s="25"/>
      <c r="I67" s="25"/>
      <c r="J67" s="25"/>
      <c r="K67" s="11"/>
      <c r="L67" s="24"/>
      <c r="M67" s="24"/>
      <c r="N67" s="24"/>
      <c r="R67" s="12"/>
      <c r="S67" s="21"/>
    </row>
    <row r="68" spans="1:19" ht="12.75">
      <c r="A68" s="1" t="s">
        <v>60</v>
      </c>
      <c r="B68" s="11" t="s">
        <v>8</v>
      </c>
      <c r="C68" s="25">
        <v>40</v>
      </c>
      <c r="D68" s="25">
        <v>40</v>
      </c>
      <c r="E68" s="11" t="s">
        <v>8</v>
      </c>
      <c r="F68" s="25">
        <v>40</v>
      </c>
      <c r="G68" s="25">
        <v>1000</v>
      </c>
      <c r="H68" s="11" t="s">
        <v>8</v>
      </c>
      <c r="I68" s="25">
        <v>5000</v>
      </c>
      <c r="J68" s="25">
        <v>10</v>
      </c>
      <c r="K68" s="25">
        <v>210</v>
      </c>
      <c r="L68" s="24"/>
      <c r="M68" s="24"/>
      <c r="N68" s="24"/>
      <c r="R68" s="12"/>
      <c r="S68" s="21"/>
    </row>
    <row r="69" spans="1:18" ht="12.75">
      <c r="A69" s="1" t="s">
        <v>61</v>
      </c>
      <c r="B69" s="13">
        <v>6800</v>
      </c>
      <c r="C69" s="25">
        <v>185</v>
      </c>
      <c r="D69" s="25">
        <v>6985</v>
      </c>
      <c r="E69" s="13">
        <v>6700</v>
      </c>
      <c r="F69" s="25">
        <v>170</v>
      </c>
      <c r="G69" s="25">
        <v>15000</v>
      </c>
      <c r="H69" s="13">
        <v>4104</v>
      </c>
      <c r="I69" s="25">
        <v>5000</v>
      </c>
      <c r="J69" s="25">
        <v>10</v>
      </c>
      <c r="K69" s="25">
        <v>28496</v>
      </c>
      <c r="L69" s="24"/>
      <c r="M69" s="24"/>
      <c r="N69" s="24"/>
      <c r="R69" s="12"/>
    </row>
    <row r="70" spans="1:18" s="31" customFormat="1" ht="12.75">
      <c r="A70" s="26" t="s">
        <v>62</v>
      </c>
      <c r="B70" s="29">
        <v>6800</v>
      </c>
      <c r="C70" s="27">
        <v>225</v>
      </c>
      <c r="D70" s="27">
        <v>7025</v>
      </c>
      <c r="E70" s="29">
        <v>6700</v>
      </c>
      <c r="F70" s="27">
        <v>210</v>
      </c>
      <c r="G70" s="27">
        <v>16000</v>
      </c>
      <c r="H70" s="29">
        <v>4104</v>
      </c>
      <c r="I70" s="28">
        <v>5000</v>
      </c>
      <c r="J70" s="28">
        <v>10</v>
      </c>
      <c r="K70" s="27">
        <v>28706</v>
      </c>
      <c r="L70" s="30"/>
      <c r="M70" s="30"/>
      <c r="N70" s="30"/>
      <c r="R70" s="37"/>
    </row>
    <row r="71" spans="1:18" ht="12.75">
      <c r="A71" s="1"/>
      <c r="B71" s="11"/>
      <c r="C71" s="11"/>
      <c r="D71" s="11"/>
      <c r="E71" s="11"/>
      <c r="F71" s="11"/>
      <c r="G71" s="11"/>
      <c r="H71" s="25"/>
      <c r="I71" s="25"/>
      <c r="J71" s="25"/>
      <c r="K71" s="11"/>
      <c r="L71" s="24"/>
      <c r="M71" s="24"/>
      <c r="N71" s="24"/>
      <c r="R71" s="12"/>
    </row>
    <row r="72" spans="1:18" ht="12.75">
      <c r="A72" s="1" t="s">
        <v>63</v>
      </c>
      <c r="B72" s="11" t="s">
        <v>8</v>
      </c>
      <c r="C72" s="25">
        <v>65</v>
      </c>
      <c r="D72" s="25">
        <v>65</v>
      </c>
      <c r="E72" s="11" t="s">
        <v>8</v>
      </c>
      <c r="F72" s="25">
        <v>50</v>
      </c>
      <c r="G72" s="11" t="s">
        <v>8</v>
      </c>
      <c r="H72" s="11" t="s">
        <v>8</v>
      </c>
      <c r="I72" s="25">
        <v>6560</v>
      </c>
      <c r="J72" s="11" t="s">
        <v>8</v>
      </c>
      <c r="K72" s="25">
        <v>328</v>
      </c>
      <c r="L72" s="24"/>
      <c r="M72" s="24"/>
      <c r="N72" s="24"/>
      <c r="R72" s="12"/>
    </row>
    <row r="73" spans="1:18" ht="12.75">
      <c r="A73" s="1" t="s">
        <v>64</v>
      </c>
      <c r="B73" s="11" t="s">
        <v>8</v>
      </c>
      <c r="C73" s="25" t="s">
        <v>8</v>
      </c>
      <c r="D73" s="25" t="s">
        <v>8</v>
      </c>
      <c r="E73" s="11" t="s">
        <v>8</v>
      </c>
      <c r="F73" s="25" t="s">
        <v>8</v>
      </c>
      <c r="G73" s="11" t="s">
        <v>8</v>
      </c>
      <c r="H73" s="11" t="s">
        <v>8</v>
      </c>
      <c r="I73" s="25" t="s">
        <v>8</v>
      </c>
      <c r="J73" s="11" t="s">
        <v>8</v>
      </c>
      <c r="K73" s="25" t="s">
        <v>8</v>
      </c>
      <c r="L73" s="24"/>
      <c r="M73" s="24"/>
      <c r="N73" s="24"/>
      <c r="R73" s="12"/>
    </row>
    <row r="74" spans="1:18" ht="12.75">
      <c r="A74" s="1" t="s">
        <v>65</v>
      </c>
      <c r="B74" s="25">
        <v>10</v>
      </c>
      <c r="C74" s="25">
        <v>39</v>
      </c>
      <c r="D74" s="25">
        <v>49</v>
      </c>
      <c r="E74" s="25">
        <v>9</v>
      </c>
      <c r="F74" s="25">
        <v>38</v>
      </c>
      <c r="G74" s="25">
        <v>3753</v>
      </c>
      <c r="H74" s="25">
        <v>1000</v>
      </c>
      <c r="I74" s="25">
        <v>5000</v>
      </c>
      <c r="J74" s="25" t="s">
        <v>8</v>
      </c>
      <c r="K74" s="25">
        <v>199</v>
      </c>
      <c r="L74" s="24"/>
      <c r="M74" s="24"/>
      <c r="N74" s="24"/>
      <c r="R74" s="12"/>
    </row>
    <row r="75" spans="1:18" ht="12.75">
      <c r="A75" s="1" t="s">
        <v>66</v>
      </c>
      <c r="B75" s="13">
        <v>280</v>
      </c>
      <c r="C75" s="25">
        <v>1220</v>
      </c>
      <c r="D75" s="25">
        <v>1500</v>
      </c>
      <c r="E75" s="13">
        <v>280</v>
      </c>
      <c r="F75" s="25">
        <v>1220</v>
      </c>
      <c r="G75" s="25">
        <v>25000</v>
      </c>
      <c r="H75" s="13">
        <v>1600</v>
      </c>
      <c r="I75" s="25">
        <v>4500</v>
      </c>
      <c r="J75" s="13">
        <v>7</v>
      </c>
      <c r="K75" s="25">
        <v>6113</v>
      </c>
      <c r="L75" s="24"/>
      <c r="M75" s="24"/>
      <c r="N75" s="24"/>
      <c r="R75" s="12"/>
    </row>
    <row r="76" spans="1:18" ht="12.75">
      <c r="A76" s="1" t="s">
        <v>67</v>
      </c>
      <c r="B76" s="25" t="s">
        <v>8</v>
      </c>
      <c r="C76" s="25" t="s">
        <v>8</v>
      </c>
      <c r="D76" s="25" t="s">
        <v>8</v>
      </c>
      <c r="E76" s="25" t="s">
        <v>8</v>
      </c>
      <c r="F76" s="25" t="s">
        <v>8</v>
      </c>
      <c r="G76" s="25">
        <v>4035</v>
      </c>
      <c r="H76" s="25" t="s">
        <v>8</v>
      </c>
      <c r="I76" s="25" t="s">
        <v>8</v>
      </c>
      <c r="J76" s="25">
        <v>7</v>
      </c>
      <c r="K76" s="25">
        <v>28</v>
      </c>
      <c r="L76" s="24"/>
      <c r="M76" s="24"/>
      <c r="N76" s="24"/>
      <c r="R76" s="12"/>
    </row>
    <row r="77" spans="1:18" ht="12.75">
      <c r="A77" s="1" t="s">
        <v>68</v>
      </c>
      <c r="B77" s="25">
        <v>811</v>
      </c>
      <c r="C77" s="25">
        <v>699</v>
      </c>
      <c r="D77" s="25">
        <v>1510</v>
      </c>
      <c r="E77" s="25">
        <v>805</v>
      </c>
      <c r="F77" s="25">
        <v>692</v>
      </c>
      <c r="G77" s="25">
        <v>57626</v>
      </c>
      <c r="H77" s="25">
        <v>2400</v>
      </c>
      <c r="I77" s="25">
        <v>3900</v>
      </c>
      <c r="J77" s="25">
        <v>10</v>
      </c>
      <c r="K77" s="25">
        <v>5207</v>
      </c>
      <c r="L77" s="24"/>
      <c r="M77" s="24"/>
      <c r="N77" s="24"/>
      <c r="R77" s="12"/>
    </row>
    <row r="78" spans="1:18" ht="12.75">
      <c r="A78" s="1" t="s">
        <v>69</v>
      </c>
      <c r="B78" s="13">
        <v>37</v>
      </c>
      <c r="C78" s="25">
        <v>71</v>
      </c>
      <c r="D78" s="25">
        <v>108</v>
      </c>
      <c r="E78" s="13">
        <v>37</v>
      </c>
      <c r="F78" s="25">
        <v>71</v>
      </c>
      <c r="G78" s="11" t="s">
        <v>8</v>
      </c>
      <c r="H78" s="13">
        <v>2200</v>
      </c>
      <c r="I78" s="25">
        <v>6000</v>
      </c>
      <c r="J78" s="11" t="s">
        <v>8</v>
      </c>
      <c r="K78" s="25">
        <v>507</v>
      </c>
      <c r="L78" s="24"/>
      <c r="M78" s="24"/>
      <c r="N78" s="24"/>
      <c r="R78" s="12"/>
    </row>
    <row r="79" spans="1:18" ht="12.75">
      <c r="A79" s="1" t="s">
        <v>70</v>
      </c>
      <c r="B79" s="13">
        <v>12</v>
      </c>
      <c r="C79" s="25">
        <v>24</v>
      </c>
      <c r="D79" s="25">
        <v>36</v>
      </c>
      <c r="E79" s="13">
        <v>12</v>
      </c>
      <c r="F79" s="25">
        <v>24</v>
      </c>
      <c r="G79" s="11" t="s">
        <v>8</v>
      </c>
      <c r="H79" s="13">
        <v>1575</v>
      </c>
      <c r="I79" s="25">
        <v>5750</v>
      </c>
      <c r="J79" s="11" t="s">
        <v>8</v>
      </c>
      <c r="K79" s="25">
        <v>157</v>
      </c>
      <c r="L79" s="24"/>
      <c r="M79" s="24"/>
      <c r="N79" s="24"/>
      <c r="R79" s="12"/>
    </row>
    <row r="80" spans="1:18" s="31" customFormat="1" ht="12.75">
      <c r="A80" s="26" t="s">
        <v>78</v>
      </c>
      <c r="B80" s="27">
        <v>1150</v>
      </c>
      <c r="C80" s="27">
        <v>2118</v>
      </c>
      <c r="D80" s="27">
        <v>3268</v>
      </c>
      <c r="E80" s="27">
        <v>1143</v>
      </c>
      <c r="F80" s="27">
        <v>2095</v>
      </c>
      <c r="G80" s="27">
        <v>90414</v>
      </c>
      <c r="H80" s="28">
        <v>2178</v>
      </c>
      <c r="I80" s="28">
        <v>4425</v>
      </c>
      <c r="J80" s="28">
        <v>9</v>
      </c>
      <c r="K80" s="27">
        <v>12539</v>
      </c>
      <c r="L80" s="30"/>
      <c r="M80" s="30"/>
      <c r="N80" s="30"/>
      <c r="R80" s="37"/>
    </row>
    <row r="81" spans="1:18" ht="12.75">
      <c r="A81" s="1"/>
      <c r="B81" s="11"/>
      <c r="C81" s="11"/>
      <c r="D81" s="11"/>
      <c r="E81" s="11"/>
      <c r="F81" s="11"/>
      <c r="G81" s="11"/>
      <c r="H81" s="25"/>
      <c r="I81" s="25"/>
      <c r="J81" s="25"/>
      <c r="K81" s="11"/>
      <c r="L81" s="24"/>
      <c r="M81" s="24"/>
      <c r="N81" s="24"/>
      <c r="R81" s="12"/>
    </row>
    <row r="82" spans="1:18" ht="12.75">
      <c r="A82" s="1" t="s">
        <v>71</v>
      </c>
      <c r="B82" s="25" t="s">
        <v>8</v>
      </c>
      <c r="C82" s="25" t="s">
        <v>8</v>
      </c>
      <c r="D82" s="25" t="s">
        <v>8</v>
      </c>
      <c r="E82" s="25" t="s">
        <v>8</v>
      </c>
      <c r="F82" s="25" t="s">
        <v>8</v>
      </c>
      <c r="G82" s="25">
        <v>3300</v>
      </c>
      <c r="H82" s="25" t="s">
        <v>8</v>
      </c>
      <c r="I82" s="25" t="s">
        <v>8</v>
      </c>
      <c r="J82" s="25">
        <v>4</v>
      </c>
      <c r="K82" s="25">
        <v>13</v>
      </c>
      <c r="L82" s="24"/>
      <c r="M82" s="24"/>
      <c r="N82" s="24"/>
      <c r="R82" s="12"/>
    </row>
    <row r="83" spans="1:18" ht="12.75">
      <c r="A83" s="1" t="s">
        <v>72</v>
      </c>
      <c r="B83" s="25" t="s">
        <v>8</v>
      </c>
      <c r="C83" s="25">
        <v>3</v>
      </c>
      <c r="D83" s="25">
        <v>3</v>
      </c>
      <c r="E83" s="25" t="s">
        <v>8</v>
      </c>
      <c r="F83" s="25">
        <v>3</v>
      </c>
      <c r="G83" s="25">
        <v>4330</v>
      </c>
      <c r="H83" s="25" t="s">
        <v>8</v>
      </c>
      <c r="I83" s="25">
        <v>1000</v>
      </c>
      <c r="J83" s="25">
        <v>5</v>
      </c>
      <c r="K83" s="25">
        <v>25</v>
      </c>
      <c r="L83" s="24"/>
      <c r="M83" s="24"/>
      <c r="N83" s="24"/>
      <c r="R83" s="12"/>
    </row>
    <row r="84" spans="1:18" s="31" customFormat="1" ht="12.75">
      <c r="A84" s="26" t="s">
        <v>73</v>
      </c>
      <c r="B84" s="27" t="s">
        <v>8</v>
      </c>
      <c r="C84" s="27">
        <v>3</v>
      </c>
      <c r="D84" s="27">
        <v>3</v>
      </c>
      <c r="E84" s="27" t="s">
        <v>8</v>
      </c>
      <c r="F84" s="27">
        <v>3</v>
      </c>
      <c r="G84" s="27">
        <v>7630</v>
      </c>
      <c r="H84" s="28" t="s">
        <v>8</v>
      </c>
      <c r="I84" s="28">
        <v>1000</v>
      </c>
      <c r="J84" s="28">
        <v>5</v>
      </c>
      <c r="K84" s="27">
        <v>38</v>
      </c>
      <c r="L84" s="30"/>
      <c r="M84" s="30"/>
      <c r="N84" s="30"/>
      <c r="R84" s="37"/>
    </row>
    <row r="85" spans="1:18" ht="12.75">
      <c r="A85" s="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24"/>
      <c r="M85" s="24"/>
      <c r="N85" s="24"/>
      <c r="R85" s="12"/>
    </row>
    <row r="86" spans="1:18" ht="13.5" thickBot="1">
      <c r="A86" s="33" t="s">
        <v>74</v>
      </c>
      <c r="B86" s="14">
        <f aca="true" t="shared" si="1" ref="B86:G86">SUM(B13:B17,B22:B26,B31,B37:B39,B50:B52,B59,B64:B66,B70,B80,B84)</f>
        <v>19717</v>
      </c>
      <c r="C86" s="14">
        <f t="shared" si="1"/>
        <v>8944</v>
      </c>
      <c r="D86" s="14">
        <f t="shared" si="1"/>
        <v>28661</v>
      </c>
      <c r="E86" s="14">
        <f t="shared" si="1"/>
        <v>19280</v>
      </c>
      <c r="F86" s="14">
        <f t="shared" si="1"/>
        <v>8321</v>
      </c>
      <c r="G86" s="14">
        <f t="shared" si="1"/>
        <v>549758</v>
      </c>
      <c r="H86" s="14">
        <f>((H13*E13)+(H17*E17)+(H22*E22)+(H24*E24)+(H26*E26)+(H31*E31)+(H37*E37)+(H39*E39)+(H50*E50)+(H52*E52)+(H59*E59)+(H64*E64)+(H70*E70)+(H80*E80))/E86</f>
        <v>3158.29367219917</v>
      </c>
      <c r="I86" s="14">
        <f>((I13*F13)+(I24*F24)+(I26*F26)+(I31*F31)+(I37*F37)+(I39*F39)+(I50*F50)+(I52*F52)+(I59*F59)+(I64*F64)+(I66*F66)+(I70*F70)+(I80*F80)+(I84*F84))/F86</f>
        <v>5615.545607499099</v>
      </c>
      <c r="J86" s="14">
        <f>((J13*G13)+(J15*G15)+(J17*G17)+(J22*G22)+(J24*G24)+(J26*G26)+(J31*G31)+(J37*G37)+(J39*G39)+(J50*G50)+(J52*G52)+(J59*G59)+(J64*G64)+(J66*G66)+(J70*G70)+(J80*G80)+(J84*G84))/G86</f>
        <v>13.813779881329603</v>
      </c>
      <c r="K86" s="14">
        <f>SUM(K13:K17,K22:K26,K31,K37:K39,K50:K52,K59,K64:K66,K70,K80,K84)</f>
        <v>115182</v>
      </c>
      <c r="L86" s="24"/>
      <c r="M86" s="24"/>
      <c r="N86" s="24"/>
      <c r="R86" s="12"/>
    </row>
    <row r="87" spans="1:18" ht="12.75">
      <c r="A87" s="34"/>
      <c r="D87" s="35"/>
      <c r="E87" s="35"/>
      <c r="R87" s="12"/>
    </row>
    <row r="88" ht="12.75">
      <c r="R88" s="12"/>
    </row>
    <row r="89" spans="5:18" ht="12.75">
      <c r="E89" s="36"/>
      <c r="R89" s="12"/>
    </row>
  </sheetData>
  <mergeCells count="7">
    <mergeCell ref="E7:F7"/>
    <mergeCell ref="H7:I7"/>
    <mergeCell ref="G5:G8"/>
    <mergeCell ref="A1:K1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2005-02-03T07:53:51Z</cp:lastPrinted>
  <dcterms:created xsi:type="dcterms:W3CDTF">2003-08-07T08:19:34Z</dcterms:created>
  <dcterms:modified xsi:type="dcterms:W3CDTF">2005-02-03T08:15:04Z</dcterms:modified>
  <cp:category/>
  <cp:version/>
  <cp:contentType/>
  <cp:contentStatus/>
</cp:coreProperties>
</file>