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585" windowWidth="10380" windowHeight="5820" activeTab="0"/>
  </bookViews>
  <sheets>
    <sheet name="34.1" sheetId="1" r:id="rId1"/>
    <sheet name="34.2" sheetId="2" r:id="rId2"/>
    <sheet name="34.3" sheetId="3" r:id="rId3"/>
    <sheet name="34.4" sheetId="4" r:id="rId4"/>
    <sheet name="34.5" sheetId="5" r:id="rId5"/>
    <sheet name="34.6" sheetId="6" r:id="rId6"/>
    <sheet name="34.7" sheetId="7" r:id="rId7"/>
    <sheet name="34.8" sheetId="8" r:id="rId8"/>
    <sheet name="34.9" sheetId="9" r:id="rId9"/>
  </sheets>
  <definedNames>
    <definedName name="\A" localSheetId="0">'34.1'!#REF!</definedName>
    <definedName name="\A" localSheetId="1">'34.2'!#REF!</definedName>
    <definedName name="\A" localSheetId="4">'34.5'!#REF!</definedName>
    <definedName name="\A" localSheetId="6">'34.7'!#REF!</definedName>
    <definedName name="\A" localSheetId="7">'34.8'!#REF!</definedName>
    <definedName name="\A">'34.3'!#REF!</definedName>
    <definedName name="\C" localSheetId="0">'34.1'!#REF!</definedName>
    <definedName name="\C" localSheetId="1">'34.2'!#REF!</definedName>
    <definedName name="\C" localSheetId="4">'34.5'!#REF!</definedName>
    <definedName name="\C" localSheetId="6">'34.7'!#REF!</definedName>
    <definedName name="\C" localSheetId="7">'34.8'!#REF!</definedName>
    <definedName name="\C">'34.3'!#REF!</definedName>
    <definedName name="\G" localSheetId="0">'34.1'!#REF!</definedName>
    <definedName name="\G" localSheetId="1">'34.2'!#REF!</definedName>
    <definedName name="\G" localSheetId="4">'34.5'!#REF!</definedName>
    <definedName name="\G" localSheetId="6">'34.7'!#REF!</definedName>
    <definedName name="\G" localSheetId="7">'34.8'!#REF!</definedName>
    <definedName name="\G">'34.3'!#REF!</definedName>
    <definedName name="\I" localSheetId="0">'34.1'!#REF!</definedName>
    <definedName name="\I" localSheetId="1">'34.2'!#REF!</definedName>
    <definedName name="\I" localSheetId="4">'34.5'!#REF!</definedName>
    <definedName name="\I" localSheetId="6">'34.7'!#REF!</definedName>
    <definedName name="\I" localSheetId="7">'34.8'!#REF!</definedName>
    <definedName name="\I">'34.3'!#REF!</definedName>
    <definedName name="\L" localSheetId="0">'34.1'!#REF!</definedName>
    <definedName name="\L" localSheetId="1">'34.2'!#REF!</definedName>
    <definedName name="\L" localSheetId="4">'34.5'!#REF!</definedName>
    <definedName name="\L" localSheetId="6">'34.7'!#REF!</definedName>
    <definedName name="\L" localSheetId="7">'34.8'!#REF!</definedName>
    <definedName name="\L">'34.3'!#REF!</definedName>
    <definedName name="\N" localSheetId="6">'34.7'!#REF!</definedName>
    <definedName name="\N" localSheetId="7">'34.8'!#REF!</definedName>
    <definedName name="\N">'34.5'!#REF!</definedName>
    <definedName name="_xlnm.Print_Area" localSheetId="5">'34.6'!$A$1:$G$12</definedName>
    <definedName name="Imprimir_área_IM" localSheetId="0">'34.1'!#REF!</definedName>
    <definedName name="Imprimir_área_IM" localSheetId="1">'34.2'!$A$3:$K$16</definedName>
    <definedName name="Imprimir_área_IM" localSheetId="2">'34.3'!#REF!</definedName>
    <definedName name="Imprimir_área_IM" localSheetId="4">'34.5'!#REF!</definedName>
    <definedName name="Imprimir_área_IM" localSheetId="6">'34.7'!#REF!</definedName>
    <definedName name="Imprimir_área_IM" localSheetId="7">'34.8'!#REF!</definedName>
    <definedName name="Imprimir_área_IM" localSheetId="8">'34.9'!#REF!</definedName>
    <definedName name="Imprimir_área_IM">'34.6'!$A$3:$G$16</definedName>
  </definedNames>
  <calcPr fullCalcOnLoad="1"/>
</workbook>
</file>

<file path=xl/sharedStrings.xml><?xml version="1.0" encoding="utf-8"?>
<sst xmlns="http://schemas.openxmlformats.org/spreadsheetml/2006/main" count="292" uniqueCount="101">
  <si>
    <t xml:space="preserve">       1997</t>
  </si>
  <si>
    <t xml:space="preserve">       1998</t>
  </si>
  <si>
    <t>Fuentes de financiación</t>
  </si>
  <si>
    <t>Valor</t>
  </si>
  <si>
    <t>%</t>
  </si>
  <si>
    <t xml:space="preserve"> Banca comercial</t>
  </si>
  <si>
    <t xml:space="preserve"> Cajas de Ahorro</t>
  </si>
  <si>
    <t xml:space="preserve"> Cajas Rurales/Coop. de crédito</t>
  </si>
  <si>
    <t xml:space="preserve"> Crédito oficial y otros</t>
  </si>
  <si>
    <t xml:space="preserve"> Cajas de Ahorros</t>
  </si>
  <si>
    <t xml:space="preserve"> Cooperativas</t>
  </si>
  <si>
    <t>Objeto</t>
  </si>
  <si>
    <t xml:space="preserve"> Sanidad vegetal y animal</t>
  </si>
  <si>
    <t xml:space="preserve"> Infraestructura agraria y equipamiento rural</t>
  </si>
  <si>
    <t xml:space="preserve"> Infraestructura de regadío</t>
  </si>
  <si>
    <t xml:space="preserve"> Reparación de daños catastróficos</t>
  </si>
  <si>
    <t xml:space="preserve"> Investigación agraria y alimentaria</t>
  </si>
  <si>
    <t xml:space="preserve"> Regulación de producciones y mercados</t>
  </si>
  <si>
    <t xml:space="preserve"> Ordenación alimentaria</t>
  </si>
  <si>
    <t xml:space="preserve"> Administración y apoyo técnico</t>
  </si>
  <si>
    <t xml:space="preserve"> Otras inversiones</t>
  </si>
  <si>
    <t xml:space="preserve"> Investigación pesquera</t>
  </si>
  <si>
    <t xml:space="preserve"> Orientación del consumo pesquero</t>
  </si>
  <si>
    <t>Concepto</t>
  </si>
  <si>
    <t>1997</t>
  </si>
  <si>
    <t>1998</t>
  </si>
  <si>
    <t xml:space="preserve"> Adaptación de capacidades de la flota</t>
  </si>
  <si>
    <t xml:space="preserve"> Reorientación de la actividad pesquera</t>
  </si>
  <si>
    <t xml:space="preserve"> Comercialización y transformación de los productos </t>
  </si>
  <si>
    <t xml:space="preserve"> pesqueros</t>
  </si>
  <si>
    <t xml:space="preserve"> Ayudas a la producción y mercado</t>
  </si>
  <si>
    <t xml:space="preserve"> Ayudas a la Cruz Roja del Mar</t>
  </si>
  <si>
    <t xml:space="preserve"> Ayudas a las Cofradías de Pescadores</t>
  </si>
  <si>
    <t xml:space="preserve"> Paralización temporal de la flota</t>
  </si>
  <si>
    <t xml:space="preserve"> Paralización definitiva</t>
  </si>
  <si>
    <t xml:space="preserve"> Ayudas financieras e imdennizaciones</t>
  </si>
  <si>
    <t xml:space="preserve"> Cuotas a Organismos internacionales</t>
  </si>
  <si>
    <t xml:space="preserve">       1999</t>
  </si>
  <si>
    <t xml:space="preserve"> Mejora de los sistemas y medios de producción</t>
  </si>
  <si>
    <t xml:space="preserve"> Sistemas de gestión, estudios y asistencia técnica</t>
  </si>
  <si>
    <t xml:space="preserve"> Investigación y experimentación agraria y alimentaria</t>
  </si>
  <si>
    <t xml:space="preserve"> Formación para el desarrollo rural</t>
  </si>
  <si>
    <t xml:space="preserve"> Ordenación y mejora de la producción agraria</t>
  </si>
  <si>
    <t xml:space="preserve"> Reproducción y selección animal</t>
  </si>
  <si>
    <t xml:space="preserve"> Medidas de acompañamiento de la P.A.C.</t>
  </si>
  <si>
    <t xml:space="preserve"> Reestructuración de sectores productivos</t>
  </si>
  <si>
    <t xml:space="preserve"> Ayudas a la producción y a los mercados agrarios</t>
  </si>
  <si>
    <t xml:space="preserve"> Fomento del régimen contractual en agricultura</t>
  </si>
  <si>
    <t xml:space="preserve"> Compensación de rentas agrarias</t>
  </si>
  <si>
    <t xml:space="preserve"> Seguros agrarios</t>
  </si>
  <si>
    <t xml:space="preserve"> Convenios de información estadística y Red Contable</t>
  </si>
  <si>
    <t xml:space="preserve"> Cuotas a Organismos Internacionales</t>
  </si>
  <si>
    <t xml:space="preserve"> Ayudas a las Organizaciones Profesionales Agrarias</t>
  </si>
  <si>
    <t xml:space="preserve"> Control y gestión de las ayudas comunitarias</t>
  </si>
  <si>
    <t xml:space="preserve"> Diversificación de la economía rural</t>
  </si>
  <si>
    <t xml:space="preserve"> Otras subvenciones</t>
  </si>
  <si>
    <t>FINANCIACION AGRARIA</t>
  </si>
  <si>
    <t xml:space="preserve"> 1997</t>
  </si>
  <si>
    <t xml:space="preserve"> 1998</t>
  </si>
  <si>
    <t xml:space="preserve"> 1999</t>
  </si>
  <si>
    <t>–</t>
  </si>
  <si>
    <t xml:space="preserve"> Inversión pública (MAPA)</t>
  </si>
  <si>
    <t>TOTAL</t>
  </si>
  <si>
    <t xml:space="preserve"> Inversión privada sector agrario</t>
  </si>
  <si>
    <t xml:space="preserve"> Inversión privada industria agroalimentaria</t>
  </si>
  <si>
    <t xml:space="preserve"> Otras fuentes de Crédito oficial, otros</t>
  </si>
  <si>
    <t xml:space="preserve"> Formación náutico-pesquera</t>
  </si>
  <si>
    <t>Millones de euros</t>
  </si>
  <si>
    <t>Saldos a 31 de diciembre de cada año</t>
  </si>
  <si>
    <t>Millones de pesetas</t>
  </si>
  <si>
    <t>Miles de millones de pesetas</t>
  </si>
  <si>
    <t>Miles de euros</t>
  </si>
  <si>
    <t xml:space="preserve"> Mejora de las estructuras agrarias</t>
  </si>
  <si>
    <t xml:space="preserve"> Medidas de acompañamiento de la PAC</t>
  </si>
  <si>
    <t xml:space="preserve"> Nuevas ayudas de desarrollo rural</t>
  </si>
  <si>
    <t xml:space="preserve"> Desarrollo rural</t>
  </si>
  <si>
    <t xml:space="preserve"> Apoyo financiero por los daños de sequía</t>
  </si>
  <si>
    <t xml:space="preserve"> Regulación de los mercados agrarios</t>
  </si>
  <si>
    <t xml:space="preserve"> Información estadística y red contable</t>
  </si>
  <si>
    <t xml:space="preserve"> Acondicionamiento y conservación de las zonas marinas</t>
  </si>
  <si>
    <t>Adquisición y asistencia de medios de investigación y vigilancia</t>
  </si>
  <si>
    <t xml:space="preserve"> Renovación y reestructuración de la flota pesquera</t>
  </si>
  <si>
    <t xml:space="preserve"> Acuicultura y cultivos marinos</t>
  </si>
  <si>
    <t>Fuente: Banco de España</t>
  </si>
  <si>
    <t>Se incluye únicamente el crédito destinado a actividades productivas partiendo de los saldos a 31 de diciembe.</t>
  </si>
  <si>
    <t xml:space="preserve"> Ayudas al asociacionismo y al sector comercial</t>
  </si>
  <si>
    <t xml:space="preserve"> Acciones piloto de pesca experimental</t>
  </si>
  <si>
    <t xml:space="preserve"> Fomento de la industria agroalimentaria</t>
  </si>
  <si>
    <t xml:space="preserve"> Apoyo financiero por daños de sequía</t>
  </si>
  <si>
    <t xml:space="preserve"> Fomento del cooperativismo </t>
  </si>
  <si>
    <t xml:space="preserve"> Fomento del asociacionismo</t>
  </si>
  <si>
    <t xml:space="preserve"> Fomento del cooperativismo</t>
  </si>
  <si>
    <t xml:space="preserve"> 34.1.  EVOLUCION DEL ENDEUDAMIENTO DEL SECTOR AGRARIO</t>
  </si>
  <si>
    <t xml:space="preserve"> 34.2.  EVOLUCION DEL CREDITO BANCARIO DESTINADO A INDUSTRIAS AGRARIAS Y ALIMENTARIAS</t>
  </si>
  <si>
    <t xml:space="preserve"> 34.3.  EVOLUCION DEL ENDEUDAMIENTO DEL SECTOR AGRARIO E INDUSTRIAL AGRARIO Y ALIMENTARIO</t>
  </si>
  <si>
    <t xml:space="preserve"> 34.5.  INVERSIONES: Inversiones reales del MAPA en los Sectores Agrario y Alimentario</t>
  </si>
  <si>
    <t xml:space="preserve"> 34.6.  INVERSIONES: Inversión total del sector agrario e industria agroalimentaria</t>
  </si>
  <si>
    <t xml:space="preserve"> 34.7.  INVERSIONES: Inversiones reales del MAPA en el Sector Pesquero</t>
  </si>
  <si>
    <t xml:space="preserve"> 34.8.  SUBVENCIONES: Subvenciones del MAPA en el sector pesquero</t>
  </si>
  <si>
    <t xml:space="preserve"> 34.9.  ENDEUDAMIENTO DEL SECTOR PESQUERO </t>
  </si>
  <si>
    <t xml:space="preserve"> 34.4.  SUBVENCIONES: Subvenciones del MAPA en los sectores agrario y alimentario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</si>
</sst>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_);\(#,##0.0\)"/>
    <numFmt numFmtId="174" formatCode="#,##0.00_);\(#,##0.00\)"/>
    <numFmt numFmtId="175" formatCode="0.0"/>
    <numFmt numFmtId="176" formatCode="#,##0.0"/>
  </numFmts>
  <fonts count="7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173" fontId="0" fillId="0" borderId="0" xfId="19" applyFont="1">
      <alignment/>
      <protection/>
    </xf>
    <xf numFmtId="173" fontId="0" fillId="0" borderId="0" xfId="22" applyFont="1">
      <alignment/>
      <protection/>
    </xf>
    <xf numFmtId="173" fontId="0" fillId="0" borderId="0" xfId="24" applyFont="1">
      <alignment/>
      <protection/>
    </xf>
    <xf numFmtId="172" fontId="0" fillId="0" borderId="0" xfId="24" applyNumberFormat="1" applyFont="1" applyProtection="1">
      <alignment/>
      <protection/>
    </xf>
    <xf numFmtId="173" fontId="0" fillId="0" borderId="0" xfId="23" applyFont="1">
      <alignment/>
      <protection/>
    </xf>
    <xf numFmtId="173" fontId="0" fillId="0" borderId="0" xfId="23" applyNumberFormat="1" applyFont="1" applyProtection="1">
      <alignment/>
      <protection/>
    </xf>
    <xf numFmtId="174" fontId="0" fillId="0" borderId="0" xfId="23" applyNumberFormat="1" applyFont="1" applyProtection="1">
      <alignment/>
      <protection/>
    </xf>
    <xf numFmtId="172" fontId="0" fillId="0" borderId="0" xfId="23" applyNumberFormat="1" applyFont="1" applyProtection="1">
      <alignment/>
      <protection/>
    </xf>
    <xf numFmtId="173" fontId="0" fillId="0" borderId="0" xfId="21" applyFont="1">
      <alignment/>
      <protection/>
    </xf>
    <xf numFmtId="173" fontId="0" fillId="0" borderId="0" xfId="21" applyFont="1" applyAlignment="1">
      <alignment horizontal="center"/>
      <protection/>
    </xf>
    <xf numFmtId="172" fontId="0" fillId="0" borderId="0" xfId="21" applyNumberFormat="1" applyFont="1" applyProtection="1">
      <alignment/>
      <protection/>
    </xf>
    <xf numFmtId="174" fontId="0" fillId="0" borderId="0" xfId="21" applyNumberFormat="1" applyFont="1" applyProtection="1">
      <alignment/>
      <protection/>
    </xf>
    <xf numFmtId="173" fontId="0" fillId="0" borderId="1" xfId="19" applyFont="1" applyBorder="1" applyAlignment="1">
      <alignment horizontal="center"/>
      <protection/>
    </xf>
    <xf numFmtId="173" fontId="0" fillId="0" borderId="2" xfId="19" applyFont="1" applyBorder="1">
      <alignment/>
      <protection/>
    </xf>
    <xf numFmtId="173" fontId="0" fillId="0" borderId="3" xfId="19" applyFont="1" applyBorder="1">
      <alignment/>
      <protection/>
    </xf>
    <xf numFmtId="173" fontId="0" fillId="0" borderId="4" xfId="19" applyFont="1" applyBorder="1">
      <alignment/>
      <protection/>
    </xf>
    <xf numFmtId="0" fontId="0" fillId="0" borderId="4" xfId="19" applyNumberFormat="1" applyFont="1" applyBorder="1" applyAlignment="1">
      <alignment horizontal="right"/>
      <protection/>
    </xf>
    <xf numFmtId="173" fontId="0" fillId="0" borderId="1" xfId="20" applyFont="1" applyBorder="1" applyAlignment="1">
      <alignment horizontal="center"/>
      <protection/>
    </xf>
    <xf numFmtId="173" fontId="0" fillId="0" borderId="2" xfId="20" applyFont="1" applyBorder="1">
      <alignment/>
      <protection/>
    </xf>
    <xf numFmtId="172" fontId="0" fillId="0" borderId="2" xfId="20" applyNumberFormat="1" applyFont="1" applyBorder="1" applyProtection="1">
      <alignment/>
      <protection/>
    </xf>
    <xf numFmtId="173" fontId="0" fillId="0" borderId="1" xfId="21" applyFont="1" applyBorder="1" applyAlignment="1">
      <alignment horizontal="center"/>
      <protection/>
    </xf>
    <xf numFmtId="173" fontId="0" fillId="0" borderId="2" xfId="21" applyFont="1" applyBorder="1">
      <alignment/>
      <protection/>
    </xf>
    <xf numFmtId="173" fontId="0" fillId="0" borderId="1" xfId="22" applyFont="1" applyBorder="1" applyAlignment="1">
      <alignment horizontal="center"/>
      <protection/>
    </xf>
    <xf numFmtId="173" fontId="0" fillId="0" borderId="2" xfId="22" applyFont="1" applyBorder="1">
      <alignment/>
      <protection/>
    </xf>
    <xf numFmtId="173" fontId="0" fillId="0" borderId="3" xfId="22" applyFont="1" applyBorder="1">
      <alignment/>
      <protection/>
    </xf>
    <xf numFmtId="173" fontId="0" fillId="0" borderId="4" xfId="22" applyFont="1" applyBorder="1">
      <alignment/>
      <protection/>
    </xf>
    <xf numFmtId="172" fontId="0" fillId="0" borderId="3" xfId="22" applyNumberFormat="1" applyFont="1" applyBorder="1" applyProtection="1">
      <alignment/>
      <protection/>
    </xf>
    <xf numFmtId="173" fontId="0" fillId="0" borderId="1" xfId="23" applyFont="1" applyBorder="1" applyAlignment="1">
      <alignment horizontal="center"/>
      <protection/>
    </xf>
    <xf numFmtId="173" fontId="0" fillId="0" borderId="2" xfId="23" applyFont="1" applyBorder="1">
      <alignment/>
      <protection/>
    </xf>
    <xf numFmtId="173" fontId="0" fillId="0" borderId="3" xfId="23" applyFont="1" applyBorder="1" applyAlignment="1">
      <alignment horizontal="center"/>
      <protection/>
    </xf>
    <xf numFmtId="173" fontId="0" fillId="0" borderId="4" xfId="23" applyFont="1" applyBorder="1" applyAlignment="1">
      <alignment horizontal="center"/>
      <protection/>
    </xf>
    <xf numFmtId="173" fontId="0" fillId="0" borderId="1" xfId="24" applyFont="1" applyBorder="1" applyAlignment="1">
      <alignment horizontal="center"/>
      <protection/>
    </xf>
    <xf numFmtId="173" fontId="0" fillId="0" borderId="2" xfId="24" applyFont="1" applyBorder="1">
      <alignment/>
      <protection/>
    </xf>
    <xf numFmtId="173" fontId="0" fillId="0" borderId="3" xfId="24" applyNumberFormat="1" applyFont="1" applyBorder="1" applyProtection="1">
      <alignment/>
      <protection/>
    </xf>
    <xf numFmtId="173" fontId="0" fillId="0" borderId="4" xfId="24" applyNumberFormat="1" applyFont="1" applyBorder="1" applyProtection="1">
      <alignment/>
      <protection/>
    </xf>
    <xf numFmtId="173" fontId="3" fillId="0" borderId="0" xfId="19" applyFont="1" applyAlignment="1">
      <alignment horizontal="center"/>
      <protection/>
    </xf>
    <xf numFmtId="173" fontId="4" fillId="0" borderId="0" xfId="19" applyFont="1">
      <alignment/>
      <protection/>
    </xf>
    <xf numFmtId="173" fontId="4" fillId="0" borderId="0" xfId="24" applyFont="1">
      <alignment/>
      <protection/>
    </xf>
    <xf numFmtId="173" fontId="4" fillId="0" borderId="0" xfId="23" applyFont="1">
      <alignment/>
      <protection/>
    </xf>
    <xf numFmtId="173" fontId="4" fillId="0" borderId="0" xfId="22" applyFont="1">
      <alignment/>
      <protection/>
    </xf>
    <xf numFmtId="173" fontId="4" fillId="0" borderId="0" xfId="21" applyFont="1">
      <alignment/>
      <protection/>
    </xf>
    <xf numFmtId="0" fontId="4" fillId="0" borderId="0" xfId="0" applyFont="1" applyAlignment="1">
      <alignment/>
    </xf>
    <xf numFmtId="173" fontId="6" fillId="0" borderId="0" xfId="19" applyFont="1">
      <alignment/>
      <protection/>
    </xf>
    <xf numFmtId="173" fontId="6" fillId="0" borderId="0" xfId="24" applyFont="1">
      <alignment/>
      <protection/>
    </xf>
    <xf numFmtId="173" fontId="6" fillId="0" borderId="0" xfId="23" applyFont="1">
      <alignment/>
      <protection/>
    </xf>
    <xf numFmtId="173" fontId="6" fillId="0" borderId="0" xfId="22" applyFont="1">
      <alignment/>
      <protection/>
    </xf>
    <xf numFmtId="173" fontId="6" fillId="0" borderId="0" xfId="21" applyFont="1">
      <alignment/>
      <protection/>
    </xf>
    <xf numFmtId="173" fontId="5" fillId="0" borderId="0" xfId="20" applyFont="1" applyAlignment="1">
      <alignment horizontal="center"/>
      <protection/>
    </xf>
    <xf numFmtId="0" fontId="6" fillId="0" borderId="0" xfId="0" applyFont="1" applyAlignment="1">
      <alignment/>
    </xf>
    <xf numFmtId="173" fontId="0" fillId="0" borderId="5" xfId="19" applyFont="1" applyBorder="1" applyAlignment="1">
      <alignment horizontal="center"/>
      <protection/>
    </xf>
    <xf numFmtId="173" fontId="0" fillId="0" borderId="6" xfId="19" applyFont="1" applyBorder="1" applyAlignment="1">
      <alignment horizontal="center"/>
      <protection/>
    </xf>
    <xf numFmtId="173" fontId="0" fillId="0" borderId="3" xfId="19" applyFont="1" applyBorder="1" applyAlignment="1">
      <alignment horizontal="center"/>
      <protection/>
    </xf>
    <xf numFmtId="173" fontId="0" fillId="0" borderId="4" xfId="19" applyFont="1" applyBorder="1" applyAlignment="1">
      <alignment horizontal="center"/>
      <protection/>
    </xf>
    <xf numFmtId="173" fontId="0" fillId="0" borderId="7" xfId="19" applyFont="1" applyBorder="1">
      <alignment/>
      <protection/>
    </xf>
    <xf numFmtId="173" fontId="0" fillId="0" borderId="8" xfId="19" applyFont="1" applyBorder="1">
      <alignment/>
      <protection/>
    </xf>
    <xf numFmtId="173" fontId="0" fillId="0" borderId="9" xfId="19" applyFont="1" applyBorder="1">
      <alignment/>
      <protection/>
    </xf>
    <xf numFmtId="173" fontId="2" fillId="0" borderId="10" xfId="19" applyFont="1" applyBorder="1">
      <alignment/>
      <protection/>
    </xf>
    <xf numFmtId="173" fontId="2" fillId="0" borderId="11" xfId="19" applyFont="1" applyBorder="1">
      <alignment/>
      <protection/>
    </xf>
    <xf numFmtId="175" fontId="2" fillId="0" borderId="12" xfId="19" applyNumberFormat="1" applyFont="1" applyBorder="1" applyAlignment="1">
      <alignment horizontal="right"/>
      <protection/>
    </xf>
    <xf numFmtId="173" fontId="2" fillId="0" borderId="12" xfId="19" applyFont="1" applyBorder="1">
      <alignment/>
      <protection/>
    </xf>
    <xf numFmtId="173" fontId="0" fillId="0" borderId="3" xfId="20" applyNumberFormat="1" applyFont="1" applyBorder="1" applyAlignment="1" applyProtection="1">
      <alignment horizontal="right"/>
      <protection/>
    </xf>
    <xf numFmtId="174" fontId="0" fillId="0" borderId="3" xfId="20" applyNumberFormat="1" applyFont="1" applyBorder="1" applyAlignment="1" applyProtection="1">
      <alignment horizontal="right"/>
      <protection/>
    </xf>
    <xf numFmtId="174" fontId="0" fillId="0" borderId="4" xfId="20" applyNumberFormat="1" applyFont="1" applyBorder="1" applyAlignment="1" applyProtection="1">
      <alignment horizontal="right"/>
      <protection/>
    </xf>
    <xf numFmtId="173" fontId="0" fillId="0" borderId="3" xfId="20" applyFont="1" applyBorder="1" applyAlignment="1">
      <alignment horizontal="right"/>
      <protection/>
    </xf>
    <xf numFmtId="173" fontId="0" fillId="0" borderId="3" xfId="20" applyFont="1" applyBorder="1" applyAlignment="1" quotePrefix="1">
      <alignment horizontal="right"/>
      <protection/>
    </xf>
    <xf numFmtId="173" fontId="0" fillId="0" borderId="5" xfId="20" applyFont="1" applyBorder="1" applyAlignment="1">
      <alignment horizontal="center"/>
      <protection/>
    </xf>
    <xf numFmtId="173" fontId="0" fillId="0" borderId="6" xfId="20" applyFont="1" applyBorder="1" applyAlignment="1">
      <alignment horizontal="center"/>
      <protection/>
    </xf>
    <xf numFmtId="173" fontId="0" fillId="0" borderId="7" xfId="20" applyFont="1" applyBorder="1">
      <alignment/>
      <protection/>
    </xf>
    <xf numFmtId="173" fontId="0" fillId="0" borderId="8" xfId="20" applyNumberFormat="1" applyFont="1" applyBorder="1" applyAlignment="1" applyProtection="1">
      <alignment horizontal="right"/>
      <protection/>
    </xf>
    <xf numFmtId="174" fontId="0" fillId="0" borderId="8" xfId="20" applyNumberFormat="1" applyFont="1" applyBorder="1" applyAlignment="1" applyProtection="1">
      <alignment horizontal="right"/>
      <protection/>
    </xf>
    <xf numFmtId="174" fontId="0" fillId="0" borderId="9" xfId="20" applyNumberFormat="1" applyFont="1" applyBorder="1" applyAlignment="1" applyProtection="1">
      <alignment horizontal="right"/>
      <protection/>
    </xf>
    <xf numFmtId="173" fontId="2" fillId="0" borderId="10" xfId="20" applyFont="1" applyBorder="1">
      <alignment/>
      <protection/>
    </xf>
    <xf numFmtId="173" fontId="2" fillId="0" borderId="11" xfId="20" applyNumberFormat="1" applyFont="1" applyBorder="1" applyAlignment="1" applyProtection="1">
      <alignment horizontal="right"/>
      <protection/>
    </xf>
    <xf numFmtId="174" fontId="2" fillId="0" borderId="11" xfId="20" applyNumberFormat="1" applyFont="1" applyBorder="1" applyAlignment="1" applyProtection="1">
      <alignment horizontal="right"/>
      <protection/>
    </xf>
    <xf numFmtId="174" fontId="2" fillId="0" borderId="12" xfId="20" applyNumberFormat="1" applyFont="1" applyBorder="1" applyAlignment="1" applyProtection="1">
      <alignment horizontal="right"/>
      <protection/>
    </xf>
    <xf numFmtId="174" fontId="0" fillId="0" borderId="3" xfId="21" applyNumberFormat="1" applyFont="1" applyBorder="1" applyAlignment="1" applyProtection="1">
      <alignment horizontal="right"/>
      <protection/>
    </xf>
    <xf numFmtId="174" fontId="0" fillId="0" borderId="4" xfId="21" applyNumberFormat="1" applyFont="1" applyBorder="1" applyAlignment="1" applyProtection="1">
      <alignment horizontal="right"/>
      <protection/>
    </xf>
    <xf numFmtId="173" fontId="0" fillId="0" borderId="5" xfId="21" applyFont="1" applyBorder="1" applyAlignment="1">
      <alignment horizontal="center"/>
      <protection/>
    </xf>
    <xf numFmtId="173" fontId="0" fillId="0" borderId="6" xfId="21" applyFont="1" applyBorder="1" applyAlignment="1">
      <alignment horizontal="center"/>
      <protection/>
    </xf>
    <xf numFmtId="173" fontId="0" fillId="0" borderId="7" xfId="21" applyFont="1" applyBorder="1">
      <alignment/>
      <protection/>
    </xf>
    <xf numFmtId="174" fontId="0" fillId="0" borderId="9" xfId="21" applyNumberFormat="1" applyFont="1" applyBorder="1" applyAlignment="1" applyProtection="1">
      <alignment horizontal="right"/>
      <protection/>
    </xf>
    <xf numFmtId="173" fontId="2" fillId="0" borderId="10" xfId="21" applyFont="1" applyBorder="1">
      <alignment/>
      <protection/>
    </xf>
    <xf numFmtId="174" fontId="2" fillId="0" borderId="12" xfId="21" applyNumberFormat="1" applyFont="1" applyBorder="1" applyAlignment="1" applyProtection="1">
      <alignment horizontal="right"/>
      <protection/>
    </xf>
    <xf numFmtId="173" fontId="0" fillId="0" borderId="5" xfId="22" applyFont="1" applyBorder="1" applyAlignment="1">
      <alignment horizontal="center"/>
      <protection/>
    </xf>
    <xf numFmtId="173" fontId="0" fillId="0" borderId="6" xfId="22" applyFont="1" applyBorder="1" applyAlignment="1">
      <alignment horizontal="center"/>
      <protection/>
    </xf>
    <xf numFmtId="173" fontId="0" fillId="0" borderId="7" xfId="22" applyFont="1" applyBorder="1">
      <alignment/>
      <protection/>
    </xf>
    <xf numFmtId="172" fontId="0" fillId="0" borderId="8" xfId="22" applyNumberFormat="1" applyFont="1" applyBorder="1" applyProtection="1">
      <alignment/>
      <protection/>
    </xf>
    <xf numFmtId="173" fontId="0" fillId="0" borderId="8" xfId="22" applyFont="1" applyBorder="1">
      <alignment/>
      <protection/>
    </xf>
    <xf numFmtId="173" fontId="0" fillId="0" borderId="9" xfId="22" applyFont="1" applyBorder="1">
      <alignment/>
      <protection/>
    </xf>
    <xf numFmtId="173" fontId="2" fillId="0" borderId="10" xfId="22" applyFont="1" applyBorder="1">
      <alignment/>
      <protection/>
    </xf>
    <xf numFmtId="172" fontId="2" fillId="0" borderId="11" xfId="22" applyNumberFormat="1" applyFont="1" applyBorder="1" applyProtection="1">
      <alignment/>
      <protection/>
    </xf>
    <xf numFmtId="173" fontId="2" fillId="0" borderId="11" xfId="22" applyFont="1" applyBorder="1">
      <alignment/>
      <protection/>
    </xf>
    <xf numFmtId="173" fontId="2" fillId="0" borderId="12" xfId="22" applyFont="1" applyBorder="1">
      <alignment/>
      <protection/>
    </xf>
    <xf numFmtId="173" fontId="0" fillId="0" borderId="3" xfId="23" applyNumberFormat="1" applyFont="1" applyBorder="1" applyAlignment="1" applyProtection="1">
      <alignment horizontal="right"/>
      <protection/>
    </xf>
    <xf numFmtId="174" fontId="0" fillId="0" borderId="4" xfId="23" applyNumberFormat="1" applyFont="1" applyBorder="1" applyAlignment="1" applyProtection="1">
      <alignment horizontal="right"/>
      <protection/>
    </xf>
    <xf numFmtId="173" fontId="0" fillId="0" borderId="3" xfId="23" applyFont="1" applyBorder="1" applyAlignment="1">
      <alignment horizontal="right"/>
      <protection/>
    </xf>
    <xf numFmtId="173" fontId="0" fillId="0" borderId="4" xfId="23" applyFont="1" applyBorder="1" applyAlignment="1">
      <alignment horizontal="right"/>
      <protection/>
    </xf>
    <xf numFmtId="173" fontId="0" fillId="0" borderId="5" xfId="23" applyFont="1" applyBorder="1" applyAlignment="1">
      <alignment horizontal="center"/>
      <protection/>
    </xf>
    <xf numFmtId="1" fontId="0" fillId="0" borderId="6" xfId="23" applyNumberFormat="1" applyFont="1" applyBorder="1" applyAlignment="1">
      <alignment horizontal="center"/>
      <protection/>
    </xf>
    <xf numFmtId="173" fontId="0" fillId="0" borderId="7" xfId="23" applyFont="1" applyBorder="1">
      <alignment/>
      <protection/>
    </xf>
    <xf numFmtId="173" fontId="0" fillId="0" borderId="8" xfId="23" applyNumberFormat="1" applyFont="1" applyBorder="1" applyAlignment="1" applyProtection="1">
      <alignment horizontal="right"/>
      <protection/>
    </xf>
    <xf numFmtId="174" fontId="0" fillId="0" borderId="9" xfId="23" applyNumberFormat="1" applyFont="1" applyBorder="1" applyAlignment="1" applyProtection="1">
      <alignment horizontal="right"/>
      <protection/>
    </xf>
    <xf numFmtId="173" fontId="2" fillId="0" borderId="10" xfId="23" applyFont="1" applyBorder="1">
      <alignment/>
      <protection/>
    </xf>
    <xf numFmtId="173" fontId="2" fillId="0" borderId="11" xfId="23" applyNumberFormat="1" applyFont="1" applyBorder="1" applyAlignment="1" applyProtection="1">
      <alignment horizontal="right"/>
      <protection/>
    </xf>
    <xf numFmtId="173" fontId="2" fillId="0" borderId="12" xfId="23" applyNumberFormat="1" applyFont="1" applyBorder="1" applyAlignment="1" applyProtection="1">
      <alignment horizontal="right"/>
      <protection/>
    </xf>
    <xf numFmtId="173" fontId="0" fillId="0" borderId="8" xfId="23" applyFont="1" applyBorder="1" applyAlignment="1">
      <alignment horizontal="right"/>
      <protection/>
    </xf>
    <xf numFmtId="173" fontId="0" fillId="0" borderId="9" xfId="23" applyFont="1" applyBorder="1" applyAlignment="1">
      <alignment horizontal="right"/>
      <protection/>
    </xf>
    <xf numFmtId="173" fontId="2" fillId="0" borderId="11" xfId="23" applyFont="1" applyBorder="1" applyAlignment="1">
      <alignment horizontal="right"/>
      <protection/>
    </xf>
    <xf numFmtId="173" fontId="2" fillId="0" borderId="12" xfId="23" applyFont="1" applyBorder="1" applyAlignment="1">
      <alignment horizontal="right"/>
      <protection/>
    </xf>
    <xf numFmtId="173" fontId="0" fillId="0" borderId="5" xfId="24" applyFont="1" applyBorder="1" applyAlignment="1">
      <alignment horizontal="center"/>
      <protection/>
    </xf>
    <xf numFmtId="173" fontId="0" fillId="0" borderId="6" xfId="24" applyFont="1" applyBorder="1" applyAlignment="1">
      <alignment horizontal="center"/>
      <protection/>
    </xf>
    <xf numFmtId="173" fontId="0" fillId="0" borderId="7" xfId="24" applyFont="1" applyBorder="1">
      <alignment/>
      <protection/>
    </xf>
    <xf numFmtId="173" fontId="0" fillId="0" borderId="8" xfId="24" applyNumberFormat="1" applyFont="1" applyBorder="1" applyProtection="1">
      <alignment/>
      <protection/>
    </xf>
    <xf numFmtId="173" fontId="0" fillId="0" borderId="9" xfId="24" applyNumberFormat="1" applyFont="1" applyBorder="1" applyProtection="1">
      <alignment/>
      <protection/>
    </xf>
    <xf numFmtId="173" fontId="2" fillId="0" borderId="10" xfId="24" applyFont="1" applyBorder="1">
      <alignment/>
      <protection/>
    </xf>
    <xf numFmtId="173" fontId="2" fillId="0" borderId="11" xfId="24" applyNumberFormat="1" applyFont="1" applyBorder="1" applyProtection="1">
      <alignment/>
      <protection/>
    </xf>
    <xf numFmtId="173" fontId="2" fillId="0" borderId="12" xfId="24" applyNumberFormat="1" applyFont="1" applyBorder="1" applyProtection="1">
      <alignment/>
      <protection/>
    </xf>
    <xf numFmtId="173" fontId="5" fillId="0" borderId="0" xfId="19" applyFont="1" applyAlignment="1">
      <alignment horizontal="center"/>
      <protection/>
    </xf>
    <xf numFmtId="173" fontId="5" fillId="0" borderId="0" xfId="23" applyFont="1" applyAlignment="1">
      <alignment horizontal="center"/>
      <protection/>
    </xf>
    <xf numFmtId="173" fontId="5" fillId="0" borderId="0" xfId="24" applyFont="1" applyAlignment="1">
      <alignment horizontal="center"/>
      <protection/>
    </xf>
    <xf numFmtId="175" fontId="0" fillId="0" borderId="9" xfId="19" applyNumberFormat="1" applyFont="1" applyBorder="1">
      <alignment/>
      <protection/>
    </xf>
    <xf numFmtId="173" fontId="0" fillId="0" borderId="13" xfId="19" applyFont="1" applyBorder="1" applyAlignment="1">
      <alignment horizontal="center"/>
      <protection/>
    </xf>
    <xf numFmtId="175" fontId="0" fillId="0" borderId="4" xfId="19" applyNumberFormat="1" applyFont="1" applyBorder="1" applyAlignment="1">
      <alignment horizontal="right"/>
      <protection/>
    </xf>
    <xf numFmtId="173" fontId="0" fillId="0" borderId="14" xfId="19" applyFont="1" applyBorder="1" applyAlignment="1">
      <alignment horizontal="center"/>
      <protection/>
    </xf>
    <xf numFmtId="173" fontId="0" fillId="0" borderId="14" xfId="20" applyFont="1" applyBorder="1" applyAlignment="1">
      <alignment horizontal="center"/>
      <protection/>
    </xf>
    <xf numFmtId="173" fontId="0" fillId="0" borderId="0" xfId="21" applyFont="1" applyAlignment="1">
      <alignment horizontal="right"/>
      <protection/>
    </xf>
    <xf numFmtId="173" fontId="6" fillId="0" borderId="15" xfId="22" applyFont="1" applyBorder="1">
      <alignment/>
      <protection/>
    </xf>
    <xf numFmtId="173" fontId="6" fillId="0" borderId="16" xfId="22" applyFont="1" applyBorder="1">
      <alignment/>
      <protection/>
    </xf>
    <xf numFmtId="173" fontId="0" fillId="0" borderId="13" xfId="23" applyFont="1" applyBorder="1" applyAlignment="1">
      <alignment horizontal="center"/>
      <protection/>
    </xf>
    <xf numFmtId="173" fontId="0" fillId="0" borderId="14" xfId="23" applyFont="1" applyBorder="1" applyAlignment="1">
      <alignment horizontal="center"/>
      <protection/>
    </xf>
    <xf numFmtId="172" fontId="0" fillId="0" borderId="5" xfId="19" applyNumberFormat="1" applyFont="1" applyBorder="1" applyAlignment="1">
      <alignment horizontal="center"/>
      <protection/>
    </xf>
    <xf numFmtId="173" fontId="0" fillId="0" borderId="3" xfId="23" applyNumberFormat="1" applyFont="1" applyBorder="1" applyAlignment="1">
      <alignment horizontal="right"/>
      <protection/>
    </xf>
    <xf numFmtId="173" fontId="0" fillId="0" borderId="8" xfId="19" applyNumberFormat="1" applyFont="1" applyBorder="1">
      <alignment/>
      <protection/>
    </xf>
    <xf numFmtId="173" fontId="0" fillId="0" borderId="3" xfId="19" applyNumberFormat="1" applyFont="1" applyBorder="1">
      <alignment/>
      <protection/>
    </xf>
    <xf numFmtId="173" fontId="2" fillId="0" borderId="11" xfId="19" applyNumberFormat="1" applyFont="1" applyBorder="1">
      <alignment/>
      <protection/>
    </xf>
    <xf numFmtId="173" fontId="0" fillId="0" borderId="3" xfId="20" applyNumberFormat="1" applyFont="1" applyBorder="1" applyAlignment="1" quotePrefix="1">
      <alignment horizontal="right"/>
      <protection/>
    </xf>
    <xf numFmtId="173" fontId="0" fillId="0" borderId="8" xfId="21" applyNumberFormat="1" applyFont="1" applyBorder="1" applyAlignment="1" applyProtection="1">
      <alignment horizontal="right"/>
      <protection/>
    </xf>
    <xf numFmtId="173" fontId="0" fillId="0" borderId="3" xfId="21" applyNumberFormat="1" applyFont="1" applyBorder="1" applyAlignment="1" applyProtection="1">
      <alignment horizontal="right"/>
      <protection/>
    </xf>
    <xf numFmtId="173" fontId="0" fillId="0" borderId="3" xfId="21" applyNumberFormat="1" applyFont="1" applyBorder="1" applyAlignment="1">
      <alignment horizontal="right"/>
      <protection/>
    </xf>
    <xf numFmtId="173" fontId="2" fillId="0" borderId="11" xfId="21" applyNumberFormat="1" applyFont="1" applyBorder="1" applyAlignment="1" applyProtection="1">
      <alignment horizontal="right"/>
      <protection/>
    </xf>
    <xf numFmtId="173" fontId="0" fillId="0" borderId="0" xfId="21" applyNumberFormat="1" applyFont="1">
      <alignment/>
      <protection/>
    </xf>
    <xf numFmtId="173" fontId="0" fillId="0" borderId="2" xfId="21" applyNumberFormat="1" applyFont="1" applyBorder="1" applyAlignment="1" applyProtection="1">
      <alignment horizontal="right"/>
      <protection/>
    </xf>
    <xf numFmtId="175" fontId="0" fillId="0" borderId="0" xfId="0" applyNumberFormat="1" applyAlignment="1">
      <alignment/>
    </xf>
    <xf numFmtId="173" fontId="0" fillId="0" borderId="2" xfId="20" applyFont="1" applyFill="1" applyBorder="1">
      <alignment/>
      <protection/>
    </xf>
    <xf numFmtId="173" fontId="0" fillId="0" borderId="3" xfId="20" applyNumberFormat="1" applyFont="1" applyFill="1" applyBorder="1" applyAlignment="1" applyProtection="1">
      <alignment horizontal="right"/>
      <protection/>
    </xf>
    <xf numFmtId="174" fontId="0" fillId="0" borderId="3" xfId="20" applyNumberFormat="1" applyFont="1" applyFill="1" applyBorder="1" applyAlignment="1" applyProtection="1">
      <alignment horizontal="right"/>
      <protection/>
    </xf>
    <xf numFmtId="174" fontId="0" fillId="0" borderId="4" xfId="2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173" fontId="0" fillId="0" borderId="3" xfId="21" applyNumberFormat="1" applyFont="1" applyBorder="1">
      <alignment/>
      <protection/>
    </xf>
    <xf numFmtId="173" fontId="3" fillId="0" borderId="0" xfId="19" applyFont="1" applyFill="1" applyAlignment="1">
      <alignment horizontal="center"/>
      <protection/>
    </xf>
    <xf numFmtId="173" fontId="0" fillId="0" borderId="5" xfId="20" applyFont="1" applyFill="1" applyBorder="1" applyAlignment="1">
      <alignment horizontal="center"/>
      <protection/>
    </xf>
    <xf numFmtId="173" fontId="0" fillId="0" borderId="8" xfId="20" applyNumberFormat="1" applyFont="1" applyFill="1" applyBorder="1" applyAlignment="1" applyProtection="1">
      <alignment horizontal="right"/>
      <protection/>
    </xf>
    <xf numFmtId="173" fontId="0" fillId="0" borderId="3" xfId="20" applyFont="1" applyFill="1" applyBorder="1" applyAlignment="1">
      <alignment horizontal="right"/>
      <protection/>
    </xf>
    <xf numFmtId="173" fontId="0" fillId="0" borderId="3" xfId="20" applyFont="1" applyFill="1" applyBorder="1" applyAlignment="1" quotePrefix="1">
      <alignment horizontal="right"/>
      <protection/>
    </xf>
    <xf numFmtId="173" fontId="2" fillId="0" borderId="11" xfId="20" applyNumberFormat="1" applyFont="1" applyFill="1" applyBorder="1" applyAlignment="1" applyProtection="1">
      <alignment horizontal="right"/>
      <protection/>
    </xf>
    <xf numFmtId="173" fontId="0" fillId="0" borderId="3" xfId="20" applyNumberFormat="1" applyFont="1" applyFill="1" applyBorder="1" applyAlignment="1">
      <alignment horizontal="right"/>
      <protection/>
    </xf>
    <xf numFmtId="173" fontId="0" fillId="0" borderId="3" xfId="20" applyNumberFormat="1" applyFont="1" applyFill="1" applyBorder="1" applyAlignment="1" quotePrefix="1">
      <alignment horizontal="right"/>
      <protection/>
    </xf>
    <xf numFmtId="175" fontId="0" fillId="0" borderId="0" xfId="0" applyNumberFormat="1" applyFill="1" applyAlignment="1">
      <alignment/>
    </xf>
    <xf numFmtId="173" fontId="0" fillId="0" borderId="16" xfId="21" applyFont="1" applyBorder="1" applyAlignment="1">
      <alignment horizontal="center"/>
      <protection/>
    </xf>
    <xf numFmtId="1" fontId="0" fillId="0" borderId="15" xfId="21" applyNumberFormat="1" applyFont="1" applyBorder="1" applyAlignment="1">
      <alignment horizontal="center"/>
      <protection/>
    </xf>
    <xf numFmtId="173" fontId="5" fillId="0" borderId="0" xfId="21" applyFont="1" applyAlignment="1">
      <alignment horizontal="center"/>
      <protection/>
    </xf>
    <xf numFmtId="0" fontId="0" fillId="0" borderId="0" xfId="0" applyAlignment="1">
      <alignment/>
    </xf>
    <xf numFmtId="1" fontId="0" fillId="0" borderId="17" xfId="19" applyNumberFormat="1" applyFont="1" applyBorder="1" applyAlignment="1">
      <alignment horizontal="center"/>
      <protection/>
    </xf>
    <xf numFmtId="1" fontId="0" fillId="0" borderId="18" xfId="19" applyNumberFormat="1" applyFont="1" applyBorder="1" applyAlignment="1">
      <alignment horizontal="center"/>
      <protection/>
    </xf>
    <xf numFmtId="1" fontId="0" fillId="0" borderId="16" xfId="19" applyNumberFormat="1" applyFont="1" applyBorder="1" applyAlignment="1">
      <alignment horizontal="center"/>
      <protection/>
    </xf>
    <xf numFmtId="1" fontId="0" fillId="0" borderId="19" xfId="19" applyNumberFormat="1" applyFont="1" applyBorder="1" applyAlignment="1">
      <alignment horizontal="center"/>
      <protection/>
    </xf>
    <xf numFmtId="1" fontId="0" fillId="0" borderId="15" xfId="19" applyNumberFormat="1" applyFont="1" applyBorder="1" applyAlignment="1">
      <alignment horizontal="center"/>
      <protection/>
    </xf>
    <xf numFmtId="173" fontId="0" fillId="0" borderId="16" xfId="19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173" fontId="3" fillId="0" borderId="0" xfId="19" applyFont="1" applyAlignment="1">
      <alignment horizontal="center"/>
      <protection/>
    </xf>
    <xf numFmtId="173" fontId="5" fillId="0" borderId="0" xfId="19" applyFont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1" fontId="0" fillId="0" borderId="20" xfId="19" applyNumberFormat="1" applyFon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173" fontId="0" fillId="0" borderId="15" xfId="19" applyFont="1" applyBorder="1" applyAlignment="1">
      <alignment horizontal="center"/>
      <protection/>
    </xf>
    <xf numFmtId="173" fontId="0" fillId="0" borderId="19" xfId="19" applyFont="1" applyBorder="1" applyAlignment="1">
      <alignment horizontal="center"/>
      <protection/>
    </xf>
    <xf numFmtId="1" fontId="0" fillId="0" borderId="16" xfId="20" applyNumberFormat="1" applyFont="1" applyBorder="1" applyAlignment="1">
      <alignment horizontal="center"/>
      <protection/>
    </xf>
    <xf numFmtId="1" fontId="0" fillId="0" borderId="19" xfId="20" applyNumberFormat="1" applyFont="1" applyBorder="1" applyAlignment="1">
      <alignment horizontal="center"/>
      <protection/>
    </xf>
    <xf numFmtId="1" fontId="0" fillId="0" borderId="16" xfId="20" applyNumberFormat="1" applyFont="1" applyFill="1" applyBorder="1" applyAlignment="1">
      <alignment horizontal="center"/>
      <protection/>
    </xf>
    <xf numFmtId="1" fontId="0" fillId="0" borderId="15" xfId="20" applyNumberFormat="1" applyFont="1" applyFill="1" applyBorder="1" applyAlignment="1">
      <alignment horizontal="center"/>
      <protection/>
    </xf>
    <xf numFmtId="173" fontId="0" fillId="0" borderId="16" xfId="19" applyFont="1" applyFill="1" applyBorder="1" applyAlignment="1">
      <alignment horizontal="center"/>
      <protection/>
    </xf>
    <xf numFmtId="173" fontId="0" fillId="0" borderId="15" xfId="19" applyFont="1" applyFill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3" fontId="3" fillId="0" borderId="0" xfId="19" applyFont="1" applyFill="1" applyAlignment="1">
      <alignment horizontal="center"/>
      <protection/>
    </xf>
    <xf numFmtId="173" fontId="5" fillId="0" borderId="0" xfId="20" applyFont="1" applyFill="1" applyAlignment="1">
      <alignment horizontal="center"/>
      <protection/>
    </xf>
    <xf numFmtId="0" fontId="5" fillId="0" borderId="0" xfId="0" applyFont="1" applyFill="1" applyAlignment="1">
      <alignment horizontal="center"/>
    </xf>
    <xf numFmtId="1" fontId="0" fillId="0" borderId="16" xfId="21" applyNumberFormat="1" applyFont="1" applyBorder="1" applyAlignment="1">
      <alignment horizontal="center"/>
      <protection/>
    </xf>
    <xf numFmtId="173" fontId="0" fillId="0" borderId="15" xfId="21" applyFont="1" applyBorder="1" applyAlignment="1">
      <alignment horizontal="center"/>
      <protection/>
    </xf>
    <xf numFmtId="1" fontId="0" fillId="0" borderId="16" xfId="22" applyNumberFormat="1" applyFont="1" applyBorder="1" applyAlignment="1">
      <alignment horizontal="center"/>
      <protection/>
    </xf>
    <xf numFmtId="1" fontId="0" fillId="0" borderId="19" xfId="22" applyNumberFormat="1" applyFont="1" applyBorder="1" applyAlignment="1">
      <alignment horizontal="center"/>
      <protection/>
    </xf>
    <xf numFmtId="1" fontId="0" fillId="0" borderId="15" xfId="22" applyNumberFormat="1" applyFont="1" applyBorder="1" applyAlignment="1">
      <alignment horizontal="center"/>
      <protection/>
    </xf>
    <xf numFmtId="173" fontId="5" fillId="0" borderId="0" xfId="22" applyFont="1" applyAlignment="1">
      <alignment horizontal="center"/>
      <protection/>
    </xf>
    <xf numFmtId="1" fontId="0" fillId="0" borderId="16" xfId="23" applyNumberFormat="1" applyFont="1" applyBorder="1" applyAlignment="1">
      <alignment horizontal="center"/>
      <protection/>
    </xf>
    <xf numFmtId="1" fontId="0" fillId="0" borderId="15" xfId="23" applyNumberFormat="1" applyFont="1" applyBorder="1" applyAlignment="1">
      <alignment horizontal="center"/>
      <protection/>
    </xf>
    <xf numFmtId="173" fontId="3" fillId="0" borderId="0" xfId="23" applyFont="1" applyAlignment="1">
      <alignment horizontal="center"/>
      <protection/>
    </xf>
    <xf numFmtId="173" fontId="5" fillId="0" borderId="0" xfId="23" applyFont="1" applyAlignment="1">
      <alignment horizontal="center"/>
      <protection/>
    </xf>
    <xf numFmtId="173" fontId="0" fillId="0" borderId="16" xfId="23" applyFont="1" applyBorder="1" applyAlignment="1">
      <alignment horizontal="center"/>
      <protection/>
    </xf>
    <xf numFmtId="1" fontId="0" fillId="0" borderId="16" xfId="24" applyNumberFormat="1" applyFont="1" applyBorder="1" applyAlignment="1">
      <alignment horizontal="center"/>
      <protection/>
    </xf>
    <xf numFmtId="1" fontId="0" fillId="0" borderId="15" xfId="24" applyNumberFormat="1" applyFont="1" applyBorder="1" applyAlignment="1">
      <alignment horizontal="center"/>
      <protection/>
    </xf>
    <xf numFmtId="173" fontId="5" fillId="0" borderId="0" xfId="24" applyFont="1" applyAlignment="1">
      <alignment horizontal="center"/>
      <protection/>
    </xf>
    <xf numFmtId="1" fontId="0" fillId="0" borderId="19" xfId="24" applyNumberFormat="1" applyFont="1" applyBorder="1" applyAlignment="1">
      <alignment horizontal="center"/>
      <protection/>
    </xf>
    <xf numFmtId="0" fontId="0" fillId="0" borderId="0" xfId="0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FINAN1" xfId="19"/>
    <cellStyle name="Normal_FINAN2" xfId="20"/>
    <cellStyle name="Normal_FINAN3" xfId="21"/>
    <cellStyle name="Normal_FINAN4" xfId="22"/>
    <cellStyle name="Normal_FINAN5" xfId="23"/>
    <cellStyle name="Normal_FINAN6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" transitionEvaluation="1"/>
  <dimension ref="A1:M15"/>
  <sheetViews>
    <sheetView showGridLines="0" tabSelected="1" zoomScale="75" zoomScaleNormal="75" workbookViewId="0" topLeftCell="A1">
      <selection activeCell="A1" sqref="A1:M1"/>
    </sheetView>
  </sheetViews>
  <sheetFormatPr defaultColWidth="12.57421875" defaultRowHeight="12.75"/>
  <cols>
    <col min="1" max="1" width="25.8515625" style="1" customWidth="1"/>
    <col min="2" max="2" width="10.421875" style="1" customWidth="1"/>
    <col min="3" max="3" width="7.57421875" style="1" customWidth="1"/>
    <col min="4" max="4" width="10.421875" style="1" customWidth="1"/>
    <col min="5" max="5" width="7.57421875" style="1" customWidth="1"/>
    <col min="6" max="6" width="10.421875" style="1" customWidth="1"/>
    <col min="7" max="7" width="6.8515625" style="1" customWidth="1"/>
    <col min="8" max="8" width="10.421875" style="1" customWidth="1"/>
    <col min="9" max="9" width="7.57421875" style="1" customWidth="1"/>
    <col min="10" max="10" width="10.421875" style="1" bestFit="1" customWidth="1"/>
    <col min="11" max="11" width="7.57421875" style="1" customWidth="1"/>
    <col min="12" max="12" width="10.421875" style="1" bestFit="1" customWidth="1"/>
    <col min="13" max="13" width="7.57421875" style="1" customWidth="1"/>
    <col min="14" max="16384" width="12.57421875" style="1" customWidth="1"/>
  </cols>
  <sheetData>
    <row r="1" spans="1:13" s="37" customFormat="1" ht="18">
      <c r="A1" s="170" t="s">
        <v>56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3" spans="1:13" s="43" customFormat="1" ht="15">
      <c r="A3" s="171" t="s">
        <v>92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3" s="43" customFormat="1" ht="1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2:13" ht="12.75">
      <c r="B5" s="168" t="s">
        <v>70</v>
      </c>
      <c r="C5" s="169"/>
      <c r="D5" s="169"/>
      <c r="E5" s="169"/>
      <c r="F5" s="169"/>
      <c r="G5" s="169"/>
      <c r="H5" s="169"/>
      <c r="I5" s="169"/>
      <c r="J5" s="172" t="s">
        <v>67</v>
      </c>
      <c r="K5" s="173"/>
      <c r="L5" s="173"/>
      <c r="M5" s="173"/>
    </row>
    <row r="6" spans="1:13" ht="12.75">
      <c r="A6" s="13" t="s">
        <v>2</v>
      </c>
      <c r="B6" s="165" t="s">
        <v>0</v>
      </c>
      <c r="C6" s="166"/>
      <c r="D6" s="165" t="s">
        <v>1</v>
      </c>
      <c r="E6" s="166"/>
      <c r="F6" s="165" t="s">
        <v>37</v>
      </c>
      <c r="G6" s="167"/>
      <c r="H6" s="165">
        <v>2000</v>
      </c>
      <c r="I6" s="166"/>
      <c r="J6" s="163">
        <v>2000</v>
      </c>
      <c r="K6" s="164"/>
      <c r="L6" s="163">
        <v>2001</v>
      </c>
      <c r="M6" s="164"/>
    </row>
    <row r="7" spans="1:13" ht="13.5" thickBot="1">
      <c r="A7" s="14"/>
      <c r="B7" s="50" t="s">
        <v>3</v>
      </c>
      <c r="C7" s="50" t="s">
        <v>4</v>
      </c>
      <c r="D7" s="50" t="s">
        <v>3</v>
      </c>
      <c r="E7" s="50" t="s">
        <v>4</v>
      </c>
      <c r="F7" s="50" t="s">
        <v>3</v>
      </c>
      <c r="G7" s="51" t="s">
        <v>4</v>
      </c>
      <c r="H7" s="50" t="s">
        <v>3</v>
      </c>
      <c r="I7" s="50" t="s">
        <v>4</v>
      </c>
      <c r="J7" s="50" t="s">
        <v>3</v>
      </c>
      <c r="K7" s="124" t="s">
        <v>4</v>
      </c>
      <c r="L7" s="50" t="s">
        <v>3</v>
      </c>
      <c r="M7" s="124" t="s">
        <v>4</v>
      </c>
    </row>
    <row r="8" spans="1:13" ht="12.75">
      <c r="A8" s="54" t="s">
        <v>5</v>
      </c>
      <c r="B8" s="55">
        <v>756</v>
      </c>
      <c r="C8" s="55">
        <v>36.47944412275622</v>
      </c>
      <c r="D8" s="55">
        <v>839.4</v>
      </c>
      <c r="E8" s="55">
        <v>36.90643686246922</v>
      </c>
      <c r="F8" s="55">
        <v>934.5</v>
      </c>
      <c r="G8" s="55">
        <f>F8/$F$13*100</f>
        <v>35.318795116973426</v>
      </c>
      <c r="H8" s="55">
        <v>1005.1</v>
      </c>
      <c r="I8" s="121">
        <f>H8/H13*100</f>
        <v>34.159189777052745</v>
      </c>
      <c r="J8" s="55">
        <v>6040.8</v>
      </c>
      <c r="K8" s="123">
        <f>J8/$J$13*100</f>
        <v>34.15930604720598</v>
      </c>
      <c r="L8" s="55">
        <v>6197.7</v>
      </c>
      <c r="M8" s="123">
        <f>L8/$L$13*100</f>
        <v>31.45354059773755</v>
      </c>
    </row>
    <row r="9" spans="1:13" ht="12.75">
      <c r="A9" s="14" t="s">
        <v>6</v>
      </c>
      <c r="B9" s="15">
        <v>660.9</v>
      </c>
      <c r="C9" s="15">
        <v>31.89056166763173</v>
      </c>
      <c r="D9" s="15">
        <v>753</v>
      </c>
      <c r="E9" s="15">
        <v>33.10763278227225</v>
      </c>
      <c r="F9" s="15">
        <v>896.6</v>
      </c>
      <c r="G9" s="15">
        <f>F9/$F$13*100</f>
        <v>33.88639026418232</v>
      </c>
      <c r="H9" s="15">
        <v>1046.8</v>
      </c>
      <c r="I9" s="123">
        <f>H9/$H$13*100</f>
        <v>35.576400217509516</v>
      </c>
      <c r="J9" s="15">
        <v>6291.4</v>
      </c>
      <c r="K9" s="123">
        <f>J9/$J$13*100</f>
        <v>35.5763902240418</v>
      </c>
      <c r="L9" s="15">
        <v>7222.5</v>
      </c>
      <c r="M9" s="123">
        <f>L9/$L$13*100</f>
        <v>36.65443583380277</v>
      </c>
    </row>
    <row r="10" spans="1:13" ht="12.75">
      <c r="A10" s="14" t="s">
        <v>7</v>
      </c>
      <c r="B10" s="15">
        <v>597.5</v>
      </c>
      <c r="C10" s="15">
        <v>28.831306697548733</v>
      </c>
      <c r="D10" s="15">
        <v>618.1</v>
      </c>
      <c r="E10" s="15">
        <v>27.176398170946182</v>
      </c>
      <c r="F10" s="15">
        <v>741.7</v>
      </c>
      <c r="G10" s="15">
        <f>F10/$F$13*100</f>
        <v>28.032049586152162</v>
      </c>
      <c r="H10" s="15">
        <v>808.6</v>
      </c>
      <c r="I10" s="123">
        <f>H10/$H$13*100</f>
        <v>27.480967917346383</v>
      </c>
      <c r="J10" s="15">
        <v>4859.8</v>
      </c>
      <c r="K10" s="123">
        <f>J10/$J$13*100</f>
        <v>27.481028262516823</v>
      </c>
      <c r="L10" s="15">
        <v>5761.5</v>
      </c>
      <c r="M10" s="123">
        <f>L10/$L$13*100</f>
        <v>29.239810599716815</v>
      </c>
    </row>
    <row r="11" spans="1:13" ht="12.75">
      <c r="A11" s="14" t="s">
        <v>8</v>
      </c>
      <c r="B11" s="15">
        <v>58</v>
      </c>
      <c r="C11" s="15">
        <v>2.798687512063308</v>
      </c>
      <c r="D11" s="15">
        <v>63.9</v>
      </c>
      <c r="E11" s="15">
        <v>2.809532184312346</v>
      </c>
      <c r="F11" s="15">
        <v>73.1</v>
      </c>
      <c r="G11" s="15">
        <f>F11/$F$13*100</f>
        <v>2.7627650326920894</v>
      </c>
      <c r="H11" s="15">
        <v>81.9</v>
      </c>
      <c r="I11" s="123">
        <f>H11/$H$13*100</f>
        <v>2.783442088091354</v>
      </c>
      <c r="J11" s="15">
        <v>492.2</v>
      </c>
      <c r="K11" s="123">
        <f>J11/$J$13*100</f>
        <v>2.7832754662353967</v>
      </c>
      <c r="L11" s="15">
        <v>522.6</v>
      </c>
      <c r="M11" s="123">
        <f>L11/$L$13*100</f>
        <v>2.6522129687428633</v>
      </c>
    </row>
    <row r="12" spans="1:13" ht="12.75">
      <c r="A12" s="14"/>
      <c r="B12" s="15"/>
      <c r="C12" s="15"/>
      <c r="D12" s="15"/>
      <c r="E12" s="15"/>
      <c r="F12" s="15"/>
      <c r="G12" s="17"/>
      <c r="H12" s="15"/>
      <c r="I12" s="15"/>
      <c r="J12" s="15"/>
      <c r="K12" s="16"/>
      <c r="L12" s="15"/>
      <c r="M12" s="16"/>
    </row>
    <row r="13" spans="1:13" ht="13.5" thickBot="1">
      <c r="A13" s="57" t="s">
        <v>62</v>
      </c>
      <c r="B13" s="58">
        <v>2072.4</v>
      </c>
      <c r="C13" s="58">
        <f>SUM(C8:C11)</f>
        <v>100</v>
      </c>
      <c r="D13" s="58">
        <v>2274.4</v>
      </c>
      <c r="E13" s="58">
        <f>SUM(E8:E11)</f>
        <v>100</v>
      </c>
      <c r="F13" s="58">
        <v>2645.9</v>
      </c>
      <c r="G13" s="59">
        <f aca="true" t="shared" si="0" ref="G13:M13">SUM(G8:G11)</f>
        <v>99.99999999999999</v>
      </c>
      <c r="H13" s="58">
        <f t="shared" si="0"/>
        <v>2942.4</v>
      </c>
      <c r="I13" s="58">
        <f t="shared" si="0"/>
        <v>99.99999999999999</v>
      </c>
      <c r="J13" s="58">
        <f t="shared" si="0"/>
        <v>17684.2</v>
      </c>
      <c r="K13" s="60">
        <f t="shared" si="0"/>
        <v>99.99999999999999</v>
      </c>
      <c r="L13" s="58">
        <f t="shared" si="0"/>
        <v>19704.3</v>
      </c>
      <c r="M13" s="60">
        <f t="shared" si="0"/>
        <v>100</v>
      </c>
    </row>
    <row r="14" ht="12.75">
      <c r="A14" s="1" t="s">
        <v>84</v>
      </c>
    </row>
    <row r="15" ht="12.75">
      <c r="A15" s="1" t="s">
        <v>83</v>
      </c>
    </row>
  </sheetData>
  <mergeCells count="11">
    <mergeCell ref="B5:I5"/>
    <mergeCell ref="B6:C6"/>
    <mergeCell ref="H6:I6"/>
    <mergeCell ref="A1:M1"/>
    <mergeCell ref="A3:M3"/>
    <mergeCell ref="A4:M4"/>
    <mergeCell ref="J5:M5"/>
    <mergeCell ref="J6:K6"/>
    <mergeCell ref="L6:M6"/>
    <mergeCell ref="D6:E6"/>
    <mergeCell ref="F6:G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 transitionEvaluation="1"/>
  <dimension ref="A1:M15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" width="19.28125" style="1" customWidth="1"/>
    <col min="2" max="2" width="10.421875" style="1" customWidth="1"/>
    <col min="3" max="3" width="7.7109375" style="1" customWidth="1"/>
    <col min="4" max="4" width="10.421875" style="1" customWidth="1"/>
    <col min="5" max="5" width="7.7109375" style="1" customWidth="1"/>
    <col min="6" max="6" width="10.421875" style="1" customWidth="1"/>
    <col min="7" max="7" width="7.7109375" style="1" customWidth="1"/>
    <col min="8" max="8" width="10.421875" style="1" customWidth="1"/>
    <col min="9" max="9" width="7.7109375" style="1" customWidth="1"/>
    <col min="10" max="10" width="10.421875" style="1" bestFit="1" customWidth="1"/>
    <col min="11" max="11" width="7.7109375" style="1" customWidth="1"/>
    <col min="12" max="12" width="11.57421875" style="1" bestFit="1" customWidth="1"/>
    <col min="13" max="13" width="7.7109375" style="1" customWidth="1"/>
    <col min="14" max="16384" width="12.57421875" style="1" customWidth="1"/>
  </cols>
  <sheetData>
    <row r="1" spans="1:13" s="37" customFormat="1" ht="18">
      <c r="A1" s="170" t="s">
        <v>56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3" spans="1:13" ht="15">
      <c r="A3" s="171" t="s">
        <v>93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3" ht="15">
      <c r="A4" s="171" t="s">
        <v>68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13" ht="1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2:13" ht="12.75">
      <c r="B6" s="168" t="s">
        <v>70</v>
      </c>
      <c r="C6" s="169"/>
      <c r="D6" s="169"/>
      <c r="E6" s="169"/>
      <c r="F6" s="169"/>
      <c r="G6" s="169"/>
      <c r="H6" s="169"/>
      <c r="I6" s="175"/>
      <c r="J6" s="168" t="s">
        <v>67</v>
      </c>
      <c r="K6" s="169"/>
      <c r="L6" s="169"/>
      <c r="M6" s="169"/>
    </row>
    <row r="7" spans="1:13" ht="12.75">
      <c r="A7" s="13" t="s">
        <v>2</v>
      </c>
      <c r="B7" s="174">
        <v>1997</v>
      </c>
      <c r="C7" s="165"/>
      <c r="D7" s="174">
        <v>1998</v>
      </c>
      <c r="E7" s="165"/>
      <c r="F7" s="174">
        <v>1999</v>
      </c>
      <c r="G7" s="165"/>
      <c r="H7" s="174">
        <v>2000</v>
      </c>
      <c r="I7" s="165"/>
      <c r="J7" s="174">
        <v>2000</v>
      </c>
      <c r="K7" s="165"/>
      <c r="L7" s="174">
        <v>2001</v>
      </c>
      <c r="M7" s="165"/>
    </row>
    <row r="8" spans="1:13" ht="13.5" thickBot="1">
      <c r="A8" s="14"/>
      <c r="B8" s="50" t="s">
        <v>3</v>
      </c>
      <c r="C8" s="50" t="s">
        <v>4</v>
      </c>
      <c r="D8" s="50" t="s">
        <v>3</v>
      </c>
      <c r="E8" s="50" t="s">
        <v>4</v>
      </c>
      <c r="F8" s="50" t="s">
        <v>3</v>
      </c>
      <c r="G8" s="51" t="s">
        <v>4</v>
      </c>
      <c r="H8" s="50" t="s">
        <v>3</v>
      </c>
      <c r="I8" s="51" t="s">
        <v>4</v>
      </c>
      <c r="J8" s="131" t="s">
        <v>3</v>
      </c>
      <c r="K8" s="122" t="s">
        <v>4</v>
      </c>
      <c r="L8" s="131" t="s">
        <v>3</v>
      </c>
      <c r="M8" s="124" t="s">
        <v>4</v>
      </c>
    </row>
    <row r="9" spans="1:13" ht="12.75">
      <c r="A9" s="54" t="s">
        <v>5</v>
      </c>
      <c r="B9" s="55">
        <v>923</v>
      </c>
      <c r="C9" s="55">
        <v>64.79011652393655</v>
      </c>
      <c r="D9" s="55">
        <v>957.6</v>
      </c>
      <c r="E9" s="55">
        <v>62.78932529014491</v>
      </c>
      <c r="F9" s="55">
        <v>1068.7</v>
      </c>
      <c r="G9" s="56">
        <v>60.75611142694712</v>
      </c>
      <c r="H9" s="55">
        <v>1143.2</v>
      </c>
      <c r="I9" s="56">
        <f>H9/$H$14*100</f>
        <v>58.4816861059955</v>
      </c>
      <c r="J9" s="133">
        <v>6871.1</v>
      </c>
      <c r="K9" s="16">
        <f>J9/$J$14*100</f>
        <v>58.48391736958132</v>
      </c>
      <c r="L9" s="133">
        <v>7333.8</v>
      </c>
      <c r="M9" s="16">
        <f>L9/$L$14*100</f>
        <v>56.370484242890086</v>
      </c>
    </row>
    <row r="10" spans="1:13" ht="12.75">
      <c r="A10" s="14" t="s">
        <v>9</v>
      </c>
      <c r="B10" s="15">
        <v>347.6</v>
      </c>
      <c r="C10" s="15">
        <v>24.399831531658013</v>
      </c>
      <c r="D10" s="15">
        <v>401.2</v>
      </c>
      <c r="E10" s="15">
        <v>26.306471706773326</v>
      </c>
      <c r="F10" s="15">
        <v>503.7</v>
      </c>
      <c r="G10" s="16">
        <v>28.63558840250142</v>
      </c>
      <c r="H10" s="15">
        <v>597.8</v>
      </c>
      <c r="I10" s="16">
        <f>H10/$H$14*100</f>
        <v>30.581133619807648</v>
      </c>
      <c r="J10" s="134">
        <v>3592.6</v>
      </c>
      <c r="K10" s="16">
        <f>J10/$J$14*100</f>
        <v>30.5787023245125</v>
      </c>
      <c r="L10" s="134">
        <v>4238.4</v>
      </c>
      <c r="M10" s="16">
        <f>L10/$L$14*100</f>
        <v>32.578016910069174</v>
      </c>
    </row>
    <row r="11" spans="1:13" ht="12.75">
      <c r="A11" s="14" t="s">
        <v>10</v>
      </c>
      <c r="B11" s="15">
        <v>83.9</v>
      </c>
      <c r="C11" s="15">
        <v>5.879372455426085</v>
      </c>
      <c r="D11" s="15">
        <v>95.2</v>
      </c>
      <c r="E11" s="15">
        <v>6.232213625336044</v>
      </c>
      <c r="F11" s="15">
        <v>110.9</v>
      </c>
      <c r="G11" s="16">
        <v>6.294718590108015</v>
      </c>
      <c r="H11" s="15">
        <v>131.9</v>
      </c>
      <c r="I11" s="16">
        <f>H11/$H$14*100</f>
        <v>6.747493349703294</v>
      </c>
      <c r="J11" s="134">
        <v>792.9</v>
      </c>
      <c r="K11" s="16">
        <f>J11/$J$14*100</f>
        <v>6.748831785644368</v>
      </c>
      <c r="L11" s="134">
        <v>890</v>
      </c>
      <c r="M11" s="16">
        <f>L11/$L$14*100</f>
        <v>6.840891621829362</v>
      </c>
    </row>
    <row r="12" spans="1:13" ht="12.75">
      <c r="A12" s="14" t="s">
        <v>8</v>
      </c>
      <c r="B12" s="15">
        <v>70.1</v>
      </c>
      <c r="C12" s="15">
        <v>4.920679488979363</v>
      </c>
      <c r="D12" s="15">
        <v>71.1</v>
      </c>
      <c r="E12" s="15">
        <v>4.661989377745721</v>
      </c>
      <c r="F12" s="15">
        <v>75.7</v>
      </c>
      <c r="G12" s="16">
        <v>4.303581580443433</v>
      </c>
      <c r="H12" s="15">
        <v>81.9</v>
      </c>
      <c r="I12" s="16">
        <f>H12/$H$14*100</f>
        <v>4.189686924493554</v>
      </c>
      <c r="J12" s="134">
        <v>492.1</v>
      </c>
      <c r="K12" s="16">
        <f>J12/$J$14*100</f>
        <v>4.188548520261816</v>
      </c>
      <c r="L12" s="134">
        <v>547.8</v>
      </c>
      <c r="M12" s="16">
        <f>L12/$L$14*100</f>
        <v>4.210607225211375</v>
      </c>
    </row>
    <row r="13" spans="1:13" ht="12.75">
      <c r="A13" s="14"/>
      <c r="B13" s="15"/>
      <c r="C13" s="15"/>
      <c r="D13" s="15"/>
      <c r="E13" s="15"/>
      <c r="F13" s="15"/>
      <c r="G13" s="16"/>
      <c r="H13" s="15"/>
      <c r="I13" s="16"/>
      <c r="J13" s="134"/>
      <c r="K13" s="16"/>
      <c r="L13" s="134"/>
      <c r="M13" s="16"/>
    </row>
    <row r="14" spans="1:13" ht="13.5" thickBot="1">
      <c r="A14" s="57" t="s">
        <v>62</v>
      </c>
      <c r="B14" s="58">
        <v>1424.6</v>
      </c>
      <c r="C14" s="58">
        <v>100</v>
      </c>
      <c r="D14" s="58">
        <v>1525.1</v>
      </c>
      <c r="E14" s="58">
        <v>100</v>
      </c>
      <c r="F14" s="58">
        <v>1759</v>
      </c>
      <c r="G14" s="60">
        <v>100</v>
      </c>
      <c r="H14" s="58">
        <f>SUM(H9:H12)</f>
        <v>1954.8000000000002</v>
      </c>
      <c r="I14" s="60">
        <f>SUM(I9:I13)</f>
        <v>100</v>
      </c>
      <c r="J14" s="135">
        <f>SUM(J9:J12)</f>
        <v>11748.7</v>
      </c>
      <c r="K14" s="60">
        <f>SUM(K9:K12)</f>
        <v>100.00000000000001</v>
      </c>
      <c r="L14" s="135">
        <f>SUM(L9:L12)</f>
        <v>13010</v>
      </c>
      <c r="M14" s="60">
        <f>SUM(M9:M12)</f>
        <v>100</v>
      </c>
    </row>
    <row r="15" ht="12.75">
      <c r="A15" s="1" t="s">
        <v>83</v>
      </c>
    </row>
  </sheetData>
  <mergeCells count="11">
    <mergeCell ref="B7:C7"/>
    <mergeCell ref="F7:G7"/>
    <mergeCell ref="D7:E7"/>
    <mergeCell ref="A1:M1"/>
    <mergeCell ref="A4:M4"/>
    <mergeCell ref="A3:M3"/>
    <mergeCell ref="J7:K7"/>
    <mergeCell ref="L7:M7"/>
    <mergeCell ref="B6:I6"/>
    <mergeCell ref="J6:M6"/>
    <mergeCell ref="H7:I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 transitionEvaluation="1"/>
  <dimension ref="A1:M15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" width="26.00390625" style="1" customWidth="1"/>
    <col min="2" max="2" width="10.421875" style="1" customWidth="1"/>
    <col min="3" max="3" width="7.57421875" style="1" customWidth="1"/>
    <col min="4" max="4" width="10.421875" style="1" customWidth="1"/>
    <col min="5" max="5" width="7.57421875" style="1" customWidth="1"/>
    <col min="6" max="6" width="10.421875" style="1" customWidth="1"/>
    <col min="7" max="7" width="7.57421875" style="1" customWidth="1"/>
    <col min="8" max="8" width="10.421875" style="1" customWidth="1"/>
    <col min="9" max="9" width="7.57421875" style="1" customWidth="1"/>
    <col min="10" max="10" width="10.421875" style="1" customWidth="1"/>
    <col min="11" max="11" width="7.57421875" style="1" customWidth="1"/>
    <col min="12" max="12" width="10.421875" style="1" customWidth="1"/>
    <col min="13" max="13" width="7.57421875" style="1" customWidth="1"/>
    <col min="14" max="16384" width="12.57421875" style="1" customWidth="1"/>
  </cols>
  <sheetData>
    <row r="1" spans="1:13" s="37" customFormat="1" ht="18">
      <c r="A1" s="170" t="s">
        <v>56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3" spans="1:13" ht="15">
      <c r="A3" s="171" t="s">
        <v>94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3" ht="15">
      <c r="A4" s="171" t="s">
        <v>68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6" spans="2:13" ht="12.75">
      <c r="B6" s="168" t="s">
        <v>70</v>
      </c>
      <c r="C6" s="176"/>
      <c r="D6" s="176"/>
      <c r="E6" s="176"/>
      <c r="F6" s="176"/>
      <c r="G6" s="176"/>
      <c r="H6" s="176"/>
      <c r="I6" s="177"/>
      <c r="J6" s="168" t="s">
        <v>67</v>
      </c>
      <c r="K6" s="169"/>
      <c r="L6" s="169"/>
      <c r="M6" s="169"/>
    </row>
    <row r="7" spans="1:13" ht="12.75">
      <c r="A7" s="13" t="s">
        <v>2</v>
      </c>
      <c r="B7" s="168" t="s">
        <v>57</v>
      </c>
      <c r="C7" s="177"/>
      <c r="D7" s="168" t="s">
        <v>58</v>
      </c>
      <c r="E7" s="177"/>
      <c r="F7" s="168" t="s">
        <v>59</v>
      </c>
      <c r="G7" s="176"/>
      <c r="H7" s="165">
        <v>2000</v>
      </c>
      <c r="I7" s="166"/>
      <c r="J7" s="165">
        <v>2000</v>
      </c>
      <c r="K7" s="166"/>
      <c r="L7" s="167">
        <v>2001</v>
      </c>
      <c r="M7" s="167"/>
    </row>
    <row r="8" spans="1:13" ht="13.5" thickBot="1">
      <c r="A8" s="14"/>
      <c r="B8" s="52" t="s">
        <v>3</v>
      </c>
      <c r="C8" s="52" t="s">
        <v>4</v>
      </c>
      <c r="D8" s="52" t="s">
        <v>3</v>
      </c>
      <c r="E8" s="52" t="s">
        <v>4</v>
      </c>
      <c r="F8" s="52" t="s">
        <v>3</v>
      </c>
      <c r="G8" s="53" t="s">
        <v>4</v>
      </c>
      <c r="H8" s="52" t="s">
        <v>3</v>
      </c>
      <c r="I8" s="53" t="s">
        <v>4</v>
      </c>
      <c r="J8" s="52" t="s">
        <v>3</v>
      </c>
      <c r="K8" s="122" t="s">
        <v>4</v>
      </c>
      <c r="L8" s="52" t="s">
        <v>3</v>
      </c>
      <c r="M8" s="124" t="s">
        <v>4</v>
      </c>
    </row>
    <row r="9" spans="1:13" ht="12.75">
      <c r="A9" s="54" t="s">
        <v>5</v>
      </c>
      <c r="B9" s="55">
        <v>1679</v>
      </c>
      <c r="C9" s="55">
        <v>48.01258221332571</v>
      </c>
      <c r="D9" s="55">
        <v>1797</v>
      </c>
      <c r="E9" s="55">
        <v>47.29569680221082</v>
      </c>
      <c r="F9" s="55">
        <v>2003.2</v>
      </c>
      <c r="G9" s="56">
        <v>45.47662830030193</v>
      </c>
      <c r="H9" s="55">
        <v>2148.3</v>
      </c>
      <c r="I9" s="56">
        <v>43.9</v>
      </c>
      <c r="J9" s="55">
        <v>12911.5</v>
      </c>
      <c r="K9" s="16">
        <f>J9/$J$14*100</f>
        <v>43.86787484668413</v>
      </c>
      <c r="L9" s="56">
        <v>13531</v>
      </c>
      <c r="M9" s="16">
        <f>L9/$L$14*100</f>
        <v>41.361749475756405</v>
      </c>
    </row>
    <row r="10" spans="1:13" ht="12.75">
      <c r="A10" s="14" t="s">
        <v>6</v>
      </c>
      <c r="B10" s="15">
        <v>1008.5</v>
      </c>
      <c r="C10" s="15">
        <v>28.839004861309693</v>
      </c>
      <c r="D10" s="15">
        <v>1154.2</v>
      </c>
      <c r="E10" s="15">
        <v>30.377681273851824</v>
      </c>
      <c r="F10" s="15">
        <v>1400.3</v>
      </c>
      <c r="G10" s="16">
        <v>31.789597947740013</v>
      </c>
      <c r="H10" s="15">
        <v>1644.6</v>
      </c>
      <c r="I10" s="16">
        <v>33.6</v>
      </c>
      <c r="J10" s="15">
        <v>9884.2</v>
      </c>
      <c r="K10" s="16">
        <f>J10/$J$14*100</f>
        <v>33.58237606471713</v>
      </c>
      <c r="L10" s="16">
        <v>11460.9</v>
      </c>
      <c r="M10" s="16">
        <f>L10/$L$14*100</f>
        <v>35.033838930359664</v>
      </c>
    </row>
    <row r="11" spans="1:13" ht="12.75">
      <c r="A11" s="14" t="s">
        <v>7</v>
      </c>
      <c r="B11" s="15">
        <v>681.4</v>
      </c>
      <c r="C11" s="15">
        <v>19.485273091221046</v>
      </c>
      <c r="D11" s="15">
        <v>713.3</v>
      </c>
      <c r="E11" s="15">
        <v>18.773522831951574</v>
      </c>
      <c r="F11" s="15">
        <v>852.6</v>
      </c>
      <c r="G11" s="16">
        <v>19.355717496424433</v>
      </c>
      <c r="H11" s="15">
        <v>940.5</v>
      </c>
      <c r="I11" s="16">
        <v>19.2</v>
      </c>
      <c r="J11" s="15">
        <v>5652.5</v>
      </c>
      <c r="K11" s="16">
        <f>J11/$J$14*100</f>
        <v>19.204830002004574</v>
      </c>
      <c r="L11" s="16">
        <v>6651.5</v>
      </c>
      <c r="M11" s="16">
        <f>L11/$L$14*100</f>
        <v>20.33239794826648</v>
      </c>
    </row>
    <row r="12" spans="1:13" ht="12.75">
      <c r="A12" s="14" t="s">
        <v>8</v>
      </c>
      <c r="B12" s="15">
        <v>128.1</v>
      </c>
      <c r="C12" s="15">
        <v>3.6631398341435517</v>
      </c>
      <c r="D12" s="15">
        <v>135</v>
      </c>
      <c r="E12" s="15">
        <v>3.5530990919857874</v>
      </c>
      <c r="F12" s="15">
        <v>148.8</v>
      </c>
      <c r="G12" s="16">
        <v>3.37805625553361</v>
      </c>
      <c r="H12" s="15">
        <v>163.8</v>
      </c>
      <c r="I12" s="16">
        <v>3.3</v>
      </c>
      <c r="J12" s="15">
        <v>984.5</v>
      </c>
      <c r="K12" s="16">
        <f>J12/$J$14*100</f>
        <v>3.344919086594162</v>
      </c>
      <c r="L12" s="16">
        <v>1070.4</v>
      </c>
      <c r="M12" s="16">
        <f>L12/$L$14*100</f>
        <v>3.2720136456174456</v>
      </c>
    </row>
    <row r="13" spans="1:13" ht="12.75">
      <c r="A13" s="14"/>
      <c r="B13" s="15"/>
      <c r="C13" s="15"/>
      <c r="D13" s="15"/>
      <c r="E13" s="15"/>
      <c r="F13" s="15"/>
      <c r="G13" s="16"/>
      <c r="H13" s="15"/>
      <c r="I13" s="16"/>
      <c r="J13" s="15"/>
      <c r="K13" s="16"/>
      <c r="L13" s="15"/>
      <c r="M13" s="16"/>
    </row>
    <row r="14" spans="1:13" ht="13.5" thickBot="1">
      <c r="A14" s="57" t="s">
        <v>62</v>
      </c>
      <c r="B14" s="58">
        <v>3497</v>
      </c>
      <c r="C14" s="58">
        <v>100</v>
      </c>
      <c r="D14" s="58">
        <v>3799.5</v>
      </c>
      <c r="E14" s="58">
        <v>100</v>
      </c>
      <c r="F14" s="58">
        <v>4404.9</v>
      </c>
      <c r="G14" s="60">
        <f>SUM(G9:G12)</f>
        <v>99.99999999999999</v>
      </c>
      <c r="H14" s="58">
        <f>SUM(H9:H13)</f>
        <v>4897.2</v>
      </c>
      <c r="I14" s="60">
        <v>100</v>
      </c>
      <c r="J14" s="58">
        <f>SUM(J9:J12)</f>
        <v>29432.7</v>
      </c>
      <c r="K14" s="60">
        <f>SUM(K9:K12)</f>
        <v>100</v>
      </c>
      <c r="L14" s="58">
        <f>SUM(L9:L12)</f>
        <v>32713.800000000003</v>
      </c>
      <c r="M14" s="60">
        <f>SUM(M9:M12)</f>
        <v>100</v>
      </c>
    </row>
    <row r="15" ht="12.75">
      <c r="A15" s="1" t="s">
        <v>83</v>
      </c>
    </row>
  </sheetData>
  <mergeCells count="11">
    <mergeCell ref="J6:M6"/>
    <mergeCell ref="A3:M3"/>
    <mergeCell ref="A1:M1"/>
    <mergeCell ref="A4:M4"/>
    <mergeCell ref="L7:M7"/>
    <mergeCell ref="H7:I7"/>
    <mergeCell ref="B6:I6"/>
    <mergeCell ref="B7:C7"/>
    <mergeCell ref="D7:E7"/>
    <mergeCell ref="F7:G7"/>
    <mergeCell ref="J7:K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8.7109375" style="0" customWidth="1"/>
    <col min="2" max="5" width="12.7109375" style="0" customWidth="1"/>
    <col min="6" max="6" width="12.7109375" style="148" customWidth="1"/>
    <col min="7" max="7" width="12.7109375" style="0" customWidth="1"/>
  </cols>
  <sheetData>
    <row r="1" spans="1:7" s="42" customFormat="1" ht="18">
      <c r="A1" s="186" t="s">
        <v>56</v>
      </c>
      <c r="B1" s="186"/>
      <c r="C1" s="186"/>
      <c r="D1" s="186"/>
      <c r="E1" s="186"/>
      <c r="F1" s="186"/>
      <c r="G1" s="186"/>
    </row>
    <row r="2" spans="1:7" s="42" customFormat="1" ht="18">
      <c r="A2" s="36"/>
      <c r="B2" s="36"/>
      <c r="C2" s="36"/>
      <c r="D2" s="36"/>
      <c r="E2" s="36"/>
      <c r="F2" s="150"/>
      <c r="G2" s="36"/>
    </row>
    <row r="3" spans="1:7" ht="15">
      <c r="A3" s="187" t="s">
        <v>100</v>
      </c>
      <c r="B3" s="187"/>
      <c r="C3" s="187"/>
      <c r="D3" s="187"/>
      <c r="E3" s="187"/>
      <c r="F3" s="187"/>
      <c r="G3" s="187"/>
    </row>
    <row r="4" spans="1:7" s="49" customFormat="1" ht="15">
      <c r="A4" s="188"/>
      <c r="B4" s="188"/>
      <c r="C4" s="188"/>
      <c r="D4" s="188"/>
      <c r="E4" s="188"/>
      <c r="F4" s="188"/>
      <c r="G4" s="188"/>
    </row>
    <row r="5" spans="1:7" s="49" customFormat="1" ht="15">
      <c r="A5" s="48"/>
      <c r="B5" s="182" t="s">
        <v>69</v>
      </c>
      <c r="C5" s="183"/>
      <c r="D5" s="183"/>
      <c r="E5" s="183"/>
      <c r="F5" s="183"/>
      <c r="G5" s="183"/>
    </row>
    <row r="6" spans="1:7" ht="12.75">
      <c r="A6" s="18" t="s">
        <v>11</v>
      </c>
      <c r="B6" s="178">
        <v>1997</v>
      </c>
      <c r="C6" s="179"/>
      <c r="D6" s="178">
        <v>1998</v>
      </c>
      <c r="E6" s="179"/>
      <c r="F6" s="180">
        <v>1999</v>
      </c>
      <c r="G6" s="181"/>
    </row>
    <row r="7" spans="1:7" ht="13.5" thickBot="1">
      <c r="A7" s="19"/>
      <c r="B7" s="66" t="s">
        <v>3</v>
      </c>
      <c r="C7" s="66" t="s">
        <v>4</v>
      </c>
      <c r="D7" s="66" t="s">
        <v>3</v>
      </c>
      <c r="E7" s="66" t="s">
        <v>4</v>
      </c>
      <c r="F7" s="151" t="s">
        <v>3</v>
      </c>
      <c r="G7" s="67" t="s">
        <v>4</v>
      </c>
    </row>
    <row r="8" spans="1:7" ht="12.75">
      <c r="A8" s="68" t="s">
        <v>72</v>
      </c>
      <c r="B8" s="69">
        <v>13314.1</v>
      </c>
      <c r="C8" s="70">
        <v>1.4137290085542173</v>
      </c>
      <c r="D8" s="69">
        <v>16802.8</v>
      </c>
      <c r="E8" s="70">
        <v>1.7110783842698263</v>
      </c>
      <c r="F8" s="152">
        <v>18532.2</v>
      </c>
      <c r="G8" s="71">
        <f>F8/$F$32*100</f>
        <v>1.806807452873565</v>
      </c>
    </row>
    <row r="9" spans="1:7" ht="12.75">
      <c r="A9" s="19" t="s">
        <v>40</v>
      </c>
      <c r="B9" s="61">
        <v>391.3</v>
      </c>
      <c r="C9" s="62">
        <v>0.041549347011609145</v>
      </c>
      <c r="D9" s="61">
        <v>580.2</v>
      </c>
      <c r="E9" s="62">
        <v>0.05908346695511185</v>
      </c>
      <c r="F9" s="145">
        <v>774.5</v>
      </c>
      <c r="G9" s="63">
        <f aca="true" t="shared" si="0" ref="G9:G18">F9/$F$32*100</f>
        <v>0.07551032107631991</v>
      </c>
    </row>
    <row r="10" spans="1:7" ht="12.75">
      <c r="A10" s="19" t="s">
        <v>41</v>
      </c>
      <c r="B10" s="61">
        <v>1141.8</v>
      </c>
      <c r="C10" s="62">
        <v>0.12123957172976059</v>
      </c>
      <c r="D10" s="61">
        <v>1438.6</v>
      </c>
      <c r="E10" s="62">
        <v>0.14649685550090297</v>
      </c>
      <c r="F10" s="145">
        <v>1712.7</v>
      </c>
      <c r="G10" s="63">
        <f t="shared" si="0"/>
        <v>0.166980667407893</v>
      </c>
    </row>
    <row r="11" spans="1:7" ht="12.75">
      <c r="A11" s="19" t="s">
        <v>42</v>
      </c>
      <c r="B11" s="61">
        <v>3452.2</v>
      </c>
      <c r="C11" s="62">
        <v>0.3665644154190572</v>
      </c>
      <c r="D11" s="61">
        <v>1745.8</v>
      </c>
      <c r="E11" s="62">
        <v>0.1777799321100211</v>
      </c>
      <c r="F11" s="145">
        <v>1950.4</v>
      </c>
      <c r="G11" s="63">
        <f t="shared" si="0"/>
        <v>0.19015536504487332</v>
      </c>
    </row>
    <row r="12" spans="1:7" ht="12.75">
      <c r="A12" s="19" t="s">
        <v>43</v>
      </c>
      <c r="B12" s="61">
        <v>839.8</v>
      </c>
      <c r="C12" s="62">
        <v>0.08917235272258972</v>
      </c>
      <c r="D12" s="61">
        <v>785.3</v>
      </c>
      <c r="E12" s="62">
        <v>0.07996940124069171</v>
      </c>
      <c r="F12" s="145">
        <v>1464.5</v>
      </c>
      <c r="G12" s="63">
        <f t="shared" si="0"/>
        <v>0.14278226625728924</v>
      </c>
    </row>
    <row r="13" spans="1:7" ht="12.75">
      <c r="A13" s="19" t="s">
        <v>44</v>
      </c>
      <c r="B13" s="64">
        <v>39942.8</v>
      </c>
      <c r="C13" s="62">
        <v>4.24124011708485</v>
      </c>
      <c r="D13" s="64">
        <v>48033.4</v>
      </c>
      <c r="E13" s="62">
        <v>4.891381940092501</v>
      </c>
      <c r="F13" s="153">
        <v>50492.8</v>
      </c>
      <c r="G13" s="63">
        <f t="shared" si="0"/>
        <v>4.922824454541519</v>
      </c>
    </row>
    <row r="14" spans="1:7" ht="12.75">
      <c r="A14" s="19" t="s">
        <v>45</v>
      </c>
      <c r="B14" s="61">
        <v>11580.7</v>
      </c>
      <c r="C14" s="62">
        <v>1.2296716660806082</v>
      </c>
      <c r="D14" s="61">
        <v>11382.6</v>
      </c>
      <c r="E14" s="62">
        <v>1.159123528030431</v>
      </c>
      <c r="F14" s="153">
        <v>10008</v>
      </c>
      <c r="G14" s="63">
        <f t="shared" si="0"/>
        <v>0.9757356918422333</v>
      </c>
    </row>
    <row r="15" spans="1:7" ht="12.75">
      <c r="A15" s="20" t="s">
        <v>12</v>
      </c>
      <c r="B15" s="61">
        <v>8981.5</v>
      </c>
      <c r="C15" s="62">
        <v>0.9536812169301495</v>
      </c>
      <c r="D15" s="61">
        <v>5962.7</v>
      </c>
      <c r="E15" s="62">
        <v>0.6071992216705366</v>
      </c>
      <c r="F15" s="153">
        <v>6300.8</v>
      </c>
      <c r="G15" s="63">
        <f t="shared" si="0"/>
        <v>0.6143001046322486</v>
      </c>
    </row>
    <row r="16" spans="1:7" ht="12.75">
      <c r="A16" s="19" t="s">
        <v>46</v>
      </c>
      <c r="B16" s="61">
        <v>775572.8</v>
      </c>
      <c r="C16" s="62">
        <v>82.35252593908851</v>
      </c>
      <c r="D16" s="61">
        <v>830409.7</v>
      </c>
      <c r="E16" s="62">
        <v>84.56305423845973</v>
      </c>
      <c r="F16" s="145">
        <v>869481.3</v>
      </c>
      <c r="G16" s="63">
        <f t="shared" si="0"/>
        <v>84.77057731808398</v>
      </c>
    </row>
    <row r="17" spans="1:7" s="148" customFormat="1" ht="12.75">
      <c r="A17" s="144" t="s">
        <v>90</v>
      </c>
      <c r="B17" s="145">
        <v>4943.9</v>
      </c>
      <c r="C17" s="146">
        <v>0.5249573644024902</v>
      </c>
      <c r="D17" s="145">
        <v>7676.3</v>
      </c>
      <c r="E17" s="146">
        <v>0.7817001333807739</v>
      </c>
      <c r="F17" s="145">
        <v>9571.6</v>
      </c>
      <c r="G17" s="147">
        <f t="shared" si="0"/>
        <v>0.9331886239045885</v>
      </c>
    </row>
    <row r="18" spans="1:7" ht="12.75">
      <c r="A18" s="19" t="s">
        <v>87</v>
      </c>
      <c r="B18" s="61">
        <v>7682.5</v>
      </c>
      <c r="C18" s="62">
        <v>0.815749702061557</v>
      </c>
      <c r="D18" s="61">
        <v>14060</v>
      </c>
      <c r="E18" s="62">
        <v>1.4317710192845097</v>
      </c>
      <c r="F18" s="145">
        <v>9935.1</v>
      </c>
      <c r="G18" s="63">
        <f t="shared" si="0"/>
        <v>0.9686282645905049</v>
      </c>
    </row>
    <row r="19" spans="1:7" ht="12.75">
      <c r="A19" s="20" t="s">
        <v>47</v>
      </c>
      <c r="B19" s="61">
        <v>42.7</v>
      </c>
      <c r="C19" s="62" t="s">
        <v>60</v>
      </c>
      <c r="D19" s="61">
        <v>217.9</v>
      </c>
      <c r="E19" s="62">
        <v>0.02218939581095979</v>
      </c>
      <c r="F19" s="154" t="s">
        <v>60</v>
      </c>
      <c r="G19" s="63" t="s">
        <v>60</v>
      </c>
    </row>
    <row r="20" spans="1:7" ht="12.75">
      <c r="A20" s="20" t="s">
        <v>48</v>
      </c>
      <c r="B20" s="61">
        <v>9582.9</v>
      </c>
      <c r="C20" s="62">
        <v>1.0175395795490654</v>
      </c>
      <c r="D20" s="61">
        <v>9752.9</v>
      </c>
      <c r="E20" s="62">
        <v>0.9931663992873324</v>
      </c>
      <c r="F20" s="145">
        <v>10753.9</v>
      </c>
      <c r="G20" s="63">
        <f aca="true" t="shared" si="1" ref="G20:G30">F20/$F$32*100</f>
        <v>1.0484576395385885</v>
      </c>
    </row>
    <row r="21" spans="1:7" ht="12.75">
      <c r="A21" s="20" t="s">
        <v>49</v>
      </c>
      <c r="B21" s="61">
        <v>16539.4</v>
      </c>
      <c r="C21" s="62">
        <v>1.7562005365801387</v>
      </c>
      <c r="D21" s="61">
        <v>23539.8</v>
      </c>
      <c r="E21" s="62">
        <v>2.3971268449326812</v>
      </c>
      <c r="F21" s="145">
        <v>25272.4</v>
      </c>
      <c r="G21" s="63">
        <f t="shared" si="1"/>
        <v>2.4639471121616365</v>
      </c>
    </row>
    <row r="22" spans="1:7" ht="12.75">
      <c r="A22" s="19" t="s">
        <v>50</v>
      </c>
      <c r="B22" s="61">
        <v>520.7</v>
      </c>
      <c r="C22" s="62">
        <v>0.055289407076271106</v>
      </c>
      <c r="D22" s="61">
        <v>482.2</v>
      </c>
      <c r="E22" s="62">
        <v>0.0491038396514218</v>
      </c>
      <c r="F22" s="145">
        <v>520.3</v>
      </c>
      <c r="G22" s="63">
        <f t="shared" si="1"/>
        <v>0.05072694648935991</v>
      </c>
    </row>
    <row r="23" spans="1:7" ht="12.75">
      <c r="A23" s="19" t="s">
        <v>51</v>
      </c>
      <c r="B23" s="61">
        <v>167.12</v>
      </c>
      <c r="C23" s="62">
        <v>0.017745276955226475</v>
      </c>
      <c r="D23" s="61">
        <v>104.6</v>
      </c>
      <c r="E23" s="62">
        <v>0.010651724652714061</v>
      </c>
      <c r="F23" s="145">
        <v>233.3</v>
      </c>
      <c r="G23" s="63">
        <f t="shared" si="1"/>
        <v>0.02274571711698572</v>
      </c>
    </row>
    <row r="24" spans="1:7" ht="12.75">
      <c r="A24" s="19" t="s">
        <v>89</v>
      </c>
      <c r="B24" s="61">
        <v>152.5</v>
      </c>
      <c r="C24" s="62">
        <v>0.016192883770177344</v>
      </c>
      <c r="D24" s="61">
        <v>171</v>
      </c>
      <c r="E24" s="62">
        <v>0.017413431315622414</v>
      </c>
      <c r="F24" s="145">
        <v>266.1</v>
      </c>
      <c r="G24" s="63">
        <f t="shared" si="1"/>
        <v>0.02594357190239991</v>
      </c>
    </row>
    <row r="25" spans="1:7" ht="12.75">
      <c r="A25" s="19" t="s">
        <v>52</v>
      </c>
      <c r="B25" s="61">
        <v>652.6</v>
      </c>
      <c r="C25" s="62">
        <v>0.06929492425191956</v>
      </c>
      <c r="D25" s="61">
        <v>616.2</v>
      </c>
      <c r="E25" s="62">
        <v>0.06274945249524289</v>
      </c>
      <c r="F25" s="153">
        <v>632.4</v>
      </c>
      <c r="G25" s="63">
        <f t="shared" si="1"/>
        <v>0.06165620019194928</v>
      </c>
    </row>
    <row r="26" spans="1:7" ht="12.75">
      <c r="A26" s="19" t="s">
        <v>18</v>
      </c>
      <c r="B26" s="62" t="s">
        <v>60</v>
      </c>
      <c r="C26" s="62" t="s">
        <v>60</v>
      </c>
      <c r="D26" s="62" t="s">
        <v>60</v>
      </c>
      <c r="E26" s="62" t="s">
        <v>60</v>
      </c>
      <c r="F26" s="145">
        <v>92.7</v>
      </c>
      <c r="G26" s="63">
        <f t="shared" si="1"/>
        <v>0.00903783959170414</v>
      </c>
    </row>
    <row r="27" spans="1:7" ht="12.75">
      <c r="A27" s="19" t="s">
        <v>53</v>
      </c>
      <c r="B27" s="61">
        <v>312.6</v>
      </c>
      <c r="C27" s="62">
        <v>0.03319275715775369</v>
      </c>
      <c r="D27" s="61" t="s">
        <v>60</v>
      </c>
      <c r="E27" s="62" t="s">
        <v>60</v>
      </c>
      <c r="F27" s="154" t="s">
        <v>60</v>
      </c>
      <c r="G27" s="63" t="s">
        <v>60</v>
      </c>
    </row>
    <row r="28" spans="1:7" ht="12.75">
      <c r="A28" s="19" t="s">
        <v>88</v>
      </c>
      <c r="B28" s="61">
        <v>29743.4</v>
      </c>
      <c r="C28" s="62">
        <v>3.15823881396651</v>
      </c>
      <c r="D28" s="61">
        <v>6498.1</v>
      </c>
      <c r="E28" s="62">
        <v>0.6617205732868188</v>
      </c>
      <c r="F28" s="145">
        <v>3243.7</v>
      </c>
      <c r="G28" s="63">
        <f t="shared" si="1"/>
        <v>0.3162463892514641</v>
      </c>
    </row>
    <row r="29" spans="1:7" ht="12.75">
      <c r="A29" s="19" t="s">
        <v>54</v>
      </c>
      <c r="B29" s="61">
        <v>16016.1</v>
      </c>
      <c r="C29" s="62">
        <v>1.7006350541084416</v>
      </c>
      <c r="D29" s="61">
        <v>1699.1</v>
      </c>
      <c r="E29" s="62">
        <v>0.17302433420101782</v>
      </c>
      <c r="F29" s="145">
        <v>3800.5</v>
      </c>
      <c r="G29" s="63">
        <f t="shared" si="1"/>
        <v>0.37053192414532454</v>
      </c>
    </row>
    <row r="30" spans="1:7" ht="12.75">
      <c r="A30" s="19" t="s">
        <v>55</v>
      </c>
      <c r="B30" s="61">
        <v>198.3</v>
      </c>
      <c r="C30" s="62">
        <v>0.021056058043450277</v>
      </c>
      <c r="D30" s="61">
        <v>27.4</v>
      </c>
      <c r="E30" s="65" t="s">
        <v>60</v>
      </c>
      <c r="F30" s="145">
        <v>648.4</v>
      </c>
      <c r="G30" s="63">
        <f t="shared" si="1"/>
        <v>0.06321612935556596</v>
      </c>
    </row>
    <row r="31" spans="1:7" ht="12.75">
      <c r="A31" s="19"/>
      <c r="B31" s="65"/>
      <c r="C31" s="65"/>
      <c r="D31" s="65"/>
      <c r="E31" s="65"/>
      <c r="F31" s="145"/>
      <c r="G31" s="63"/>
    </row>
    <row r="32" spans="1:7" ht="13.5" thickBot="1">
      <c r="A32" s="72" t="s">
        <v>62</v>
      </c>
      <c r="B32" s="73">
        <v>941771.72</v>
      </c>
      <c r="C32" s="74">
        <v>100</v>
      </c>
      <c r="D32" s="73">
        <v>982000.6</v>
      </c>
      <c r="E32" s="74">
        <f>SUM(E8:E30)</f>
        <v>99.99578411662884</v>
      </c>
      <c r="F32" s="155">
        <f>SUM(F8:F30)</f>
        <v>1025687.6000000001</v>
      </c>
      <c r="G32" s="75">
        <f>SUM(G8:G30)</f>
        <v>99.99999999999999</v>
      </c>
    </row>
    <row r="35" spans="2:7" ht="12.75">
      <c r="B35" s="172" t="s">
        <v>69</v>
      </c>
      <c r="C35" s="175"/>
      <c r="D35" s="184" t="s">
        <v>71</v>
      </c>
      <c r="E35" s="185"/>
      <c r="F35" s="185"/>
      <c r="G35" s="185"/>
    </row>
    <row r="36" spans="1:7" ht="12.75">
      <c r="A36" s="18" t="s">
        <v>11</v>
      </c>
      <c r="B36" s="178">
        <v>2000</v>
      </c>
      <c r="C36" s="179"/>
      <c r="D36" s="178">
        <v>2000</v>
      </c>
      <c r="E36" s="179"/>
      <c r="F36" s="180">
        <v>2001</v>
      </c>
      <c r="G36" s="181"/>
    </row>
    <row r="37" spans="1:7" ht="13.5" thickBot="1">
      <c r="A37" s="19"/>
      <c r="B37" s="66" t="s">
        <v>3</v>
      </c>
      <c r="C37" s="66" t="s">
        <v>4</v>
      </c>
      <c r="D37" s="66" t="s">
        <v>3</v>
      </c>
      <c r="E37" s="66" t="s">
        <v>4</v>
      </c>
      <c r="F37" s="151" t="s">
        <v>3</v>
      </c>
      <c r="G37" s="125" t="s">
        <v>4</v>
      </c>
    </row>
    <row r="38" spans="1:7" ht="12.75">
      <c r="A38" s="68" t="s">
        <v>72</v>
      </c>
      <c r="B38" s="69">
        <v>20791.7</v>
      </c>
      <c r="C38" s="70">
        <f aca="true" t="shared" si="2" ref="C38:C61">B38/$B$63*100</f>
        <v>1.9693328248910897</v>
      </c>
      <c r="D38" s="69">
        <v>124960.63370716287</v>
      </c>
      <c r="E38" s="70">
        <f aca="true" t="shared" si="3" ref="E38:E61">D38/$D$63*100</f>
        <v>1.9693328248910895</v>
      </c>
      <c r="F38" s="152">
        <v>119113.98795571743</v>
      </c>
      <c r="G38" s="63">
        <f>F38/$F$63*100</f>
        <v>1.74053184190808</v>
      </c>
    </row>
    <row r="39" spans="1:7" ht="12.75">
      <c r="A39" s="19" t="s">
        <v>40</v>
      </c>
      <c r="B39" s="61">
        <v>1031</v>
      </c>
      <c r="C39" s="62">
        <f t="shared" si="2"/>
        <v>0.09765349357978008</v>
      </c>
      <c r="D39" s="61">
        <v>6196.434796196795</v>
      </c>
      <c r="E39" s="62">
        <f t="shared" si="3"/>
        <v>0.09765349357978007</v>
      </c>
      <c r="F39" s="145" t="s">
        <v>60</v>
      </c>
      <c r="G39" s="63" t="s">
        <v>60</v>
      </c>
    </row>
    <row r="40" spans="1:7" ht="12.75">
      <c r="A40" s="19" t="s">
        <v>41</v>
      </c>
      <c r="B40" s="61">
        <v>1158.9</v>
      </c>
      <c r="C40" s="62">
        <f t="shared" si="2"/>
        <v>0.10976783095015241</v>
      </c>
      <c r="D40" s="61">
        <v>6965.129277703653</v>
      </c>
      <c r="E40" s="62">
        <f t="shared" si="3"/>
        <v>0.1097678309501524</v>
      </c>
      <c r="F40" s="145">
        <v>3643.9363888788716</v>
      </c>
      <c r="G40" s="63">
        <f aca="true" t="shared" si="4" ref="G40:G61">F40/$F$63*100</f>
        <v>0.05324636865562008</v>
      </c>
    </row>
    <row r="41" spans="1:7" ht="12.75">
      <c r="A41" s="19" t="s">
        <v>42</v>
      </c>
      <c r="B41" s="61">
        <v>4502.5</v>
      </c>
      <c r="C41" s="62">
        <f t="shared" si="2"/>
        <v>0.426464456685703</v>
      </c>
      <c r="D41" s="61">
        <v>27060.569999879797</v>
      </c>
      <c r="E41" s="62">
        <f t="shared" si="3"/>
        <v>0.426464456685703</v>
      </c>
      <c r="F41" s="145">
        <v>27615.905184330408</v>
      </c>
      <c r="G41" s="63">
        <f t="shared" si="4"/>
        <v>0.4035324745764617</v>
      </c>
    </row>
    <row r="42" spans="1:7" ht="12.75">
      <c r="A42" s="19" t="s">
        <v>43</v>
      </c>
      <c r="B42" s="61">
        <v>625.8</v>
      </c>
      <c r="C42" s="62">
        <f t="shared" si="2"/>
        <v>0.059274060409530906</v>
      </c>
      <c r="D42" s="61">
        <v>3761.1337492337093</v>
      </c>
      <c r="E42" s="62">
        <f t="shared" si="3"/>
        <v>0.059274060409530906</v>
      </c>
      <c r="F42" s="145">
        <v>4623.586119024437</v>
      </c>
      <c r="G42" s="63">
        <f t="shared" si="4"/>
        <v>0.06756132509775446</v>
      </c>
    </row>
    <row r="43" spans="1:7" ht="12.75">
      <c r="A43" s="19" t="s">
        <v>73</v>
      </c>
      <c r="B43" s="61">
        <f>7072.2+22157.1+31565.1</f>
        <v>60794.399999999994</v>
      </c>
      <c r="C43" s="62">
        <f t="shared" si="2"/>
        <v>5.7582789040607</v>
      </c>
      <c r="D43" s="61">
        <v>365381.7027874941</v>
      </c>
      <c r="E43" s="62">
        <f t="shared" si="3"/>
        <v>5.758278904060699</v>
      </c>
      <c r="F43" s="145">
        <f>(50460+3831.6+3680)/0.166386</f>
        <v>348416.3331049487</v>
      </c>
      <c r="G43" s="63">
        <f t="shared" si="4"/>
        <v>5.091171342827223</v>
      </c>
    </row>
    <row r="44" spans="1:7" s="148" customFormat="1" ht="12.75">
      <c r="A44" s="144" t="s">
        <v>74</v>
      </c>
      <c r="B44" s="145">
        <v>1630</v>
      </c>
      <c r="C44" s="146">
        <f t="shared" si="2"/>
        <v>0.1543891314597881</v>
      </c>
      <c r="D44" s="145">
        <v>9796.49730145565</v>
      </c>
      <c r="E44" s="146">
        <f t="shared" si="3"/>
        <v>0.15438913145978805</v>
      </c>
      <c r="F44" s="145">
        <f>(3810+801.9)/0.166386</f>
        <v>27718.07724207565</v>
      </c>
      <c r="G44" s="147">
        <f t="shared" si="4"/>
        <v>0.4050254454937395</v>
      </c>
    </row>
    <row r="45" spans="1:7" ht="12.75">
      <c r="A45" s="19" t="s">
        <v>75</v>
      </c>
      <c r="B45" s="61">
        <v>12107.6</v>
      </c>
      <c r="C45" s="62">
        <f t="shared" si="2"/>
        <v>1.1467986797929635</v>
      </c>
      <c r="D45" s="61">
        <v>72768.14155037083</v>
      </c>
      <c r="E45" s="62">
        <f t="shared" si="3"/>
        <v>1.1467986797929632</v>
      </c>
      <c r="F45" s="145">
        <v>160378.27701849915</v>
      </c>
      <c r="G45" s="63">
        <f t="shared" si="4"/>
        <v>2.3434988844872597</v>
      </c>
    </row>
    <row r="46" spans="1:7" ht="12.75">
      <c r="A46" s="19" t="s">
        <v>45</v>
      </c>
      <c r="B46" s="61">
        <v>6696</v>
      </c>
      <c r="C46" s="62">
        <f t="shared" si="2"/>
        <v>0.6342267633464669</v>
      </c>
      <c r="D46" s="61">
        <v>40243.77050953806</v>
      </c>
      <c r="E46" s="62">
        <f t="shared" si="3"/>
        <v>0.6342267633464668</v>
      </c>
      <c r="F46" s="156">
        <v>39664.99585301648</v>
      </c>
      <c r="G46" s="63">
        <f t="shared" si="4"/>
        <v>0.5795976566328482</v>
      </c>
    </row>
    <row r="47" spans="1:7" ht="12.75">
      <c r="A47" s="19" t="s">
        <v>12</v>
      </c>
      <c r="B47" s="61">
        <v>7083.4</v>
      </c>
      <c r="C47" s="62">
        <f t="shared" si="2"/>
        <v>0.6709202293142718</v>
      </c>
      <c r="D47" s="61">
        <v>42572.09140192083</v>
      </c>
      <c r="E47" s="62">
        <f t="shared" si="3"/>
        <v>0.6709202293142715</v>
      </c>
      <c r="F47" s="156">
        <v>221350.35399612947</v>
      </c>
      <c r="G47" s="63">
        <f t="shared" si="4"/>
        <v>3.234442452645597</v>
      </c>
    </row>
    <row r="48" spans="1:7" ht="12.75">
      <c r="A48" s="19" t="s">
        <v>46</v>
      </c>
      <c r="B48" s="61">
        <v>874804.2</v>
      </c>
      <c r="C48" s="62">
        <f t="shared" si="2"/>
        <v>82.85905560452439</v>
      </c>
      <c r="D48" s="61">
        <v>5257679.131657711</v>
      </c>
      <c r="E48" s="62">
        <f t="shared" si="3"/>
        <v>82.85905560452437</v>
      </c>
      <c r="F48" s="145">
        <v>5572583.029822221</v>
      </c>
      <c r="G48" s="63">
        <f t="shared" si="4"/>
        <v>81.42837270034178</v>
      </c>
    </row>
    <row r="49" spans="1:7" ht="12.75">
      <c r="A49" s="19" t="s">
        <v>90</v>
      </c>
      <c r="B49" s="61">
        <v>7115.8</v>
      </c>
      <c r="C49" s="62">
        <f t="shared" si="2"/>
        <v>0.6739890684917548</v>
      </c>
      <c r="D49" s="61">
        <v>42766.819323741176</v>
      </c>
      <c r="E49" s="62">
        <f t="shared" si="3"/>
        <v>0.6739890684917546</v>
      </c>
      <c r="F49" s="145">
        <v>34424.77131489428</v>
      </c>
      <c r="G49" s="63">
        <f t="shared" si="4"/>
        <v>0.5030258129402289</v>
      </c>
    </row>
    <row r="50" spans="1:7" ht="12.75">
      <c r="A50" s="19" t="s">
        <v>87</v>
      </c>
      <c r="B50" s="61">
        <v>7366.2</v>
      </c>
      <c r="C50" s="62">
        <f t="shared" si="2"/>
        <v>0.6977062700362522</v>
      </c>
      <c r="D50" s="61">
        <v>44271.75363311817</v>
      </c>
      <c r="E50" s="62">
        <f t="shared" si="3"/>
        <v>0.6977062700362521</v>
      </c>
      <c r="F50" s="145">
        <v>48795.57174281489</v>
      </c>
      <c r="G50" s="63">
        <f t="shared" si="4"/>
        <v>0.7130165635462872</v>
      </c>
    </row>
    <row r="51" spans="1:7" ht="12.75">
      <c r="A51" s="19" t="s">
        <v>48</v>
      </c>
      <c r="B51" s="61">
        <v>14840.5</v>
      </c>
      <c r="C51" s="62">
        <f t="shared" si="2"/>
        <v>1.4056514757233038</v>
      </c>
      <c r="D51" s="61">
        <v>89193.2013510752</v>
      </c>
      <c r="E51" s="62">
        <f t="shared" si="3"/>
        <v>1.4056514757233034</v>
      </c>
      <c r="F51" s="145">
        <v>42944.71890663877</v>
      </c>
      <c r="G51" s="63">
        <f t="shared" si="4"/>
        <v>0.6275220230774662</v>
      </c>
    </row>
    <row r="52" spans="1:7" ht="12.75">
      <c r="A52" s="19" t="s">
        <v>49</v>
      </c>
      <c r="B52" s="61">
        <v>27139.8</v>
      </c>
      <c r="C52" s="62">
        <f t="shared" si="2"/>
        <v>2.5706074539830412</v>
      </c>
      <c r="D52" s="61">
        <v>163113.48310554973</v>
      </c>
      <c r="E52" s="62">
        <f t="shared" si="3"/>
        <v>2.5706074539830404</v>
      </c>
      <c r="F52" s="145">
        <v>144165.37449064222</v>
      </c>
      <c r="G52" s="63">
        <f t="shared" si="4"/>
        <v>2.1065907464608684</v>
      </c>
    </row>
    <row r="53" spans="1:7" ht="12.75">
      <c r="A53" s="19" t="s">
        <v>50</v>
      </c>
      <c r="B53" s="61">
        <v>171.6</v>
      </c>
      <c r="C53" s="62">
        <f t="shared" si="2"/>
        <v>0.01625348156963168</v>
      </c>
      <c r="D53" s="61">
        <v>1031.3367711225703</v>
      </c>
      <c r="E53" s="62">
        <f t="shared" si="3"/>
        <v>0.016253481569631675</v>
      </c>
      <c r="F53" s="145">
        <v>1006.0942627384516</v>
      </c>
      <c r="G53" s="63">
        <f t="shared" si="4"/>
        <v>0.014701372444253345</v>
      </c>
    </row>
    <row r="54" spans="1:7" ht="12.75">
      <c r="A54" s="19" t="s">
        <v>51</v>
      </c>
      <c r="B54" s="61">
        <v>79.2</v>
      </c>
      <c r="C54" s="62">
        <f t="shared" si="2"/>
        <v>0.007501606878291544</v>
      </c>
      <c r="D54" s="61">
        <v>476.0015866719556</v>
      </c>
      <c r="E54" s="62">
        <f t="shared" si="3"/>
        <v>0.007501606878291543</v>
      </c>
      <c r="F54" s="145">
        <v>488.62284086401496</v>
      </c>
      <c r="G54" s="63">
        <f t="shared" si="4"/>
        <v>0.00713991385733451</v>
      </c>
    </row>
    <row r="55" spans="1:7" ht="12.75">
      <c r="A55" s="19" t="s">
        <v>91</v>
      </c>
      <c r="B55" s="61">
        <v>169.7</v>
      </c>
      <c r="C55" s="62">
        <f t="shared" si="2"/>
        <v>0.01607351877835953</v>
      </c>
      <c r="D55" s="61">
        <v>1019.9175411392785</v>
      </c>
      <c r="E55" s="62">
        <f t="shared" si="3"/>
        <v>0.01607351877835953</v>
      </c>
      <c r="F55" s="145">
        <v>991.6699722332407</v>
      </c>
      <c r="G55" s="63">
        <f t="shared" si="4"/>
        <v>0.014490600079461182</v>
      </c>
    </row>
    <row r="56" spans="1:7" ht="12.75">
      <c r="A56" s="19" t="s">
        <v>52</v>
      </c>
      <c r="B56" s="61">
        <v>383.4</v>
      </c>
      <c r="C56" s="62">
        <f t="shared" si="2"/>
        <v>0.0363145969335477</v>
      </c>
      <c r="D56" s="61">
        <v>2304.2804082074213</v>
      </c>
      <c r="E56" s="62">
        <f t="shared" si="3"/>
        <v>0.036314596933547695</v>
      </c>
      <c r="F56" s="156">
        <v>5325.568256944694</v>
      </c>
      <c r="G56" s="63">
        <f t="shared" si="4"/>
        <v>0.07781891351763971</v>
      </c>
    </row>
    <row r="57" spans="1:7" ht="12.75">
      <c r="A57" s="19" t="s">
        <v>18</v>
      </c>
      <c r="B57" s="61">
        <v>183.9</v>
      </c>
      <c r="C57" s="62">
        <f t="shared" si="2"/>
        <v>0.017418503849972414</v>
      </c>
      <c r="D57" s="61">
        <v>1105.2612599617755</v>
      </c>
      <c r="E57" s="62">
        <f t="shared" si="3"/>
        <v>0.017418503849972407</v>
      </c>
      <c r="F57" s="157">
        <v>598.0070438618634</v>
      </c>
      <c r="G57" s="63">
        <f t="shared" si="4"/>
        <v>0.008738270957008411</v>
      </c>
    </row>
    <row r="58" spans="1:7" ht="12.75">
      <c r="A58" s="19" t="s">
        <v>77</v>
      </c>
      <c r="B58" s="61">
        <v>270.8</v>
      </c>
      <c r="C58" s="62">
        <f t="shared" si="2"/>
        <v>0.025649433619208968</v>
      </c>
      <c r="D58" s="61">
        <v>1627.5407786712824</v>
      </c>
      <c r="E58" s="62">
        <f t="shared" si="3"/>
        <v>0.025649433619208965</v>
      </c>
      <c r="F58" s="145">
        <v>4294.832497926508</v>
      </c>
      <c r="G58" s="63">
        <f t="shared" si="4"/>
        <v>0.06275747161686643</v>
      </c>
    </row>
    <row r="59" spans="1:7" ht="12.75">
      <c r="A59" s="19" t="s">
        <v>76</v>
      </c>
      <c r="B59" s="61">
        <v>2157.5</v>
      </c>
      <c r="C59" s="62">
        <f t="shared" si="2"/>
        <v>0.2043524853524496</v>
      </c>
      <c r="D59" s="61">
        <v>12966.836152080103</v>
      </c>
      <c r="E59" s="62">
        <f t="shared" si="3"/>
        <v>0.20435248535244954</v>
      </c>
      <c r="F59" s="145">
        <v>8534.371882249709</v>
      </c>
      <c r="G59" s="63">
        <f t="shared" si="4"/>
        <v>0.12470698250202958</v>
      </c>
    </row>
    <row r="60" spans="1:7" ht="12.75">
      <c r="A60" s="19" t="s">
        <v>54</v>
      </c>
      <c r="B60" s="61">
        <v>3832.9</v>
      </c>
      <c r="C60" s="62">
        <f t="shared" si="2"/>
        <v>0.36304178035105633</v>
      </c>
      <c r="D60" s="61">
        <v>23036.192948925993</v>
      </c>
      <c r="E60" s="62">
        <f t="shared" si="3"/>
        <v>0.3630417803510563</v>
      </c>
      <c r="F60" s="145">
        <v>23487.553039318213</v>
      </c>
      <c r="G60" s="63">
        <f t="shared" si="4"/>
        <v>0.34320766733657154</v>
      </c>
    </row>
    <row r="61" spans="1:7" ht="12.75">
      <c r="A61" s="19" t="s">
        <v>55</v>
      </c>
      <c r="B61" s="65">
        <v>837</v>
      </c>
      <c r="C61" s="62">
        <f t="shared" si="2"/>
        <v>0.07927834541830836</v>
      </c>
      <c r="D61" s="136">
        <v>5030.471313692257</v>
      </c>
      <c r="E61" s="62">
        <f t="shared" si="3"/>
        <v>0.07927834541830835</v>
      </c>
      <c r="F61" s="145">
        <v>3374.0819540105535</v>
      </c>
      <c r="G61" s="63">
        <f t="shared" si="4"/>
        <v>0.04930316899763338</v>
      </c>
    </row>
    <row r="62" spans="1:7" ht="12.75">
      <c r="A62" s="19"/>
      <c r="B62" s="65"/>
      <c r="C62" s="65"/>
      <c r="D62" s="136"/>
      <c r="E62" s="65"/>
      <c r="F62" s="145"/>
      <c r="G62" s="63"/>
    </row>
    <row r="63" spans="1:7" ht="13.5" thickBot="1">
      <c r="A63" s="72" t="s">
        <v>62</v>
      </c>
      <c r="B63" s="73">
        <f>SUM(B38:B62)</f>
        <v>1055773.7999999998</v>
      </c>
      <c r="C63" s="74">
        <f>SUM(C38:C62)</f>
        <v>99.99999999999999</v>
      </c>
      <c r="D63" s="73">
        <v>6345328.332912625</v>
      </c>
      <c r="E63" s="74">
        <f>SUM(E38:E61)</f>
        <v>99.99999999999997</v>
      </c>
      <c r="F63" s="155">
        <f>(SUM(F38:F61))</f>
        <v>6843539.720889978</v>
      </c>
      <c r="G63" s="75">
        <f>SUM(G38:G61)</f>
        <v>100</v>
      </c>
    </row>
    <row r="65" spans="2:6" ht="12.75">
      <c r="B65" s="143"/>
      <c r="D65" s="143"/>
      <c r="F65" s="158"/>
    </row>
  </sheetData>
  <mergeCells count="12">
    <mergeCell ref="A1:G1"/>
    <mergeCell ref="A3:G3"/>
    <mergeCell ref="B6:C6"/>
    <mergeCell ref="D6:E6"/>
    <mergeCell ref="F6:G6"/>
    <mergeCell ref="A4:G4"/>
    <mergeCell ref="B36:C36"/>
    <mergeCell ref="D36:E36"/>
    <mergeCell ref="F36:G36"/>
    <mergeCell ref="B5:G5"/>
    <mergeCell ref="B35:C35"/>
    <mergeCell ref="D35:G3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 transitionEvaluation="1"/>
  <dimension ref="A1:G69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43.8515625" style="9" customWidth="1"/>
    <col min="2" max="5" width="12.7109375" style="9" customWidth="1"/>
    <col min="6" max="16384" width="12.57421875" style="9" customWidth="1"/>
  </cols>
  <sheetData>
    <row r="1" spans="1:7" s="41" customFormat="1" ht="18">
      <c r="A1" s="170" t="s">
        <v>56</v>
      </c>
      <c r="B1" s="170"/>
      <c r="C1" s="170"/>
      <c r="D1" s="170"/>
      <c r="E1" s="170"/>
      <c r="F1" s="162"/>
      <c r="G1" s="162"/>
    </row>
    <row r="3" spans="1:7" s="47" customFormat="1" ht="15">
      <c r="A3" s="161" t="s">
        <v>95</v>
      </c>
      <c r="B3" s="161"/>
      <c r="C3" s="161"/>
      <c r="D3" s="161"/>
      <c r="E3" s="161"/>
      <c r="F3" s="162"/>
      <c r="G3" s="162"/>
    </row>
    <row r="4" s="47" customFormat="1" ht="14.25"/>
    <row r="5" spans="2:7" s="47" customFormat="1" ht="14.25">
      <c r="B5" s="172" t="s">
        <v>69</v>
      </c>
      <c r="C5" s="175"/>
      <c r="D5" s="159" t="s">
        <v>71</v>
      </c>
      <c r="E5" s="190"/>
      <c r="F5" s="190"/>
      <c r="G5" s="190"/>
    </row>
    <row r="6" spans="1:7" ht="12.75">
      <c r="A6" s="21" t="s">
        <v>11</v>
      </c>
      <c r="B6" s="189">
        <v>2000</v>
      </c>
      <c r="C6" s="160"/>
      <c r="D6" s="189">
        <v>2000</v>
      </c>
      <c r="E6" s="160"/>
      <c r="F6" s="189">
        <v>2001</v>
      </c>
      <c r="G6" s="160"/>
    </row>
    <row r="7" spans="1:7" ht="13.5" thickBot="1">
      <c r="A7" s="22"/>
      <c r="B7" s="78" t="s">
        <v>3</v>
      </c>
      <c r="C7" s="79" t="s">
        <v>4</v>
      </c>
      <c r="D7" s="78" t="s">
        <v>3</v>
      </c>
      <c r="E7" s="79" t="s">
        <v>4</v>
      </c>
      <c r="F7" s="78" t="s">
        <v>3</v>
      </c>
      <c r="G7" s="79" t="s">
        <v>4</v>
      </c>
    </row>
    <row r="8" spans="1:7" ht="12.75">
      <c r="A8" s="80" t="s">
        <v>13</v>
      </c>
      <c r="B8" s="137">
        <v>1110.3</v>
      </c>
      <c r="C8" s="81">
        <v>4.65</v>
      </c>
      <c r="D8" s="137">
        <v>6673.037394973134</v>
      </c>
      <c r="E8" s="81">
        <f aca="true" t="shared" si="0" ref="E8:E18">D8/$D$20*100</f>
        <v>4.645703885018515</v>
      </c>
      <c r="F8" s="137">
        <v>9036.216989410166</v>
      </c>
      <c r="G8" s="81">
        <f>F8/$F$20*100</f>
        <v>7.565465048406901</v>
      </c>
    </row>
    <row r="9" spans="1:7" ht="12.75">
      <c r="A9" s="22" t="s">
        <v>14</v>
      </c>
      <c r="B9" s="138">
        <v>9883.5</v>
      </c>
      <c r="C9" s="77">
        <v>41.35</v>
      </c>
      <c r="D9" s="138">
        <v>59401.03133677112</v>
      </c>
      <c r="E9" s="77">
        <f t="shared" si="0"/>
        <v>41.354421640620096</v>
      </c>
      <c r="F9" s="138">
        <v>57106.96813433822</v>
      </c>
      <c r="G9" s="77">
        <f>F9/$F$20*100</f>
        <v>47.812128897208304</v>
      </c>
    </row>
    <row r="10" spans="1:7" ht="12.75">
      <c r="A10" s="22" t="s">
        <v>15</v>
      </c>
      <c r="B10" s="138">
        <v>931.4</v>
      </c>
      <c r="C10" s="76">
        <v>3.9</v>
      </c>
      <c r="D10" s="138">
        <v>5597.826740230548</v>
      </c>
      <c r="E10" s="76">
        <f t="shared" si="0"/>
        <v>3.8971526600974924</v>
      </c>
      <c r="F10" s="139" t="s">
        <v>60</v>
      </c>
      <c r="G10" s="126" t="s">
        <v>60</v>
      </c>
    </row>
    <row r="11" spans="1:7" ht="12.75">
      <c r="A11" s="22" t="s">
        <v>16</v>
      </c>
      <c r="B11" s="138">
        <v>1458</v>
      </c>
      <c r="C11" s="76">
        <v>6.1</v>
      </c>
      <c r="D11" s="138">
        <v>8762.756481915545</v>
      </c>
      <c r="E11" s="76">
        <f t="shared" si="0"/>
        <v>6.100546036527961</v>
      </c>
      <c r="F11" s="139" t="s">
        <v>60</v>
      </c>
      <c r="G11" s="126" t="s">
        <v>60</v>
      </c>
    </row>
    <row r="12" spans="1:7" ht="12.75">
      <c r="A12" s="22" t="s">
        <v>12</v>
      </c>
      <c r="B12" s="138">
        <v>3476.7</v>
      </c>
      <c r="C12" s="76">
        <v>14.55</v>
      </c>
      <c r="D12" s="138">
        <v>20895.387833110955</v>
      </c>
      <c r="E12" s="76">
        <f t="shared" si="0"/>
        <v>14.54716625870834</v>
      </c>
      <c r="F12" s="142">
        <v>9244.167177526955</v>
      </c>
      <c r="G12" s="77">
        <f>F12/$F$20*100</f>
        <v>7.739568866614337</v>
      </c>
    </row>
    <row r="13" spans="1:7" ht="12.75">
      <c r="A13" s="22" t="s">
        <v>38</v>
      </c>
      <c r="B13" s="138">
        <v>398.5</v>
      </c>
      <c r="C13" s="77">
        <v>1.67</v>
      </c>
      <c r="D13" s="138">
        <v>2395.0332359693725</v>
      </c>
      <c r="E13" s="77">
        <f t="shared" si="0"/>
        <v>1.6673988995585685</v>
      </c>
      <c r="F13" s="138">
        <v>2398.038296491291</v>
      </c>
      <c r="G13" s="77">
        <f aca="true" t="shared" si="1" ref="G13:G18">F13/$F$20*100</f>
        <v>2.007729001871868</v>
      </c>
    </row>
    <row r="14" spans="1:7" ht="12.75">
      <c r="A14" s="22" t="s">
        <v>17</v>
      </c>
      <c r="B14" s="138">
        <v>1293.9</v>
      </c>
      <c r="C14" s="77">
        <v>5.41</v>
      </c>
      <c r="D14" s="138">
        <v>7776.49561862176</v>
      </c>
      <c r="E14" s="77">
        <f t="shared" si="0"/>
        <v>5.4139207933220375</v>
      </c>
      <c r="F14" s="138">
        <v>6353.899967545346</v>
      </c>
      <c r="G14" s="77">
        <f t="shared" si="1"/>
        <v>5.3197270696214005</v>
      </c>
    </row>
    <row r="15" spans="1:7" ht="12.75">
      <c r="A15" s="22" t="s">
        <v>18</v>
      </c>
      <c r="B15" s="138">
        <v>864.8</v>
      </c>
      <c r="C15" s="77">
        <v>3.62</v>
      </c>
      <c r="D15" s="138">
        <v>5197.552678710948</v>
      </c>
      <c r="E15" s="77">
        <f t="shared" si="0"/>
        <v>3.618485742379548</v>
      </c>
      <c r="F15" s="138">
        <v>7767.480437056002</v>
      </c>
      <c r="G15" s="77">
        <f t="shared" si="1"/>
        <v>6.5032304812511335</v>
      </c>
    </row>
    <row r="16" spans="1:7" ht="12.75">
      <c r="A16" s="22" t="s">
        <v>78</v>
      </c>
      <c r="B16" s="138">
        <v>876.7</v>
      </c>
      <c r="C16" s="77">
        <v>3.67</v>
      </c>
      <c r="D16" s="138">
        <v>5269.0731191326195</v>
      </c>
      <c r="E16" s="77">
        <f t="shared" si="0"/>
        <v>3.668277579028851</v>
      </c>
      <c r="F16" s="138">
        <v>5359.224934790187</v>
      </c>
      <c r="G16" s="77">
        <f t="shared" si="1"/>
        <v>4.4869472455367045</v>
      </c>
    </row>
    <row r="17" spans="1:7" ht="12.75">
      <c r="A17" s="22" t="s">
        <v>19</v>
      </c>
      <c r="B17" s="138">
        <v>3585</v>
      </c>
      <c r="C17" s="77">
        <v>15</v>
      </c>
      <c r="D17" s="138">
        <v>21546.283942158596</v>
      </c>
      <c r="E17" s="77">
        <f t="shared" si="0"/>
        <v>15.000313814096533</v>
      </c>
      <c r="F17" s="138">
        <v>22098.013053982908</v>
      </c>
      <c r="G17" s="77">
        <f t="shared" si="1"/>
        <v>18.50129823078317</v>
      </c>
    </row>
    <row r="18" spans="1:7" ht="12.75">
      <c r="A18" s="22" t="s">
        <v>20</v>
      </c>
      <c r="B18" s="138">
        <v>20.7</v>
      </c>
      <c r="C18" s="77">
        <v>0.09</v>
      </c>
      <c r="D18" s="138">
        <v>124.40950560744292</v>
      </c>
      <c r="E18" s="77">
        <f t="shared" si="0"/>
        <v>0.08661269064206364</v>
      </c>
      <c r="F18" s="138">
        <v>76.32853725674035</v>
      </c>
      <c r="G18" s="77">
        <f t="shared" si="1"/>
        <v>0.0639051587061973</v>
      </c>
    </row>
    <row r="19" spans="1:7" ht="12.75">
      <c r="A19" s="22"/>
      <c r="B19" s="141"/>
      <c r="C19" s="77"/>
      <c r="D19" s="149"/>
      <c r="E19" s="77"/>
      <c r="F19" s="138"/>
      <c r="G19" s="77"/>
    </row>
    <row r="20" spans="1:7" ht="13.5" thickBot="1">
      <c r="A20" s="82" t="s">
        <v>62</v>
      </c>
      <c r="B20" s="140">
        <f aca="true" t="shared" si="2" ref="B20:G20">SUM(B8:B18)</f>
        <v>23899.5</v>
      </c>
      <c r="C20" s="83">
        <v>100</v>
      </c>
      <c r="D20" s="140">
        <f t="shared" si="2"/>
        <v>143638.88788720203</v>
      </c>
      <c r="E20" s="83">
        <f t="shared" si="2"/>
        <v>100</v>
      </c>
      <c r="F20" s="140">
        <f t="shared" si="2"/>
        <v>119440.3375283978</v>
      </c>
      <c r="G20" s="83">
        <f t="shared" si="2"/>
        <v>99.99999999999999</v>
      </c>
    </row>
    <row r="21" spans="1:5" ht="12.75">
      <c r="A21" s="1"/>
      <c r="B21" s="11"/>
      <c r="C21" s="12"/>
      <c r="E21" s="11"/>
    </row>
    <row r="22" spans="2:5" ht="12.75">
      <c r="B22" s="11"/>
      <c r="C22" s="12"/>
      <c r="E22" s="11"/>
    </row>
    <row r="23" ht="12.75">
      <c r="C23" s="12"/>
    </row>
    <row r="69" ht="12.75">
      <c r="B69" s="10"/>
    </row>
  </sheetData>
  <mergeCells count="7">
    <mergeCell ref="D6:E6"/>
    <mergeCell ref="F6:G6"/>
    <mergeCell ref="A3:G3"/>
    <mergeCell ref="B6:C6"/>
    <mergeCell ref="B5:C5"/>
    <mergeCell ref="D5:G5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 transitionEvaluation="1">
    <pageSetUpPr fitToPage="1"/>
  </sheetPr>
  <dimension ref="A1:G13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5.7109375" style="2" customWidth="1"/>
    <col min="2" max="7" width="9.7109375" style="2" customWidth="1"/>
    <col min="8" max="16384" width="12.57421875" style="2" customWidth="1"/>
  </cols>
  <sheetData>
    <row r="1" spans="1:7" s="40" customFormat="1" ht="18">
      <c r="A1" s="170" t="s">
        <v>56</v>
      </c>
      <c r="B1" s="170"/>
      <c r="C1" s="170"/>
      <c r="D1" s="170"/>
      <c r="E1" s="170"/>
      <c r="F1" s="170"/>
      <c r="G1" s="170"/>
    </row>
    <row r="3" spans="1:7" s="46" customFormat="1" ht="15">
      <c r="A3" s="194" t="s">
        <v>96</v>
      </c>
      <c r="B3" s="194"/>
      <c r="C3" s="194"/>
      <c r="D3" s="194"/>
      <c r="E3" s="194"/>
      <c r="F3" s="194"/>
      <c r="G3" s="194"/>
    </row>
    <row r="4" s="46" customFormat="1" ht="14.25"/>
    <row r="5" spans="2:7" s="46" customFormat="1" ht="14.25">
      <c r="B5" s="128"/>
      <c r="C5" s="127"/>
      <c r="D5" s="127"/>
      <c r="E5" s="127"/>
      <c r="F5" s="127"/>
      <c r="G5" s="127"/>
    </row>
    <row r="6" spans="1:7" ht="12.75">
      <c r="A6" s="23" t="s">
        <v>11</v>
      </c>
      <c r="B6" s="191">
        <v>1997</v>
      </c>
      <c r="C6" s="192"/>
      <c r="D6" s="191">
        <v>1998</v>
      </c>
      <c r="E6" s="192"/>
      <c r="F6" s="191">
        <v>1999</v>
      </c>
      <c r="G6" s="193"/>
    </row>
    <row r="7" spans="1:7" ht="13.5" thickBot="1">
      <c r="A7" s="24"/>
      <c r="B7" s="84" t="s">
        <v>3</v>
      </c>
      <c r="C7" s="84" t="s">
        <v>4</v>
      </c>
      <c r="D7" s="84" t="s">
        <v>3</v>
      </c>
      <c r="E7" s="84" t="s">
        <v>4</v>
      </c>
      <c r="F7" s="84" t="s">
        <v>3</v>
      </c>
      <c r="G7" s="85" t="s">
        <v>4</v>
      </c>
    </row>
    <row r="8" spans="1:7" ht="12.75">
      <c r="A8" s="86" t="s">
        <v>61</v>
      </c>
      <c r="B8" s="87">
        <v>92600.6</v>
      </c>
      <c r="C8" s="88">
        <v>9.8</v>
      </c>
      <c r="D8" s="87">
        <v>112148.6</v>
      </c>
      <c r="E8" s="88">
        <v>11.5</v>
      </c>
      <c r="F8" s="87">
        <v>109561.7</v>
      </c>
      <c r="G8" s="89">
        <v>11.3</v>
      </c>
    </row>
    <row r="9" spans="1:7" ht="12.75">
      <c r="A9" s="24" t="s">
        <v>63</v>
      </c>
      <c r="B9" s="27">
        <v>574106</v>
      </c>
      <c r="C9" s="25">
        <v>67.61434902583828</v>
      </c>
      <c r="D9" s="27">
        <v>597981.5</v>
      </c>
      <c r="E9" s="25">
        <v>69.62506673093795</v>
      </c>
      <c r="F9" s="27">
        <v>581469</v>
      </c>
      <c r="G9" s="26">
        <v>67.3606750003736</v>
      </c>
    </row>
    <row r="10" spans="1:7" ht="12.75">
      <c r="A10" s="24" t="s">
        <v>64</v>
      </c>
      <c r="B10" s="27">
        <v>274983</v>
      </c>
      <c r="C10" s="25">
        <v>32.38565097416172</v>
      </c>
      <c r="D10" s="27">
        <v>260878</v>
      </c>
      <c r="E10" s="25">
        <v>30.37493326906205</v>
      </c>
      <c r="F10" s="27">
        <v>281748.3</v>
      </c>
      <c r="G10" s="26">
        <v>32.639324999626396</v>
      </c>
    </row>
    <row r="11" spans="1:7" ht="12.75">
      <c r="A11" s="24"/>
      <c r="B11" s="27"/>
      <c r="C11" s="25"/>
      <c r="D11" s="27"/>
      <c r="E11" s="25"/>
      <c r="F11" s="27"/>
      <c r="G11" s="26"/>
    </row>
    <row r="12" spans="1:7" ht="13.5" thickBot="1">
      <c r="A12" s="90" t="s">
        <v>62</v>
      </c>
      <c r="B12" s="91">
        <v>941690</v>
      </c>
      <c r="C12" s="92">
        <v>100</v>
      </c>
      <c r="D12" s="91">
        <v>971008</v>
      </c>
      <c r="E12" s="92">
        <v>100</v>
      </c>
      <c r="F12" s="91">
        <v>972779</v>
      </c>
      <c r="G12" s="93">
        <v>100</v>
      </c>
    </row>
    <row r="13" ht="12.75">
      <c r="A13" s="1"/>
    </row>
  </sheetData>
  <mergeCells count="5">
    <mergeCell ref="B6:C6"/>
    <mergeCell ref="D6:E6"/>
    <mergeCell ref="F6:G6"/>
    <mergeCell ref="A1:G1"/>
    <mergeCell ref="A3:G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6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1" transitionEvaluation="1"/>
  <dimension ref="A1:I1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50.00390625" style="5" customWidth="1"/>
    <col min="2" max="13" width="10.7109375" style="5" customWidth="1"/>
    <col min="14" max="16384" width="19.140625" style="5" customWidth="1"/>
  </cols>
  <sheetData>
    <row r="1" spans="1:9" s="39" customFormat="1" ht="18">
      <c r="A1" s="197" t="s">
        <v>56</v>
      </c>
      <c r="B1" s="197"/>
      <c r="C1" s="197"/>
      <c r="D1" s="197"/>
      <c r="E1" s="197"/>
      <c r="F1" s="197"/>
      <c r="G1" s="197"/>
      <c r="H1" s="162"/>
      <c r="I1" s="162"/>
    </row>
    <row r="3" spans="1:9" s="45" customFormat="1" ht="15">
      <c r="A3" s="198" t="s">
        <v>97</v>
      </c>
      <c r="B3" s="198"/>
      <c r="C3" s="198"/>
      <c r="D3" s="198"/>
      <c r="E3" s="198"/>
      <c r="F3" s="198"/>
      <c r="G3" s="198"/>
      <c r="H3" s="162"/>
      <c r="I3" s="162"/>
    </row>
    <row r="4" spans="1:7" s="45" customFormat="1" ht="15">
      <c r="A4" s="119"/>
      <c r="B4" s="119"/>
      <c r="C4" s="119"/>
      <c r="D4" s="119"/>
      <c r="E4" s="119"/>
      <c r="F4" s="119"/>
      <c r="G4" s="119"/>
    </row>
    <row r="5" spans="2:9" s="45" customFormat="1" ht="14.25">
      <c r="B5" s="168" t="s">
        <v>69</v>
      </c>
      <c r="C5" s="169"/>
      <c r="D5" s="169"/>
      <c r="E5" s="175"/>
      <c r="F5" s="168" t="s">
        <v>71</v>
      </c>
      <c r="G5" s="176"/>
      <c r="H5" s="176"/>
      <c r="I5" s="176"/>
    </row>
    <row r="6" spans="1:9" ht="12.75">
      <c r="A6" s="28" t="s">
        <v>11</v>
      </c>
      <c r="B6" s="195">
        <v>1999</v>
      </c>
      <c r="C6" s="196"/>
      <c r="D6" s="195">
        <v>2000</v>
      </c>
      <c r="E6" s="196"/>
      <c r="F6" s="195">
        <v>2000</v>
      </c>
      <c r="G6" s="196"/>
      <c r="H6" s="195">
        <v>2001</v>
      </c>
      <c r="I6" s="196"/>
    </row>
    <row r="7" spans="1:9" ht="13.5" thickBot="1">
      <c r="A7" s="29"/>
      <c r="B7" s="30" t="s">
        <v>3</v>
      </c>
      <c r="C7" s="31" t="s">
        <v>4</v>
      </c>
      <c r="D7" s="30" t="s">
        <v>3</v>
      </c>
      <c r="E7" s="31" t="s">
        <v>4</v>
      </c>
      <c r="F7" s="30" t="s">
        <v>3</v>
      </c>
      <c r="G7" s="31" t="s">
        <v>4</v>
      </c>
      <c r="H7" s="129" t="s">
        <v>3</v>
      </c>
      <c r="I7" s="130" t="s">
        <v>4</v>
      </c>
    </row>
    <row r="8" spans="1:9" ht="12.75">
      <c r="A8" s="100" t="s">
        <v>21</v>
      </c>
      <c r="B8" s="101">
        <v>2321.8</v>
      </c>
      <c r="C8" s="102">
        <v>32.36048391592797</v>
      </c>
      <c r="D8" s="101">
        <v>2203.1</v>
      </c>
      <c r="E8" s="102">
        <f>D8/D$15*100</f>
        <v>34.023659500864845</v>
      </c>
      <c r="F8" s="101">
        <v>13240.897671679106</v>
      </c>
      <c r="G8" s="102">
        <f>F8/F$15*100</f>
        <v>34.02365950086484</v>
      </c>
      <c r="H8" s="94" t="s">
        <v>60</v>
      </c>
      <c r="I8" s="95" t="s">
        <v>60</v>
      </c>
    </row>
    <row r="9" spans="1:9" ht="12.75">
      <c r="A9" s="29" t="s">
        <v>79</v>
      </c>
      <c r="B9" s="94">
        <v>676.4</v>
      </c>
      <c r="C9" s="95">
        <v>9.427440486145954</v>
      </c>
      <c r="D9" s="94">
        <v>600.9</v>
      </c>
      <c r="E9" s="95">
        <f aca="true" t="shared" si="0" ref="E9:G13">D9/D$15*100</f>
        <v>9.28002223869533</v>
      </c>
      <c r="F9" s="94">
        <v>3611.4817352421474</v>
      </c>
      <c r="G9" s="95">
        <f t="shared" si="0"/>
        <v>9.28002223869533</v>
      </c>
      <c r="H9" s="94">
        <v>2861</v>
      </c>
      <c r="I9" s="95">
        <f>H9/H$15*100</f>
        <v>8.535712154663166</v>
      </c>
    </row>
    <row r="10" spans="1:9" ht="12.75">
      <c r="A10" s="29" t="s">
        <v>80</v>
      </c>
      <c r="B10" s="94">
        <v>2092.6</v>
      </c>
      <c r="C10" s="95">
        <v>29.165969783129842</v>
      </c>
      <c r="D10" s="94">
        <v>2097.2</v>
      </c>
      <c r="E10" s="95">
        <f t="shared" si="0"/>
        <v>32.388188781813696</v>
      </c>
      <c r="F10" s="94">
        <v>12604.425853136681</v>
      </c>
      <c r="G10" s="95">
        <f t="shared" si="0"/>
        <v>32.388188781813696</v>
      </c>
      <c r="H10" s="94">
        <v>14874</v>
      </c>
      <c r="I10" s="95">
        <f>H10/H$15*100</f>
        <v>44.37615609523241</v>
      </c>
    </row>
    <row r="11" spans="1:9" ht="12.75">
      <c r="A11" s="29" t="s">
        <v>39</v>
      </c>
      <c r="B11" s="94">
        <v>746.4</v>
      </c>
      <c r="C11" s="95">
        <v>10.403077437698611</v>
      </c>
      <c r="D11" s="94">
        <v>745.4</v>
      </c>
      <c r="E11" s="95">
        <f t="shared" si="0"/>
        <v>11.51161354089449</v>
      </c>
      <c r="F11" s="94">
        <v>4479.944226076713</v>
      </c>
      <c r="G11" s="95">
        <f t="shared" si="0"/>
        <v>11.51161354089449</v>
      </c>
      <c r="H11" s="94">
        <v>5051</v>
      </c>
      <c r="I11" s="95">
        <f>H11/H$15*100</f>
        <v>15.069514887523122</v>
      </c>
    </row>
    <row r="12" spans="1:9" ht="12.75">
      <c r="A12" s="29" t="s">
        <v>22</v>
      </c>
      <c r="B12" s="94">
        <v>1322.5</v>
      </c>
      <c r="C12" s="95">
        <v>18.432569548976975</v>
      </c>
      <c r="D12" s="94">
        <v>798.9</v>
      </c>
      <c r="E12" s="95">
        <f t="shared" si="0"/>
        <v>12.337842846553004</v>
      </c>
      <c r="F12" s="94">
        <v>4801.485701922036</v>
      </c>
      <c r="G12" s="95">
        <f t="shared" si="0"/>
        <v>12.337842846553004</v>
      </c>
      <c r="H12" s="94">
        <v>10714</v>
      </c>
      <c r="I12" s="95">
        <f>H12/H$15*100</f>
        <v>31.96491437436601</v>
      </c>
    </row>
    <row r="13" spans="1:9" ht="12.75">
      <c r="A13" s="29" t="s">
        <v>20</v>
      </c>
      <c r="B13" s="94">
        <v>15.1</v>
      </c>
      <c r="C13" s="95">
        <v>0.21045882812064448</v>
      </c>
      <c r="D13" s="94">
        <v>29.7</v>
      </c>
      <c r="E13" s="95">
        <f t="shared" si="0"/>
        <v>0.4586730911786509</v>
      </c>
      <c r="F13" s="94">
        <v>178.50059500198333</v>
      </c>
      <c r="G13" s="95">
        <f t="shared" si="0"/>
        <v>0.4586730911786509</v>
      </c>
      <c r="H13" s="94">
        <v>18</v>
      </c>
      <c r="I13" s="95">
        <f>H13/H$15*100</f>
        <v>0.05370248821528731</v>
      </c>
    </row>
    <row r="14" spans="1:9" ht="12.75">
      <c r="A14" s="29"/>
      <c r="B14" s="96"/>
      <c r="C14" s="97"/>
      <c r="D14" s="96"/>
      <c r="E14" s="95"/>
      <c r="F14" s="132"/>
      <c r="G14" s="97"/>
      <c r="H14" s="132"/>
      <c r="I14" s="97"/>
    </row>
    <row r="15" spans="1:9" ht="13.5" thickBot="1">
      <c r="A15" s="103" t="s">
        <v>62</v>
      </c>
      <c r="B15" s="104">
        <f>SUM(B8:B13)</f>
        <v>7174.8</v>
      </c>
      <c r="C15" s="105">
        <v>100</v>
      </c>
      <c r="D15" s="104">
        <f>SUM(D8:D13)</f>
        <v>6475.199999999999</v>
      </c>
      <c r="E15" s="105">
        <f>SUM(E8:E13)</f>
        <v>100.00000000000001</v>
      </c>
      <c r="F15" s="104">
        <f>(SUM(F8:F13))</f>
        <v>38916.73578305866</v>
      </c>
      <c r="G15" s="105">
        <f>SUM(G8:G13)</f>
        <v>100</v>
      </c>
      <c r="H15" s="104">
        <f>SUM(H8:H13)</f>
        <v>33518</v>
      </c>
      <c r="I15" s="105">
        <f>SUM(I8:I13)</f>
        <v>100</v>
      </c>
    </row>
    <row r="16" spans="1:5" ht="12.75">
      <c r="A16" s="1"/>
      <c r="B16" s="8"/>
      <c r="C16" s="7"/>
      <c r="E16" s="8"/>
    </row>
    <row r="17" spans="2:5" ht="12.75">
      <c r="B17" s="8"/>
      <c r="C17" s="7"/>
      <c r="E17" s="8"/>
    </row>
    <row r="18" spans="2:5" ht="12.75">
      <c r="B18" s="6"/>
      <c r="C18" s="7"/>
      <c r="D18" s="6"/>
      <c r="E18" s="7"/>
    </row>
    <row r="19" spans="2:5" ht="12.75">
      <c r="B19" s="6"/>
      <c r="C19" s="7"/>
      <c r="D19" s="6"/>
      <c r="E19" s="7"/>
    </row>
  </sheetData>
  <mergeCells count="8">
    <mergeCell ref="H6:I6"/>
    <mergeCell ref="F5:I5"/>
    <mergeCell ref="B5:E5"/>
    <mergeCell ref="B6:C6"/>
    <mergeCell ref="D6:E6"/>
    <mergeCell ref="F6:G6"/>
    <mergeCell ref="A1:I1"/>
    <mergeCell ref="A3:I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 transitionEvaluation="1"/>
  <dimension ref="A1:G26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44.7109375" style="5" customWidth="1"/>
    <col min="2" max="6" width="10.7109375" style="5" customWidth="1"/>
    <col min="7" max="7" width="11.57421875" style="5" bestFit="1" customWidth="1"/>
    <col min="8" max="16384" width="19.140625" style="5" customWidth="1"/>
  </cols>
  <sheetData>
    <row r="1" spans="1:7" s="39" customFormat="1" ht="18">
      <c r="A1" s="197" t="s">
        <v>56</v>
      </c>
      <c r="B1" s="197"/>
      <c r="C1" s="197"/>
      <c r="D1" s="197"/>
      <c r="E1" s="204"/>
      <c r="F1" s="204"/>
      <c r="G1" s="204"/>
    </row>
    <row r="3" spans="1:7" ht="15">
      <c r="A3" s="198" t="s">
        <v>98</v>
      </c>
      <c r="B3" s="198"/>
      <c r="C3" s="198"/>
      <c r="D3" s="198"/>
      <c r="E3" s="162"/>
      <c r="F3" s="162"/>
      <c r="G3" s="162"/>
    </row>
    <row r="4" spans="1:4" ht="15">
      <c r="A4" s="198"/>
      <c r="B4" s="198"/>
      <c r="C4" s="198"/>
      <c r="D4" s="198"/>
    </row>
    <row r="5" spans="2:7" ht="12.75">
      <c r="B5" s="199" t="s">
        <v>69</v>
      </c>
      <c r="C5" s="169"/>
      <c r="D5" s="169"/>
      <c r="E5" s="175"/>
      <c r="F5" s="199" t="s">
        <v>71</v>
      </c>
      <c r="G5" s="169"/>
    </row>
    <row r="6" spans="1:7" ht="13.5" thickBot="1">
      <c r="A6" s="28" t="s">
        <v>23</v>
      </c>
      <c r="B6" s="129" t="s">
        <v>24</v>
      </c>
      <c r="C6" s="98" t="s">
        <v>25</v>
      </c>
      <c r="D6" s="99">
        <v>1999</v>
      </c>
      <c r="E6" s="99">
        <v>2000</v>
      </c>
      <c r="F6" s="99">
        <v>2000</v>
      </c>
      <c r="G6" s="99">
        <v>2001</v>
      </c>
    </row>
    <row r="7" spans="1:7" ht="12.75">
      <c r="A7" s="100" t="s">
        <v>81</v>
      </c>
      <c r="B7" s="96">
        <v>3315.6</v>
      </c>
      <c r="C7" s="106">
        <v>4933.3</v>
      </c>
      <c r="D7" s="107">
        <v>3897.6</v>
      </c>
      <c r="E7" s="107">
        <v>2659.2</v>
      </c>
      <c r="F7" s="107">
        <v>15982.113879773537</v>
      </c>
      <c r="G7" s="107">
        <v>24664.93575180604</v>
      </c>
    </row>
    <row r="8" spans="1:7" ht="12.75">
      <c r="A8" s="29" t="s">
        <v>26</v>
      </c>
      <c r="B8" s="96">
        <v>4181</v>
      </c>
      <c r="C8" s="96" t="s">
        <v>60</v>
      </c>
      <c r="D8" s="97" t="s">
        <v>60</v>
      </c>
      <c r="E8" s="97" t="s">
        <v>60</v>
      </c>
      <c r="F8" s="97" t="s">
        <v>60</v>
      </c>
      <c r="G8" s="97" t="s">
        <v>60</v>
      </c>
    </row>
    <row r="9" spans="1:7" ht="12.75">
      <c r="A9" s="29" t="s">
        <v>82</v>
      </c>
      <c r="B9" s="96">
        <v>290</v>
      </c>
      <c r="C9" s="96">
        <v>302.8</v>
      </c>
      <c r="D9" s="97">
        <v>445.3</v>
      </c>
      <c r="E9" s="97">
        <v>332.3</v>
      </c>
      <c r="F9" s="97">
        <v>1997.1632228673086</v>
      </c>
      <c r="G9" s="97">
        <v>7735.025783419278</v>
      </c>
    </row>
    <row r="10" spans="1:7" ht="12.75">
      <c r="A10" s="29" t="s">
        <v>21</v>
      </c>
      <c r="B10" s="96">
        <v>36.8</v>
      </c>
      <c r="C10" s="96">
        <v>39.9</v>
      </c>
      <c r="D10" s="97">
        <v>76</v>
      </c>
      <c r="E10" s="97" t="s">
        <v>60</v>
      </c>
      <c r="F10" s="97" t="s">
        <v>60</v>
      </c>
      <c r="G10" s="97" t="s">
        <v>60</v>
      </c>
    </row>
    <row r="11" spans="1:7" ht="12.75">
      <c r="A11" s="29" t="s">
        <v>27</v>
      </c>
      <c r="B11" s="96" t="s">
        <v>60</v>
      </c>
      <c r="C11" s="96">
        <v>1499.3</v>
      </c>
      <c r="D11" s="97">
        <v>1926.2</v>
      </c>
      <c r="E11" s="97">
        <v>562.5</v>
      </c>
      <c r="F11" s="97">
        <v>3380.693087158775</v>
      </c>
      <c r="G11" s="97">
        <v>2739.4131717812797</v>
      </c>
    </row>
    <row r="12" spans="1:7" ht="12.75">
      <c r="A12" s="29" t="s">
        <v>28</v>
      </c>
      <c r="B12" s="96"/>
      <c r="C12" s="96"/>
      <c r="D12" s="97"/>
      <c r="E12" s="97"/>
      <c r="F12" s="97"/>
      <c r="G12" s="97"/>
    </row>
    <row r="13" spans="1:7" ht="12.75">
      <c r="A13" s="29" t="s">
        <v>29</v>
      </c>
      <c r="B13" s="96">
        <v>350.3</v>
      </c>
      <c r="C13" s="96">
        <v>219.7</v>
      </c>
      <c r="D13" s="97">
        <v>567</v>
      </c>
      <c r="E13" s="97">
        <v>917</v>
      </c>
      <c r="F13" s="97">
        <v>5511.280997199284</v>
      </c>
      <c r="G13" s="97">
        <v>7544.504946329618</v>
      </c>
    </row>
    <row r="14" spans="1:7" ht="12.75">
      <c r="A14" s="29" t="s">
        <v>30</v>
      </c>
      <c r="B14" s="96">
        <v>862.6</v>
      </c>
      <c r="C14" s="96">
        <v>176.8</v>
      </c>
      <c r="D14" s="97" t="s">
        <v>60</v>
      </c>
      <c r="E14" s="97" t="s">
        <v>60</v>
      </c>
      <c r="F14" s="97" t="s">
        <v>60</v>
      </c>
      <c r="G14" s="97" t="s">
        <v>60</v>
      </c>
    </row>
    <row r="15" spans="1:7" ht="12.75">
      <c r="A15" s="29" t="s">
        <v>85</v>
      </c>
      <c r="B15" s="96">
        <v>64.6</v>
      </c>
      <c r="C15" s="96">
        <v>63.4</v>
      </c>
      <c r="D15" s="97">
        <v>109.2</v>
      </c>
      <c r="E15" s="97">
        <v>84.7</v>
      </c>
      <c r="F15" s="97">
        <v>509.0572524130636</v>
      </c>
      <c r="G15" s="97">
        <v>826.9926556320844</v>
      </c>
    </row>
    <row r="16" spans="1:7" ht="12.75">
      <c r="A16" s="29" t="s">
        <v>31</v>
      </c>
      <c r="B16" s="96">
        <v>15.7</v>
      </c>
      <c r="C16" s="96">
        <v>16</v>
      </c>
      <c r="D16" s="97">
        <v>16</v>
      </c>
      <c r="E16" s="97">
        <v>16</v>
      </c>
      <c r="F16" s="97">
        <v>96.16193670140517</v>
      </c>
      <c r="G16" s="97">
        <v>96.16193670140517</v>
      </c>
    </row>
    <row r="17" spans="1:7" ht="12.75">
      <c r="A17" s="29" t="s">
        <v>32</v>
      </c>
      <c r="B17" s="96">
        <v>47.7</v>
      </c>
      <c r="C17" s="96">
        <v>47.7</v>
      </c>
      <c r="D17" s="97">
        <v>47.7</v>
      </c>
      <c r="E17" s="97">
        <v>47.7</v>
      </c>
      <c r="F17" s="97">
        <v>286.68277379106416</v>
      </c>
      <c r="G17" s="97">
        <v>330.55665741108027</v>
      </c>
    </row>
    <row r="18" spans="1:7" ht="12.75">
      <c r="A18" s="29" t="s">
        <v>33</v>
      </c>
      <c r="B18" s="96">
        <v>1162.9</v>
      </c>
      <c r="C18" s="96">
        <v>836</v>
      </c>
      <c r="D18" s="97">
        <v>1394.1</v>
      </c>
      <c r="E18" s="97">
        <v>8614.4</v>
      </c>
      <c r="F18" s="97">
        <v>51773.58672003654</v>
      </c>
      <c r="G18" s="97">
        <v>99386.36664142416</v>
      </c>
    </row>
    <row r="19" spans="1:7" ht="12.75">
      <c r="A19" s="29" t="s">
        <v>34</v>
      </c>
      <c r="B19" s="96">
        <v>1153.9</v>
      </c>
      <c r="C19" s="96">
        <v>494</v>
      </c>
      <c r="D19" s="97">
        <v>205</v>
      </c>
      <c r="E19" s="97">
        <v>42.3</v>
      </c>
      <c r="F19" s="97">
        <v>254.22812015433988</v>
      </c>
      <c r="G19" s="97">
        <v>6456.673037394972</v>
      </c>
    </row>
    <row r="20" spans="1:7" ht="12.75">
      <c r="A20" s="29" t="s">
        <v>35</v>
      </c>
      <c r="B20" s="96">
        <v>6.6</v>
      </c>
      <c r="C20" s="96">
        <v>65.2</v>
      </c>
      <c r="D20" s="97">
        <v>233.5</v>
      </c>
      <c r="E20" s="97">
        <v>103.4</v>
      </c>
      <c r="F20" s="97">
        <v>621.446515932831</v>
      </c>
      <c r="G20" s="97">
        <v>1280.1557823374562</v>
      </c>
    </row>
    <row r="21" spans="1:7" ht="12.75">
      <c r="A21" s="29" t="s">
        <v>36</v>
      </c>
      <c r="B21" s="96">
        <v>27.9</v>
      </c>
      <c r="C21" s="96">
        <v>28.7</v>
      </c>
      <c r="D21" s="97" t="s">
        <v>60</v>
      </c>
      <c r="E21" s="97" t="s">
        <v>60</v>
      </c>
      <c r="F21" s="97" t="s">
        <v>60</v>
      </c>
      <c r="G21" s="97" t="s">
        <v>60</v>
      </c>
    </row>
    <row r="22" spans="1:7" ht="12.75">
      <c r="A22" s="29" t="s">
        <v>66</v>
      </c>
      <c r="B22" s="96">
        <v>69.6</v>
      </c>
      <c r="C22" s="96">
        <v>102.3</v>
      </c>
      <c r="D22" s="97">
        <v>174.4</v>
      </c>
      <c r="E22" s="97">
        <v>158.4</v>
      </c>
      <c r="F22" s="97">
        <v>952.0031733439112</v>
      </c>
      <c r="G22" s="97">
        <v>941.7859675693868</v>
      </c>
    </row>
    <row r="23" spans="1:7" ht="12.75">
      <c r="A23" s="29" t="s">
        <v>86</v>
      </c>
      <c r="B23" s="96" t="s">
        <v>60</v>
      </c>
      <c r="C23" s="96" t="s">
        <v>60</v>
      </c>
      <c r="D23" s="96" t="s">
        <v>60</v>
      </c>
      <c r="E23" s="97">
        <v>225.1</v>
      </c>
      <c r="F23" s="97">
        <v>1352.8782469678938</v>
      </c>
      <c r="G23" s="97">
        <v>4676.47518421021</v>
      </c>
    </row>
    <row r="24" spans="1:7" ht="12.75">
      <c r="A24" s="29" t="s">
        <v>55</v>
      </c>
      <c r="B24" s="96" t="s">
        <v>60</v>
      </c>
      <c r="C24" s="96" t="s">
        <v>60</v>
      </c>
      <c r="D24" s="97">
        <v>10.6</v>
      </c>
      <c r="E24" s="97">
        <v>41.7</v>
      </c>
      <c r="F24" s="97">
        <v>250.62204752803723</v>
      </c>
      <c r="G24" s="97">
        <v>240.4048417535129</v>
      </c>
    </row>
    <row r="25" spans="1:7" ht="12.75">
      <c r="A25" s="29"/>
      <c r="B25" s="96"/>
      <c r="C25" s="96"/>
      <c r="D25" s="97"/>
      <c r="E25" s="97"/>
      <c r="F25" s="97"/>
      <c r="G25" s="97"/>
    </row>
    <row r="26" spans="1:7" ht="13.5" thickBot="1">
      <c r="A26" s="103" t="s">
        <v>62</v>
      </c>
      <c r="B26" s="108">
        <f>SUM(B7:B24)</f>
        <v>11585.200000000003</v>
      </c>
      <c r="C26" s="108">
        <v>8825.1</v>
      </c>
      <c r="D26" s="109">
        <v>9102.6</v>
      </c>
      <c r="E26" s="109">
        <f>SUM(E7:E24)</f>
        <v>13804.699999999999</v>
      </c>
      <c r="F26" s="109">
        <f>(SUM(F7:F24))</f>
        <v>82967.91797386798</v>
      </c>
      <c r="G26" s="109">
        <f>SUM(G7:G24)</f>
        <v>156919.45235777047</v>
      </c>
    </row>
  </sheetData>
  <mergeCells count="5">
    <mergeCell ref="F5:G5"/>
    <mergeCell ref="A4:D4"/>
    <mergeCell ref="B5:E5"/>
    <mergeCell ref="A3:G3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 transitionEvaluation="1"/>
  <dimension ref="A1:M16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" width="33.7109375" style="3" customWidth="1"/>
    <col min="2" max="2" width="9.28125" style="3" customWidth="1"/>
    <col min="3" max="3" width="7.57421875" style="3" customWidth="1"/>
    <col min="4" max="4" width="9.28125" style="3" customWidth="1"/>
    <col min="5" max="5" width="7.57421875" style="3" customWidth="1"/>
    <col min="6" max="6" width="9.28125" style="3" customWidth="1"/>
    <col min="7" max="7" width="7.57421875" style="3" customWidth="1"/>
    <col min="8" max="8" width="9.28125" style="3" customWidth="1"/>
    <col min="9" max="9" width="7.57421875" style="3" customWidth="1"/>
    <col min="10" max="10" width="9.28125" style="3" customWidth="1"/>
    <col min="11" max="11" width="7.57421875" style="3" customWidth="1"/>
    <col min="12" max="12" width="9.28125" style="3" customWidth="1"/>
    <col min="13" max="13" width="7.57421875" style="3" customWidth="1"/>
    <col min="14" max="16384" width="12.57421875" style="3" customWidth="1"/>
  </cols>
  <sheetData>
    <row r="1" spans="1:13" s="38" customFormat="1" ht="18">
      <c r="A1" s="197" t="s">
        <v>56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3" spans="1:13" s="44" customFormat="1" ht="15">
      <c r="A3" s="202" t="s">
        <v>99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s="44" customFormat="1" ht="1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2:13" s="44" customFormat="1" ht="14.25">
      <c r="B5" s="199" t="s">
        <v>70</v>
      </c>
      <c r="C5" s="169"/>
      <c r="D5" s="169"/>
      <c r="E5" s="169"/>
      <c r="F5" s="169"/>
      <c r="G5" s="169"/>
      <c r="H5" s="169"/>
      <c r="I5" s="175"/>
      <c r="J5" s="199" t="s">
        <v>67</v>
      </c>
      <c r="K5" s="169"/>
      <c r="L5" s="169"/>
      <c r="M5" s="169"/>
    </row>
    <row r="6" spans="1:13" ht="12.75">
      <c r="A6" s="32" t="s">
        <v>11</v>
      </c>
      <c r="B6" s="200">
        <v>1997</v>
      </c>
      <c r="C6" s="203"/>
      <c r="D6" s="200">
        <v>1998</v>
      </c>
      <c r="E6" s="203"/>
      <c r="F6" s="200">
        <v>1999</v>
      </c>
      <c r="G6" s="201"/>
      <c r="H6" s="200">
        <v>2000</v>
      </c>
      <c r="I6" s="201"/>
      <c r="J6" s="200">
        <v>2000</v>
      </c>
      <c r="K6" s="201"/>
      <c r="L6" s="200">
        <v>2001</v>
      </c>
      <c r="M6" s="201"/>
    </row>
    <row r="7" spans="1:13" ht="13.5" thickBot="1">
      <c r="A7" s="33"/>
      <c r="B7" s="110" t="s">
        <v>3</v>
      </c>
      <c r="C7" s="110" t="s">
        <v>4</v>
      </c>
      <c r="D7" s="110" t="s">
        <v>3</v>
      </c>
      <c r="E7" s="110" t="s">
        <v>4</v>
      </c>
      <c r="F7" s="110" t="s">
        <v>3</v>
      </c>
      <c r="G7" s="111" t="s">
        <v>4</v>
      </c>
      <c r="H7" s="110" t="s">
        <v>3</v>
      </c>
      <c r="I7" s="111" t="s">
        <v>4</v>
      </c>
      <c r="J7" s="110" t="s">
        <v>3</v>
      </c>
      <c r="K7" s="111" t="s">
        <v>4</v>
      </c>
      <c r="L7" s="110" t="s">
        <v>3</v>
      </c>
      <c r="M7" s="111" t="s">
        <v>4</v>
      </c>
    </row>
    <row r="8" spans="1:13" ht="12.75">
      <c r="A8" s="112" t="s">
        <v>5</v>
      </c>
      <c r="B8" s="113">
        <v>119.6</v>
      </c>
      <c r="C8" s="113">
        <v>57.224880382775126</v>
      </c>
      <c r="D8" s="113">
        <v>127.1</v>
      </c>
      <c r="E8" s="113">
        <v>56.46379386939138</v>
      </c>
      <c r="F8" s="113">
        <v>124.7</v>
      </c>
      <c r="G8" s="114">
        <v>53.912667531344574</v>
      </c>
      <c r="H8" s="113">
        <v>138</v>
      </c>
      <c r="I8" s="114">
        <f>H8/H$13*100</f>
        <v>53.592233009708735</v>
      </c>
      <c r="J8" s="113">
        <v>829.3967040496195</v>
      </c>
      <c r="K8" s="114">
        <f>J8/J$13*100</f>
        <v>53.592233009708735</v>
      </c>
      <c r="L8" s="113">
        <v>870.6</v>
      </c>
      <c r="M8" s="114">
        <f>L8/L$13*100</f>
        <v>52.26945244956773</v>
      </c>
    </row>
    <row r="9" spans="1:13" ht="12.75">
      <c r="A9" s="33" t="s">
        <v>6</v>
      </c>
      <c r="B9" s="34">
        <v>75.3</v>
      </c>
      <c r="C9" s="34">
        <v>36.0287081339713</v>
      </c>
      <c r="D9" s="34">
        <v>80.5</v>
      </c>
      <c r="E9" s="34">
        <v>35.761883607285654</v>
      </c>
      <c r="F9" s="34">
        <v>88.3</v>
      </c>
      <c r="G9" s="35">
        <v>38.17552961521833</v>
      </c>
      <c r="H9" s="34">
        <v>99.7</v>
      </c>
      <c r="I9" s="35">
        <f>H9/H$13*100</f>
        <v>38.71844660194175</v>
      </c>
      <c r="J9" s="34">
        <v>599.2090680706309</v>
      </c>
      <c r="K9" s="35">
        <f>J9/J$13*100</f>
        <v>38.71844660194174</v>
      </c>
      <c r="L9" s="34">
        <v>666.9</v>
      </c>
      <c r="M9" s="35">
        <f>L9/L$13*100</f>
        <v>40.039625360230545</v>
      </c>
    </row>
    <row r="10" spans="1:13" ht="12.75">
      <c r="A10" s="33" t="s">
        <v>10</v>
      </c>
      <c r="B10" s="34">
        <v>8.5</v>
      </c>
      <c r="C10" s="34">
        <v>4.0669856459330145</v>
      </c>
      <c r="D10" s="34">
        <v>11.6</v>
      </c>
      <c r="E10" s="34">
        <v>5.153265215459796</v>
      </c>
      <c r="F10" s="34">
        <v>11.4</v>
      </c>
      <c r="G10" s="35">
        <v>4.928664072632944</v>
      </c>
      <c r="H10" s="34">
        <v>11.7</v>
      </c>
      <c r="I10" s="35">
        <f>H10/H$13*100</f>
        <v>4.543689320388349</v>
      </c>
      <c r="J10" s="34">
        <v>70.31841621290252</v>
      </c>
      <c r="K10" s="35">
        <f>J10/J$13*100</f>
        <v>4.543689320388348</v>
      </c>
      <c r="L10" s="34">
        <v>78.3</v>
      </c>
      <c r="M10" s="35">
        <f>L10/L$13*100</f>
        <v>4.7010086455331415</v>
      </c>
    </row>
    <row r="11" spans="1:13" ht="12.75">
      <c r="A11" s="33" t="s">
        <v>65</v>
      </c>
      <c r="B11" s="34">
        <v>5.6</v>
      </c>
      <c r="C11" s="34">
        <v>2.6794258373205744</v>
      </c>
      <c r="D11" s="34">
        <v>5.9</v>
      </c>
      <c r="E11" s="34">
        <v>2.621057307863172</v>
      </c>
      <c r="F11" s="34">
        <v>6.9</v>
      </c>
      <c r="G11" s="35">
        <v>2.9831387808041505</v>
      </c>
      <c r="H11" s="34">
        <v>8.1</v>
      </c>
      <c r="I11" s="35">
        <f>H11/H$13*100</f>
        <v>3.1456310679611645</v>
      </c>
      <c r="J11" s="34">
        <v>48.68198045508636</v>
      </c>
      <c r="K11" s="35">
        <f>J11/J$13*100</f>
        <v>3.1456310679611645</v>
      </c>
      <c r="L11" s="34">
        <v>49.8</v>
      </c>
      <c r="M11" s="35">
        <f>L11/L$13*100</f>
        <v>2.989913544668588</v>
      </c>
    </row>
    <row r="12" spans="1:13" ht="12.75">
      <c r="A12" s="33"/>
      <c r="B12" s="34"/>
      <c r="C12" s="34"/>
      <c r="D12" s="34"/>
      <c r="E12" s="34"/>
      <c r="F12" s="34"/>
      <c r="G12" s="35"/>
      <c r="H12" s="34"/>
      <c r="I12" s="35"/>
      <c r="J12" s="34"/>
      <c r="K12" s="35"/>
      <c r="L12" s="34"/>
      <c r="M12" s="35"/>
    </row>
    <row r="13" spans="1:13" ht="13.5" thickBot="1">
      <c r="A13" s="115" t="s">
        <v>62</v>
      </c>
      <c r="B13" s="116">
        <v>209</v>
      </c>
      <c r="C13" s="116">
        <v>100</v>
      </c>
      <c r="D13" s="116">
        <v>225.1</v>
      </c>
      <c r="E13" s="116">
        <v>100</v>
      </c>
      <c r="F13" s="116">
        <v>231.3</v>
      </c>
      <c r="G13" s="117">
        <v>100</v>
      </c>
      <c r="H13" s="116">
        <f>SUM(H8:H11)</f>
        <v>257.5</v>
      </c>
      <c r="I13" s="117">
        <f>SUM(I8:I12)</f>
        <v>100</v>
      </c>
      <c r="J13" s="116">
        <f>SUM(J8:J11)</f>
        <v>1547.6061687882395</v>
      </c>
      <c r="K13" s="117">
        <f>SUM(K8:K12)</f>
        <v>99.99999999999999</v>
      </c>
      <c r="L13" s="116">
        <f>SUM(L8:L11)</f>
        <v>1665.6</v>
      </c>
      <c r="M13" s="117">
        <f>SUM(M8:M12)</f>
        <v>100</v>
      </c>
    </row>
    <row r="14" ht="12.75">
      <c r="A14" s="1"/>
    </row>
    <row r="15" spans="2:10" ht="12.75">
      <c r="B15" s="4"/>
      <c r="D15" s="4"/>
      <c r="F15" s="4"/>
      <c r="H15" s="4"/>
      <c r="J15" s="4"/>
    </row>
    <row r="16" spans="2:10" ht="12.75">
      <c r="B16" s="4"/>
      <c r="D16" s="4"/>
      <c r="F16" s="4"/>
      <c r="H16" s="4"/>
      <c r="J16" s="4"/>
    </row>
  </sheetData>
  <mergeCells count="10">
    <mergeCell ref="L6:M6"/>
    <mergeCell ref="B5:I5"/>
    <mergeCell ref="J5:M5"/>
    <mergeCell ref="A1:M1"/>
    <mergeCell ref="A3:M3"/>
    <mergeCell ref="B6:C6"/>
    <mergeCell ref="D6:E6"/>
    <mergeCell ref="F6:G6"/>
    <mergeCell ref="H6:I6"/>
    <mergeCell ref="J6:K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2002-11-11T12:12:59Z</cp:lastPrinted>
  <dcterms:created xsi:type="dcterms:W3CDTF">2001-05-21T11:11:38Z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