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7 Industrias\estganaderas (10.2.52.180)\INDUSTR. LACTEAS\Enc. Anual y Mensual Typsa\Mensual 2025\01 Enero\"/>
    </mc:Choice>
  </mc:AlternateContent>
  <xr:revisionPtr revIDLastSave="0" documentId="13_ncr:1_{929CB477-1F7A-4B4D-9E4E-43337E584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2" l="1"/>
  <c r="L3" i="2"/>
  <c r="K3" i="2"/>
  <c r="J3" i="2"/>
  <c r="I3" i="2"/>
  <c r="H3" i="2"/>
  <c r="G3" i="2"/>
  <c r="F3" i="2"/>
  <c r="E3" i="2"/>
  <c r="D3" i="2"/>
  <c r="C3" i="2"/>
  <c r="B3" i="2"/>
  <c r="N2" i="2" l="1"/>
  <c r="N3" i="2" l="1"/>
  <c r="M4" i="2" s="1"/>
  <c r="L4" i="2" l="1"/>
  <c r="H4" i="2"/>
  <c r="D4" i="2"/>
  <c r="J4" i="2"/>
  <c r="F4" i="2"/>
  <c r="B4" i="2"/>
  <c r="K4" i="2"/>
  <c r="G4" i="2"/>
  <c r="C4" i="2"/>
  <c r="I4" i="2"/>
  <c r="E4" i="2"/>
</calcChain>
</file>

<file path=xl/sharedStrings.xml><?xml version="1.0" encoding="utf-8"?>
<sst xmlns="http://schemas.openxmlformats.org/spreadsheetml/2006/main" count="48" uniqueCount="47">
  <si>
    <t>May</t>
  </si>
  <si>
    <t>Jun</t>
  </si>
  <si>
    <t>Ago</t>
  </si>
  <si>
    <t>Nov</t>
  </si>
  <si>
    <t>Dic</t>
  </si>
  <si>
    <t>Ene</t>
  </si>
  <si>
    <t>Leche de vaca</t>
  </si>
  <si>
    <t>% medio de Mat. Grasa</t>
  </si>
  <si>
    <t>% medio de Proteínas</t>
  </si>
  <si>
    <t>Leche de consumo directo</t>
  </si>
  <si>
    <t>Nata de consumo directo</t>
  </si>
  <si>
    <t>Leche concentrada</t>
  </si>
  <si>
    <t>Leche desnatada en polvo</t>
  </si>
  <si>
    <t>Otras leches en polvo (1)</t>
  </si>
  <si>
    <t>Mantequilla</t>
  </si>
  <si>
    <t>Queso de vaca (2)</t>
  </si>
  <si>
    <t>Leches acidificadas (yogures)</t>
  </si>
  <si>
    <t>MES</t>
  </si>
  <si>
    <t>TOTAL</t>
  </si>
  <si>
    <t>Nº DIAS</t>
  </si>
  <si>
    <t>MEDIA DIARIA MENSUAL</t>
  </si>
  <si>
    <t>MEDIA DIARIA ANUAL</t>
  </si>
  <si>
    <t>Oct</t>
  </si>
  <si>
    <t>(2) - No incluye el queso de mezcla</t>
  </si>
  <si>
    <t>Ganadería</t>
  </si>
  <si>
    <t>(1) - Incluye el Polvo de nata, leche entera y leche parcialmente desnatada.</t>
  </si>
  <si>
    <t>Abr</t>
  </si>
  <si>
    <t>Jul</t>
  </si>
  <si>
    <t>Feb</t>
  </si>
  <si>
    <t xml:space="preserve"> </t>
  </si>
  <si>
    <t>Sep</t>
  </si>
  <si>
    <t>Mar</t>
  </si>
  <si>
    <t>FEB. 24</t>
  </si>
  <si>
    <t>MAR. 24</t>
  </si>
  <si>
    <t>ABR. 24</t>
  </si>
  <si>
    <t>MAY. 24</t>
  </si>
  <si>
    <t>JUN. 24</t>
  </si>
  <si>
    <t>JUL. 24</t>
  </si>
  <si>
    <t>AGO. 24</t>
  </si>
  <si>
    <t>SEP. 24</t>
  </si>
  <si>
    <t>OCT. 24</t>
  </si>
  <si>
    <t>NOV. 24</t>
  </si>
  <si>
    <t>DIC. 24</t>
  </si>
  <si>
    <t>ENE. 25</t>
  </si>
  <si>
    <t xml:space="preserve">Datos estimados (miles de toneladas) </t>
  </si>
  <si>
    <t>Productos obtenidos (estimación SGACE)</t>
  </si>
  <si>
    <t>Recogida (fuente INFOLAC)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</si>
</sst>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eorgia"/>
      <family val="1"/>
    </font>
    <font>
      <b/>
      <sz val="8"/>
      <name val="Georgia"/>
      <family val="1"/>
    </font>
    <font>
      <sz val="7"/>
      <name val="Georgia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/>
      <right/>
      <top style="medium">
        <color rgb="FFFF0000"/>
      </top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/>
      <bottom/>
      <diagonal/>
    </border>
    <border>
      <left style="medium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6" fillId="0" borderId="0" xfId="0" applyFont="1"/>
    <xf numFmtId="0" fontId="0" fillId="2" borderId="0" xfId="0" applyFill="1"/>
    <xf numFmtId="165" fontId="0" fillId="2" borderId="0" xfId="0" applyNumberFormat="1" applyFill="1"/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 textRotation="180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textRotation="180" wrapText="1"/>
    </xf>
    <xf numFmtId="0" fontId="7" fillId="2" borderId="21" xfId="0" applyFont="1" applyFill="1" applyBorder="1" applyAlignment="1">
      <alignment horizontal="center" vertical="center" textRotation="180" wrapText="1"/>
    </xf>
    <xf numFmtId="0" fontId="7" fillId="2" borderId="22" xfId="0" applyFont="1" applyFill="1" applyBorder="1" applyAlignment="1">
      <alignment horizontal="center" vertical="center" textRotation="180" wrapText="1"/>
    </xf>
    <xf numFmtId="0" fontId="5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4" fontId="0" fillId="0" borderId="0" xfId="0" applyNumberFormat="1"/>
    <xf numFmtId="3" fontId="0" fillId="0" borderId="0" xfId="0" applyNumberForma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FF6600"/>
                </a:solidFill>
                <a:latin typeface="Georgia"/>
                <a:ea typeface="Georgia"/>
                <a:cs typeface="Georgia"/>
              </a:defRPr>
            </a:pPr>
            <a:r>
              <a:rPr lang="es-ES" sz="700" baseline="0">
                <a:solidFill>
                  <a:srgbClr val="FF0000"/>
                </a:solidFill>
              </a:rPr>
              <a:t>EVOLUCIÓN MENSUAL DE LAS RECOGIDAS MEDIAS DIARIAS DE
LECHE DE VACA POR LAS INDUSTRIAS </a:t>
            </a:r>
          </a:p>
          <a:p>
            <a:pPr>
              <a:defRPr sz="575" b="1" i="0" u="none" strike="noStrike" baseline="0">
                <a:solidFill>
                  <a:srgbClr val="FF6600"/>
                </a:solidFill>
                <a:latin typeface="Georgia"/>
                <a:ea typeface="Georgia"/>
                <a:cs typeface="Georgia"/>
              </a:defRPr>
            </a:pPr>
            <a:r>
              <a:rPr lang="es-ES" sz="700" baseline="0">
                <a:solidFill>
                  <a:srgbClr val="FF0000"/>
                </a:solidFill>
              </a:rPr>
              <a:t>DATOS PROVISIONALES DE LOS ÚLTIMOS 12 MESES DISPONIBLES</a:t>
            </a:r>
          </a:p>
        </c:rich>
      </c:tx>
      <c:layout>
        <c:manualLayout>
          <c:xMode val="edge"/>
          <c:yMode val="edge"/>
          <c:x val="0.21851661855357679"/>
          <c:y val="2.8837866143252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1521552690463"/>
          <c:y val="0.2268840877910783"/>
          <c:w val="0.84778579559887968"/>
          <c:h val="0.5710059171597659"/>
        </c:manualLayout>
      </c:layout>
      <c:lineChart>
        <c:grouping val="standard"/>
        <c:varyColors val="0"/>
        <c:ser>
          <c:idx val="1"/>
          <c:order val="0"/>
          <c:tx>
            <c:v>Media en el mes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Hoja2!$B$1:$M$1</c:f>
              <c:strCache>
                <c:ptCount val="12"/>
                <c:pt idx="0">
                  <c:v>FEB. 24</c:v>
                </c:pt>
                <c:pt idx="1">
                  <c:v>MAR. 24</c:v>
                </c:pt>
                <c:pt idx="2">
                  <c:v>ABR. 24</c:v>
                </c:pt>
                <c:pt idx="3">
                  <c:v>MAY. 24</c:v>
                </c:pt>
                <c:pt idx="4">
                  <c:v>JUN. 24</c:v>
                </c:pt>
                <c:pt idx="5">
                  <c:v>JUL. 24</c:v>
                </c:pt>
                <c:pt idx="6">
                  <c:v>AGO. 24</c:v>
                </c:pt>
                <c:pt idx="7">
                  <c:v>SEP. 24</c:v>
                </c:pt>
                <c:pt idx="8">
                  <c:v>OCT. 24</c:v>
                </c:pt>
                <c:pt idx="9">
                  <c:v>NOV. 24</c:v>
                </c:pt>
                <c:pt idx="10">
                  <c:v>DIC. 24</c:v>
                </c:pt>
                <c:pt idx="11">
                  <c:v>ENE. 25</c:v>
                </c:pt>
              </c:strCache>
            </c:strRef>
          </c:cat>
          <c:val>
            <c:numRef>
              <c:f>Hoja2!$B$3:$M$3</c:f>
              <c:numCache>
                <c:formatCode>#,##0</c:formatCode>
                <c:ptCount val="12"/>
                <c:pt idx="0">
                  <c:v>21708.785714285714</c:v>
                </c:pt>
                <c:pt idx="1">
                  <c:v>21164.548387096773</c:v>
                </c:pt>
                <c:pt idx="2">
                  <c:v>21604.666666666668</c:v>
                </c:pt>
                <c:pt idx="3">
                  <c:v>21553.032258064515</c:v>
                </c:pt>
                <c:pt idx="4">
                  <c:v>20901.166666666668</c:v>
                </c:pt>
                <c:pt idx="5">
                  <c:v>20284.064516129034</c:v>
                </c:pt>
                <c:pt idx="6">
                  <c:v>19368.129032258064</c:v>
                </c:pt>
                <c:pt idx="7">
                  <c:v>19394.333333333332</c:v>
                </c:pt>
                <c:pt idx="8">
                  <c:v>19374.129032258064</c:v>
                </c:pt>
                <c:pt idx="9">
                  <c:v>19472.433333333334</c:v>
                </c:pt>
                <c:pt idx="10">
                  <c:v>19728.709677419356</c:v>
                </c:pt>
                <c:pt idx="11">
                  <c:v>20139.451612903227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B-4D2E-9D90-C61F51DEFD40}"/>
            </c:ext>
          </c:extLst>
        </c:ser>
        <c:ser>
          <c:idx val="2"/>
          <c:order val="1"/>
          <c:tx>
            <c:v>Media en el periodo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Hoja2!$B$1:$M$1</c:f>
              <c:strCache>
                <c:ptCount val="12"/>
                <c:pt idx="0">
                  <c:v>FEB. 24</c:v>
                </c:pt>
                <c:pt idx="1">
                  <c:v>MAR. 24</c:v>
                </c:pt>
                <c:pt idx="2">
                  <c:v>ABR. 24</c:v>
                </c:pt>
                <c:pt idx="3">
                  <c:v>MAY. 24</c:v>
                </c:pt>
                <c:pt idx="4">
                  <c:v>JUN. 24</c:v>
                </c:pt>
                <c:pt idx="5">
                  <c:v>JUL. 24</c:v>
                </c:pt>
                <c:pt idx="6">
                  <c:v>AGO. 24</c:v>
                </c:pt>
                <c:pt idx="7">
                  <c:v>SEP. 24</c:v>
                </c:pt>
                <c:pt idx="8">
                  <c:v>OCT. 24</c:v>
                </c:pt>
                <c:pt idx="9">
                  <c:v>NOV. 24</c:v>
                </c:pt>
                <c:pt idx="10">
                  <c:v>DIC. 24</c:v>
                </c:pt>
                <c:pt idx="11">
                  <c:v>ENE. 25</c:v>
                </c:pt>
              </c:strCache>
            </c:strRef>
          </c:cat>
          <c:val>
            <c:numRef>
              <c:f>Hoja2!$B$4:$M$4</c:f>
              <c:numCache>
                <c:formatCode>#,##0</c:formatCode>
                <c:ptCount val="12"/>
                <c:pt idx="0">
                  <c:v>20380.816438356163</c:v>
                </c:pt>
                <c:pt idx="1">
                  <c:v>20380.816438356163</c:v>
                </c:pt>
                <c:pt idx="2">
                  <c:v>20380.816438356163</c:v>
                </c:pt>
                <c:pt idx="3">
                  <c:v>20380.816438356163</c:v>
                </c:pt>
                <c:pt idx="4">
                  <c:v>20380.816438356163</c:v>
                </c:pt>
                <c:pt idx="5">
                  <c:v>20380.816438356163</c:v>
                </c:pt>
                <c:pt idx="6">
                  <c:v>20380.816438356163</c:v>
                </c:pt>
                <c:pt idx="7">
                  <c:v>20380.816438356163</c:v>
                </c:pt>
                <c:pt idx="8">
                  <c:v>20380.816438356163</c:v>
                </c:pt>
                <c:pt idx="9">
                  <c:v>20380.816438356163</c:v>
                </c:pt>
                <c:pt idx="10">
                  <c:v>20380.816438356163</c:v>
                </c:pt>
                <c:pt idx="11">
                  <c:v>20380.816438356163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B-4D2E-9D90-C61F51DE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16048"/>
        <c:axId val="55913872"/>
      </c:lineChart>
      <c:catAx>
        <c:axId val="5591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600" baseline="0"/>
                  <a:t>Meses</a:t>
                </a:r>
              </a:p>
            </c:rich>
          </c:tx>
          <c:layout>
            <c:manualLayout>
              <c:xMode val="edge"/>
              <c:yMode val="edge"/>
              <c:x val="0.50289118484466677"/>
              <c:y val="0.863905325443790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91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13872"/>
        <c:scaling>
          <c:orientation val="minMax"/>
          <c:min val="18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600" baseline="0"/>
                  <a:t>Recogida media
(toneladas/día)</a:t>
                </a:r>
              </a:p>
            </c:rich>
          </c:tx>
          <c:layout>
            <c:manualLayout>
              <c:xMode val="edge"/>
              <c:yMode val="edge"/>
              <c:x val="2.1857606260983396E-2"/>
              <c:y val="0.426936084496505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916048"/>
        <c:crosses val="autoZero"/>
        <c:crossBetween val="midCat"/>
        <c:majorUnit val="50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920400123395176"/>
          <c:y val="0.92504930966469678"/>
          <c:w val="0.42196612706648789"/>
          <c:h val="5.029585798816571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613996</xdr:colOff>
      <xdr:row>18</xdr:row>
      <xdr:rowOff>141653</xdr:rowOff>
    </xdr:from>
    <xdr:to>
      <xdr:col>11</xdr:col>
      <xdr:colOff>434731</xdr:colOff>
      <xdr:row>38</xdr:row>
      <xdr:rowOff>123336</xdr:rowOff>
    </xdr:to>
    <xdr:graphicFrame macro="">
      <xdr:nvGraphicFramePr>
        <xdr:cNvPr id="1064" name="Chart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tabSelected="1" topLeftCell="A19" zoomScale="175" zoomScaleNormal="175" workbookViewId="0">
      <selection activeCell="O16" sqref="A1:O16"/>
    </sheetView>
  </sheetViews>
  <sheetFormatPr baseColWidth="10" defaultRowHeight="12.75" x14ac:dyDescent="0.2"/>
  <cols>
    <col min="2" max="2" width="39" bestFit="1" customWidth="1"/>
    <col min="3" max="12" width="6.42578125" customWidth="1"/>
    <col min="13" max="13" width="6.7109375" customWidth="1"/>
    <col min="14" max="14" width="6.28515625" customWidth="1"/>
    <col min="15" max="15" width="3.28515625" customWidth="1"/>
  </cols>
  <sheetData>
    <row r="1" spans="1:18" ht="14.25" customHeight="1" thickTop="1" thickBot="1" x14ac:dyDescent="0.25">
      <c r="A1" s="35" t="s">
        <v>44</v>
      </c>
      <c r="B1" s="35"/>
      <c r="C1" s="29">
        <v>2024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15">
        <v>2025</v>
      </c>
      <c r="O1" s="25" t="s">
        <v>24</v>
      </c>
      <c r="P1" s="2"/>
      <c r="Q1" s="2"/>
      <c r="R1" s="2"/>
    </row>
    <row r="2" spans="1:18" ht="14.25" thickTop="1" thickBot="1" x14ac:dyDescent="0.25">
      <c r="A2" s="35"/>
      <c r="B2" s="35"/>
      <c r="C2" s="16" t="s">
        <v>28</v>
      </c>
      <c r="D2" s="17" t="s">
        <v>31</v>
      </c>
      <c r="E2" s="17" t="s">
        <v>26</v>
      </c>
      <c r="F2" s="17" t="s">
        <v>0</v>
      </c>
      <c r="G2" s="17" t="s">
        <v>1</v>
      </c>
      <c r="H2" s="17" t="s">
        <v>27</v>
      </c>
      <c r="I2" s="17" t="s">
        <v>2</v>
      </c>
      <c r="J2" s="17" t="s">
        <v>30</v>
      </c>
      <c r="K2" s="17" t="s">
        <v>22</v>
      </c>
      <c r="L2" s="17" t="s">
        <v>3</v>
      </c>
      <c r="M2" s="18" t="s">
        <v>4</v>
      </c>
      <c r="N2" s="18" t="s">
        <v>5</v>
      </c>
      <c r="O2" s="26"/>
      <c r="P2" s="2"/>
      <c r="Q2" s="2"/>
      <c r="R2" s="2"/>
    </row>
    <row r="3" spans="1:18" ht="14.25" thickTop="1" thickBot="1" x14ac:dyDescent="0.25">
      <c r="A3" s="22" t="s">
        <v>46</v>
      </c>
      <c r="B3" s="5" t="s">
        <v>6</v>
      </c>
      <c r="C3" s="8">
        <v>607.846</v>
      </c>
      <c r="D3" s="8">
        <v>656.101</v>
      </c>
      <c r="E3" s="8">
        <v>648.14</v>
      </c>
      <c r="F3" s="8">
        <v>668.14400000000001</v>
      </c>
      <c r="G3" s="8">
        <v>627.03499999999997</v>
      </c>
      <c r="H3" s="8">
        <v>628.80600000000004</v>
      </c>
      <c r="I3" s="8">
        <v>600.41200000000003</v>
      </c>
      <c r="J3" s="8">
        <v>581.83000000000004</v>
      </c>
      <c r="K3" s="8">
        <v>600.59799999999996</v>
      </c>
      <c r="L3" s="8">
        <v>584.173</v>
      </c>
      <c r="M3" s="9">
        <v>611.59</v>
      </c>
      <c r="N3" s="9">
        <v>624.32299999999998</v>
      </c>
      <c r="O3" s="26"/>
      <c r="P3" s="2"/>
      <c r="Q3" s="2"/>
      <c r="R3" s="2"/>
    </row>
    <row r="4" spans="1:18" ht="13.5" thickBot="1" x14ac:dyDescent="0.25">
      <c r="A4" s="23"/>
      <c r="B4" s="5" t="s">
        <v>7</v>
      </c>
      <c r="C4" s="8">
        <v>3.79</v>
      </c>
      <c r="D4" s="8">
        <v>3.78</v>
      </c>
      <c r="E4" s="8">
        <v>3.74</v>
      </c>
      <c r="F4" s="8">
        <v>3.7</v>
      </c>
      <c r="G4" s="8">
        <v>3.66</v>
      </c>
      <c r="H4" s="8">
        <v>3.64</v>
      </c>
      <c r="I4" s="8">
        <v>3.66</v>
      </c>
      <c r="J4" s="8">
        <v>3.8</v>
      </c>
      <c r="K4" s="8">
        <v>3.87</v>
      </c>
      <c r="L4" s="8">
        <v>3.91</v>
      </c>
      <c r="M4" s="9">
        <v>3.94</v>
      </c>
      <c r="N4" s="9">
        <v>3.94</v>
      </c>
      <c r="O4" s="26"/>
      <c r="P4" s="2"/>
      <c r="Q4" s="2"/>
      <c r="R4" s="2"/>
    </row>
    <row r="5" spans="1:18" ht="13.5" thickBot="1" x14ac:dyDescent="0.25">
      <c r="A5" s="23"/>
      <c r="B5" s="6" t="s">
        <v>8</v>
      </c>
      <c r="C5" s="10">
        <v>3.38</v>
      </c>
      <c r="D5" s="10">
        <v>3.38</v>
      </c>
      <c r="E5" s="10">
        <v>3.37</v>
      </c>
      <c r="F5" s="10">
        <v>3.35</v>
      </c>
      <c r="G5" s="10">
        <v>3.32</v>
      </c>
      <c r="H5" s="10">
        <v>3.29</v>
      </c>
      <c r="I5" s="10">
        <v>3.29</v>
      </c>
      <c r="J5" s="10">
        <v>3.38</v>
      </c>
      <c r="K5" s="10">
        <v>3.42</v>
      </c>
      <c r="L5" s="10">
        <v>3.43</v>
      </c>
      <c r="M5" s="11">
        <v>3.44</v>
      </c>
      <c r="N5" s="11">
        <v>3.43</v>
      </c>
      <c r="O5" s="26"/>
      <c r="P5" s="2"/>
      <c r="Q5" s="2"/>
      <c r="R5" s="2"/>
    </row>
    <row r="6" spans="1:18" ht="14.25" customHeight="1" thickTop="1" thickBot="1" x14ac:dyDescent="0.25">
      <c r="A6" s="22" t="s">
        <v>45</v>
      </c>
      <c r="B6" s="7" t="s">
        <v>9</v>
      </c>
      <c r="C6" s="12">
        <v>401.99900000000002</v>
      </c>
      <c r="D6" s="12">
        <v>429.541</v>
      </c>
      <c r="E6" s="12">
        <v>430.54700000000003</v>
      </c>
      <c r="F6" s="12">
        <v>400.50400000000002</v>
      </c>
      <c r="G6" s="12">
        <v>421.11099999999999</v>
      </c>
      <c r="H6" s="12">
        <v>418.529</v>
      </c>
      <c r="I6" s="12">
        <v>410.99400000000003</v>
      </c>
      <c r="J6" s="12">
        <v>403.74200000000002</v>
      </c>
      <c r="K6" s="12">
        <v>422.12299999999999</v>
      </c>
      <c r="L6" s="12">
        <v>418.36700000000002</v>
      </c>
      <c r="M6" s="13">
        <v>447.56900000000002</v>
      </c>
      <c r="N6" s="13">
        <v>421.93339344405365</v>
      </c>
      <c r="O6" s="26"/>
      <c r="P6" s="2"/>
      <c r="Q6" s="2"/>
      <c r="R6" s="2"/>
    </row>
    <row r="7" spans="1:18" ht="13.5" thickBot="1" x14ac:dyDescent="0.25">
      <c r="A7" s="23"/>
      <c r="B7" s="5" t="s">
        <v>10</v>
      </c>
      <c r="C7" s="8">
        <v>21.18</v>
      </c>
      <c r="D7" s="8">
        <v>24.303999999999998</v>
      </c>
      <c r="E7" s="8">
        <v>25.91</v>
      </c>
      <c r="F7" s="8">
        <v>23.974</v>
      </c>
      <c r="G7" s="8">
        <v>22.334</v>
      </c>
      <c r="H7" s="8">
        <v>22.609000000000002</v>
      </c>
      <c r="I7" s="8">
        <v>18.513000000000002</v>
      </c>
      <c r="J7" s="8">
        <v>20.867999999999999</v>
      </c>
      <c r="K7" s="8">
        <v>20.774999999999999</v>
      </c>
      <c r="L7" s="8">
        <v>21.693000000000001</v>
      </c>
      <c r="M7" s="9">
        <v>24.359000000000002</v>
      </c>
      <c r="N7" s="9">
        <v>20.258883267304594</v>
      </c>
      <c r="O7" s="26"/>
      <c r="P7" s="2"/>
      <c r="Q7" s="2"/>
      <c r="R7" s="2"/>
    </row>
    <row r="8" spans="1:18" ht="13.5" thickBot="1" x14ac:dyDescent="0.25">
      <c r="A8" s="23"/>
      <c r="B8" s="5" t="s">
        <v>13</v>
      </c>
      <c r="C8" s="8">
        <v>4.4409999999999998</v>
      </c>
      <c r="D8" s="8">
        <v>4.2709999999999999</v>
      </c>
      <c r="E8" s="8">
        <v>4.3179999999999996</v>
      </c>
      <c r="F8" s="8">
        <v>4.9269999999999996</v>
      </c>
      <c r="G8" s="8">
        <v>4.6239999999999997</v>
      </c>
      <c r="H8" s="8">
        <v>4.758</v>
      </c>
      <c r="I8" s="8">
        <v>4.7089999999999996</v>
      </c>
      <c r="J8" s="8">
        <v>4.4610000000000003</v>
      </c>
      <c r="K8" s="8">
        <v>4.726</v>
      </c>
      <c r="L8" s="8">
        <v>4.9800000000000004</v>
      </c>
      <c r="M8" s="9">
        <v>6.4260000000000002</v>
      </c>
      <c r="N8" s="9">
        <v>3.7469710511156111</v>
      </c>
      <c r="O8" s="26"/>
      <c r="P8" s="2"/>
      <c r="Q8" s="2"/>
      <c r="R8" s="2"/>
    </row>
    <row r="9" spans="1:18" ht="13.5" thickBot="1" x14ac:dyDescent="0.25">
      <c r="A9" s="23"/>
      <c r="B9" s="5" t="s">
        <v>11</v>
      </c>
      <c r="C9" s="8">
        <v>9.5299999999999994</v>
      </c>
      <c r="D9" s="8">
        <v>11.346</v>
      </c>
      <c r="E9" s="8">
        <v>10.943</v>
      </c>
      <c r="F9" s="8">
        <v>10.295</v>
      </c>
      <c r="G9" s="8">
        <v>13.704000000000001</v>
      </c>
      <c r="H9" s="8">
        <v>13.351000000000001</v>
      </c>
      <c r="I9" s="8">
        <v>14.015000000000001</v>
      </c>
      <c r="J9" s="8">
        <v>14.762</v>
      </c>
      <c r="K9" s="8">
        <v>13.244999999999999</v>
      </c>
      <c r="L9" s="8">
        <v>12.885</v>
      </c>
      <c r="M9" s="9">
        <v>13.33</v>
      </c>
      <c r="N9" s="9">
        <v>8.5921860740876426</v>
      </c>
      <c r="O9" s="26"/>
      <c r="P9" s="2"/>
      <c r="Q9" s="2"/>
      <c r="R9" s="2"/>
    </row>
    <row r="10" spans="1:18" ht="13.5" thickBot="1" x14ac:dyDescent="0.25">
      <c r="A10" s="23"/>
      <c r="B10" s="5" t="s">
        <v>16</v>
      </c>
      <c r="C10" s="8">
        <v>91.769000000000005</v>
      </c>
      <c r="D10" s="8">
        <v>102.81100000000001</v>
      </c>
      <c r="E10" s="8">
        <v>105.276</v>
      </c>
      <c r="F10" s="8">
        <v>97.754999999999995</v>
      </c>
      <c r="G10" s="8">
        <v>93.006</v>
      </c>
      <c r="H10" s="8">
        <v>98.593999999999994</v>
      </c>
      <c r="I10" s="8">
        <v>95.289000000000001</v>
      </c>
      <c r="J10" s="8">
        <v>100.726</v>
      </c>
      <c r="K10" s="8">
        <v>106.758</v>
      </c>
      <c r="L10" s="8">
        <v>96.777000000000001</v>
      </c>
      <c r="M10" s="9">
        <v>88.965999999999994</v>
      </c>
      <c r="N10" s="9">
        <v>92.310766346685725</v>
      </c>
      <c r="O10" s="26"/>
      <c r="P10" s="2"/>
      <c r="Q10" s="2" t="s">
        <v>29</v>
      </c>
      <c r="R10" s="2"/>
    </row>
    <row r="11" spans="1:18" ht="13.5" thickBot="1" x14ac:dyDescent="0.25">
      <c r="A11" s="23"/>
      <c r="B11" s="5" t="s">
        <v>12</v>
      </c>
      <c r="C11" s="8">
        <v>0.38600000000000001</v>
      </c>
      <c r="D11" s="8">
        <v>0.36299999999999999</v>
      </c>
      <c r="E11" s="8">
        <v>0.32300000000000001</v>
      </c>
      <c r="F11" s="8">
        <v>0.379</v>
      </c>
      <c r="G11" s="8">
        <v>0.41099999999999998</v>
      </c>
      <c r="H11" s="8">
        <v>0.41299999999999998</v>
      </c>
      <c r="I11" s="8">
        <v>0.26900000000000002</v>
      </c>
      <c r="J11" s="8">
        <v>0.247</v>
      </c>
      <c r="K11" s="8">
        <v>0.155</v>
      </c>
      <c r="L11" s="8">
        <v>0.14699999999999999</v>
      </c>
      <c r="M11" s="9">
        <v>0.222</v>
      </c>
      <c r="N11" s="9">
        <v>0.51694686956522973</v>
      </c>
      <c r="O11" s="26"/>
      <c r="P11" s="2"/>
      <c r="Q11" s="2"/>
      <c r="R11" s="2"/>
    </row>
    <row r="12" spans="1:18" ht="13.5" thickBot="1" x14ac:dyDescent="0.25">
      <c r="A12" s="23"/>
      <c r="B12" s="5" t="s">
        <v>14</v>
      </c>
      <c r="C12" s="8">
        <v>1.6539999999999999</v>
      </c>
      <c r="D12" s="8">
        <v>1.56</v>
      </c>
      <c r="E12" s="8">
        <v>1.65</v>
      </c>
      <c r="F12" s="8">
        <v>1.556</v>
      </c>
      <c r="G12" s="8">
        <v>1.046</v>
      </c>
      <c r="H12" s="8">
        <v>1.137</v>
      </c>
      <c r="I12" s="8">
        <v>1.1259999999999999</v>
      </c>
      <c r="J12" s="8">
        <v>1.0740000000000001</v>
      </c>
      <c r="K12" s="8">
        <v>1.143</v>
      </c>
      <c r="L12" s="8">
        <v>1.1200000000000001</v>
      </c>
      <c r="M12" s="9">
        <v>1.2629999999999999</v>
      </c>
      <c r="N12" s="9">
        <v>2.2894382798725665</v>
      </c>
      <c r="O12" s="26"/>
      <c r="P12" s="2"/>
      <c r="Q12" s="2"/>
      <c r="R12" s="2"/>
    </row>
    <row r="13" spans="1:18" ht="13.5" thickBot="1" x14ac:dyDescent="0.25">
      <c r="A13" s="24"/>
      <c r="B13" s="6" t="s">
        <v>15</v>
      </c>
      <c r="C13" s="10">
        <v>14.568</v>
      </c>
      <c r="D13" s="10">
        <v>15.353</v>
      </c>
      <c r="E13" s="10">
        <v>15.648999999999999</v>
      </c>
      <c r="F13" s="10">
        <v>15.551</v>
      </c>
      <c r="G13" s="10">
        <v>15.214</v>
      </c>
      <c r="H13" s="10">
        <v>16.667999999999999</v>
      </c>
      <c r="I13" s="10">
        <v>15.342000000000001</v>
      </c>
      <c r="J13" s="10">
        <v>15.337</v>
      </c>
      <c r="K13" s="10">
        <v>16.006</v>
      </c>
      <c r="L13" s="10">
        <v>15.305999999999999</v>
      </c>
      <c r="M13" s="11">
        <v>14.178000000000001</v>
      </c>
      <c r="N13" s="11">
        <v>17.152554533105228</v>
      </c>
      <c r="O13" s="27"/>
      <c r="P13" s="2"/>
      <c r="Q13" s="2"/>
      <c r="R13" s="2"/>
    </row>
    <row r="14" spans="1:18" ht="5.25" customHeight="1" thickTop="1" x14ac:dyDescent="0.2">
      <c r="A14" s="19"/>
      <c r="B14" s="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"/>
      <c r="Q14" s="2"/>
      <c r="R14" s="2"/>
    </row>
    <row r="15" spans="1:18" ht="10.5" customHeight="1" x14ac:dyDescent="0.2">
      <c r="A15" s="4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O15" s="2"/>
      <c r="P15" s="2"/>
      <c r="Q15" s="2"/>
      <c r="R15" s="2"/>
    </row>
    <row r="16" spans="1:18" ht="10.5" customHeight="1" x14ac:dyDescent="0.2">
      <c r="A16" s="4" t="s">
        <v>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"/>
      <c r="O16" s="2"/>
      <c r="P16" s="2"/>
      <c r="Q16" s="2"/>
      <c r="R16" s="2"/>
    </row>
    <row r="17" spans="1:18" ht="10.5" customHeight="1" x14ac:dyDescent="0.2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"/>
      <c r="P17" s="2"/>
      <c r="Q17" s="2"/>
      <c r="R17" s="2"/>
    </row>
    <row r="18" spans="1:18" x14ac:dyDescent="0.2">
      <c r="A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</row>
    <row r="19" spans="1:18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34"/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34"/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32" t="s">
        <v>44</v>
      </c>
      <c r="B45" s="3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</sheetData>
  <mergeCells count="9">
    <mergeCell ref="A45:B45"/>
    <mergeCell ref="A42:B42"/>
    <mergeCell ref="A41:B41"/>
    <mergeCell ref="A1:B2"/>
    <mergeCell ref="A3:A5"/>
    <mergeCell ref="A6:A13"/>
    <mergeCell ref="O1:O13"/>
    <mergeCell ref="B17:N17"/>
    <mergeCell ref="C1:M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zoomScale="130" zoomScaleNormal="130" workbookViewId="0">
      <selection activeCell="E21" sqref="E21"/>
    </sheetView>
  </sheetViews>
  <sheetFormatPr baseColWidth="10" defaultRowHeight="12.75" x14ac:dyDescent="0.2"/>
  <cols>
    <col min="1" max="1" width="23.28515625" bestFit="1" customWidth="1"/>
    <col min="8" max="8" width="12.85546875" bestFit="1" customWidth="1"/>
  </cols>
  <sheetData>
    <row r="1" spans="1:16" x14ac:dyDescent="0.2">
      <c r="A1" t="s">
        <v>17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t="s">
        <v>18</v>
      </c>
      <c r="P1" s="1"/>
    </row>
    <row r="2" spans="1:16" x14ac:dyDescent="0.2">
      <c r="A2" t="s">
        <v>19</v>
      </c>
      <c r="B2">
        <v>28</v>
      </c>
      <c r="C2">
        <v>31</v>
      </c>
      <c r="D2">
        <v>30</v>
      </c>
      <c r="E2">
        <v>31</v>
      </c>
      <c r="F2">
        <v>30</v>
      </c>
      <c r="G2">
        <v>31</v>
      </c>
      <c r="H2">
        <v>31</v>
      </c>
      <c r="I2">
        <v>30</v>
      </c>
      <c r="J2">
        <v>31</v>
      </c>
      <c r="K2">
        <v>30</v>
      </c>
      <c r="L2">
        <v>31</v>
      </c>
      <c r="M2">
        <v>31</v>
      </c>
      <c r="N2">
        <f>SUM(B2:M2)</f>
        <v>365</v>
      </c>
    </row>
    <row r="3" spans="1:16" x14ac:dyDescent="0.2">
      <c r="A3" t="s">
        <v>20</v>
      </c>
      <c r="B3" s="37">
        <f>Hoja1!C$3*1000/B2</f>
        <v>21708.785714285714</v>
      </c>
      <c r="C3" s="37">
        <f>Hoja1!D$3*1000/C2</f>
        <v>21164.548387096773</v>
      </c>
      <c r="D3" s="37">
        <f>Hoja1!E$3*1000/D2</f>
        <v>21604.666666666668</v>
      </c>
      <c r="E3" s="37">
        <f>Hoja1!F$3*1000/E2</f>
        <v>21553.032258064515</v>
      </c>
      <c r="F3" s="37">
        <f>Hoja1!G$3*1000/F2</f>
        <v>20901.166666666668</v>
      </c>
      <c r="G3" s="37">
        <f>Hoja1!H$3*1000/G2</f>
        <v>20284.064516129034</v>
      </c>
      <c r="H3" s="37">
        <f>Hoja1!I$3*1000/H2</f>
        <v>19368.129032258064</v>
      </c>
      <c r="I3" s="37">
        <f>Hoja1!J$3*1000/I2</f>
        <v>19394.333333333332</v>
      </c>
      <c r="J3" s="37">
        <f>Hoja1!K$3*1000/J2</f>
        <v>19374.129032258064</v>
      </c>
      <c r="K3" s="37">
        <f>Hoja1!L$3*1000/K2</f>
        <v>19472.433333333334</v>
      </c>
      <c r="L3" s="37">
        <f>Hoja1!M$3*1000/L2</f>
        <v>19728.709677419356</v>
      </c>
      <c r="M3" s="37">
        <f>Hoja1!N$3*1000/M2</f>
        <v>20139.451612903227</v>
      </c>
      <c r="N3" s="36">
        <f>SUM(Hoja1!C3:N3)*1000/Hoja2!N2</f>
        <v>20380.816438356163</v>
      </c>
    </row>
    <row r="4" spans="1:16" x14ac:dyDescent="0.2">
      <c r="A4" t="s">
        <v>21</v>
      </c>
      <c r="B4" s="37">
        <f t="shared" ref="B4:M4" si="0">$N$3</f>
        <v>20380.816438356163</v>
      </c>
      <c r="C4" s="37">
        <f t="shared" si="0"/>
        <v>20380.816438356163</v>
      </c>
      <c r="D4" s="37">
        <f t="shared" si="0"/>
        <v>20380.816438356163</v>
      </c>
      <c r="E4" s="37">
        <f t="shared" si="0"/>
        <v>20380.816438356163</v>
      </c>
      <c r="F4" s="37">
        <f t="shared" si="0"/>
        <v>20380.816438356163</v>
      </c>
      <c r="G4" s="37">
        <f t="shared" si="0"/>
        <v>20380.816438356163</v>
      </c>
      <c r="H4" s="37">
        <f t="shared" si="0"/>
        <v>20380.816438356163</v>
      </c>
      <c r="I4" s="37">
        <f t="shared" si="0"/>
        <v>20380.816438356163</v>
      </c>
      <c r="J4" s="37">
        <f t="shared" si="0"/>
        <v>20380.816438356163</v>
      </c>
      <c r="K4" s="37">
        <f t="shared" si="0"/>
        <v>20380.816438356163</v>
      </c>
      <c r="L4" s="37">
        <f t="shared" si="0"/>
        <v>20380.816438356163</v>
      </c>
      <c r="M4" s="37">
        <f t="shared" si="0"/>
        <v>20380.816438356163</v>
      </c>
      <c r="N4" s="36"/>
    </row>
    <row r="6" spans="1:16" x14ac:dyDescent="0.2">
      <c r="M6" s="1"/>
    </row>
    <row r="7" spans="1:16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6" x14ac:dyDescent="0.2">
      <c r="C8" s="1"/>
      <c r="N8" s="1"/>
    </row>
    <row r="9" spans="1:16" x14ac:dyDescent="0.2">
      <c r="B9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Godoy</dc:creator>
  <cp:lastModifiedBy>Lastras Gutiérrez, Alejandro</cp:lastModifiedBy>
  <cp:lastPrinted>2025-03-12T11:43:03Z</cp:lastPrinted>
  <dcterms:created xsi:type="dcterms:W3CDTF">2006-05-29T13:21:31Z</dcterms:created>
  <dcterms:modified xsi:type="dcterms:W3CDTF">2025-03-12T11:56:16Z</dcterms:modified>
</cp:coreProperties>
</file>