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0" yWindow="65386" windowWidth="18280" windowHeight="3810" firstSheet="2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ave4ena" sheetId="8" r:id="rId8"/>
    <sheet name="cen5eno" sheetId="9" r:id="rId9"/>
    <sheet name="tri6ale" sheetId="10" r:id="rId10"/>
    <sheet name="maí7aíz" sheetId="11" r:id="rId11"/>
    <sheet name="sor8rgo" sheetId="12" r:id="rId12"/>
    <sheet name="arr9roz" sheetId="13" r:id="rId13"/>
    <sheet name="pat10día" sheetId="14" r:id="rId14"/>
    <sheet name="pat11tal" sheetId="15" r:id="rId15"/>
    <sheet name="rem12no)" sheetId="16" r:id="rId16"/>
    <sheet name="alg13dón" sheetId="17" r:id="rId17"/>
    <sheet name="gir14sol" sheetId="18" r:id="rId18"/>
    <sheet name="tab15aco" sheetId="19" r:id="rId19"/>
    <sheet name="col16tal" sheetId="20" r:id="rId20"/>
    <sheet name="tom17-V)" sheetId="21" r:id="rId21"/>
    <sheet name="tom18II)" sheetId="22" r:id="rId22"/>
    <sheet name="tom19tal" sheetId="23" r:id="rId23"/>
    <sheet name="tom20rva" sheetId="24" r:id="rId24"/>
    <sheet name="pim21rva" sheetId="25" r:id="rId25"/>
    <sheet name="alc22ofa" sheetId="26" r:id="rId26"/>
    <sheet name="ceb23osa" sheetId="27" r:id="rId27"/>
    <sheet name="ceb24ano" sheetId="28" r:id="rId28"/>
    <sheet name="esc25las" sheetId="29" r:id="rId29"/>
    <sheet name="esp26cas" sheetId="30" r:id="rId30"/>
    <sheet name="cha27ñón" sheetId="31" r:id="rId31"/>
    <sheet name="otr28tas" sheetId="32" r:id="rId32"/>
    <sheet name="bró29oli" sheetId="33" r:id="rId33"/>
    <sheet name="cal30cín" sheetId="34" r:id="rId34"/>
    <sheet name="nab31abo" sheetId="35" r:id="rId35"/>
    <sheet name="ráb32ano" sheetId="36" r:id="rId36"/>
    <sheet name="pom33elo" sheetId="37" r:id="rId37"/>
    <sheet name="sat34mas" sheetId="38" r:id="rId38"/>
    <sheet name="cle35nas" sheetId="39" r:id="rId39"/>
    <sheet name="man36esa" sheetId="40" r:id="rId40"/>
    <sheet name="per37tal" sheetId="41" r:id="rId41"/>
    <sheet name="hig38igo" sheetId="42" r:id="rId42"/>
    <sheet name="nec39ina" sheetId="43" r:id="rId43"/>
    <sheet name="alm40dra" sheetId="44" r:id="rId44"/>
    <sheet name="ave41ana" sheetId="45" r:id="rId45"/>
    <sheet name="uva42esa" sheetId="46" r:id="rId46"/>
    <sheet name="uva43ión" sheetId="47" r:id="rId47"/>
    <sheet name="uva45asa" sheetId="48" r:id="rId48"/>
    <sheet name="ace46ezo" sheetId="49" r:id="rId49"/>
    <sheet name="ace47ara" sheetId="50" r:id="rId50"/>
    <sheet name="ace48ite" sheetId="51" r:id="rId51"/>
    <sheet name="Hoja_del_programa" sheetId="52" r:id="rId52"/>
  </sheets>
  <externalReferences>
    <externalReference r:id="rId55"/>
    <externalReference r:id="rId56"/>
    <externalReference r:id="rId57"/>
  </externalReferences>
  <definedNames>
    <definedName name="_xlnm.Print_Area" localSheetId="43">'alm40dra'!$A$1:$K$89</definedName>
    <definedName name="_xlnm.Print_Area" localSheetId="44">'ave41ana'!$A$1:$K$89</definedName>
    <definedName name="_xlnm.Print_Area" localSheetId="1">'índice'!$A$1:$I$78</definedName>
    <definedName name="_xlnm.Print_Area" localSheetId="0">'portada'!$A$1:$K$70</definedName>
    <definedName name="_xlnm.Print_Area" localSheetId="2">'resumen nacional'!$A$1:$AB$97</definedName>
    <definedName name="_xlnm.Print_Area" localSheetId="47">'uva45asa'!$A$1:$K$89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48">'ace46ezo'!#REF!</definedName>
    <definedName name="Menú_cuaderno" localSheetId="49">'ace47ara'!#REF!</definedName>
    <definedName name="Menú_cuaderno" localSheetId="50">'ace48ite'!#REF!</definedName>
    <definedName name="Menú_cuaderno" localSheetId="25">'alc22ofa'!#REF!</definedName>
    <definedName name="Menú_cuaderno" localSheetId="16">'alg13dón'!#REF!</definedName>
    <definedName name="Menú_cuaderno" localSheetId="43">'alm40dra'!#REF!</definedName>
    <definedName name="Menú_cuaderno" localSheetId="12">'arr9roz'!#REF!</definedName>
    <definedName name="Menú_cuaderno" localSheetId="44">'ave41ana'!#REF!</definedName>
    <definedName name="Menú_cuaderno" localSheetId="7">'ave4ena'!#REF!</definedName>
    <definedName name="Menú_cuaderno" localSheetId="32">'bró29oli'!#REF!</definedName>
    <definedName name="Menú_cuaderno" localSheetId="33">'cal30cín'!#REF!</definedName>
    <definedName name="Menú_cuaderno" localSheetId="26">'ceb23osa'!#REF!</definedName>
    <definedName name="Menú_cuaderno" localSheetId="27">'ceb24ano'!#REF!</definedName>
    <definedName name="Menú_cuaderno" localSheetId="6">'ceb3ras'!#REF!</definedName>
    <definedName name="Menú_cuaderno" localSheetId="8">'cen5eno'!#REF!</definedName>
    <definedName name="Menú_cuaderno" localSheetId="30">'cha27ñón'!#REF!</definedName>
    <definedName name="Menú_cuaderno" localSheetId="38">'cle35nas'!#REF!</definedName>
    <definedName name="Menú_cuaderno" localSheetId="19">'col16tal'!#REF!</definedName>
    <definedName name="Menú_cuaderno" localSheetId="28">'esc25las'!#REF!</definedName>
    <definedName name="Menú_cuaderno" localSheetId="29">'esp26cas'!#REF!</definedName>
    <definedName name="Menú_cuaderno" localSheetId="17">'gir14sol'!#REF!</definedName>
    <definedName name="Menú_cuaderno" localSheetId="41">'hig38igo'!#REF!</definedName>
    <definedName name="Menú_cuaderno" localSheetId="10">'maí7aíz'!#REF!</definedName>
    <definedName name="Menú_cuaderno" localSheetId="39">'man36esa'!#REF!</definedName>
    <definedName name="Menú_cuaderno" localSheetId="34">'nab31abo'!#REF!</definedName>
    <definedName name="Menú_cuaderno" localSheetId="42">'nec39ina'!#REF!</definedName>
    <definedName name="Menú_cuaderno" localSheetId="31">'otr28tas'!#REF!</definedName>
    <definedName name="Menú_cuaderno" localSheetId="13">'pat10día'!#REF!</definedName>
    <definedName name="Menú_cuaderno" localSheetId="14">'pat11tal'!#REF!</definedName>
    <definedName name="Menú_cuaderno" localSheetId="40">'per37tal'!#REF!</definedName>
    <definedName name="Menú_cuaderno" localSheetId="24">'pim21rva'!#REF!</definedName>
    <definedName name="Menú_cuaderno" localSheetId="36">'pom33elo'!#REF!</definedName>
    <definedName name="Menú_cuaderno" localSheetId="0">'[3]tri0ndo'!#REF!</definedName>
    <definedName name="Menú_cuaderno" localSheetId="35">'ráb32ano'!#REF!</definedName>
    <definedName name="Menú_cuaderno" localSheetId="15">'rem12no)'!#REF!</definedName>
    <definedName name="Menú_cuaderno" localSheetId="37">'sat34mas'!#REF!</definedName>
    <definedName name="Menú_cuaderno" localSheetId="11">'sor8rgo'!#REF!</definedName>
    <definedName name="Menú_cuaderno" localSheetId="18">'tab15aco'!#REF!</definedName>
    <definedName name="Menú_cuaderno" localSheetId="20">'tom17-V)'!#REF!</definedName>
    <definedName name="Menú_cuaderno" localSheetId="21">'tom18II)'!#REF!</definedName>
    <definedName name="Menú_cuaderno" localSheetId="22">'tom19tal'!#REF!</definedName>
    <definedName name="Menú_cuaderno" localSheetId="23">'tom20rva'!#REF!</definedName>
    <definedName name="Menú_cuaderno" localSheetId="4">'tri1uro'!#REF!</definedName>
    <definedName name="Menú_cuaderno" localSheetId="5">'tri2tal'!#REF!</definedName>
    <definedName name="Menú_cuaderno" localSheetId="9">'tri6ale'!#REF!</definedName>
    <definedName name="Menú_cuaderno" localSheetId="45">'uva42esa'!#REF!</definedName>
    <definedName name="Menú_cuaderno" localSheetId="46">'uva43ión'!#REF!</definedName>
    <definedName name="Menú_cuaderno" localSheetId="47">'uva45asa'!#REF!</definedName>
    <definedName name="Menú_cuaderno">'tri0ndo'!#REF!</definedName>
    <definedName name="Menú_índice">'índice'!$A$89:$D$106</definedName>
    <definedName name="Menú_portada" localSheetId="0">'portada'!$A$77:$D$90</definedName>
    <definedName name="Menú_portada">#REF!</definedName>
    <definedName name="Menú_resumen">'resumen nacional'!$A$160:$D$173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<sst xmlns="http://schemas.openxmlformats.org/spreadsheetml/2006/main" count="3730" uniqueCount="320">
  <si>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</si>
  <si>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</si>
  <si>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</si>
  <si>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</si>
  <si>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</si>
  <si>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</si>
  <si>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</si>
  <si>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</si>
  <si>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</si>
  <si>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</si>
  <si>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</si>
  <si>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</si>
  <si>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</si>
  <si>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</si>
  <si>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</si>
  <si>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</si>
  <si>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</si>
  <si>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</si>
  <si>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</si>
  <si>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</si>
  <si>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</si>
  <si>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</si>
  <si>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</si>
  <si>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</si>
  <si>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</si>
  <si>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</si>
  <si>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</si>
  <si>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</si>
  <si>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</si>
  <si>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</si>
  <si>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</si>
  <si>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</si>
  <si>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</si>
  <si>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</si>
  <si>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</si>
  <si>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</si>
  <si>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</si>
  <si>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</si>
  <si>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</si>
  <si>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</si>
  <si>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</si>
  <si>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</si>
  <si>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</si>
  <si>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</si>
  <si>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</si>
  <si>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</si>
  <si>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</si>
  <si>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</si>
  <si>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</si>
  <si>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</si>
  <si>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</si>
  <si>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</si>
  <si>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</si>
  <si>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</si>
  <si>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</si>
  <si>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</si>
  <si>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</si>
  <si>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</si>
  <si>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</si>
  <si>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</si>
  <si>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</si>
  <si>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</si>
  <si>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</si>
  <si>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</si>
  <si>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</si>
  <si>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</si>
  <si>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</si>
  <si>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</si>
  <si>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</si>
  <si>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</si>
  <si>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2016 OCTUBRE</t>
  </si>
  <si>
    <t>TRIGO DURO</t>
  </si>
  <si>
    <t>TRIGO TOTAL</t>
  </si>
  <si>
    <t>CEBADA DE SEIS CARRERAS</t>
  </si>
  <si>
    <t>AVENA</t>
  </si>
  <si>
    <t>CENTENO</t>
  </si>
  <si>
    <t>TRITICALE</t>
  </si>
  <si>
    <t>MAÍZ</t>
  </si>
  <si>
    <t>SORGO</t>
  </si>
  <si>
    <t>ARROZ</t>
  </si>
  <si>
    <t>PATATA TARDÍA</t>
  </si>
  <si>
    <t>PATATA TOTAL</t>
  </si>
  <si>
    <t>REMOLACHA AZUCARERA (R. VERANO)</t>
  </si>
  <si>
    <t>ALGODÓN</t>
  </si>
  <si>
    <t>GIRASOL</t>
  </si>
  <si>
    <t>TABACO</t>
  </si>
  <si>
    <t>COL REPOLLO TOTAL</t>
  </si>
  <si>
    <t>TOMATE (REC. 1-I/31-V)</t>
  </si>
  <si>
    <t>TOMATE (REC. 1-X/31XII)</t>
  </si>
  <si>
    <t>TOMATE TOTAL</t>
  </si>
  <si>
    <t>TOMATE CONSERVA</t>
  </si>
  <si>
    <t>PIMIENTO CONSERVA</t>
  </si>
  <si>
    <t>ALCACHOFA</t>
  </si>
  <si>
    <t>CEBOLLA BABOSA</t>
  </si>
  <si>
    <t>CEBOLLA GRANO Y MEDIO GRANO</t>
  </si>
  <si>
    <t>ESCAROLAS</t>
  </si>
  <si>
    <t>ESPINACAS</t>
  </si>
  <si>
    <t>CHAMPIÑÓN</t>
  </si>
  <si>
    <t>OTRAS SETAS</t>
  </si>
  <si>
    <t>BRÓCOLI</t>
  </si>
  <si>
    <t>CALABACÍN</t>
  </si>
  <si>
    <t>NABO</t>
  </si>
  <si>
    <t>RÁBANO</t>
  </si>
  <si>
    <t>POMELO</t>
  </si>
  <si>
    <t>SATSUMAS</t>
  </si>
  <si>
    <t>CLEMENTINAS</t>
  </si>
  <si>
    <t>MANZANA DE MESA</t>
  </si>
  <si>
    <t>PERA TOTAL</t>
  </si>
  <si>
    <t>HIGO</t>
  </si>
  <si>
    <t>NECTARINA</t>
  </si>
  <si>
    <t>UVA DE MESA</t>
  </si>
  <si>
    <t>UVA VINIFICACIÓN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</si>
  <si>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</si>
  <si>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</si>
  <si>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</si>
  <si>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</si>
  <si>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</si>
  <si>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</si>
  <si>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</si>
  <si>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</si>
  <si>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</si>
  <si>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</si>
  <si>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</si>
  <si>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OCTUBRE 2016</t>
  </si>
  <si>
    <t>CEREALES</t>
  </si>
  <si>
    <t>trigo blando</t>
  </si>
  <si>
    <t>trigo duro</t>
  </si>
  <si>
    <t>trigo total</t>
  </si>
  <si>
    <t>cebada de seis carreras</t>
  </si>
  <si>
    <t>avena</t>
  </si>
  <si>
    <t>centeno</t>
  </si>
  <si>
    <t>triticale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</si>
  <si>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</si>
  <si>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</si>
  <si>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</si>
  <si>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</si>
  <si>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</si>
  <si>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</si>
  <si>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calabacín</t>
  </si>
  <si>
    <t>nabo</t>
  </si>
  <si>
    <t>cebada de dos carreras</t>
  </si>
  <si>
    <t>cebada total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</si>
  <si>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</si>
  <si>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</si>
  <si>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</si>
  <si>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</si>
  <si>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</si>
  <si>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</si>
  <si>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</si>
  <si>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</si>
  <si>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</si>
  <si>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</si>
  <si>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</si>
  <si>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</si>
  <si>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</si>
  <si>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</si>
  <si>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</si>
  <si>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</si>
  <si>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</si>
  <si>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</si>
  <si>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</si>
  <si>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</si>
  <si>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</si>
  <si>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</si>
  <si>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</si>
  <si>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</si>
  <si>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</si>
  <si>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</si>
  <si>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</si>
  <si>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</si>
  <si>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</si>
  <si>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</si>
  <si>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</si>
  <si>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</si>
  <si>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</si>
  <si>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</si>
  <si>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</si>
  <si>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</si>
  <si>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</si>
  <si>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</si>
  <si>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</si>
  <si>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</si>
  <si>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</si>
  <si>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</si>
  <si>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</si>
  <si>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</si>
  <si>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</si>
  <si>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</si>
  <si>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</si>
  <si>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</si>
  <si>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</si>
  <si>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espinacas</t>
  </si>
  <si>
    <t>brócoli</t>
  </si>
  <si>
    <t>apio</t>
  </si>
  <si>
    <t>pepino</t>
  </si>
  <si>
    <t>berenjena</t>
  </si>
  <si>
    <t>calabaza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</si>
  <si>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</si>
  <si>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</si>
  <si>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</si>
  <si>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</si>
  <si>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</si>
  <si>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</si>
  <si>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</si>
  <si>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</si>
  <si>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</si>
  <si>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</si>
  <si>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</si>
  <si>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</si>
  <si>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</si>
  <si>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</si>
  <si>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</si>
  <si>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</si>
  <si>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</si>
  <si>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</si>
  <si>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</si>
  <si>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</si>
  <si>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</si>
  <si>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</si>
  <si>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</si>
  <si>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</si>
  <si>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</si>
  <si>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uva vinificación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</si>
  <si>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</si>
  <si>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</si>
  <si>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</si>
  <si>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</si>
  <si>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</si>
  <si>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</si>
  <si>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</si>
  <si>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</si>
  <si>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</si>
  <si>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</si>
  <si>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</si>
  <si>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</si>
  <si>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</si>
  <si>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</si>
  <si>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</si>
  <si>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</si>
  <si>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</si>
  <si>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</si>
  <si>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</si>
  <si>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</si>
  <si>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</si>
  <si>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</si>
  <si>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</si>
  <si>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tabaco</t>
  </si>
  <si>
    <t xml:space="preserve"> col repollo total</t>
  </si>
  <si>
    <t xml:space="preserve"> tomate (rec. 1-i/31-v)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</si>
  <si>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</si>
  <si>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</si>
  <si>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</si>
  <si>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</si>
  <si>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</si>
  <si>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</si>
  <si>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</si>
  <si>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</si>
  <si>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</si>
  <si>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</si>
  <si>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</si>
  <si>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</si>
  <si>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</si>
  <si>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nabo</t>
  </si>
  <si>
    <t xml:space="preserve"> rábano</t>
  </si>
  <si>
    <t xml:space="preserve"> pomelo</t>
  </si>
  <si>
    <t xml:space="preserve"> satsumas</t>
  </si>
  <si>
    <t xml:space="preserve"> clementinas</t>
  </si>
  <si>
    <t xml:space="preserve"> manzana de mesa</t>
  </si>
  <si>
    <t xml:space="preserve"> pera total</t>
  </si>
  <si>
    <t xml:space="preserve"> higo</t>
  </si>
  <si>
    <t xml:space="preserve"> nectarina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</si>
  <si>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</si>
  <si>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</si>
  <si>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</si>
  <si>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</si>
  <si>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uva pasa</t>
  </si>
  <si>
    <t xml:space="preserve"> aceituna de aderezo</t>
  </si>
  <si>
    <t xml:space="preserve"> aceituna de almazara</t>
  </si>
  <si>
    <t xml:space="preserve"> aceite</t>
  </si>
  <si>
    <t xml:space="preserve"> </t>
  </si>
  <si>
    <t>SECRETARÍA GENERAL TÉCNICA</t>
  </si>
  <si>
    <t>AVANCES DE SUPERFICIES Y PRODUCCIONES AGRÍCOLAS</t>
  </si>
  <si>
    <t>ESTIMACIONES DE OCTUBRE</t>
  </si>
  <si>
    <t>DEFINITIVO</t>
  </si>
  <si>
    <t>cereales otoño invierno</t>
  </si>
  <si>
    <t>remolacha total</t>
  </si>
  <si>
    <t>endivias   (**)</t>
  </si>
  <si>
    <t>champiñón   (**)</t>
  </si>
  <si>
    <t>otras setas   (**)</t>
  </si>
  <si>
    <t>pepinillo   (**)</t>
  </si>
  <si>
    <t>rábano   (**)</t>
  </si>
  <si>
    <t>manzana total</t>
  </si>
  <si>
    <t>mandarina total</t>
  </si>
  <si>
    <t>melocotón (****)</t>
  </si>
  <si>
    <t>nuez (*****)</t>
  </si>
  <si>
    <t>almendra (*****)</t>
  </si>
  <si>
    <t>avellana (*****)</t>
  </si>
  <si>
    <t>vino + mosto (***)</t>
  </si>
  <si>
    <t>uva pasa (******)</t>
  </si>
  <si>
    <t>(*) Mes al que corresponde la última estimación</t>
  </si>
  <si>
    <t>(**) La superficie se expresa en miles de áreas</t>
  </si>
  <si>
    <t>(***) Producción total de Vino y Mosto en miles de Hectolitros.</t>
  </si>
  <si>
    <t>(****) Incluye el paraguayo o "melocotón plano" y las "pavías", pero no las nectarinas</t>
  </si>
  <si>
    <t>(*****) Los datos se dan en cáscara, no en grano</t>
  </si>
  <si>
    <t>(******)Producción de uva, no de pasa</t>
  </si>
  <si>
    <t xml:space="preserve"> Notas: 1. En Madrid sin actualizar información por falta de envío de datos por la comunidad autónoma</t>
  </si>
  <si>
    <t xml:space="preserve">           2. Datos FEGA 2015 Vino + Mosto: 42.218.291 hl. No incluye a los pequeños productores ni la conversión de los mostos concentrados a mosto natural</t>
  </si>
  <si>
    <t>DEFINIT.</t>
  </si>
  <si>
    <t>MINISTERIO DE AGRICULTURA Y PESCA, ALIMENTACIÓN Y MEDIO AMBIENTE</t>
  </si>
  <si>
    <t>SUBDIRECCIÓN GENERAL DE ESTADÍSTICA</t>
  </si>
  <si>
    <t xml:space="preserve">Área de Estadísticas Físicas </t>
  </si>
  <si>
    <t xml:space="preserve"> DISPONIBLE EN LA WEB DEL MAPAMA:</t>
  </si>
  <si>
    <t xml:space="preserve">     http://www.mapama.es/</t>
  </si>
  <si>
    <t>FECHA:  31/10/2016</t>
  </si>
  <si>
    <t xml:space="preserve"> Nota.- En Madrid sin actualizar información por falta de envío de datos por la comunidad autónoma</t>
  </si>
  <si>
    <t>ALMENDRA (*)</t>
  </si>
  <si>
    <t>(*) Los datos se dan en cáscara, no en grano</t>
  </si>
  <si>
    <t>AVELLANA (*)</t>
  </si>
  <si>
    <t>(*)Producción de uva, no de pasa</t>
  </si>
  <si>
    <t>UVA PASA (*)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</si>
</sst>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.0000"/>
    <numFmt numFmtId="168" formatCode="#,##0.00_);\(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6">
    <xf numFmtId="0" fontId="0" fillId="0" borderId="0" xfId="0" applyFont="1" applyAlignment="1">
      <alignment/>
    </xf>
    <xf numFmtId="0" fontId="4" fillId="0" borderId="0" xfId="51" applyFont="1" applyAlignment="1">
      <alignment vertical="justify"/>
      <protection/>
    </xf>
    <xf numFmtId="0" fontId="4" fillId="33" borderId="0" xfId="51" applyFont="1" applyFill="1" applyAlignment="1">
      <alignment vertical="justify"/>
      <protection/>
    </xf>
    <xf numFmtId="0" fontId="5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 vertical="justify"/>
      <protection/>
    </xf>
    <xf numFmtId="0" fontId="5" fillId="33" borderId="0" xfId="51" applyFont="1" applyFill="1" applyBorder="1" applyAlignment="1" quotePrefix="1">
      <alignment horizontal="left" vertical="justify"/>
      <protection/>
    </xf>
    <xf numFmtId="0" fontId="5" fillId="33" borderId="0" xfId="51" applyFont="1" applyFill="1" applyBorder="1" applyAlignment="1">
      <alignment horizontal="left" vertical="center"/>
      <protection/>
    </xf>
    <xf numFmtId="0" fontId="2" fillId="0" borderId="0" xfId="51">
      <alignment/>
      <protection/>
    </xf>
    <xf numFmtId="0" fontId="6" fillId="34" borderId="10" xfId="51" applyFont="1" applyFill="1" applyBorder="1" applyAlignment="1" quotePrefix="1">
      <alignment horizontal="center" vertical="justify"/>
      <protection/>
    </xf>
    <xf numFmtId="0" fontId="6" fillId="33" borderId="0" xfId="51" applyFont="1" applyFill="1" applyBorder="1" applyAlignment="1">
      <alignment vertical="justify"/>
      <protection/>
    </xf>
    <xf numFmtId="0" fontId="6" fillId="33" borderId="0" xfId="51" applyFont="1" applyFill="1" applyAlignment="1">
      <alignment vertical="justify"/>
      <protection/>
    </xf>
    <xf numFmtId="0" fontId="5" fillId="0" borderId="0" xfId="51" applyFont="1" applyAlignment="1">
      <alignment vertical="justify"/>
      <protection/>
    </xf>
    <xf numFmtId="0" fontId="6" fillId="34" borderId="11" xfId="51" applyFont="1" applyFill="1" applyBorder="1" applyAlignment="1" quotePrefix="1">
      <alignment horizontal="center" vertical="justify"/>
      <protection/>
    </xf>
    <xf numFmtId="0" fontId="6" fillId="34" borderId="12" xfId="51" applyFont="1" applyFill="1" applyBorder="1" applyAlignment="1">
      <alignment vertical="justify"/>
      <protection/>
    </xf>
    <xf numFmtId="0" fontId="6" fillId="34" borderId="13" xfId="51" applyFont="1" applyFill="1" applyBorder="1" applyAlignment="1">
      <alignment vertical="justify"/>
      <protection/>
    </xf>
    <xf numFmtId="0" fontId="6" fillId="34" borderId="14" xfId="51" applyFont="1" applyFill="1" applyBorder="1" applyAlignment="1">
      <alignment vertical="justify"/>
      <protection/>
    </xf>
    <xf numFmtId="1" fontId="6" fillId="34" borderId="15" xfId="51" applyNumberFormat="1" applyFont="1" applyFill="1" applyBorder="1" applyAlignment="1">
      <alignment horizontal="center" vertical="justify"/>
      <protection/>
    </xf>
    <xf numFmtId="1" fontId="6" fillId="34" borderId="16" xfId="51" applyNumberFormat="1" applyFont="1" applyFill="1" applyBorder="1" applyAlignment="1">
      <alignment horizontal="center" vertical="justify"/>
      <protection/>
    </xf>
    <xf numFmtId="1" fontId="6" fillId="34" borderId="17" xfId="51" applyNumberFormat="1" applyFont="1" applyFill="1" applyBorder="1" applyAlignment="1">
      <alignment horizontal="center" vertical="justify"/>
      <protection/>
    </xf>
    <xf numFmtId="1" fontId="6" fillId="33" borderId="0" xfId="51" applyNumberFormat="1" applyFont="1" applyFill="1" applyAlignment="1">
      <alignment horizontal="center" vertical="justify"/>
      <protection/>
    </xf>
    <xf numFmtId="0" fontId="6" fillId="34" borderId="18" xfId="51" applyFont="1" applyFill="1" applyBorder="1" applyAlignment="1">
      <alignment vertical="justify"/>
      <protection/>
    </xf>
    <xf numFmtId="0" fontId="6" fillId="34" borderId="12" xfId="51" applyFont="1" applyFill="1" applyBorder="1" applyAlignment="1">
      <alignment horizontal="center" vertical="justify"/>
      <protection/>
    </xf>
    <xf numFmtId="0" fontId="6" fillId="34" borderId="13" xfId="51" applyFont="1" applyFill="1" applyBorder="1" applyAlignment="1">
      <alignment horizontal="center" vertical="justify"/>
      <protection/>
    </xf>
    <xf numFmtId="0" fontId="6" fillId="34" borderId="14" xfId="51" applyFont="1" applyFill="1" applyBorder="1" applyAlignment="1">
      <alignment horizontal="center" vertical="justify"/>
      <protection/>
    </xf>
    <xf numFmtId="0" fontId="6" fillId="33" borderId="0" xfId="51" applyFont="1" applyFill="1" applyAlignment="1">
      <alignment horizontal="center" vertical="justify"/>
      <protection/>
    </xf>
    <xf numFmtId="0" fontId="4" fillId="33" borderId="19" xfId="51" applyFont="1" applyFill="1" applyBorder="1" applyAlignment="1">
      <alignment horizontal="fill" vertical="justify"/>
      <protection/>
    </xf>
    <xf numFmtId="0" fontId="4" fillId="33" borderId="0" xfId="51" applyFont="1" applyFill="1" applyAlignment="1">
      <alignment horizontal="fill" vertical="justify"/>
      <protection/>
    </xf>
    <xf numFmtId="0" fontId="4" fillId="33" borderId="0" xfId="51" applyFont="1" applyFill="1" applyBorder="1" applyAlignment="1">
      <alignment horizontal="fill" vertical="justify"/>
      <protection/>
    </xf>
    <xf numFmtId="0" fontId="4" fillId="33" borderId="20" xfId="51" applyFont="1" applyFill="1" applyBorder="1" applyAlignment="1">
      <alignment horizontal="fill" vertical="justify"/>
      <protection/>
    </xf>
    <xf numFmtId="0" fontId="7" fillId="33" borderId="19" xfId="51" applyFont="1" applyFill="1" applyBorder="1" applyAlignment="1" quotePrefix="1">
      <alignment horizontal="left" vertical="justify"/>
      <protection/>
    </xf>
    <xf numFmtId="0" fontId="7" fillId="33" borderId="0" xfId="51" applyFont="1" applyFill="1" applyAlignment="1">
      <alignment vertical="justify"/>
      <protection/>
    </xf>
    <xf numFmtId="3" fontId="7" fillId="33" borderId="0" xfId="51" applyNumberFormat="1" applyFont="1" applyFill="1" applyAlignment="1" applyProtection="1">
      <alignment vertical="justify"/>
      <protection/>
    </xf>
    <xf numFmtId="164" fontId="7" fillId="33" borderId="0" xfId="51" applyNumberFormat="1" applyFont="1" applyFill="1" applyAlignment="1" applyProtection="1">
      <alignment vertical="justify"/>
      <protection/>
    </xf>
    <xf numFmtId="164" fontId="7" fillId="33" borderId="20" xfId="51" applyNumberFormat="1" applyFont="1" applyFill="1" applyBorder="1" applyAlignment="1" applyProtection="1">
      <alignment vertical="justify"/>
      <protection/>
    </xf>
    <xf numFmtId="0" fontId="7" fillId="0" borderId="0" xfId="51" applyFont="1" applyAlignment="1">
      <alignment vertical="justify"/>
      <protection/>
    </xf>
    <xf numFmtId="0" fontId="7" fillId="0" borderId="19" xfId="51" applyFont="1" applyBorder="1" applyAlignment="1">
      <alignment vertical="justify"/>
      <protection/>
    </xf>
    <xf numFmtId="0" fontId="7" fillId="33" borderId="19" xfId="51" applyFont="1" applyFill="1" applyBorder="1" applyAlignment="1">
      <alignment vertical="justify"/>
      <protection/>
    </xf>
    <xf numFmtId="0" fontId="6" fillId="34" borderId="21" xfId="51" applyFont="1" applyFill="1" applyBorder="1" applyAlignment="1">
      <alignment vertical="justify"/>
      <protection/>
    </xf>
    <xf numFmtId="0" fontId="6" fillId="34" borderId="22" xfId="51" applyFont="1" applyFill="1" applyBorder="1" applyAlignment="1">
      <alignment vertical="justify"/>
      <protection/>
    </xf>
    <xf numFmtId="3" fontId="6" fillId="34" borderId="22" xfId="51" applyNumberFormat="1" applyFont="1" applyFill="1" applyBorder="1" applyAlignment="1" applyProtection="1">
      <alignment vertical="justify"/>
      <protection/>
    </xf>
    <xf numFmtId="164" fontId="6" fillId="34" borderId="23" xfId="51" applyNumberFormat="1" applyFont="1" applyFill="1" applyBorder="1" applyAlignment="1" applyProtection="1">
      <alignment vertical="justify"/>
      <protection/>
    </xf>
    <xf numFmtId="164" fontId="6" fillId="33" borderId="0" xfId="51" applyNumberFormat="1" applyFont="1" applyFill="1" applyAlignment="1" applyProtection="1">
      <alignment vertical="justify"/>
      <protection/>
    </xf>
    <xf numFmtId="164" fontId="6" fillId="34" borderId="24" xfId="51" applyNumberFormat="1" applyFont="1" applyFill="1" applyBorder="1" applyAlignment="1" applyProtection="1">
      <alignment vertical="justify"/>
      <protection/>
    </xf>
    <xf numFmtId="0" fontId="6" fillId="0" borderId="0" xfId="51" applyFont="1" applyAlignment="1">
      <alignment vertical="justify"/>
      <protection/>
    </xf>
    <xf numFmtId="0" fontId="6" fillId="34" borderId="21" xfId="51" applyFont="1" applyFill="1" applyBorder="1" applyAlignment="1" quotePrefix="1">
      <alignment horizontal="left" vertical="justify"/>
      <protection/>
    </xf>
    <xf numFmtId="0" fontId="7" fillId="33" borderId="0" xfId="51" applyFont="1" applyFill="1" applyBorder="1" applyAlignment="1">
      <alignment vertical="justify"/>
      <protection/>
    </xf>
    <xf numFmtId="3" fontId="7" fillId="33" borderId="0" xfId="51" applyNumberFormat="1" applyFont="1" applyFill="1" applyBorder="1" applyAlignment="1" applyProtection="1">
      <alignment vertical="justify"/>
      <protection/>
    </xf>
    <xf numFmtId="164" fontId="7" fillId="33" borderId="0" xfId="51" applyNumberFormat="1" applyFont="1" applyFill="1" applyBorder="1" applyAlignment="1" applyProtection="1">
      <alignment vertical="justify"/>
      <protection/>
    </xf>
    <xf numFmtId="0" fontId="7" fillId="34" borderId="25" xfId="51" applyFont="1" applyFill="1" applyBorder="1" applyAlignment="1">
      <alignment vertical="justify"/>
      <protection/>
    </xf>
    <xf numFmtId="0" fontId="7" fillId="34" borderId="16" xfId="51" applyFont="1" applyFill="1" applyBorder="1" applyAlignment="1">
      <alignment vertical="justify"/>
      <protection/>
    </xf>
    <xf numFmtId="3" fontId="7" fillId="34" borderId="16" xfId="51" applyNumberFormat="1" applyFont="1" applyFill="1" applyBorder="1" applyAlignment="1" applyProtection="1">
      <alignment vertical="justify"/>
      <protection/>
    </xf>
    <xf numFmtId="164" fontId="7" fillId="34" borderId="17" xfId="51" applyNumberFormat="1" applyFont="1" applyFill="1" applyBorder="1" applyAlignment="1" applyProtection="1">
      <alignment vertical="justify"/>
      <protection/>
    </xf>
    <xf numFmtId="0" fontId="6" fillId="34" borderId="19" xfId="51" applyFont="1" applyFill="1" applyBorder="1" applyAlignment="1">
      <alignment vertical="justify"/>
      <protection/>
    </xf>
    <xf numFmtId="0" fontId="6" fillId="34" borderId="0" xfId="51" applyFont="1" applyFill="1" applyBorder="1" applyAlignment="1">
      <alignment vertical="justify"/>
      <protection/>
    </xf>
    <xf numFmtId="3" fontId="6" fillId="34" borderId="0" xfId="51" applyNumberFormat="1" applyFont="1" applyFill="1" applyBorder="1" applyAlignment="1" applyProtection="1">
      <alignment vertical="justify"/>
      <protection/>
    </xf>
    <xf numFmtId="164" fontId="6" fillId="34" borderId="20" xfId="51" applyNumberFormat="1" applyFont="1" applyFill="1" applyBorder="1" applyAlignment="1" applyProtection="1">
      <alignment vertical="justify"/>
      <protection/>
    </xf>
    <xf numFmtId="0" fontId="2" fillId="34" borderId="26" xfId="51" applyFont="1" applyFill="1" applyBorder="1" applyAlignment="1">
      <alignment vertical="justify"/>
      <protection/>
    </xf>
    <xf numFmtId="0" fontId="2" fillId="34" borderId="13" xfId="51" applyFont="1" applyFill="1" applyBorder="1" applyAlignment="1">
      <alignment vertical="justify"/>
      <protection/>
    </xf>
    <xf numFmtId="3" fontId="2" fillId="34" borderId="13" xfId="51" applyNumberFormat="1" applyFont="1" applyFill="1" applyBorder="1" applyAlignment="1">
      <alignment vertical="justify"/>
      <protection/>
    </xf>
    <xf numFmtId="0" fontId="2" fillId="34" borderId="14" xfId="51" applyFont="1" applyFill="1" applyBorder="1" applyAlignment="1">
      <alignment vertical="justify"/>
      <protection/>
    </xf>
    <xf numFmtId="0" fontId="2" fillId="33" borderId="13" xfId="51" applyFont="1" applyFill="1" applyBorder="1" applyAlignment="1">
      <alignment vertical="justify"/>
      <protection/>
    </xf>
    <xf numFmtId="0" fontId="2" fillId="0" borderId="0" xfId="51" applyFont="1" applyAlignment="1">
      <alignment vertical="justify"/>
      <protection/>
    </xf>
    <xf numFmtId="37" fontId="2" fillId="0" borderId="0" xfId="51" applyNumberFormat="1" applyFont="1" applyAlignment="1" applyProtection="1">
      <alignment vertical="justify"/>
      <protection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2" fillId="0" borderId="0" xfId="52">
      <alignment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4" applyFont="1" applyFill="1">
      <alignment/>
      <protection/>
    </xf>
    <xf numFmtId="0" fontId="9" fillId="0" borderId="0" xfId="54" applyFont="1">
      <alignment/>
      <protection/>
    </xf>
    <xf numFmtId="0" fontId="6" fillId="0" borderId="0" xfId="54" applyFont="1" applyFill="1" applyAlignment="1" quotePrefix="1">
      <alignment horizontal="left"/>
      <protection/>
    </xf>
    <xf numFmtId="0" fontId="6" fillId="0" borderId="0" xfId="54" applyFont="1" applyFill="1">
      <alignment/>
      <protection/>
    </xf>
    <xf numFmtId="0" fontId="6" fillId="0" borderId="0" xfId="54" applyFont="1">
      <alignment/>
      <protection/>
    </xf>
    <xf numFmtId="0" fontId="6" fillId="34" borderId="15" xfId="54" applyFont="1" applyFill="1" applyBorder="1">
      <alignment/>
      <protection/>
    </xf>
    <xf numFmtId="0" fontId="6" fillId="34" borderId="17" xfId="54" applyFont="1" applyFill="1" applyBorder="1">
      <alignment/>
      <protection/>
    </xf>
    <xf numFmtId="0" fontId="6" fillId="0" borderId="0" xfId="54" applyFont="1" applyFill="1" applyBorder="1">
      <alignment/>
      <protection/>
    </xf>
    <xf numFmtId="0" fontId="6" fillId="34" borderId="27" xfId="54" applyFont="1" applyFill="1" applyBorder="1" applyAlignment="1" quotePrefix="1">
      <alignment horizontal="center"/>
      <protection/>
    </xf>
    <xf numFmtId="0" fontId="6" fillId="34" borderId="20" xfId="54" applyFont="1" applyFill="1" applyBorder="1">
      <alignment/>
      <protection/>
    </xf>
    <xf numFmtId="0" fontId="6" fillId="34" borderId="16" xfId="54" applyFont="1" applyFill="1" applyBorder="1" applyAlignment="1">
      <alignment horizontal="center"/>
      <protection/>
    </xf>
    <xf numFmtId="0" fontId="6" fillId="34" borderId="17" xfId="54" applyNumberFormat="1" applyFont="1" applyFill="1" applyBorder="1" applyAlignment="1" applyProtection="1">
      <alignment horizontal="center"/>
      <protection/>
    </xf>
    <xf numFmtId="0" fontId="6" fillId="34" borderId="12" xfId="54" applyFont="1" applyFill="1" applyBorder="1" applyAlignment="1">
      <alignment vertical="center"/>
      <protection/>
    </xf>
    <xf numFmtId="0" fontId="6" fillId="34" borderId="14" xfId="54" applyFont="1" applyFill="1" applyBorder="1" applyAlignment="1">
      <alignment vertical="center"/>
      <protection/>
    </xf>
    <xf numFmtId="0" fontId="6" fillId="0" borderId="0" xfId="54" applyFont="1" applyFill="1" applyBorder="1" applyAlignment="1">
      <alignment vertical="center"/>
      <protection/>
    </xf>
    <xf numFmtId="0" fontId="6" fillId="34" borderId="12" xfId="54" applyFont="1" applyFill="1" applyBorder="1" applyAlignment="1">
      <alignment horizontal="center" vertical="center"/>
      <protection/>
    </xf>
    <xf numFmtId="0" fontId="6" fillId="34" borderId="13" xfId="54" applyNumberFormat="1" applyFont="1" applyFill="1" applyBorder="1" applyAlignment="1" applyProtection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7" fillId="0" borderId="0" xfId="54" applyFont="1" applyFill="1" applyAlignment="1">
      <alignment vertical="justify"/>
      <protection/>
    </xf>
    <xf numFmtId="0" fontId="4" fillId="0" borderId="0" xfId="54" applyFont="1" applyFill="1" applyAlignment="1">
      <alignment vertical="justify"/>
      <protection/>
    </xf>
    <xf numFmtId="165" fontId="4" fillId="0" borderId="0" xfId="54" applyNumberFormat="1" applyFont="1" applyFill="1" applyAlignment="1">
      <alignment vertical="justify"/>
      <protection/>
    </xf>
    <xf numFmtId="0" fontId="4" fillId="0" borderId="0" xfId="54" applyFont="1" applyAlignment="1">
      <alignment vertical="justify"/>
      <protection/>
    </xf>
    <xf numFmtId="165" fontId="4" fillId="0" borderId="0" xfId="54" applyNumberFormat="1" applyFont="1" applyAlignment="1">
      <alignment vertical="justify"/>
      <protection/>
    </xf>
    <xf numFmtId="165" fontId="4" fillId="0" borderId="0" xfId="54" applyNumberFormat="1" applyFont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4" fillId="0" borderId="0" xfId="54" applyFont="1" applyAlignment="1">
      <alignment horizontal="right" vertical="justify"/>
      <protection/>
    </xf>
    <xf numFmtId="165" fontId="4" fillId="0" borderId="0" xfId="54" applyNumberFormat="1" applyFont="1" applyFill="1" applyAlignment="1" applyProtection="1">
      <alignment vertical="justify"/>
      <protection/>
    </xf>
    <xf numFmtId="0" fontId="7" fillId="0" borderId="0" xfId="54" applyFont="1" applyAlignment="1">
      <alignment vertical="center"/>
      <protection/>
    </xf>
    <xf numFmtId="0" fontId="4" fillId="0" borderId="0" xfId="54" applyFont="1">
      <alignment/>
      <protection/>
    </xf>
    <xf numFmtId="0" fontId="8" fillId="0" borderId="0" xfId="54">
      <alignment/>
      <protection/>
    </xf>
    <xf numFmtId="0" fontId="7" fillId="0" borderId="0" xfId="54" applyFont="1">
      <alignment/>
      <protection/>
    </xf>
    <xf numFmtId="165" fontId="4" fillId="0" borderId="0" xfId="54" applyNumberFormat="1" applyFont="1" applyFill="1" applyAlignment="1">
      <alignment horizontal="right" vertical="justify"/>
      <protection/>
    </xf>
    <xf numFmtId="165" fontId="4" fillId="0" borderId="0" xfId="54" applyNumberFormat="1" applyFont="1" applyAlignment="1">
      <alignment horizontal="right" vertical="justify"/>
      <protection/>
    </xf>
    <xf numFmtId="3" fontId="7" fillId="0" borderId="0" xfId="54" applyNumberFormat="1" applyFont="1" applyFill="1" applyAlignment="1">
      <alignment horizontal="right" vertical="justify"/>
      <protection/>
    </xf>
    <xf numFmtId="3" fontId="7" fillId="0" borderId="0" xfId="54" applyNumberFormat="1" applyFont="1" applyAlignment="1">
      <alignment horizontal="right" vertical="justify"/>
      <protection/>
    </xf>
    <xf numFmtId="0" fontId="2" fillId="33" borderId="0" xfId="51" applyFill="1">
      <alignment/>
      <protection/>
    </xf>
    <xf numFmtId="0" fontId="5" fillId="33" borderId="0" xfId="51" applyFont="1" applyFill="1" applyAlignment="1" quotePrefix="1">
      <alignment horizontal="left"/>
      <protection/>
    </xf>
    <xf numFmtId="0" fontId="5" fillId="33" borderId="0" xfId="51" applyFont="1" applyFill="1" applyAlignment="1" quotePrefix="1">
      <alignment/>
      <protection/>
    </xf>
    <xf numFmtId="0" fontId="5" fillId="33" borderId="0" xfId="51" applyFont="1" applyFill="1" applyAlignment="1">
      <alignment/>
      <protection/>
    </xf>
    <xf numFmtId="0" fontId="11" fillId="33" borderId="0" xfId="51" applyFont="1" applyFill="1">
      <alignment/>
      <protection/>
    </xf>
    <xf numFmtId="0" fontId="5" fillId="34" borderId="28" xfId="51" applyFont="1" applyFill="1" applyBorder="1">
      <alignment/>
      <protection/>
    </xf>
    <xf numFmtId="0" fontId="5" fillId="34" borderId="29" xfId="51" applyFont="1" applyFill="1" applyBorder="1">
      <alignment/>
      <protection/>
    </xf>
    <xf numFmtId="0" fontId="5" fillId="34" borderId="30" xfId="51" applyFont="1" applyFill="1" applyBorder="1" applyAlignment="1" quotePrefix="1">
      <alignment horizontal="center"/>
      <protection/>
    </xf>
    <xf numFmtId="0" fontId="5" fillId="33" borderId="0" xfId="51" applyFont="1" applyFill="1">
      <alignment/>
      <protection/>
    </xf>
    <xf numFmtId="0" fontId="5" fillId="34" borderId="19" xfId="51" applyFont="1" applyFill="1" applyBorder="1" applyAlignment="1">
      <alignment horizontal="left"/>
      <protection/>
    </xf>
    <xf numFmtId="0" fontId="5" fillId="34" borderId="0" xfId="51" applyFont="1" applyFill="1" applyBorder="1" applyAlignment="1">
      <alignment horizontal="left"/>
      <protection/>
    </xf>
    <xf numFmtId="0" fontId="5" fillId="34" borderId="31" xfId="51" applyFont="1" applyFill="1" applyBorder="1" applyAlignment="1">
      <alignment horizontal="center"/>
      <protection/>
    </xf>
    <xf numFmtId="0" fontId="5" fillId="33" borderId="19" xfId="51" applyFont="1" applyFill="1" applyBorder="1" applyAlignment="1">
      <alignment horizontal="left"/>
      <protection/>
    </xf>
    <xf numFmtId="0" fontId="5" fillId="33" borderId="0" xfId="51" applyFont="1" applyFill="1" applyBorder="1" applyAlignment="1">
      <alignment horizontal="left"/>
      <protection/>
    </xf>
    <xf numFmtId="0" fontId="5" fillId="33" borderId="31" xfId="51" applyFont="1" applyFill="1" applyBorder="1" applyAlignment="1">
      <alignment horizontal="center"/>
      <protection/>
    </xf>
    <xf numFmtId="0" fontId="5" fillId="34" borderId="32" xfId="51" applyFont="1" applyFill="1" applyBorder="1" applyAlignment="1">
      <alignment horizontal="left"/>
      <protection/>
    </xf>
    <xf numFmtId="0" fontId="5" fillId="34" borderId="33" xfId="51" applyFont="1" applyFill="1" applyBorder="1" applyAlignment="1">
      <alignment horizontal="left"/>
      <protection/>
    </xf>
    <xf numFmtId="0" fontId="5" fillId="34" borderId="34" xfId="51" applyFont="1" applyFill="1" applyBorder="1" applyAlignment="1">
      <alignment horizontal="center"/>
      <protection/>
    </xf>
    <xf numFmtId="0" fontId="2" fillId="0" borderId="0" xfId="51" applyBorder="1">
      <alignment/>
      <protection/>
    </xf>
    <xf numFmtId="166" fontId="4" fillId="0" borderId="0" xfId="54" applyNumberFormat="1" applyFont="1" applyFill="1" applyAlignment="1">
      <alignment vertical="justify"/>
      <protection/>
    </xf>
    <xf numFmtId="167" fontId="4" fillId="0" borderId="0" xfId="54" applyNumberFormat="1" applyFont="1" applyFill="1" applyAlignment="1" applyProtection="1">
      <alignment vertical="justify"/>
      <protection/>
    </xf>
    <xf numFmtId="166" fontId="7" fillId="33" borderId="0" xfId="51" applyNumberFormat="1" applyFont="1" applyFill="1" applyBorder="1" applyAlignment="1" applyProtection="1">
      <alignment vertical="justify"/>
      <protection/>
    </xf>
    <xf numFmtId="166" fontId="6" fillId="34" borderId="21" xfId="51" applyNumberFormat="1" applyFont="1" applyFill="1" applyBorder="1" applyAlignment="1" applyProtection="1">
      <alignment vertical="justify"/>
      <protection/>
    </xf>
    <xf numFmtId="166" fontId="6" fillId="34" borderId="22" xfId="51" applyNumberFormat="1" applyFont="1" applyFill="1" applyBorder="1" applyAlignment="1" applyProtection="1">
      <alignment vertical="justify"/>
      <protection/>
    </xf>
    <xf numFmtId="166" fontId="7" fillId="34" borderId="15" xfId="51" applyNumberFormat="1" applyFont="1" applyFill="1" applyBorder="1" applyAlignment="1" applyProtection="1">
      <alignment vertical="justify"/>
      <protection/>
    </xf>
    <xf numFmtId="166" fontId="7" fillId="34" borderId="16" xfId="51" applyNumberFormat="1" applyFont="1" applyFill="1" applyBorder="1" applyAlignment="1" applyProtection="1">
      <alignment vertical="justify"/>
      <protection/>
    </xf>
    <xf numFmtId="166" fontId="6" fillId="34" borderId="27" xfId="51" applyNumberFormat="1" applyFont="1" applyFill="1" applyBorder="1" applyAlignment="1" applyProtection="1">
      <alignment vertical="justify"/>
      <protection/>
    </xf>
    <xf numFmtId="166" fontId="6" fillId="34" borderId="0" xfId="51" applyNumberFormat="1" applyFont="1" applyFill="1" applyBorder="1" applyAlignment="1" applyProtection="1">
      <alignment vertical="justify"/>
      <protection/>
    </xf>
    <xf numFmtId="166" fontId="2" fillId="34" borderId="12" xfId="51" applyNumberFormat="1" applyFont="1" applyFill="1" applyBorder="1" applyAlignment="1">
      <alignment vertical="justify"/>
      <protection/>
    </xf>
    <xf numFmtId="166" fontId="2" fillId="34" borderId="13" xfId="51" applyNumberFormat="1" applyFont="1" applyFill="1" applyBorder="1" applyAlignment="1">
      <alignment vertical="justify"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166" fontId="2" fillId="34" borderId="12" xfId="52" applyNumberFormat="1" applyFont="1" applyFill="1" applyBorder="1" applyAlignment="1">
      <alignment vertical="justify"/>
      <protection/>
    </xf>
    <xf numFmtId="166" fontId="2" fillId="34" borderId="13" xfId="52" applyNumberFormat="1" applyFont="1" applyFill="1" applyBorder="1" applyAlignment="1">
      <alignment vertical="justify"/>
      <protection/>
    </xf>
    <xf numFmtId="168" fontId="6" fillId="34" borderId="20" xfId="51" applyNumberFormat="1" applyFont="1" applyFill="1" applyBorder="1" applyAlignment="1" applyProtection="1">
      <alignment vertical="justify"/>
      <protection/>
    </xf>
    <xf numFmtId="165" fontId="6" fillId="34" borderId="0" xfId="52" applyNumberFormat="1" applyFont="1" applyFill="1" applyBorder="1" applyAlignment="1" applyProtection="1">
      <alignment vertical="justify"/>
      <protection/>
    </xf>
    <xf numFmtId="0" fontId="7" fillId="0" borderId="0" xfId="54" applyNumberFormat="1" applyFont="1" applyAlignment="1">
      <alignment vertical="center"/>
      <protection/>
    </xf>
    <xf numFmtId="0" fontId="7" fillId="0" borderId="0" xfId="54" applyNumberFormat="1" applyFont="1" applyAlignment="1">
      <alignment vertical="justify" wrapText="1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2" fillId="33" borderId="0" xfId="53" applyFill="1" applyAlignment="1">
      <alignment/>
      <protection/>
    </xf>
    <xf numFmtId="0" fontId="2" fillId="33" borderId="19" xfId="53" applyFill="1" applyBorder="1" applyAlignment="1">
      <alignment horizontal="left"/>
      <protection/>
    </xf>
    <xf numFmtId="0" fontId="4" fillId="33" borderId="0" xfId="53" applyFont="1" applyFill="1" applyBorder="1" applyAlignment="1">
      <alignment horizontal="left"/>
      <protection/>
    </xf>
    <xf numFmtId="0" fontId="4" fillId="33" borderId="31" xfId="53" applyFont="1" applyFill="1" applyBorder="1" applyAlignment="1">
      <alignment horizontal="left"/>
      <protection/>
    </xf>
    <xf numFmtId="0" fontId="4" fillId="33" borderId="0" xfId="53" applyFont="1" applyFill="1" applyAlignment="1">
      <alignment horizontal="left"/>
      <protection/>
    </xf>
    <xf numFmtId="0" fontId="2" fillId="33" borderId="0" xfId="53" applyFill="1" applyAlignment="1">
      <alignment horizontal="left"/>
      <protection/>
    </xf>
    <xf numFmtId="0" fontId="7" fillId="33" borderId="0" xfId="53" applyFont="1" applyFill="1" applyAlignment="1">
      <alignment horizontal="center"/>
      <protection/>
    </xf>
    <xf numFmtId="0" fontId="2" fillId="34" borderId="35" xfId="53" applyFill="1" applyBorder="1">
      <alignment/>
      <protection/>
    </xf>
    <xf numFmtId="0" fontId="2" fillId="34" borderId="36" xfId="53" applyFill="1" applyBorder="1">
      <alignment/>
      <protection/>
    </xf>
    <xf numFmtId="0" fontId="2" fillId="34" borderId="37" xfId="53" applyFill="1" applyBorder="1">
      <alignment/>
      <protection/>
    </xf>
    <xf numFmtId="0" fontId="2" fillId="34" borderId="38" xfId="53" applyFill="1" applyBorder="1">
      <alignment/>
      <protection/>
    </xf>
    <xf numFmtId="0" fontId="2" fillId="34" borderId="0" xfId="53" applyFill="1" applyBorder="1">
      <alignment/>
      <protection/>
    </xf>
    <xf numFmtId="0" fontId="2" fillId="34" borderId="39" xfId="53" applyFill="1" applyBorder="1">
      <alignment/>
      <protection/>
    </xf>
    <xf numFmtId="0" fontId="2" fillId="34" borderId="40" xfId="53" applyFill="1" applyBorder="1">
      <alignment/>
      <protection/>
    </xf>
    <xf numFmtId="0" fontId="2" fillId="34" borderId="41" xfId="53" applyFill="1" applyBorder="1">
      <alignment/>
      <protection/>
    </xf>
    <xf numFmtId="0" fontId="2" fillId="34" borderId="42" xfId="53" applyFill="1" applyBorder="1">
      <alignment/>
      <protection/>
    </xf>
    <xf numFmtId="0" fontId="10" fillId="33" borderId="0" xfId="53" applyFont="1" applyFill="1" applyAlignment="1">
      <alignment/>
      <protection/>
    </xf>
    <xf numFmtId="0" fontId="13" fillId="33" borderId="0" xfId="53" applyFont="1" applyFill="1">
      <alignment/>
      <protection/>
    </xf>
    <xf numFmtId="0" fontId="3" fillId="33" borderId="0" xfId="53" applyFont="1" applyFill="1" applyAlignment="1">
      <alignment horizontal="center"/>
      <protection/>
    </xf>
    <xf numFmtId="0" fontId="10" fillId="33" borderId="0" xfId="53" applyFont="1" applyFill="1" applyBorder="1" applyAlignment="1" quotePrefix="1">
      <alignment horizontal="center" vertical="center"/>
      <protection/>
    </xf>
    <xf numFmtId="0" fontId="13" fillId="0" borderId="0" xfId="53" applyFont="1">
      <alignment/>
      <protection/>
    </xf>
    <xf numFmtId="0" fontId="2" fillId="0" borderId="0" xfId="53" applyBorder="1">
      <alignment/>
      <protection/>
    </xf>
    <xf numFmtId="0" fontId="6" fillId="34" borderId="14" xfId="53" applyFont="1" applyFill="1" applyBorder="1" applyAlignment="1">
      <alignment horizontal="center" vertical="center"/>
      <protection/>
    </xf>
    <xf numFmtId="0" fontId="3" fillId="33" borderId="0" xfId="53" applyFont="1" applyFill="1" applyAlignment="1">
      <alignment horizontal="left"/>
      <protection/>
    </xf>
    <xf numFmtId="0" fontId="10" fillId="33" borderId="43" xfId="53" applyFont="1" applyFill="1" applyBorder="1" applyAlignment="1">
      <alignment horizontal="center" vertical="center"/>
      <protection/>
    </xf>
    <xf numFmtId="0" fontId="10" fillId="33" borderId="44" xfId="53" applyFont="1" applyFill="1" applyBorder="1" applyAlignment="1" quotePrefix="1">
      <alignment horizontal="center" vertical="center"/>
      <protection/>
    </xf>
    <xf numFmtId="0" fontId="10" fillId="33" borderId="45" xfId="53" applyFont="1" applyFill="1" applyBorder="1" applyAlignment="1" quotePrefix="1">
      <alignment horizontal="center" vertical="center"/>
      <protection/>
    </xf>
    <xf numFmtId="0" fontId="12" fillId="34" borderId="38" xfId="53" applyFont="1" applyFill="1" applyBorder="1" applyAlignment="1">
      <alignment horizontal="center" vertical="center"/>
      <protection/>
    </xf>
    <xf numFmtId="0" fontId="12" fillId="34" borderId="0" xfId="53" applyFont="1" applyFill="1" applyBorder="1" applyAlignment="1">
      <alignment horizontal="center" vertical="center"/>
      <protection/>
    </xf>
    <xf numFmtId="0" fontId="12" fillId="34" borderId="39" xfId="53" applyFont="1" applyFill="1" applyBorder="1" applyAlignment="1">
      <alignment horizontal="center" vertical="center"/>
      <protection/>
    </xf>
    <xf numFmtId="0" fontId="10" fillId="33" borderId="0" xfId="53" applyFont="1" applyFill="1" applyAlignment="1">
      <alignment horizontal="left"/>
      <protection/>
    </xf>
    <xf numFmtId="0" fontId="2" fillId="33" borderId="0" xfId="53" applyFill="1" applyAlignment="1">
      <alignment horizontal="center"/>
      <protection/>
    </xf>
    <xf numFmtId="0" fontId="2" fillId="33" borderId="0" xfId="53" applyFill="1" applyAlignment="1">
      <alignment horizontal="center" vertical="center" wrapText="1"/>
      <protection/>
    </xf>
    <xf numFmtId="0" fontId="4" fillId="33" borderId="28" xfId="53" applyFont="1" applyFill="1" applyBorder="1" applyAlignment="1">
      <alignment horizontal="left"/>
      <protection/>
    </xf>
    <xf numFmtId="0" fontId="4" fillId="33" borderId="29" xfId="53" applyFont="1" applyFill="1" applyBorder="1" applyAlignment="1">
      <alignment horizontal="left"/>
      <protection/>
    </xf>
    <xf numFmtId="0" fontId="4" fillId="33" borderId="30" xfId="53" applyFont="1" applyFill="1" applyBorder="1" applyAlignment="1">
      <alignment horizontal="left"/>
      <protection/>
    </xf>
    <xf numFmtId="0" fontId="4" fillId="33" borderId="19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31" xfId="53" applyFont="1" applyFill="1" applyBorder="1" applyAlignment="1">
      <alignment horizontal="center" vertical="center"/>
      <protection/>
    </xf>
    <xf numFmtId="0" fontId="4" fillId="33" borderId="32" xfId="53" applyFont="1" applyFill="1" applyBorder="1" applyAlignment="1">
      <alignment horizontal="left"/>
      <protection/>
    </xf>
    <xf numFmtId="0" fontId="4" fillId="33" borderId="33" xfId="53" applyFont="1" applyFill="1" applyBorder="1" applyAlignment="1">
      <alignment horizontal="left"/>
      <protection/>
    </xf>
    <xf numFmtId="0" fontId="4" fillId="33" borderId="34" xfId="53" applyFont="1" applyFill="1" applyBorder="1" applyAlignment="1">
      <alignment horizontal="left"/>
      <protection/>
    </xf>
    <xf numFmtId="0" fontId="7" fillId="33" borderId="0" xfId="53" applyFont="1" applyFill="1" applyAlignment="1">
      <alignment horizontal="left"/>
      <protection/>
    </xf>
    <xf numFmtId="0" fontId="10" fillId="33" borderId="0" xfId="51" applyFont="1" applyFill="1" applyAlignment="1">
      <alignment horizontal="center"/>
      <protection/>
    </xf>
    <xf numFmtId="2" fontId="6" fillId="0" borderId="0" xfId="53" applyNumberFormat="1" applyFont="1" applyBorder="1" applyAlignment="1">
      <alignment horizontal="left" vertical="top" wrapText="1"/>
      <protection/>
    </xf>
    <xf numFmtId="2" fontId="48" fillId="0" borderId="0" xfId="0" applyNumberFormat="1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6" fillId="34" borderId="46" xfId="54" applyFont="1" applyFill="1" applyBorder="1" applyAlignment="1" quotePrefix="1">
      <alignment horizontal="center"/>
      <protection/>
    </xf>
    <xf numFmtId="0" fontId="6" fillId="34" borderId="47" xfId="54" applyFont="1" applyFill="1" applyBorder="1" applyAlignment="1" quotePrefix="1">
      <alignment horizontal="center"/>
      <protection/>
    </xf>
    <xf numFmtId="0" fontId="6" fillId="34" borderId="48" xfId="54" applyFont="1" applyFill="1" applyBorder="1" applyAlignment="1" quotePrefix="1">
      <alignment horizontal="center"/>
      <protection/>
    </xf>
    <xf numFmtId="0" fontId="7" fillId="0" borderId="0" xfId="54" applyNumberFormat="1" applyFont="1" applyAlignment="1">
      <alignment vertical="justify" wrapText="1"/>
      <protection/>
    </xf>
    <xf numFmtId="0" fontId="7" fillId="0" borderId="0" xfId="54" applyFont="1" applyAlignment="1">
      <alignment vertical="justify" wrapText="1"/>
      <protection/>
    </xf>
    <xf numFmtId="0" fontId="3" fillId="33" borderId="0" xfId="51" applyFont="1" applyFill="1" applyBorder="1" applyAlignment="1" quotePrefix="1">
      <alignment horizontal="center" vertical="center"/>
      <protection/>
    </xf>
    <xf numFmtId="0" fontId="5" fillId="33" borderId="0" xfId="51" applyFont="1" applyFill="1" applyBorder="1" applyAlignment="1">
      <alignment horizontal="center" vertical="justify"/>
      <protection/>
    </xf>
    <xf numFmtId="0" fontId="6" fillId="34" borderId="15" xfId="51" applyFont="1" applyFill="1" applyBorder="1" applyAlignment="1">
      <alignment horizontal="center" vertical="center"/>
      <protection/>
    </xf>
    <xf numFmtId="0" fontId="6" fillId="34" borderId="16" xfId="51" applyFont="1" applyFill="1" applyBorder="1" applyAlignment="1">
      <alignment horizontal="center" vertical="center"/>
      <protection/>
    </xf>
    <xf numFmtId="0" fontId="6" fillId="34" borderId="17" xfId="51" applyFont="1" applyFill="1" applyBorder="1" applyAlignment="1">
      <alignment horizontal="center" vertical="center"/>
      <protection/>
    </xf>
    <xf numFmtId="0" fontId="6" fillId="34" borderId="15" xfId="51" applyFont="1" applyFill="1" applyBorder="1" applyAlignment="1" quotePrefix="1">
      <alignment horizontal="center" vertical="center"/>
      <protection/>
    </xf>
    <xf numFmtId="0" fontId="6" fillId="34" borderId="16" xfId="51" applyFont="1" applyFill="1" applyBorder="1" applyAlignment="1" quotePrefix="1">
      <alignment horizontal="center" vertical="center"/>
      <protection/>
    </xf>
    <xf numFmtId="0" fontId="6" fillId="34" borderId="17" xfId="51" applyFont="1" applyFill="1" applyBorder="1" applyAlignment="1" quotePrefix="1">
      <alignment horizontal="center" vertical="center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  <xf numFmtId="0" fontId="2" fillId="0" borderId="16" xfId="53" applyFont="1" applyBorder="1" applyAlignment="1">
      <alignment vertical="justify" wrapText="1"/>
      <protection/>
    </xf>
    <xf numFmtId="0" fontId="0" fillId="0" borderId="16" xfId="0" applyBorder="1" applyAlignment="1">
      <alignment vertical="justify" wrapText="1"/>
    </xf>
    <xf numFmtId="0" fontId="0" fillId="0" borderId="0" xfId="0" applyAlignment="1">
      <alignment vertical="justify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3 2" xfId="53"/>
    <cellStyle name="Normal_AVAGFORM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191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o_Agosto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zoomScalePageLayoutView="0" workbookViewId="0" topLeftCell="A32">
      <selection activeCell="H61" sqref="H61"/>
    </sheetView>
  </sheetViews>
  <sheetFormatPr defaultColWidth="11.57421875" defaultRowHeight="15"/>
  <cols>
    <col min="1" max="1" width="11.57421875" style="204" customWidth="1"/>
    <col min="2" max="2" width="14.140625" style="204" customWidth="1"/>
    <col min="3" max="10" width="11.57421875" style="204" customWidth="1"/>
    <col min="11" max="11" width="1.57421875" style="204" customWidth="1"/>
    <col min="12" max="16384" width="11.57421875" style="204" customWidth="1"/>
  </cols>
  <sheetData>
    <row r="1" spans="1:11" ht="12">
      <c r="A1" s="203"/>
      <c r="B1" s="237" t="s">
        <v>308</v>
      </c>
      <c r="C1" s="237"/>
      <c r="D1" s="237"/>
      <c r="E1" s="203"/>
      <c r="F1" s="203"/>
      <c r="G1" s="203"/>
      <c r="H1" s="203"/>
      <c r="I1" s="203"/>
      <c r="J1" s="203"/>
      <c r="K1" s="203"/>
    </row>
    <row r="2" spans="1:11" ht="12">
      <c r="A2" s="203"/>
      <c r="B2" s="237"/>
      <c r="C2" s="237"/>
      <c r="D2" s="237"/>
      <c r="E2" s="203"/>
      <c r="F2" s="203"/>
      <c r="G2" s="238"/>
      <c r="H2" s="239"/>
      <c r="I2" s="239"/>
      <c r="J2" s="240"/>
      <c r="K2" s="205"/>
    </row>
    <row r="3" spans="1:11" ht="5.25" customHeight="1">
      <c r="A3" s="203"/>
      <c r="B3" s="237"/>
      <c r="C3" s="237"/>
      <c r="D3" s="237"/>
      <c r="E3" s="203"/>
      <c r="F3" s="203"/>
      <c r="G3" s="206"/>
      <c r="H3" s="207"/>
      <c r="I3" s="207"/>
      <c r="J3" s="208"/>
      <c r="K3" s="205"/>
    </row>
    <row r="4" spans="1:11" ht="12">
      <c r="A4" s="203"/>
      <c r="B4" s="237"/>
      <c r="C4" s="237"/>
      <c r="D4" s="237"/>
      <c r="E4" s="203"/>
      <c r="F4" s="203"/>
      <c r="G4" s="241" t="s">
        <v>280</v>
      </c>
      <c r="H4" s="242"/>
      <c r="I4" s="242"/>
      <c r="J4" s="243"/>
      <c r="K4" s="205"/>
    </row>
    <row r="5" spans="1:11" ht="12">
      <c r="A5" s="203"/>
      <c r="B5" s="203"/>
      <c r="C5" s="203"/>
      <c r="D5" s="203"/>
      <c r="E5" s="203"/>
      <c r="F5" s="203"/>
      <c r="G5" s="244"/>
      <c r="H5" s="245"/>
      <c r="I5" s="245"/>
      <c r="J5" s="246"/>
      <c r="K5" s="205"/>
    </row>
    <row r="6" spans="1:11" ht="12">
      <c r="A6" s="203"/>
      <c r="B6" s="203"/>
      <c r="C6" s="203"/>
      <c r="D6" s="203"/>
      <c r="E6" s="203"/>
      <c r="F6" s="203"/>
      <c r="G6" s="209"/>
      <c r="H6" s="209"/>
      <c r="I6" s="209"/>
      <c r="J6" s="209"/>
      <c r="K6" s="205"/>
    </row>
    <row r="7" spans="1:11" ht="5.25" customHeight="1">
      <c r="A7" s="203"/>
      <c r="B7" s="203"/>
      <c r="C7" s="203"/>
      <c r="D7" s="203"/>
      <c r="E7" s="203"/>
      <c r="F7" s="203"/>
      <c r="G7" s="210"/>
      <c r="H7" s="210"/>
      <c r="I7" s="210"/>
      <c r="J7" s="210"/>
      <c r="K7" s="205"/>
    </row>
    <row r="8" spans="1:11" ht="12">
      <c r="A8" s="203"/>
      <c r="B8" s="203"/>
      <c r="C8" s="203"/>
      <c r="D8" s="203"/>
      <c r="E8" s="203"/>
      <c r="F8" s="203"/>
      <c r="G8" s="247" t="s">
        <v>309</v>
      </c>
      <c r="H8" s="247"/>
      <c r="I8" s="247"/>
      <c r="J8" s="247"/>
      <c r="K8" s="247"/>
    </row>
    <row r="9" spans="1:11" ht="16.5" customHeight="1">
      <c r="A9" s="203"/>
      <c r="B9" s="203"/>
      <c r="C9" s="203"/>
      <c r="D9" s="211"/>
      <c r="E9" s="211"/>
      <c r="F9" s="203"/>
      <c r="G9" s="247" t="s">
        <v>310</v>
      </c>
      <c r="H9" s="247"/>
      <c r="I9" s="247"/>
      <c r="J9" s="247"/>
      <c r="K9" s="247"/>
    </row>
    <row r="10" spans="1:11" ht="12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12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</row>
    <row r="12" spans="1:11" ht="12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</row>
    <row r="13" spans="1:11" ht="12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</row>
    <row r="14" spans="1:11" ht="12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</row>
    <row r="15" spans="1:11" ht="12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</row>
    <row r="16" spans="1:11" ht="12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</row>
    <row r="17" spans="1:11" ht="12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</row>
    <row r="18" spans="1:11" ht="12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</row>
    <row r="19" spans="1:11" ht="12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</row>
    <row r="20" spans="1:11" ht="12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</row>
    <row r="21" spans="1:11" ht="12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</row>
    <row r="22" spans="1:11" ht="12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1" ht="12.75" thickBot="1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</row>
    <row r="24" spans="1:11" ht="12.75" thickTop="1">
      <c r="A24" s="203"/>
      <c r="B24" s="203"/>
      <c r="C24" s="212"/>
      <c r="D24" s="213"/>
      <c r="E24" s="213"/>
      <c r="F24" s="213"/>
      <c r="G24" s="213"/>
      <c r="H24" s="213"/>
      <c r="I24" s="214"/>
      <c r="J24" s="203"/>
      <c r="K24" s="203"/>
    </row>
    <row r="25" spans="1:11" ht="12">
      <c r="A25" s="203"/>
      <c r="B25" s="203"/>
      <c r="C25" s="215"/>
      <c r="D25" s="216"/>
      <c r="E25" s="216"/>
      <c r="F25" s="216"/>
      <c r="G25" s="216"/>
      <c r="H25" s="216"/>
      <c r="I25" s="217"/>
      <c r="J25" s="203"/>
      <c r="K25" s="203"/>
    </row>
    <row r="26" spans="1:11" ht="12">
      <c r="A26" s="203"/>
      <c r="B26" s="203"/>
      <c r="C26" s="215"/>
      <c r="D26" s="216"/>
      <c r="E26" s="216"/>
      <c r="F26" s="216"/>
      <c r="G26" s="216"/>
      <c r="H26" s="216"/>
      <c r="I26" s="217"/>
      <c r="J26" s="203"/>
      <c r="K26" s="203"/>
    </row>
    <row r="27" spans="1:11" ht="18.75" customHeight="1">
      <c r="A27" s="203"/>
      <c r="B27" s="203"/>
      <c r="C27" s="232" t="s">
        <v>281</v>
      </c>
      <c r="D27" s="233"/>
      <c r="E27" s="233"/>
      <c r="F27" s="233"/>
      <c r="G27" s="233"/>
      <c r="H27" s="233"/>
      <c r="I27" s="234"/>
      <c r="J27" s="203"/>
      <c r="K27" s="203"/>
    </row>
    <row r="28" spans="1:11" ht="12">
      <c r="A28" s="203"/>
      <c r="B28" s="203"/>
      <c r="C28" s="215"/>
      <c r="D28" s="216"/>
      <c r="E28" s="216"/>
      <c r="F28" s="216"/>
      <c r="G28" s="216"/>
      <c r="H28" s="216"/>
      <c r="I28" s="217"/>
      <c r="J28" s="203"/>
      <c r="K28" s="203"/>
    </row>
    <row r="29" spans="1:11" ht="12">
      <c r="A29" s="203"/>
      <c r="B29" s="203"/>
      <c r="C29" s="215"/>
      <c r="D29" s="216"/>
      <c r="E29" s="216"/>
      <c r="F29" s="216"/>
      <c r="G29" s="216"/>
      <c r="H29" s="216"/>
      <c r="I29" s="217"/>
      <c r="J29" s="203"/>
      <c r="K29" s="203"/>
    </row>
    <row r="30" spans="1:11" ht="18.75" customHeight="1">
      <c r="A30" s="203"/>
      <c r="B30" s="203"/>
      <c r="C30" s="232" t="s">
        <v>282</v>
      </c>
      <c r="D30" s="233"/>
      <c r="E30" s="233"/>
      <c r="F30" s="233"/>
      <c r="G30" s="233"/>
      <c r="H30" s="233"/>
      <c r="I30" s="234"/>
      <c r="J30" s="203"/>
      <c r="K30" s="203"/>
    </row>
    <row r="31" spans="1:11" ht="12">
      <c r="A31" s="203"/>
      <c r="B31" s="203"/>
      <c r="C31" s="215"/>
      <c r="D31" s="216"/>
      <c r="E31" s="216"/>
      <c r="F31" s="216"/>
      <c r="G31" s="216"/>
      <c r="H31" s="216"/>
      <c r="I31" s="217"/>
      <c r="J31" s="203"/>
      <c r="K31" s="203"/>
    </row>
    <row r="32" spans="1:11" ht="12">
      <c r="A32" s="203"/>
      <c r="B32" s="203"/>
      <c r="C32" s="215"/>
      <c r="D32" s="216"/>
      <c r="E32" s="216"/>
      <c r="F32" s="216"/>
      <c r="G32" s="216"/>
      <c r="H32" s="216"/>
      <c r="I32" s="217"/>
      <c r="J32" s="203"/>
      <c r="K32" s="203"/>
    </row>
    <row r="33" spans="1:11" ht="12">
      <c r="A33" s="203"/>
      <c r="B33" s="203"/>
      <c r="C33" s="215"/>
      <c r="D33" s="216"/>
      <c r="E33" s="216"/>
      <c r="F33" s="216"/>
      <c r="G33" s="216"/>
      <c r="H33" s="216"/>
      <c r="I33" s="217"/>
      <c r="J33" s="203"/>
      <c r="K33" s="203"/>
    </row>
    <row r="34" spans="1:11" ht="12.75" thickBot="1">
      <c r="A34" s="203"/>
      <c r="B34" s="203"/>
      <c r="C34" s="218"/>
      <c r="D34" s="219"/>
      <c r="E34" s="219"/>
      <c r="F34" s="219"/>
      <c r="G34" s="219"/>
      <c r="H34" s="219"/>
      <c r="I34" s="220"/>
      <c r="J34" s="203"/>
      <c r="K34" s="203"/>
    </row>
    <row r="35" spans="1:11" ht="12.75" thickTop="1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</row>
    <row r="36" spans="1:11" ht="12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</row>
    <row r="37" spans="1:11" ht="12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</row>
    <row r="38" spans="1:11" ht="12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</row>
    <row r="39" spans="1:11" ht="12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</row>
    <row r="40" spans="1:11" ht="15">
      <c r="A40" s="203"/>
      <c r="B40" s="203"/>
      <c r="C40" s="203"/>
      <c r="D40" s="203"/>
      <c r="E40" s="235"/>
      <c r="F40" s="235"/>
      <c r="G40" s="235"/>
      <c r="H40" s="203"/>
      <c r="I40" s="203"/>
      <c r="J40" s="203"/>
      <c r="K40" s="203"/>
    </row>
    <row r="41" spans="1:11" ht="12">
      <c r="A41" s="203"/>
      <c r="B41" s="203"/>
      <c r="C41" s="203"/>
      <c r="D41" s="203"/>
      <c r="E41" s="236"/>
      <c r="F41" s="236"/>
      <c r="G41" s="236"/>
      <c r="H41" s="203"/>
      <c r="I41" s="203"/>
      <c r="J41" s="203"/>
      <c r="K41" s="203"/>
    </row>
    <row r="42" spans="1:11" ht="15">
      <c r="A42" s="203"/>
      <c r="B42" s="203"/>
      <c r="C42" s="203"/>
      <c r="D42" s="203"/>
      <c r="E42" s="235"/>
      <c r="F42" s="235"/>
      <c r="G42" s="235"/>
      <c r="H42" s="203"/>
      <c r="I42" s="203"/>
      <c r="J42" s="203"/>
      <c r="K42" s="203"/>
    </row>
    <row r="43" spans="1:11" ht="12">
      <c r="A43" s="203"/>
      <c r="B43" s="203"/>
      <c r="C43" s="203"/>
      <c r="D43" s="203"/>
      <c r="E43" s="236"/>
      <c r="F43" s="236"/>
      <c r="G43" s="236"/>
      <c r="H43" s="203"/>
      <c r="I43" s="203"/>
      <c r="J43" s="203"/>
      <c r="K43" s="203"/>
    </row>
    <row r="44" spans="1:11" ht="15">
      <c r="A44" s="203"/>
      <c r="B44" s="203"/>
      <c r="C44" s="203"/>
      <c r="D44" s="203"/>
      <c r="E44" s="221" t="s">
        <v>311</v>
      </c>
      <c r="F44" s="221"/>
      <c r="G44" s="221"/>
      <c r="H44" s="203"/>
      <c r="I44" s="203"/>
      <c r="J44" s="203"/>
      <c r="K44" s="203"/>
    </row>
    <row r="45" spans="1:11" ht="12.75">
      <c r="A45" s="203"/>
      <c r="B45" s="203"/>
      <c r="C45" s="203"/>
      <c r="D45" s="203"/>
      <c r="E45" s="228" t="s">
        <v>312</v>
      </c>
      <c r="F45" s="228"/>
      <c r="G45" s="228"/>
      <c r="H45" s="203"/>
      <c r="I45" s="203"/>
      <c r="J45" s="203"/>
      <c r="K45" s="203"/>
    </row>
    <row r="46" spans="1:11" ht="12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</row>
    <row r="47" spans="1:11" ht="12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</row>
    <row r="48" spans="1:11" ht="12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</row>
    <row r="49" spans="1:11" ht="12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</row>
    <row r="50" spans="1:11" ht="12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</row>
    <row r="51" spans="1:11" ht="12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</row>
    <row r="52" spans="1:11" ht="12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</row>
    <row r="53" spans="1:11" ht="15">
      <c r="A53" s="203"/>
      <c r="B53" s="203"/>
      <c r="C53" s="203"/>
      <c r="D53" s="222"/>
      <c r="E53" s="203"/>
      <c r="F53" s="223"/>
      <c r="G53" s="223"/>
      <c r="H53" s="203"/>
      <c r="I53" s="203"/>
      <c r="J53" s="203"/>
      <c r="K53" s="203"/>
    </row>
    <row r="54" spans="1:11" ht="12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</row>
    <row r="55" spans="1:11" ht="12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</row>
    <row r="56" spans="1:11" ht="12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</row>
    <row r="57" spans="1:11" ht="12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</row>
    <row r="58" spans="1:11" ht="12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</row>
    <row r="59" spans="1:11" ht="12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</row>
    <row r="60" spans="1:11" ht="12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</row>
    <row r="61" spans="1:11" ht="12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</row>
    <row r="62" spans="1:11" ht="12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</row>
    <row r="63" spans="1:11" ht="12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</row>
    <row r="64" spans="1:11" ht="12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</row>
    <row r="65" spans="1:11" ht="12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</row>
    <row r="66" spans="1:11" ht="12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</row>
    <row r="67" spans="1:11" ht="12.75" thickBot="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</row>
    <row r="68" spans="1:11" ht="19.5" customHeight="1" thickBot="1" thickTop="1">
      <c r="A68" s="203"/>
      <c r="B68" s="203"/>
      <c r="C68" s="203"/>
      <c r="D68" s="203"/>
      <c r="E68" s="203"/>
      <c r="F68" s="203"/>
      <c r="G68" s="203"/>
      <c r="H68" s="229" t="s">
        <v>313</v>
      </c>
      <c r="I68" s="230"/>
      <c r="J68" s="231"/>
      <c r="K68" s="224"/>
    </row>
    <row r="69" spans="1:11" s="225" customFormat="1" ht="12.75" customHeight="1" thickTop="1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2"/>
    </row>
    <row r="70" spans="1:11" ht="12.75" customHeight="1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</row>
    <row r="71" spans="1:11" ht="12.75" customHeight="1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</row>
    <row r="72" spans="1:11" ht="12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</row>
    <row r="73" spans="1:11" ht="12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</row>
    <row r="76" spans="1:4" ht="12">
      <c r="A76" s="226"/>
      <c r="B76" s="226"/>
      <c r="C76" s="226"/>
      <c r="D76" s="226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70" zoomScaleNormal="70" zoomScaleSheetLayoutView="70" zoomScalePageLayoutView="0" workbookViewId="0" topLeftCell="A49">
      <selection activeCell="E87" sqref="E87:F8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76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7</v>
      </c>
      <c r="D7" s="84" t="s">
        <v>7</v>
      </c>
      <c r="E7" s="84">
        <v>10</v>
      </c>
      <c r="F7" s="85" t="str">
        <f>CONCATENATE(D6,"=100")</f>
        <v>2016=100</v>
      </c>
      <c r="G7" s="86"/>
      <c r="H7" s="83" t="s">
        <v>7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2</v>
      </c>
      <c r="D9" s="93"/>
      <c r="E9" s="93">
        <v>4</v>
      </c>
      <c r="F9" s="94"/>
      <c r="G9" s="94"/>
      <c r="H9" s="190">
        <v>0.004</v>
      </c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>
        <v>24</v>
      </c>
      <c r="D10" s="93"/>
      <c r="E10" s="93">
        <v>3</v>
      </c>
      <c r="F10" s="94"/>
      <c r="G10" s="94"/>
      <c r="H10" s="190">
        <v>0.056</v>
      </c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>
        <v>90</v>
      </c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>
        <v>2</v>
      </c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>
        <v>26</v>
      </c>
      <c r="D13" s="101"/>
      <c r="E13" s="101">
        <v>99</v>
      </c>
      <c r="F13" s="102"/>
      <c r="G13" s="103"/>
      <c r="H13" s="191">
        <v>0.06</v>
      </c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>
        <v>36</v>
      </c>
      <c r="D17" s="101"/>
      <c r="E17" s="101"/>
      <c r="F17" s="102"/>
      <c r="G17" s="103"/>
      <c r="H17" s="191">
        <v>0.075</v>
      </c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>
        <v>225</v>
      </c>
      <c r="D19" s="93">
        <v>230</v>
      </c>
      <c r="E19" s="93">
        <v>230</v>
      </c>
      <c r="F19" s="94"/>
      <c r="G19" s="94"/>
      <c r="H19" s="190">
        <v>0.731</v>
      </c>
      <c r="I19" s="190">
        <v>1.104</v>
      </c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>
        <v>225</v>
      </c>
      <c r="D22" s="101">
        <v>230</v>
      </c>
      <c r="E22" s="101">
        <v>230</v>
      </c>
      <c r="F22" s="102">
        <f>IF(D22&gt;0,100*E22/D22,0)</f>
        <v>100</v>
      </c>
      <c r="G22" s="103"/>
      <c r="H22" s="191">
        <v>0.731</v>
      </c>
      <c r="I22" s="192">
        <v>1.104</v>
      </c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1338</v>
      </c>
      <c r="D24" s="101">
        <v>1262</v>
      </c>
      <c r="E24" s="101">
        <v>1300</v>
      </c>
      <c r="F24" s="102">
        <f>IF(D24&gt;0,100*E24/D24,0)</f>
        <v>103.01109350237718</v>
      </c>
      <c r="G24" s="103"/>
      <c r="H24" s="191">
        <v>3.989</v>
      </c>
      <c r="I24" s="192">
        <v>5.15</v>
      </c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1577</v>
      </c>
      <c r="D26" s="101">
        <v>1400</v>
      </c>
      <c r="E26" s="101">
        <v>1300</v>
      </c>
      <c r="F26" s="102">
        <f>IF(D26&gt;0,100*E26/D26,0)</f>
        <v>92.85714285714286</v>
      </c>
      <c r="G26" s="103"/>
      <c r="H26" s="191">
        <v>5.53</v>
      </c>
      <c r="I26" s="192">
        <v>7</v>
      </c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>
        <v>4996</v>
      </c>
      <c r="D28" s="93">
        <v>6228</v>
      </c>
      <c r="E28" s="93">
        <v>6228</v>
      </c>
      <c r="F28" s="94"/>
      <c r="G28" s="94"/>
      <c r="H28" s="190">
        <v>14.192</v>
      </c>
      <c r="I28" s="190">
        <v>20.391</v>
      </c>
      <c r="J28" s="190"/>
      <c r="K28" s="95"/>
    </row>
    <row r="29" spans="1:11" s="96" customFormat="1" ht="11.25" customHeight="1">
      <c r="A29" s="98" t="s">
        <v>22</v>
      </c>
      <c r="B29" s="92"/>
      <c r="C29" s="93">
        <v>11865</v>
      </c>
      <c r="D29" s="93">
        <v>21974</v>
      </c>
      <c r="E29" s="93">
        <v>20088</v>
      </c>
      <c r="F29" s="94"/>
      <c r="G29" s="94"/>
      <c r="H29" s="190">
        <v>24.542</v>
      </c>
      <c r="I29" s="190">
        <v>49.677</v>
      </c>
      <c r="J29" s="190"/>
      <c r="K29" s="95"/>
    </row>
    <row r="30" spans="1:11" s="96" customFormat="1" ht="11.25" customHeight="1">
      <c r="A30" s="98" t="s">
        <v>23</v>
      </c>
      <c r="B30" s="92"/>
      <c r="C30" s="93">
        <v>5006</v>
      </c>
      <c r="D30" s="93">
        <v>5006</v>
      </c>
      <c r="E30" s="93">
        <v>5006</v>
      </c>
      <c r="F30" s="94"/>
      <c r="G30" s="94"/>
      <c r="H30" s="190">
        <v>7.305</v>
      </c>
      <c r="I30" s="190">
        <v>4.724</v>
      </c>
      <c r="J30" s="190"/>
      <c r="K30" s="95"/>
    </row>
    <row r="31" spans="1:11" s="105" customFormat="1" ht="11.25" customHeight="1">
      <c r="A31" s="106" t="s">
        <v>24</v>
      </c>
      <c r="B31" s="100"/>
      <c r="C31" s="101">
        <v>21867</v>
      </c>
      <c r="D31" s="101">
        <v>33208</v>
      </c>
      <c r="E31" s="101">
        <v>31322</v>
      </c>
      <c r="F31" s="102">
        <f>IF(D31&gt;0,100*E31/D31,0)</f>
        <v>94.32064562755963</v>
      </c>
      <c r="G31" s="103"/>
      <c r="H31" s="191">
        <v>46.039</v>
      </c>
      <c r="I31" s="192">
        <v>74.792</v>
      </c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758</v>
      </c>
      <c r="D33" s="93">
        <v>900</v>
      </c>
      <c r="E33" s="93"/>
      <c r="F33" s="94"/>
      <c r="G33" s="94"/>
      <c r="H33" s="190">
        <v>1.401</v>
      </c>
      <c r="I33" s="190">
        <v>3.6</v>
      </c>
      <c r="J33" s="190"/>
      <c r="K33" s="95"/>
    </row>
    <row r="34" spans="1:11" s="96" customFormat="1" ht="11.25" customHeight="1">
      <c r="A34" s="98" t="s">
        <v>26</v>
      </c>
      <c r="B34" s="92"/>
      <c r="C34" s="93">
        <v>1364</v>
      </c>
      <c r="D34" s="93">
        <v>1461</v>
      </c>
      <c r="E34" s="93">
        <v>1200</v>
      </c>
      <c r="F34" s="94"/>
      <c r="G34" s="94"/>
      <c r="H34" s="190">
        <v>3.476</v>
      </c>
      <c r="I34" s="190">
        <v>3.285</v>
      </c>
      <c r="J34" s="190"/>
      <c r="K34" s="95"/>
    </row>
    <row r="35" spans="1:11" s="96" customFormat="1" ht="11.25" customHeight="1">
      <c r="A35" s="98" t="s">
        <v>27</v>
      </c>
      <c r="B35" s="92"/>
      <c r="C35" s="93">
        <v>2923</v>
      </c>
      <c r="D35" s="93">
        <v>3500</v>
      </c>
      <c r="E35" s="93">
        <v>4000</v>
      </c>
      <c r="F35" s="94"/>
      <c r="G35" s="94"/>
      <c r="H35" s="190">
        <v>9.344</v>
      </c>
      <c r="I35" s="190">
        <v>10</v>
      </c>
      <c r="J35" s="190"/>
      <c r="K35" s="95"/>
    </row>
    <row r="36" spans="1:11" s="96" customFormat="1" ht="11.25" customHeight="1">
      <c r="A36" s="98" t="s">
        <v>28</v>
      </c>
      <c r="B36" s="92"/>
      <c r="C36" s="93">
        <v>764</v>
      </c>
      <c r="D36" s="93">
        <v>508</v>
      </c>
      <c r="E36" s="93">
        <v>558.8000000000001</v>
      </c>
      <c r="F36" s="94"/>
      <c r="G36" s="94"/>
      <c r="H36" s="190">
        <v>1.91</v>
      </c>
      <c r="I36" s="190">
        <v>1.524</v>
      </c>
      <c r="J36" s="190"/>
      <c r="K36" s="95"/>
    </row>
    <row r="37" spans="1:11" s="105" customFormat="1" ht="11.25" customHeight="1">
      <c r="A37" s="99" t="s">
        <v>29</v>
      </c>
      <c r="B37" s="100"/>
      <c r="C37" s="101">
        <v>5809</v>
      </c>
      <c r="D37" s="101">
        <v>6369</v>
      </c>
      <c r="E37" s="101"/>
      <c r="F37" s="102"/>
      <c r="G37" s="103"/>
      <c r="H37" s="191">
        <v>16.131</v>
      </c>
      <c r="I37" s="192">
        <v>18.409</v>
      </c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1476</v>
      </c>
      <c r="D39" s="101">
        <v>1500</v>
      </c>
      <c r="E39" s="101">
        <v>1500</v>
      </c>
      <c r="F39" s="102">
        <f>IF(D39&gt;0,100*E39/D39,0)</f>
        <v>100</v>
      </c>
      <c r="G39" s="103"/>
      <c r="H39" s="191">
        <v>1.739</v>
      </c>
      <c r="I39" s="192">
        <v>2</v>
      </c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>
        <v>571</v>
      </c>
      <c r="D41" s="93">
        <v>446</v>
      </c>
      <c r="E41" s="93">
        <v>280</v>
      </c>
      <c r="F41" s="94"/>
      <c r="G41" s="94"/>
      <c r="H41" s="190">
        <v>1.085</v>
      </c>
      <c r="I41" s="190">
        <v>1.008</v>
      </c>
      <c r="J41" s="190"/>
      <c r="K41" s="95"/>
    </row>
    <row r="42" spans="1:11" s="96" customFormat="1" ht="11.25" customHeight="1">
      <c r="A42" s="98" t="s">
        <v>32</v>
      </c>
      <c r="B42" s="92"/>
      <c r="C42" s="93">
        <v>5800</v>
      </c>
      <c r="D42" s="93">
        <v>5675</v>
      </c>
      <c r="E42" s="93">
        <v>5720</v>
      </c>
      <c r="F42" s="94"/>
      <c r="G42" s="94"/>
      <c r="H42" s="190">
        <v>19.023</v>
      </c>
      <c r="I42" s="190">
        <v>23.11</v>
      </c>
      <c r="J42" s="190"/>
      <c r="K42" s="95"/>
    </row>
    <row r="43" spans="1:11" s="96" customFormat="1" ht="11.25" customHeight="1">
      <c r="A43" s="98" t="s">
        <v>33</v>
      </c>
      <c r="B43" s="92"/>
      <c r="C43" s="93">
        <v>2306</v>
      </c>
      <c r="D43" s="93">
        <v>2425</v>
      </c>
      <c r="E43" s="93">
        <v>2425</v>
      </c>
      <c r="F43" s="94"/>
      <c r="G43" s="94"/>
      <c r="H43" s="190">
        <v>4.98</v>
      </c>
      <c r="I43" s="190">
        <v>9.923</v>
      </c>
      <c r="J43" s="190"/>
      <c r="K43" s="95"/>
    </row>
    <row r="44" spans="1:11" s="96" customFormat="1" ht="11.25" customHeight="1">
      <c r="A44" s="98" t="s">
        <v>34</v>
      </c>
      <c r="B44" s="92"/>
      <c r="C44" s="93">
        <v>5526</v>
      </c>
      <c r="D44" s="93">
        <v>4386</v>
      </c>
      <c r="E44" s="93">
        <v>4300</v>
      </c>
      <c r="F44" s="94"/>
      <c r="G44" s="94"/>
      <c r="H44" s="190">
        <v>17.824</v>
      </c>
      <c r="I44" s="190">
        <v>15.894</v>
      </c>
      <c r="J44" s="190"/>
      <c r="K44" s="95"/>
    </row>
    <row r="45" spans="1:11" s="96" customFormat="1" ht="11.25" customHeight="1">
      <c r="A45" s="98" t="s">
        <v>35</v>
      </c>
      <c r="B45" s="92"/>
      <c r="C45" s="93">
        <v>3675</v>
      </c>
      <c r="D45" s="93">
        <v>2800</v>
      </c>
      <c r="E45" s="93">
        <v>3000</v>
      </c>
      <c r="F45" s="94"/>
      <c r="G45" s="94"/>
      <c r="H45" s="190">
        <v>7.88</v>
      </c>
      <c r="I45" s="190">
        <v>9.239</v>
      </c>
      <c r="J45" s="190"/>
      <c r="K45" s="95"/>
    </row>
    <row r="46" spans="1:11" s="96" customFormat="1" ht="11.25" customHeight="1">
      <c r="A46" s="98" t="s">
        <v>36</v>
      </c>
      <c r="B46" s="92"/>
      <c r="C46" s="93">
        <v>1961</v>
      </c>
      <c r="D46" s="93">
        <v>2209</v>
      </c>
      <c r="E46" s="93">
        <v>2200</v>
      </c>
      <c r="F46" s="94"/>
      <c r="G46" s="94"/>
      <c r="H46" s="190">
        <v>4.782</v>
      </c>
      <c r="I46" s="190">
        <v>7.123</v>
      </c>
      <c r="J46" s="190"/>
      <c r="K46" s="95"/>
    </row>
    <row r="47" spans="1:11" s="96" customFormat="1" ht="11.25" customHeight="1">
      <c r="A47" s="98" t="s">
        <v>37</v>
      </c>
      <c r="B47" s="92"/>
      <c r="C47" s="93">
        <v>4424</v>
      </c>
      <c r="D47" s="93">
        <v>4745</v>
      </c>
      <c r="E47" s="93">
        <v>5080</v>
      </c>
      <c r="F47" s="94"/>
      <c r="G47" s="94"/>
      <c r="H47" s="190">
        <v>12.186</v>
      </c>
      <c r="I47" s="190">
        <v>16.668</v>
      </c>
      <c r="J47" s="190"/>
      <c r="K47" s="95"/>
    </row>
    <row r="48" spans="1:11" s="96" customFormat="1" ht="11.25" customHeight="1">
      <c r="A48" s="98" t="s">
        <v>38</v>
      </c>
      <c r="B48" s="92"/>
      <c r="C48" s="93">
        <v>3147</v>
      </c>
      <c r="D48" s="93">
        <v>2568</v>
      </c>
      <c r="E48" s="93">
        <v>2300</v>
      </c>
      <c r="F48" s="94"/>
      <c r="G48" s="94"/>
      <c r="H48" s="190">
        <v>6.956</v>
      </c>
      <c r="I48" s="190">
        <v>12.606</v>
      </c>
      <c r="J48" s="190"/>
      <c r="K48" s="95"/>
    </row>
    <row r="49" spans="1:11" s="96" customFormat="1" ht="11.25" customHeight="1">
      <c r="A49" s="98" t="s">
        <v>39</v>
      </c>
      <c r="B49" s="92"/>
      <c r="C49" s="93">
        <v>5168</v>
      </c>
      <c r="D49" s="93">
        <v>4303</v>
      </c>
      <c r="E49" s="93">
        <v>4350</v>
      </c>
      <c r="F49" s="94"/>
      <c r="G49" s="94"/>
      <c r="H49" s="190">
        <v>7.112</v>
      </c>
      <c r="I49" s="190">
        <v>13.881</v>
      </c>
      <c r="J49" s="190"/>
      <c r="K49" s="95"/>
    </row>
    <row r="50" spans="1:11" s="105" customFormat="1" ht="11.25" customHeight="1">
      <c r="A50" s="106" t="s">
        <v>40</v>
      </c>
      <c r="B50" s="100"/>
      <c r="C50" s="101">
        <v>32578</v>
      </c>
      <c r="D50" s="101">
        <v>29557</v>
      </c>
      <c r="E50" s="101">
        <v>29655</v>
      </c>
      <c r="F50" s="102">
        <f>IF(D50&gt;0,100*E50/D50,0)</f>
        <v>100.3315627431742</v>
      </c>
      <c r="G50" s="103"/>
      <c r="H50" s="191">
        <v>81.828</v>
      </c>
      <c r="I50" s="192">
        <v>109.452</v>
      </c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5688</v>
      </c>
      <c r="D52" s="101">
        <v>5688</v>
      </c>
      <c r="E52" s="101">
        <v>5688</v>
      </c>
      <c r="F52" s="102">
        <f>IF(D52&gt;0,100*E52/D52,0)</f>
        <v>100</v>
      </c>
      <c r="G52" s="103"/>
      <c r="H52" s="191">
        <v>10.615</v>
      </c>
      <c r="I52" s="192">
        <v>10.615</v>
      </c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11994</v>
      </c>
      <c r="D54" s="93">
        <v>15000</v>
      </c>
      <c r="E54" s="93">
        <v>15000</v>
      </c>
      <c r="F54" s="94"/>
      <c r="G54" s="94"/>
      <c r="H54" s="190">
        <v>15.539</v>
      </c>
      <c r="I54" s="190">
        <v>21.4</v>
      </c>
      <c r="J54" s="190"/>
      <c r="K54" s="95"/>
    </row>
    <row r="55" spans="1:11" s="96" customFormat="1" ht="11.25" customHeight="1">
      <c r="A55" s="98" t="s">
        <v>43</v>
      </c>
      <c r="B55" s="92"/>
      <c r="C55" s="93">
        <v>13901</v>
      </c>
      <c r="D55" s="93">
        <v>14368</v>
      </c>
      <c r="E55" s="93">
        <v>14368</v>
      </c>
      <c r="F55" s="94"/>
      <c r="G55" s="94"/>
      <c r="H55" s="190">
        <v>25.282</v>
      </c>
      <c r="I55" s="190">
        <v>32.787</v>
      </c>
      <c r="J55" s="190"/>
      <c r="K55" s="95"/>
    </row>
    <row r="56" spans="1:11" s="96" customFormat="1" ht="11.25" customHeight="1">
      <c r="A56" s="98" t="s">
        <v>44</v>
      </c>
      <c r="B56" s="92"/>
      <c r="C56" s="93">
        <v>11174</v>
      </c>
      <c r="D56" s="93">
        <v>12200</v>
      </c>
      <c r="E56" s="93">
        <v>12200</v>
      </c>
      <c r="F56" s="94"/>
      <c r="G56" s="94"/>
      <c r="H56" s="190">
        <v>30.789</v>
      </c>
      <c r="I56" s="190">
        <v>24.5</v>
      </c>
      <c r="J56" s="190"/>
      <c r="K56" s="95"/>
    </row>
    <row r="57" spans="1:11" s="96" customFormat="1" ht="11.25" customHeight="1">
      <c r="A57" s="98" t="s">
        <v>45</v>
      </c>
      <c r="B57" s="92"/>
      <c r="C57" s="93">
        <v>12900</v>
      </c>
      <c r="D57" s="93">
        <v>12977</v>
      </c>
      <c r="E57" s="93">
        <v>12977</v>
      </c>
      <c r="F57" s="94"/>
      <c r="G57" s="94"/>
      <c r="H57" s="190">
        <v>10.372</v>
      </c>
      <c r="I57" s="190">
        <v>32.4425</v>
      </c>
      <c r="J57" s="190"/>
      <c r="K57" s="95"/>
    </row>
    <row r="58" spans="1:11" s="96" customFormat="1" ht="11.25" customHeight="1">
      <c r="A58" s="98" t="s">
        <v>46</v>
      </c>
      <c r="B58" s="92"/>
      <c r="C58" s="93">
        <v>29333</v>
      </c>
      <c r="D58" s="93">
        <v>34506</v>
      </c>
      <c r="E58" s="93">
        <v>37957</v>
      </c>
      <c r="F58" s="94"/>
      <c r="G58" s="94"/>
      <c r="H58" s="190">
        <v>40.473</v>
      </c>
      <c r="I58" s="190">
        <v>65.736</v>
      </c>
      <c r="J58" s="190"/>
      <c r="K58" s="95"/>
    </row>
    <row r="59" spans="1:11" s="105" customFormat="1" ht="11.25" customHeight="1">
      <c r="A59" s="99" t="s">
        <v>47</v>
      </c>
      <c r="B59" s="100"/>
      <c r="C59" s="101">
        <v>79302</v>
      </c>
      <c r="D59" s="101">
        <v>89051</v>
      </c>
      <c r="E59" s="101">
        <v>92502</v>
      </c>
      <c r="F59" s="102">
        <f>IF(D59&gt;0,100*E59/D59,0)</f>
        <v>103.87530740811445</v>
      </c>
      <c r="G59" s="103"/>
      <c r="H59" s="191">
        <v>122.455</v>
      </c>
      <c r="I59" s="192">
        <v>176.8655</v>
      </c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/>
      <c r="I61" s="190"/>
      <c r="J61" s="190"/>
      <c r="K61" s="95"/>
    </row>
    <row r="62" spans="1:11" s="96" customFormat="1" ht="11.25" customHeight="1">
      <c r="A62" s="98" t="s">
        <v>49</v>
      </c>
      <c r="B62" s="92"/>
      <c r="C62" s="93">
        <v>128</v>
      </c>
      <c r="D62" s="93">
        <v>256</v>
      </c>
      <c r="E62" s="93"/>
      <c r="F62" s="94"/>
      <c r="G62" s="94"/>
      <c r="H62" s="190">
        <v>0.269</v>
      </c>
      <c r="I62" s="190">
        <v>0.518</v>
      </c>
      <c r="J62" s="190"/>
      <c r="K62" s="95"/>
    </row>
    <row r="63" spans="1:11" s="96" customFormat="1" ht="11.25" customHeight="1">
      <c r="A63" s="98" t="s">
        <v>50</v>
      </c>
      <c r="B63" s="92"/>
      <c r="C63" s="93">
        <v>163</v>
      </c>
      <c r="D63" s="93">
        <v>325</v>
      </c>
      <c r="E63" s="93"/>
      <c r="F63" s="94"/>
      <c r="G63" s="94"/>
      <c r="H63" s="190">
        <v>0.066</v>
      </c>
      <c r="I63" s="190">
        <v>0.8026515151515151</v>
      </c>
      <c r="J63" s="190"/>
      <c r="K63" s="95"/>
    </row>
    <row r="64" spans="1:11" s="105" customFormat="1" ht="11.25" customHeight="1">
      <c r="A64" s="99" t="s">
        <v>51</v>
      </c>
      <c r="B64" s="100"/>
      <c r="C64" s="101">
        <v>291</v>
      </c>
      <c r="D64" s="101">
        <v>581</v>
      </c>
      <c r="E64" s="101"/>
      <c r="F64" s="102"/>
      <c r="G64" s="103"/>
      <c r="H64" s="191">
        <v>0.335</v>
      </c>
      <c r="I64" s="192">
        <v>1.320651515151515</v>
      </c>
      <c r="J64" s="192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122</v>
      </c>
      <c r="D66" s="101">
        <v>326</v>
      </c>
      <c r="E66" s="101">
        <v>384</v>
      </c>
      <c r="F66" s="102">
        <f>IF(D66&gt;0,100*E66/D66,0)</f>
        <v>117.79141104294479</v>
      </c>
      <c r="G66" s="103"/>
      <c r="H66" s="191">
        <v>0.153</v>
      </c>
      <c r="I66" s="192">
        <v>0.4</v>
      </c>
      <c r="J66" s="192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13503</v>
      </c>
      <c r="D68" s="93">
        <v>12400</v>
      </c>
      <c r="E68" s="93">
        <v>12000</v>
      </c>
      <c r="F68" s="94"/>
      <c r="G68" s="94"/>
      <c r="H68" s="190">
        <v>26.425</v>
      </c>
      <c r="I68" s="190">
        <v>29</v>
      </c>
      <c r="J68" s="190"/>
      <c r="K68" s="95"/>
    </row>
    <row r="69" spans="1:11" s="96" customFormat="1" ht="11.25" customHeight="1">
      <c r="A69" s="98" t="s">
        <v>54</v>
      </c>
      <c r="B69" s="92"/>
      <c r="C69" s="93">
        <v>2671</v>
      </c>
      <c r="D69" s="93">
        <v>2800</v>
      </c>
      <c r="E69" s="93">
        <v>2500</v>
      </c>
      <c r="F69" s="94"/>
      <c r="G69" s="94"/>
      <c r="H69" s="190">
        <v>6.079</v>
      </c>
      <c r="I69" s="190">
        <v>5</v>
      </c>
      <c r="J69" s="190"/>
      <c r="K69" s="95"/>
    </row>
    <row r="70" spans="1:11" s="105" customFormat="1" ht="11.25" customHeight="1">
      <c r="A70" s="99" t="s">
        <v>55</v>
      </c>
      <c r="B70" s="100"/>
      <c r="C70" s="101">
        <v>16174</v>
      </c>
      <c r="D70" s="101">
        <v>15200</v>
      </c>
      <c r="E70" s="101">
        <v>14500</v>
      </c>
      <c r="F70" s="102">
        <f>IF(D70&gt;0,100*E70/D70,0)</f>
        <v>95.39473684210526</v>
      </c>
      <c r="G70" s="103"/>
      <c r="H70" s="191">
        <v>32.504</v>
      </c>
      <c r="I70" s="192">
        <v>34</v>
      </c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70</v>
      </c>
      <c r="D72" s="93">
        <v>338</v>
      </c>
      <c r="E72" s="93">
        <v>338</v>
      </c>
      <c r="F72" s="94"/>
      <c r="G72" s="94"/>
      <c r="H72" s="190">
        <v>0.055</v>
      </c>
      <c r="I72" s="190">
        <v>0.075</v>
      </c>
      <c r="J72" s="190"/>
      <c r="K72" s="95"/>
    </row>
    <row r="73" spans="1:11" s="96" customFormat="1" ht="11.25" customHeight="1">
      <c r="A73" s="98" t="s">
        <v>57</v>
      </c>
      <c r="B73" s="92"/>
      <c r="C73" s="93">
        <v>15241</v>
      </c>
      <c r="D73" s="93">
        <v>10950</v>
      </c>
      <c r="E73" s="93">
        <v>10950</v>
      </c>
      <c r="F73" s="94"/>
      <c r="G73" s="94"/>
      <c r="H73" s="190">
        <v>57.914</v>
      </c>
      <c r="I73" s="190">
        <v>35.04</v>
      </c>
      <c r="J73" s="190"/>
      <c r="K73" s="95"/>
    </row>
    <row r="74" spans="1:11" s="96" customFormat="1" ht="11.25" customHeight="1">
      <c r="A74" s="98" t="s">
        <v>58</v>
      </c>
      <c r="B74" s="92"/>
      <c r="C74" s="93">
        <v>3925</v>
      </c>
      <c r="D74" s="93">
        <v>4752</v>
      </c>
      <c r="E74" s="93">
        <v>4752</v>
      </c>
      <c r="F74" s="94"/>
      <c r="G74" s="94"/>
      <c r="H74" s="190">
        <v>6.779</v>
      </c>
      <c r="I74" s="190">
        <v>7.128</v>
      </c>
      <c r="J74" s="190"/>
      <c r="K74" s="95"/>
    </row>
    <row r="75" spans="1:11" s="96" customFormat="1" ht="11.25" customHeight="1">
      <c r="A75" s="98" t="s">
        <v>59</v>
      </c>
      <c r="B75" s="92"/>
      <c r="C75" s="93">
        <v>1761</v>
      </c>
      <c r="D75" s="93">
        <v>1524.096</v>
      </c>
      <c r="E75" s="93">
        <v>1524.096</v>
      </c>
      <c r="F75" s="94"/>
      <c r="G75" s="94"/>
      <c r="H75" s="190">
        <v>2.422</v>
      </c>
      <c r="I75" s="190">
        <v>2.1720977515904436</v>
      </c>
      <c r="J75" s="190"/>
      <c r="K75" s="95"/>
    </row>
    <row r="76" spans="1:11" s="96" customFormat="1" ht="11.25" customHeight="1">
      <c r="A76" s="98" t="s">
        <v>60</v>
      </c>
      <c r="B76" s="92"/>
      <c r="C76" s="93">
        <v>6386</v>
      </c>
      <c r="D76" s="93">
        <v>5627</v>
      </c>
      <c r="E76" s="93">
        <v>6000</v>
      </c>
      <c r="F76" s="94"/>
      <c r="G76" s="94"/>
      <c r="H76" s="190">
        <v>21.073</v>
      </c>
      <c r="I76" s="190">
        <v>16.712</v>
      </c>
      <c r="J76" s="190"/>
      <c r="K76" s="95"/>
    </row>
    <row r="77" spans="1:11" s="96" customFormat="1" ht="11.25" customHeight="1">
      <c r="A77" s="98" t="s">
        <v>61</v>
      </c>
      <c r="B77" s="92"/>
      <c r="C77" s="93">
        <v>983</v>
      </c>
      <c r="D77" s="93">
        <v>1213</v>
      </c>
      <c r="E77" s="93">
        <v>1200</v>
      </c>
      <c r="F77" s="94"/>
      <c r="G77" s="94"/>
      <c r="H77" s="190">
        <v>1.59</v>
      </c>
      <c r="I77" s="190">
        <v>1.32</v>
      </c>
      <c r="J77" s="190"/>
      <c r="K77" s="95"/>
    </row>
    <row r="78" spans="1:11" s="96" customFormat="1" ht="11.25" customHeight="1">
      <c r="A78" s="98" t="s">
        <v>62</v>
      </c>
      <c r="B78" s="92"/>
      <c r="C78" s="93">
        <v>2121</v>
      </c>
      <c r="D78" s="93">
        <v>1405</v>
      </c>
      <c r="E78" s="93">
        <v>1400</v>
      </c>
      <c r="F78" s="94"/>
      <c r="G78" s="94"/>
      <c r="H78" s="190">
        <v>5.216</v>
      </c>
      <c r="I78" s="190">
        <v>3.512</v>
      </c>
      <c r="J78" s="190"/>
      <c r="K78" s="95"/>
    </row>
    <row r="79" spans="1:11" s="96" customFormat="1" ht="11.25" customHeight="1">
      <c r="A79" s="98" t="s">
        <v>63</v>
      </c>
      <c r="B79" s="92"/>
      <c r="C79" s="93">
        <v>18620</v>
      </c>
      <c r="D79" s="93">
        <v>13790</v>
      </c>
      <c r="E79" s="93">
        <v>13988</v>
      </c>
      <c r="F79" s="94"/>
      <c r="G79" s="94"/>
      <c r="H79" s="190">
        <v>32.747</v>
      </c>
      <c r="I79" s="190">
        <v>33.736</v>
      </c>
      <c r="J79" s="190"/>
      <c r="K79" s="95"/>
    </row>
    <row r="80" spans="1:11" s="105" customFormat="1" ht="11.25" customHeight="1">
      <c r="A80" s="106" t="s">
        <v>64</v>
      </c>
      <c r="B80" s="100"/>
      <c r="C80" s="101">
        <v>49107</v>
      </c>
      <c r="D80" s="101">
        <v>39599.096000000005</v>
      </c>
      <c r="E80" s="101">
        <v>40152.096000000005</v>
      </c>
      <c r="F80" s="102">
        <f>IF(D80&gt;0,100*E80/D80,0)</f>
        <v>101.39649652608232</v>
      </c>
      <c r="G80" s="103"/>
      <c r="H80" s="191">
        <v>127.796</v>
      </c>
      <c r="I80" s="192">
        <v>99.69509775159042</v>
      </c>
      <c r="J80" s="192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>
        <v>3</v>
      </c>
      <c r="D82" s="93"/>
      <c r="E82" s="93"/>
      <c r="F82" s="94"/>
      <c r="G82" s="94"/>
      <c r="H82" s="190">
        <v>0.002</v>
      </c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>
        <v>1</v>
      </c>
      <c r="D83" s="93"/>
      <c r="E83" s="93"/>
      <c r="F83" s="94"/>
      <c r="G83" s="94"/>
      <c r="H83" s="190">
        <v>0.001</v>
      </c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>
        <v>4</v>
      </c>
      <c r="D84" s="101"/>
      <c r="E84" s="101"/>
      <c r="F84" s="102"/>
      <c r="G84" s="103"/>
      <c r="H84" s="191">
        <v>0.003</v>
      </c>
      <c r="I84" s="192">
        <v>0</v>
      </c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215620</v>
      </c>
      <c r="D87" s="116">
        <v>223971.09600000002</v>
      </c>
      <c r="E87" s="116"/>
      <c r="F87" s="117"/>
      <c r="G87" s="103"/>
      <c r="H87" s="195">
        <v>449.983</v>
      </c>
      <c r="I87" s="196">
        <v>540.8032492667419</v>
      </c>
      <c r="J87" s="196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70" zoomScaleNormal="70" zoomScaleSheetLayoutView="70" zoomScalePageLayoutView="0" workbookViewId="0" topLeftCell="A31">
      <selection activeCell="K17" sqref="K1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77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7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9232</v>
      </c>
      <c r="D9" s="93">
        <v>9231</v>
      </c>
      <c r="E9" s="93">
        <v>9201</v>
      </c>
      <c r="F9" s="94"/>
      <c r="G9" s="94"/>
      <c r="H9" s="190">
        <v>75.453</v>
      </c>
      <c r="I9" s="190">
        <v>71.479</v>
      </c>
      <c r="J9" s="190">
        <v>70.215</v>
      </c>
      <c r="K9" s="95"/>
    </row>
    <row r="10" spans="1:11" s="96" customFormat="1" ht="11.25" customHeight="1">
      <c r="A10" s="98" t="s">
        <v>9</v>
      </c>
      <c r="B10" s="92"/>
      <c r="C10" s="93">
        <v>2271</v>
      </c>
      <c r="D10" s="93">
        <v>2272</v>
      </c>
      <c r="E10" s="93">
        <v>2250</v>
      </c>
      <c r="F10" s="94"/>
      <c r="G10" s="94"/>
      <c r="H10" s="190">
        <v>17.069</v>
      </c>
      <c r="I10" s="190">
        <v>16.657</v>
      </c>
      <c r="J10" s="190">
        <v>13.191</v>
      </c>
      <c r="K10" s="95"/>
    </row>
    <row r="11" spans="1:11" s="96" customFormat="1" ht="11.25" customHeight="1">
      <c r="A11" s="91" t="s">
        <v>10</v>
      </c>
      <c r="B11" s="92"/>
      <c r="C11" s="93">
        <v>2013</v>
      </c>
      <c r="D11" s="93">
        <v>2013</v>
      </c>
      <c r="E11" s="93">
        <v>2011</v>
      </c>
      <c r="F11" s="94"/>
      <c r="G11" s="94"/>
      <c r="H11" s="190">
        <v>15.597</v>
      </c>
      <c r="I11" s="190">
        <v>15.57</v>
      </c>
      <c r="J11" s="190">
        <v>15.534</v>
      </c>
      <c r="K11" s="95"/>
    </row>
    <row r="12" spans="1:11" s="96" customFormat="1" ht="11.25" customHeight="1">
      <c r="A12" s="98" t="s">
        <v>11</v>
      </c>
      <c r="B12" s="92"/>
      <c r="C12" s="93">
        <v>6113</v>
      </c>
      <c r="D12" s="93">
        <v>6113</v>
      </c>
      <c r="E12" s="93">
        <v>6111</v>
      </c>
      <c r="F12" s="94"/>
      <c r="G12" s="94"/>
      <c r="H12" s="190">
        <v>51.313</v>
      </c>
      <c r="I12" s="190">
        <v>50.407</v>
      </c>
      <c r="J12" s="190">
        <v>41.05</v>
      </c>
      <c r="K12" s="95"/>
    </row>
    <row r="13" spans="1:11" s="105" customFormat="1" ht="11.25" customHeight="1">
      <c r="A13" s="99" t="s">
        <v>12</v>
      </c>
      <c r="B13" s="100"/>
      <c r="C13" s="101">
        <v>19629</v>
      </c>
      <c r="D13" s="101">
        <v>19629</v>
      </c>
      <c r="E13" s="101">
        <v>19573</v>
      </c>
      <c r="F13" s="102">
        <f>IF(D13&gt;0,100*E13/D13,0)</f>
        <v>99.71470783025116</v>
      </c>
      <c r="G13" s="103"/>
      <c r="H13" s="191">
        <v>159.43200000000002</v>
      </c>
      <c r="I13" s="192">
        <v>154.113</v>
      </c>
      <c r="J13" s="192">
        <v>139.99</v>
      </c>
      <c r="K13" s="104">
        <f>IF(I13&gt;0,100*J13/I13,0)</f>
        <v>90.83594505330504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>
        <v>405</v>
      </c>
      <c r="D15" s="101">
        <v>475</v>
      </c>
      <c r="E15" s="101">
        <v>475</v>
      </c>
      <c r="F15" s="102">
        <f>IF(D15&gt;0,100*E15/D15,0)</f>
        <v>100</v>
      </c>
      <c r="G15" s="103"/>
      <c r="H15" s="191">
        <v>0.85</v>
      </c>
      <c r="I15" s="192">
        <v>0.997</v>
      </c>
      <c r="J15" s="192">
        <v>0.997</v>
      </c>
      <c r="K15" s="104">
        <f>IF(I15&gt;0,100*J15/I15,0)</f>
        <v>100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>
        <v>133</v>
      </c>
      <c r="D17" s="101">
        <v>133</v>
      </c>
      <c r="E17" s="101"/>
      <c r="F17" s="102"/>
      <c r="G17" s="103"/>
      <c r="H17" s="191">
        <v>1.197</v>
      </c>
      <c r="I17" s="192">
        <v>1.04937</v>
      </c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>
        <v>13</v>
      </c>
      <c r="D19" s="93">
        <v>9</v>
      </c>
      <c r="E19" s="93">
        <v>5</v>
      </c>
      <c r="F19" s="94"/>
      <c r="G19" s="94"/>
      <c r="H19" s="190">
        <v>0.042</v>
      </c>
      <c r="I19" s="190">
        <v>0.037</v>
      </c>
      <c r="J19" s="190">
        <v>0.02</v>
      </c>
      <c r="K19" s="95"/>
    </row>
    <row r="20" spans="1:11" s="96" customFormat="1" ht="11.25" customHeight="1">
      <c r="A20" s="98" t="s">
        <v>16</v>
      </c>
      <c r="B20" s="92"/>
      <c r="C20" s="93">
        <v>228</v>
      </c>
      <c r="D20" s="93">
        <v>199</v>
      </c>
      <c r="E20" s="93">
        <v>110</v>
      </c>
      <c r="F20" s="94"/>
      <c r="G20" s="94"/>
      <c r="H20" s="190">
        <v>0.708</v>
      </c>
      <c r="I20" s="190">
        <v>0.836</v>
      </c>
      <c r="J20" s="190">
        <v>0.286</v>
      </c>
      <c r="K20" s="95"/>
    </row>
    <row r="21" spans="1:11" s="96" customFormat="1" ht="11.25" customHeight="1">
      <c r="A21" s="98" t="s">
        <v>17</v>
      </c>
      <c r="B21" s="92"/>
      <c r="C21" s="93">
        <v>139</v>
      </c>
      <c r="D21" s="93">
        <v>113</v>
      </c>
      <c r="E21" s="93">
        <v>69</v>
      </c>
      <c r="F21" s="94"/>
      <c r="G21" s="94"/>
      <c r="H21" s="190">
        <v>0.44</v>
      </c>
      <c r="I21" s="190">
        <v>0.465</v>
      </c>
      <c r="J21" s="190">
        <v>0.29</v>
      </c>
      <c r="K21" s="95"/>
    </row>
    <row r="22" spans="1:11" s="105" customFormat="1" ht="11.25" customHeight="1">
      <c r="A22" s="99" t="s">
        <v>18</v>
      </c>
      <c r="B22" s="100"/>
      <c r="C22" s="101">
        <v>380</v>
      </c>
      <c r="D22" s="101">
        <v>321</v>
      </c>
      <c r="E22" s="101">
        <v>184</v>
      </c>
      <c r="F22" s="102">
        <f>IF(D22&gt;0,100*E22/D22,0)</f>
        <v>57.320872274143305</v>
      </c>
      <c r="G22" s="103"/>
      <c r="H22" s="191">
        <v>1.19</v>
      </c>
      <c r="I22" s="192">
        <v>1.338</v>
      </c>
      <c r="J22" s="192">
        <v>0.596</v>
      </c>
      <c r="K22" s="104">
        <f>IF(I22&gt;0,100*J22/I22,0)</f>
        <v>44.544095665171895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20995</v>
      </c>
      <c r="D24" s="101">
        <v>18042</v>
      </c>
      <c r="E24" s="101">
        <v>14809</v>
      </c>
      <c r="F24" s="102">
        <f>IF(D24&gt;0,100*E24/D24,0)</f>
        <v>82.08070058751801</v>
      </c>
      <c r="G24" s="103"/>
      <c r="H24" s="191">
        <v>238.899</v>
      </c>
      <c r="I24" s="192">
        <v>195.55</v>
      </c>
      <c r="J24" s="192">
        <v>164.322</v>
      </c>
      <c r="K24" s="104">
        <f>IF(I24&gt;0,100*J24/I24,0)</f>
        <v>84.03068268984914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896</v>
      </c>
      <c r="D26" s="101">
        <v>700</v>
      </c>
      <c r="E26" s="101">
        <v>500</v>
      </c>
      <c r="F26" s="102">
        <f>IF(D26&gt;0,100*E26/D26,0)</f>
        <v>71.42857142857143</v>
      </c>
      <c r="G26" s="103"/>
      <c r="H26" s="191">
        <v>10.126</v>
      </c>
      <c r="I26" s="192">
        <v>7.14</v>
      </c>
      <c r="J26" s="192">
        <v>5</v>
      </c>
      <c r="K26" s="104">
        <f>IF(I26&gt;0,100*J26/I26,0)</f>
        <v>70.0280112044818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>
        <v>52431</v>
      </c>
      <c r="D28" s="93">
        <v>51179</v>
      </c>
      <c r="E28" s="93">
        <v>51179</v>
      </c>
      <c r="F28" s="94"/>
      <c r="G28" s="94"/>
      <c r="H28" s="190">
        <v>656.803</v>
      </c>
      <c r="I28" s="190">
        <v>716.506</v>
      </c>
      <c r="J28" s="190">
        <v>782.002</v>
      </c>
      <c r="K28" s="95"/>
    </row>
    <row r="29" spans="1:11" s="96" customFormat="1" ht="11.25" customHeight="1">
      <c r="A29" s="98" t="s">
        <v>22</v>
      </c>
      <c r="B29" s="92"/>
      <c r="C29" s="93">
        <v>4067</v>
      </c>
      <c r="D29" s="93">
        <v>3474</v>
      </c>
      <c r="E29" s="93">
        <v>3280</v>
      </c>
      <c r="F29" s="94"/>
      <c r="G29" s="94"/>
      <c r="H29" s="190">
        <v>46.895</v>
      </c>
      <c r="I29" s="190">
        <v>37.127</v>
      </c>
      <c r="J29" s="190">
        <v>32.915</v>
      </c>
      <c r="K29" s="95"/>
    </row>
    <row r="30" spans="1:11" s="96" customFormat="1" ht="11.25" customHeight="1">
      <c r="A30" s="98" t="s">
        <v>23</v>
      </c>
      <c r="B30" s="92"/>
      <c r="C30" s="93">
        <v>22960</v>
      </c>
      <c r="D30" s="93">
        <v>19920</v>
      </c>
      <c r="E30" s="93">
        <v>19920</v>
      </c>
      <c r="F30" s="94"/>
      <c r="G30" s="94"/>
      <c r="H30" s="190">
        <v>267.074</v>
      </c>
      <c r="I30" s="190">
        <v>182.972</v>
      </c>
      <c r="J30" s="190">
        <v>182.972</v>
      </c>
      <c r="K30" s="95"/>
    </row>
    <row r="31" spans="1:11" s="105" customFormat="1" ht="11.25" customHeight="1">
      <c r="A31" s="106" t="s">
        <v>24</v>
      </c>
      <c r="B31" s="100"/>
      <c r="C31" s="101">
        <v>79458</v>
      </c>
      <c r="D31" s="101">
        <v>74573</v>
      </c>
      <c r="E31" s="101">
        <v>74379</v>
      </c>
      <c r="F31" s="102">
        <f>IF(D31&gt;0,100*E31/D31,0)</f>
        <v>99.73985222533625</v>
      </c>
      <c r="G31" s="103"/>
      <c r="H31" s="191">
        <v>970.7719999999999</v>
      </c>
      <c r="I31" s="192">
        <v>936.6049999999999</v>
      </c>
      <c r="J31" s="192">
        <v>997.8889999999999</v>
      </c>
      <c r="K31" s="104">
        <f>IF(I31&gt;0,100*J31/I31,0)</f>
        <v>106.54320658121621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153</v>
      </c>
      <c r="D33" s="93">
        <v>150</v>
      </c>
      <c r="E33" s="93">
        <v>150</v>
      </c>
      <c r="F33" s="94"/>
      <c r="G33" s="94"/>
      <c r="H33" s="190">
        <v>1.233</v>
      </c>
      <c r="I33" s="190">
        <v>1.2</v>
      </c>
      <c r="J33" s="190">
        <v>1.2</v>
      </c>
      <c r="K33" s="95"/>
    </row>
    <row r="34" spans="1:11" s="96" customFormat="1" ht="11.25" customHeight="1">
      <c r="A34" s="98" t="s">
        <v>26</v>
      </c>
      <c r="B34" s="92"/>
      <c r="C34" s="93">
        <v>7995</v>
      </c>
      <c r="D34" s="93">
        <v>8174</v>
      </c>
      <c r="E34" s="93">
        <v>6550</v>
      </c>
      <c r="F34" s="94"/>
      <c r="G34" s="94"/>
      <c r="H34" s="190">
        <v>97.198</v>
      </c>
      <c r="I34" s="190">
        <v>96.5</v>
      </c>
      <c r="J34" s="190">
        <v>70</v>
      </c>
      <c r="K34" s="95"/>
    </row>
    <row r="35" spans="1:11" s="96" customFormat="1" ht="11.25" customHeight="1">
      <c r="A35" s="98" t="s">
        <v>27</v>
      </c>
      <c r="B35" s="92"/>
      <c r="C35" s="93">
        <v>29934</v>
      </c>
      <c r="D35" s="93">
        <v>30000</v>
      </c>
      <c r="E35" s="93">
        <v>34000</v>
      </c>
      <c r="F35" s="94"/>
      <c r="G35" s="94"/>
      <c r="H35" s="190">
        <v>305.072</v>
      </c>
      <c r="I35" s="190">
        <v>280</v>
      </c>
      <c r="J35" s="190">
        <v>320</v>
      </c>
      <c r="K35" s="95"/>
    </row>
    <row r="36" spans="1:11" s="96" customFormat="1" ht="11.25" customHeight="1">
      <c r="A36" s="98" t="s">
        <v>28</v>
      </c>
      <c r="B36" s="92"/>
      <c r="C36" s="93">
        <v>65</v>
      </c>
      <c r="D36" s="93">
        <v>61</v>
      </c>
      <c r="E36" s="93">
        <v>105</v>
      </c>
      <c r="F36" s="94"/>
      <c r="G36" s="94"/>
      <c r="H36" s="190">
        <v>0.585</v>
      </c>
      <c r="I36" s="190">
        <v>0.549</v>
      </c>
      <c r="J36" s="190">
        <v>0.603</v>
      </c>
      <c r="K36" s="95"/>
    </row>
    <row r="37" spans="1:11" s="105" customFormat="1" ht="11.25" customHeight="1">
      <c r="A37" s="99" t="s">
        <v>29</v>
      </c>
      <c r="B37" s="100"/>
      <c r="C37" s="101">
        <v>38147</v>
      </c>
      <c r="D37" s="101">
        <v>38385</v>
      </c>
      <c r="E37" s="101">
        <v>40805</v>
      </c>
      <c r="F37" s="102">
        <f>IF(D37&gt;0,100*E37/D37,0)</f>
        <v>106.3045460466328</v>
      </c>
      <c r="G37" s="103"/>
      <c r="H37" s="191">
        <v>404.08799999999997</v>
      </c>
      <c r="I37" s="192">
        <v>378.24899999999997</v>
      </c>
      <c r="J37" s="192">
        <v>391.803</v>
      </c>
      <c r="K37" s="104">
        <f>IF(I37&gt;0,100*J37/I37,0)</f>
        <v>103.58335382248204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220</v>
      </c>
      <c r="D39" s="101">
        <v>220</v>
      </c>
      <c r="E39" s="101">
        <v>180</v>
      </c>
      <c r="F39" s="102">
        <f>IF(D39&gt;0,100*E39/D39,0)</f>
        <v>81.81818181818181</v>
      </c>
      <c r="G39" s="103"/>
      <c r="H39" s="191">
        <v>1.209</v>
      </c>
      <c r="I39" s="192">
        <v>1.2</v>
      </c>
      <c r="J39" s="192">
        <v>1</v>
      </c>
      <c r="K39" s="104">
        <f>IF(I39&gt;0,100*J39/I39,0)</f>
        <v>83.33333333333334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>
        <v>1591</v>
      </c>
      <c r="D41" s="93">
        <v>1771</v>
      </c>
      <c r="E41" s="93">
        <v>1170</v>
      </c>
      <c r="F41" s="94"/>
      <c r="G41" s="94"/>
      <c r="H41" s="190">
        <v>22.131</v>
      </c>
      <c r="I41" s="190">
        <v>21.695</v>
      </c>
      <c r="J41" s="190">
        <v>14.625</v>
      </c>
      <c r="K41" s="95"/>
    </row>
    <row r="42" spans="1:11" s="96" customFormat="1" ht="11.25" customHeight="1">
      <c r="A42" s="98" t="s">
        <v>32</v>
      </c>
      <c r="B42" s="92"/>
      <c r="C42" s="93">
        <v>950</v>
      </c>
      <c r="D42" s="93">
        <v>1046</v>
      </c>
      <c r="E42" s="93">
        <v>980</v>
      </c>
      <c r="F42" s="94"/>
      <c r="G42" s="94"/>
      <c r="H42" s="190">
        <v>9.975</v>
      </c>
      <c r="I42" s="190">
        <v>10.983</v>
      </c>
      <c r="J42" s="190">
        <v>10.78</v>
      </c>
      <c r="K42" s="95"/>
    </row>
    <row r="43" spans="1:11" s="96" customFormat="1" ht="11.25" customHeight="1">
      <c r="A43" s="98" t="s">
        <v>33</v>
      </c>
      <c r="B43" s="92"/>
      <c r="C43" s="93">
        <v>66508</v>
      </c>
      <c r="D43" s="93">
        <v>64547</v>
      </c>
      <c r="E43" s="93">
        <v>57860</v>
      </c>
      <c r="F43" s="94"/>
      <c r="G43" s="94"/>
      <c r="H43" s="190">
        <v>658.429</v>
      </c>
      <c r="I43" s="190">
        <v>768.109</v>
      </c>
      <c r="J43" s="190">
        <v>549.67</v>
      </c>
      <c r="K43" s="95"/>
    </row>
    <row r="44" spans="1:11" s="96" customFormat="1" ht="11.25" customHeight="1">
      <c r="A44" s="98" t="s">
        <v>34</v>
      </c>
      <c r="B44" s="92"/>
      <c r="C44" s="93">
        <v>4616</v>
      </c>
      <c r="D44" s="93">
        <v>4045</v>
      </c>
      <c r="E44" s="93">
        <v>2189</v>
      </c>
      <c r="F44" s="94"/>
      <c r="G44" s="94"/>
      <c r="H44" s="190">
        <v>46.16</v>
      </c>
      <c r="I44" s="190">
        <v>40.45</v>
      </c>
      <c r="J44" s="190">
        <v>21.89</v>
      </c>
      <c r="K44" s="95"/>
    </row>
    <row r="45" spans="1:11" s="96" customFormat="1" ht="11.25" customHeight="1">
      <c r="A45" s="98" t="s">
        <v>35</v>
      </c>
      <c r="B45" s="92"/>
      <c r="C45" s="93">
        <v>18300</v>
      </c>
      <c r="D45" s="93">
        <v>18230</v>
      </c>
      <c r="E45" s="93">
        <v>16389</v>
      </c>
      <c r="F45" s="94"/>
      <c r="G45" s="94"/>
      <c r="H45" s="190">
        <v>224.175</v>
      </c>
      <c r="I45" s="190">
        <v>223.318</v>
      </c>
      <c r="J45" s="190">
        <v>196.668</v>
      </c>
      <c r="K45" s="95"/>
    </row>
    <row r="46" spans="1:11" s="96" customFormat="1" ht="11.25" customHeight="1">
      <c r="A46" s="98" t="s">
        <v>36</v>
      </c>
      <c r="B46" s="92"/>
      <c r="C46" s="93">
        <v>111</v>
      </c>
      <c r="D46" s="93">
        <v>103</v>
      </c>
      <c r="E46" s="93">
        <v>105</v>
      </c>
      <c r="F46" s="94"/>
      <c r="G46" s="94"/>
      <c r="H46" s="190">
        <v>0.999</v>
      </c>
      <c r="I46" s="190">
        <v>1.03</v>
      </c>
      <c r="J46" s="190">
        <v>1.05</v>
      </c>
      <c r="K46" s="95"/>
    </row>
    <row r="47" spans="1:11" s="96" customFormat="1" ht="11.25" customHeight="1">
      <c r="A47" s="98" t="s">
        <v>37</v>
      </c>
      <c r="B47" s="92"/>
      <c r="C47" s="93">
        <v>354</v>
      </c>
      <c r="D47" s="93">
        <v>198</v>
      </c>
      <c r="E47" s="93">
        <v>69</v>
      </c>
      <c r="F47" s="94"/>
      <c r="G47" s="94"/>
      <c r="H47" s="190">
        <v>4.071</v>
      </c>
      <c r="I47" s="190">
        <v>2.376</v>
      </c>
      <c r="J47" s="190">
        <v>0.794</v>
      </c>
      <c r="K47" s="95"/>
    </row>
    <row r="48" spans="1:11" s="96" customFormat="1" ht="11.25" customHeight="1">
      <c r="A48" s="98" t="s">
        <v>38</v>
      </c>
      <c r="B48" s="92"/>
      <c r="C48" s="93">
        <v>9224</v>
      </c>
      <c r="D48" s="93">
        <v>9082</v>
      </c>
      <c r="E48" s="93">
        <v>6933</v>
      </c>
      <c r="F48" s="94"/>
      <c r="G48" s="94"/>
      <c r="H48" s="190">
        <v>101.464</v>
      </c>
      <c r="I48" s="190">
        <v>108.984</v>
      </c>
      <c r="J48" s="190">
        <v>65.864</v>
      </c>
      <c r="K48" s="95"/>
    </row>
    <row r="49" spans="1:11" s="96" customFormat="1" ht="11.25" customHeight="1">
      <c r="A49" s="98" t="s">
        <v>39</v>
      </c>
      <c r="B49" s="92"/>
      <c r="C49" s="93">
        <v>19698</v>
      </c>
      <c r="D49" s="93">
        <v>18507</v>
      </c>
      <c r="E49" s="93">
        <v>16312</v>
      </c>
      <c r="F49" s="94"/>
      <c r="G49" s="94"/>
      <c r="H49" s="190">
        <v>230.467</v>
      </c>
      <c r="I49" s="190">
        <v>240.591</v>
      </c>
      <c r="J49" s="190">
        <v>203.906</v>
      </c>
      <c r="K49" s="95"/>
    </row>
    <row r="50" spans="1:11" s="105" customFormat="1" ht="11.25" customHeight="1">
      <c r="A50" s="106" t="s">
        <v>40</v>
      </c>
      <c r="B50" s="100"/>
      <c r="C50" s="101">
        <v>121352</v>
      </c>
      <c r="D50" s="101">
        <v>117529</v>
      </c>
      <c r="E50" s="101">
        <v>102007</v>
      </c>
      <c r="F50" s="102">
        <f>IF(D50&gt;0,100*E50/D50,0)</f>
        <v>86.79304682248636</v>
      </c>
      <c r="G50" s="103"/>
      <c r="H50" s="191">
        <v>1297.871</v>
      </c>
      <c r="I50" s="192">
        <v>1417.536</v>
      </c>
      <c r="J50" s="192">
        <v>1065.2469999999998</v>
      </c>
      <c r="K50" s="104">
        <f>IF(I50&gt;0,100*J50/I50,0)</f>
        <v>75.14779166102305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7269</v>
      </c>
      <c r="D52" s="101">
        <v>6161</v>
      </c>
      <c r="E52" s="101">
        <v>6161</v>
      </c>
      <c r="F52" s="102">
        <f>IF(D52&gt;0,100*E52/D52,0)</f>
        <v>100</v>
      </c>
      <c r="G52" s="103"/>
      <c r="H52" s="191">
        <v>94.068</v>
      </c>
      <c r="I52" s="192">
        <v>77.105</v>
      </c>
      <c r="J52" s="192">
        <v>77.105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13800</v>
      </c>
      <c r="D54" s="93">
        <v>8500</v>
      </c>
      <c r="E54" s="93">
        <v>8800</v>
      </c>
      <c r="F54" s="94"/>
      <c r="G54" s="94"/>
      <c r="H54" s="190">
        <v>186.3</v>
      </c>
      <c r="I54" s="190">
        <v>113.05</v>
      </c>
      <c r="J54" s="190">
        <v>118.8</v>
      </c>
      <c r="K54" s="95"/>
    </row>
    <row r="55" spans="1:11" s="96" customFormat="1" ht="11.25" customHeight="1">
      <c r="A55" s="98" t="s">
        <v>43</v>
      </c>
      <c r="B55" s="92"/>
      <c r="C55" s="93">
        <v>7042</v>
      </c>
      <c r="D55" s="93">
        <v>5854</v>
      </c>
      <c r="E55" s="93">
        <v>4761</v>
      </c>
      <c r="F55" s="94"/>
      <c r="G55" s="94"/>
      <c r="H55" s="190">
        <v>77.748</v>
      </c>
      <c r="I55" s="190">
        <v>64.395</v>
      </c>
      <c r="J55" s="190">
        <v>54.152</v>
      </c>
      <c r="K55" s="95"/>
    </row>
    <row r="56" spans="1:11" s="96" customFormat="1" ht="11.25" customHeight="1">
      <c r="A56" s="98" t="s">
        <v>44</v>
      </c>
      <c r="B56" s="92"/>
      <c r="C56" s="93">
        <v>1083</v>
      </c>
      <c r="D56" s="93">
        <v>1925</v>
      </c>
      <c r="E56" s="93">
        <v>1200</v>
      </c>
      <c r="F56" s="94"/>
      <c r="G56" s="94"/>
      <c r="H56" s="190">
        <v>12.99</v>
      </c>
      <c r="I56" s="190">
        <v>21.5</v>
      </c>
      <c r="J56" s="190">
        <v>12.75</v>
      </c>
      <c r="K56" s="95"/>
    </row>
    <row r="57" spans="1:11" s="96" customFormat="1" ht="11.25" customHeight="1">
      <c r="A57" s="98" t="s">
        <v>45</v>
      </c>
      <c r="B57" s="92"/>
      <c r="C57" s="93">
        <v>3507</v>
      </c>
      <c r="D57" s="93">
        <v>3183</v>
      </c>
      <c r="E57" s="93">
        <v>2382</v>
      </c>
      <c r="F57" s="94"/>
      <c r="G57" s="94"/>
      <c r="H57" s="190">
        <v>41.904</v>
      </c>
      <c r="I57" s="190">
        <v>38.196</v>
      </c>
      <c r="J57" s="190">
        <v>30.966</v>
      </c>
      <c r="K57" s="95"/>
    </row>
    <row r="58" spans="1:11" s="96" customFormat="1" ht="11.25" customHeight="1">
      <c r="A58" s="98" t="s">
        <v>46</v>
      </c>
      <c r="B58" s="92"/>
      <c r="C58" s="93">
        <v>9737</v>
      </c>
      <c r="D58" s="93">
        <v>8263</v>
      </c>
      <c r="E58" s="93">
        <v>7844</v>
      </c>
      <c r="F58" s="94"/>
      <c r="G58" s="94"/>
      <c r="H58" s="190">
        <v>120.667</v>
      </c>
      <c r="I58" s="190">
        <v>79.403</v>
      </c>
      <c r="J58" s="190">
        <v>81.676</v>
      </c>
      <c r="K58" s="95"/>
    </row>
    <row r="59" spans="1:11" s="105" customFormat="1" ht="11.25" customHeight="1">
      <c r="A59" s="99" t="s">
        <v>47</v>
      </c>
      <c r="B59" s="100"/>
      <c r="C59" s="101">
        <v>35169</v>
      </c>
      <c r="D59" s="101">
        <v>27725</v>
      </c>
      <c r="E59" s="101">
        <v>24987</v>
      </c>
      <c r="F59" s="102">
        <f>IF(D59&gt;0,100*E59/D59,0)</f>
        <v>90.1244364292155</v>
      </c>
      <c r="G59" s="103"/>
      <c r="H59" s="191">
        <v>439.60900000000004</v>
      </c>
      <c r="I59" s="192">
        <v>316.544</v>
      </c>
      <c r="J59" s="192">
        <v>298.344</v>
      </c>
      <c r="K59" s="104">
        <f>IF(I59&gt;0,100*J59/I59,0)</f>
        <v>94.25040436716539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410</v>
      </c>
      <c r="D61" s="93">
        <v>320</v>
      </c>
      <c r="E61" s="93">
        <v>280</v>
      </c>
      <c r="F61" s="94"/>
      <c r="G61" s="94"/>
      <c r="H61" s="190">
        <v>4.92</v>
      </c>
      <c r="I61" s="190">
        <v>3.2</v>
      </c>
      <c r="J61" s="190">
        <v>2.8</v>
      </c>
      <c r="K61" s="95"/>
    </row>
    <row r="62" spans="1:11" s="96" customFormat="1" ht="11.25" customHeight="1">
      <c r="A62" s="98" t="s">
        <v>49</v>
      </c>
      <c r="B62" s="92"/>
      <c r="C62" s="93">
        <v>86</v>
      </c>
      <c r="D62" s="93">
        <v>95</v>
      </c>
      <c r="E62" s="93">
        <v>89</v>
      </c>
      <c r="F62" s="94"/>
      <c r="G62" s="94"/>
      <c r="H62" s="190">
        <v>0.324</v>
      </c>
      <c r="I62" s="190">
        <v>0.375</v>
      </c>
      <c r="J62" s="190">
        <v>0.498</v>
      </c>
      <c r="K62" s="95"/>
    </row>
    <row r="63" spans="1:11" s="96" customFormat="1" ht="11.25" customHeight="1">
      <c r="A63" s="98" t="s">
        <v>50</v>
      </c>
      <c r="B63" s="92"/>
      <c r="C63" s="93">
        <v>368</v>
      </c>
      <c r="D63" s="93">
        <v>312</v>
      </c>
      <c r="E63" s="93">
        <v>144</v>
      </c>
      <c r="F63" s="94"/>
      <c r="G63" s="94"/>
      <c r="H63" s="190">
        <v>4.2</v>
      </c>
      <c r="I63" s="190">
        <v>3.4</v>
      </c>
      <c r="J63" s="190">
        <v>2.304</v>
      </c>
      <c r="K63" s="95"/>
    </row>
    <row r="64" spans="1:11" s="105" customFormat="1" ht="11.25" customHeight="1">
      <c r="A64" s="99" t="s">
        <v>51</v>
      </c>
      <c r="B64" s="100"/>
      <c r="C64" s="101">
        <v>864</v>
      </c>
      <c r="D64" s="101">
        <v>727</v>
      </c>
      <c r="E64" s="101">
        <v>513</v>
      </c>
      <c r="F64" s="102">
        <f>IF(D64&gt;0,100*E64/D64,0)</f>
        <v>70.56396148555709</v>
      </c>
      <c r="G64" s="103"/>
      <c r="H64" s="191">
        <v>9.443999999999999</v>
      </c>
      <c r="I64" s="192">
        <v>6.975</v>
      </c>
      <c r="J64" s="192">
        <v>5.602</v>
      </c>
      <c r="K64" s="104">
        <f>IF(I64&gt;0,100*J64/I64,0)</f>
        <v>80.31541218637994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474</v>
      </c>
      <c r="D66" s="101">
        <v>170</v>
      </c>
      <c r="E66" s="101">
        <v>170</v>
      </c>
      <c r="F66" s="102">
        <f>IF(D66&gt;0,100*E66/D66,0)</f>
        <v>100</v>
      </c>
      <c r="G66" s="103"/>
      <c r="H66" s="191">
        <v>4.822</v>
      </c>
      <c r="I66" s="192">
        <v>1.046</v>
      </c>
      <c r="J66" s="192">
        <v>1.046</v>
      </c>
      <c r="K66" s="104">
        <f>IF(I66&gt;0,100*J66/I66,0)</f>
        <v>100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41021</v>
      </c>
      <c r="D68" s="93">
        <v>35350</v>
      </c>
      <c r="E68" s="93">
        <v>29800</v>
      </c>
      <c r="F68" s="94"/>
      <c r="G68" s="94"/>
      <c r="H68" s="190">
        <v>506.035</v>
      </c>
      <c r="I68" s="190">
        <v>446</v>
      </c>
      <c r="J68" s="190">
        <v>336</v>
      </c>
      <c r="K68" s="95"/>
    </row>
    <row r="69" spans="1:11" s="96" customFormat="1" ht="11.25" customHeight="1">
      <c r="A69" s="98" t="s">
        <v>54</v>
      </c>
      <c r="B69" s="92"/>
      <c r="C69" s="93">
        <v>21848</v>
      </c>
      <c r="D69" s="93">
        <v>20500</v>
      </c>
      <c r="E69" s="93">
        <v>19500</v>
      </c>
      <c r="F69" s="94"/>
      <c r="G69" s="94"/>
      <c r="H69" s="190">
        <v>273.318</v>
      </c>
      <c r="I69" s="190">
        <v>262</v>
      </c>
      <c r="J69" s="190">
        <v>248</v>
      </c>
      <c r="K69" s="95"/>
    </row>
    <row r="70" spans="1:11" s="105" customFormat="1" ht="11.25" customHeight="1">
      <c r="A70" s="99" t="s">
        <v>55</v>
      </c>
      <c r="B70" s="100"/>
      <c r="C70" s="101">
        <v>62869</v>
      </c>
      <c r="D70" s="101">
        <v>55850</v>
      </c>
      <c r="E70" s="101">
        <v>49300</v>
      </c>
      <c r="F70" s="102">
        <f>IF(D70&gt;0,100*E70/D70,0)</f>
        <v>88.272157564906</v>
      </c>
      <c r="G70" s="103"/>
      <c r="H70" s="191">
        <v>779.3530000000001</v>
      </c>
      <c r="I70" s="192">
        <v>708</v>
      </c>
      <c r="J70" s="192">
        <v>584</v>
      </c>
      <c r="K70" s="104">
        <f>IF(I70&gt;0,100*J70/I70,0)</f>
        <v>82.48587570621469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9</v>
      </c>
      <c r="D72" s="93">
        <v>6</v>
      </c>
      <c r="E72" s="93">
        <v>3</v>
      </c>
      <c r="F72" s="94"/>
      <c r="G72" s="94"/>
      <c r="H72" s="190">
        <v>0.029</v>
      </c>
      <c r="I72" s="190">
        <v>0.013</v>
      </c>
      <c r="J72" s="190">
        <v>0.006</v>
      </c>
      <c r="K72" s="95"/>
    </row>
    <row r="73" spans="1:11" s="96" customFormat="1" ht="11.25" customHeight="1">
      <c r="A73" s="98" t="s">
        <v>57</v>
      </c>
      <c r="B73" s="92"/>
      <c r="C73" s="93">
        <v>3343</v>
      </c>
      <c r="D73" s="93">
        <v>3242</v>
      </c>
      <c r="E73" s="93">
        <v>2200</v>
      </c>
      <c r="F73" s="94"/>
      <c r="G73" s="94"/>
      <c r="H73" s="190">
        <v>40.116</v>
      </c>
      <c r="I73" s="190">
        <v>34.1</v>
      </c>
      <c r="J73" s="190">
        <v>24.2</v>
      </c>
      <c r="K73" s="95"/>
    </row>
    <row r="74" spans="1:11" s="96" customFormat="1" ht="11.25" customHeight="1">
      <c r="A74" s="98" t="s">
        <v>58</v>
      </c>
      <c r="B74" s="92"/>
      <c r="C74" s="93">
        <v>7092</v>
      </c>
      <c r="D74" s="93">
        <v>5410</v>
      </c>
      <c r="E74" s="93">
        <v>4106</v>
      </c>
      <c r="F74" s="94"/>
      <c r="G74" s="94"/>
      <c r="H74" s="190">
        <v>88.479</v>
      </c>
      <c r="I74" s="190">
        <v>64.92</v>
      </c>
      <c r="J74" s="190">
        <v>51.325</v>
      </c>
      <c r="K74" s="95"/>
    </row>
    <row r="75" spans="1:11" s="96" customFormat="1" ht="11.25" customHeight="1">
      <c r="A75" s="98" t="s">
        <v>59</v>
      </c>
      <c r="B75" s="92"/>
      <c r="C75" s="93">
        <v>3218</v>
      </c>
      <c r="D75" s="93">
        <v>2900</v>
      </c>
      <c r="E75" s="93">
        <v>2946</v>
      </c>
      <c r="F75" s="94"/>
      <c r="G75" s="94"/>
      <c r="H75" s="190">
        <v>27.629</v>
      </c>
      <c r="I75" s="190">
        <v>31.833299999999998</v>
      </c>
      <c r="J75" s="190">
        <v>24.75206944024949</v>
      </c>
      <c r="K75" s="95"/>
    </row>
    <row r="76" spans="1:11" s="96" customFormat="1" ht="11.25" customHeight="1">
      <c r="A76" s="98" t="s">
        <v>60</v>
      </c>
      <c r="B76" s="92"/>
      <c r="C76" s="93">
        <v>92</v>
      </c>
      <c r="D76" s="93">
        <v>231</v>
      </c>
      <c r="E76" s="93">
        <v>170</v>
      </c>
      <c r="F76" s="94"/>
      <c r="G76" s="94"/>
      <c r="H76" s="190">
        <v>0.966</v>
      </c>
      <c r="I76" s="190">
        <v>2.426</v>
      </c>
      <c r="J76" s="190">
        <v>1.785</v>
      </c>
      <c r="K76" s="95"/>
    </row>
    <row r="77" spans="1:11" s="96" customFormat="1" ht="11.25" customHeight="1">
      <c r="A77" s="98" t="s">
        <v>61</v>
      </c>
      <c r="B77" s="92"/>
      <c r="C77" s="93">
        <v>1807</v>
      </c>
      <c r="D77" s="93">
        <v>1427</v>
      </c>
      <c r="E77" s="93">
        <v>993</v>
      </c>
      <c r="F77" s="94"/>
      <c r="G77" s="94"/>
      <c r="H77" s="190">
        <v>20.02</v>
      </c>
      <c r="I77" s="190">
        <v>17</v>
      </c>
      <c r="J77" s="190">
        <v>12.4</v>
      </c>
      <c r="K77" s="95"/>
    </row>
    <row r="78" spans="1:11" s="96" customFormat="1" ht="11.25" customHeight="1">
      <c r="A78" s="98" t="s">
        <v>62</v>
      </c>
      <c r="B78" s="92"/>
      <c r="C78" s="93">
        <v>447</v>
      </c>
      <c r="D78" s="93">
        <v>306</v>
      </c>
      <c r="E78" s="93">
        <v>228</v>
      </c>
      <c r="F78" s="94"/>
      <c r="G78" s="94"/>
      <c r="H78" s="190">
        <v>2.819</v>
      </c>
      <c r="I78" s="190">
        <v>2.02</v>
      </c>
      <c r="J78" s="190">
        <v>1.368</v>
      </c>
      <c r="K78" s="95"/>
    </row>
    <row r="79" spans="1:11" s="96" customFormat="1" ht="11.25" customHeight="1">
      <c r="A79" s="98" t="s">
        <v>63</v>
      </c>
      <c r="B79" s="92"/>
      <c r="C79" s="93">
        <v>16443</v>
      </c>
      <c r="D79" s="93">
        <v>15920</v>
      </c>
      <c r="E79" s="93">
        <v>11655</v>
      </c>
      <c r="F79" s="94"/>
      <c r="G79" s="94"/>
      <c r="H79" s="190">
        <v>216.323</v>
      </c>
      <c r="I79" s="190">
        <v>190</v>
      </c>
      <c r="J79" s="190">
        <v>143.497</v>
      </c>
      <c r="K79" s="95"/>
    </row>
    <row r="80" spans="1:11" s="105" customFormat="1" ht="11.25" customHeight="1">
      <c r="A80" s="106" t="s">
        <v>64</v>
      </c>
      <c r="B80" s="100"/>
      <c r="C80" s="101">
        <v>32451</v>
      </c>
      <c r="D80" s="101">
        <v>29442</v>
      </c>
      <c r="E80" s="101">
        <v>22301</v>
      </c>
      <c r="F80" s="102">
        <f>IF(D80&gt;0,100*E80/D80,0)</f>
        <v>75.74553359146798</v>
      </c>
      <c r="G80" s="103"/>
      <c r="H80" s="191">
        <v>396.381</v>
      </c>
      <c r="I80" s="192">
        <v>342.3123</v>
      </c>
      <c r="J80" s="192">
        <v>259.3330694402495</v>
      </c>
      <c r="K80" s="104">
        <f>IF(I80&gt;0,100*J80/I80,0)</f>
        <v>75.7592027631638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>
        <v>413</v>
      </c>
      <c r="D82" s="93">
        <v>413</v>
      </c>
      <c r="E82" s="93">
        <v>419</v>
      </c>
      <c r="F82" s="94"/>
      <c r="G82" s="94"/>
      <c r="H82" s="190">
        <v>1.064</v>
      </c>
      <c r="I82" s="190">
        <v>1.064</v>
      </c>
      <c r="J82" s="190">
        <v>1.064</v>
      </c>
      <c r="K82" s="95"/>
    </row>
    <row r="83" spans="1:11" s="96" customFormat="1" ht="11.25" customHeight="1">
      <c r="A83" s="98" t="s">
        <v>66</v>
      </c>
      <c r="B83" s="92"/>
      <c r="C83" s="93">
        <v>481</v>
      </c>
      <c r="D83" s="93">
        <v>400</v>
      </c>
      <c r="E83" s="93">
        <v>470</v>
      </c>
      <c r="F83" s="94"/>
      <c r="G83" s="94"/>
      <c r="H83" s="190">
        <v>1.121</v>
      </c>
      <c r="I83" s="190">
        <v>0.93</v>
      </c>
      <c r="J83" s="190">
        <v>1.1</v>
      </c>
      <c r="K83" s="95"/>
    </row>
    <row r="84" spans="1:11" s="105" customFormat="1" ht="11.25" customHeight="1">
      <c r="A84" s="99" t="s">
        <v>67</v>
      </c>
      <c r="B84" s="100"/>
      <c r="C84" s="101">
        <v>894</v>
      </c>
      <c r="D84" s="101">
        <v>813</v>
      </c>
      <c r="E84" s="101">
        <v>889</v>
      </c>
      <c r="F84" s="102">
        <f>IF(D84&gt;0,100*E84/D84,0)</f>
        <v>109.3480934809348</v>
      </c>
      <c r="G84" s="103"/>
      <c r="H84" s="191">
        <v>2.185</v>
      </c>
      <c r="I84" s="192">
        <v>1.9940000000000002</v>
      </c>
      <c r="J84" s="192">
        <v>2.164</v>
      </c>
      <c r="K84" s="104">
        <f>IF(I84&gt;0,100*J84/I84,0)</f>
        <v>108.52557673019056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421605</v>
      </c>
      <c r="D87" s="116">
        <v>390895</v>
      </c>
      <c r="E87" s="116">
        <v>357233</v>
      </c>
      <c r="F87" s="117">
        <f>IF(D87&gt;0,100*E87/D87,0)</f>
        <v>91.38848028242879</v>
      </c>
      <c r="G87" s="103"/>
      <c r="H87" s="195">
        <v>4811.496000000001</v>
      </c>
      <c r="I87" s="196">
        <v>4547.753669999999</v>
      </c>
      <c r="J87" s="196">
        <v>3994.438069440249</v>
      </c>
      <c r="K87" s="117">
        <f>IF(I87&gt;0,100*J87/I87,0)</f>
        <v>87.83321083967702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70" zoomScaleNormal="70" zoomScaleSheetLayoutView="70" zoomScalePageLayoutView="0" workbookViewId="0" topLeftCell="A1">
      <selection activeCell="L67" sqref="L6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78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6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>
        <v>7</v>
      </c>
      <c r="E17" s="101"/>
      <c r="F17" s="102"/>
      <c r="G17" s="103"/>
      <c r="H17" s="191"/>
      <c r="I17" s="192">
        <v>0.098</v>
      </c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>
        <v>20</v>
      </c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>
        <v>20</v>
      </c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>
        <v>47</v>
      </c>
      <c r="E24" s="101">
        <v>55</v>
      </c>
      <c r="F24" s="102">
        <f>IF(D24&gt;0,100*E24/D24,0)</f>
        <v>117.02127659574468</v>
      </c>
      <c r="G24" s="103"/>
      <c r="H24" s="191"/>
      <c r="I24" s="192">
        <v>0.233</v>
      </c>
      <c r="J24" s="192">
        <v>0.232</v>
      </c>
      <c r="K24" s="104">
        <f>IF(I24&gt;0,100*J24/I24,0)</f>
        <v>99.57081545064378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/>
      <c r="I26" s="192"/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>
        <v>1328</v>
      </c>
      <c r="D28" s="93">
        <v>823</v>
      </c>
      <c r="E28" s="93">
        <v>823</v>
      </c>
      <c r="F28" s="94"/>
      <c r="G28" s="94"/>
      <c r="H28" s="190">
        <v>7.12</v>
      </c>
      <c r="I28" s="190">
        <v>3.575</v>
      </c>
      <c r="J28" s="190">
        <v>3.7</v>
      </c>
      <c r="K28" s="95"/>
    </row>
    <row r="29" spans="1:11" s="96" customFormat="1" ht="11.25" customHeight="1">
      <c r="A29" s="98" t="s">
        <v>22</v>
      </c>
      <c r="B29" s="92"/>
      <c r="C29" s="93">
        <v>65</v>
      </c>
      <c r="D29" s="93">
        <v>96</v>
      </c>
      <c r="E29" s="93">
        <v>156</v>
      </c>
      <c r="F29" s="94"/>
      <c r="G29" s="94"/>
      <c r="H29" s="190">
        <v>0.185</v>
      </c>
      <c r="I29" s="190">
        <v>0.181</v>
      </c>
      <c r="J29" s="190">
        <v>0.392</v>
      </c>
      <c r="K29" s="95"/>
    </row>
    <row r="30" spans="1:11" s="96" customFormat="1" ht="11.25" customHeight="1">
      <c r="A30" s="98" t="s">
        <v>23</v>
      </c>
      <c r="B30" s="92"/>
      <c r="C30" s="93">
        <v>294</v>
      </c>
      <c r="D30" s="93">
        <v>342</v>
      </c>
      <c r="E30" s="93">
        <v>342</v>
      </c>
      <c r="F30" s="94"/>
      <c r="G30" s="94"/>
      <c r="H30" s="190">
        <v>1.174</v>
      </c>
      <c r="I30" s="190">
        <v>1.963</v>
      </c>
      <c r="J30" s="190">
        <v>1.881</v>
      </c>
      <c r="K30" s="95"/>
    </row>
    <row r="31" spans="1:11" s="105" customFormat="1" ht="11.25" customHeight="1">
      <c r="A31" s="106" t="s">
        <v>24</v>
      </c>
      <c r="B31" s="100"/>
      <c r="C31" s="101">
        <v>1687</v>
      </c>
      <c r="D31" s="101">
        <v>1261</v>
      </c>
      <c r="E31" s="101">
        <v>1321</v>
      </c>
      <c r="F31" s="102">
        <f>IF(D31&gt;0,100*E31/D31,0)</f>
        <v>104.75812846946867</v>
      </c>
      <c r="G31" s="103"/>
      <c r="H31" s="191">
        <v>8.479</v>
      </c>
      <c r="I31" s="192">
        <v>5.719</v>
      </c>
      <c r="J31" s="192">
        <v>5.973000000000001</v>
      </c>
      <c r="K31" s="104">
        <f>IF(I31&gt;0,100*J31/I31,0)</f>
        <v>104.44133589788426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6</v>
      </c>
      <c r="D33" s="93"/>
      <c r="E33" s="93">
        <v>150</v>
      </c>
      <c r="F33" s="94"/>
      <c r="G33" s="94"/>
      <c r="H33" s="190">
        <v>0.018</v>
      </c>
      <c r="I33" s="190"/>
      <c r="J33" s="190">
        <v>0.45</v>
      </c>
      <c r="K33" s="95"/>
    </row>
    <row r="34" spans="1:11" s="96" customFormat="1" ht="11.25" customHeight="1">
      <c r="A34" s="98" t="s">
        <v>26</v>
      </c>
      <c r="B34" s="92"/>
      <c r="C34" s="93">
        <v>582</v>
      </c>
      <c r="D34" s="93">
        <v>1129</v>
      </c>
      <c r="E34" s="93">
        <v>600</v>
      </c>
      <c r="F34" s="94"/>
      <c r="G34" s="94"/>
      <c r="H34" s="190">
        <v>1.961</v>
      </c>
      <c r="I34" s="190">
        <v>4.075</v>
      </c>
      <c r="J34" s="190">
        <v>2.4</v>
      </c>
      <c r="K34" s="95"/>
    </row>
    <row r="35" spans="1:11" s="96" customFormat="1" ht="11.25" customHeight="1">
      <c r="A35" s="98" t="s">
        <v>27</v>
      </c>
      <c r="B35" s="92"/>
      <c r="C35" s="93">
        <v>68</v>
      </c>
      <c r="D35" s="93">
        <v>260</v>
      </c>
      <c r="E35" s="93">
        <v>600</v>
      </c>
      <c r="F35" s="94"/>
      <c r="G35" s="94"/>
      <c r="H35" s="190">
        <v>0.258</v>
      </c>
      <c r="I35" s="190">
        <v>1.15</v>
      </c>
      <c r="J35" s="190">
        <v>3</v>
      </c>
      <c r="K35" s="95"/>
    </row>
    <row r="36" spans="1:11" s="96" customFormat="1" ht="11.25" customHeight="1">
      <c r="A36" s="98" t="s">
        <v>28</v>
      </c>
      <c r="B36" s="92"/>
      <c r="C36" s="93">
        <v>6</v>
      </c>
      <c r="D36" s="93">
        <v>36</v>
      </c>
      <c r="E36" s="93">
        <v>45</v>
      </c>
      <c r="F36" s="94"/>
      <c r="G36" s="94"/>
      <c r="H36" s="190">
        <v>0.014</v>
      </c>
      <c r="I36" s="190">
        <v>0.083</v>
      </c>
      <c r="J36" s="190">
        <v>0.135</v>
      </c>
      <c r="K36" s="95"/>
    </row>
    <row r="37" spans="1:11" s="105" customFormat="1" ht="11.25" customHeight="1">
      <c r="A37" s="99" t="s">
        <v>29</v>
      </c>
      <c r="B37" s="100"/>
      <c r="C37" s="101">
        <v>662</v>
      </c>
      <c r="D37" s="101">
        <v>1425</v>
      </c>
      <c r="E37" s="101">
        <v>1395</v>
      </c>
      <c r="F37" s="102">
        <f>IF(D37&gt;0,100*E37/D37,0)</f>
        <v>97.89473684210526</v>
      </c>
      <c r="G37" s="103"/>
      <c r="H37" s="191">
        <v>2.251</v>
      </c>
      <c r="I37" s="192">
        <v>5.308</v>
      </c>
      <c r="J37" s="192">
        <v>5.984999999999999</v>
      </c>
      <c r="K37" s="104">
        <f>IF(I37&gt;0,100*J37/I37,0)</f>
        <v>112.75433308214016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/>
      <c r="I39" s="192"/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>
        <v>5</v>
      </c>
      <c r="D41" s="93">
        <v>36</v>
      </c>
      <c r="E41" s="93">
        <v>4</v>
      </c>
      <c r="F41" s="94"/>
      <c r="G41" s="94"/>
      <c r="H41" s="190">
        <v>0.05</v>
      </c>
      <c r="I41" s="190">
        <v>0.359</v>
      </c>
      <c r="J41" s="190">
        <v>0.04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>
        <v>29</v>
      </c>
      <c r="E43" s="93">
        <v>30</v>
      </c>
      <c r="F43" s="94"/>
      <c r="G43" s="94"/>
      <c r="H43" s="190"/>
      <c r="I43" s="190">
        <v>0.174</v>
      </c>
      <c r="J43" s="190">
        <v>0.18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>
        <v>114</v>
      </c>
      <c r="D45" s="93">
        <v>48</v>
      </c>
      <c r="E45" s="93">
        <v>58</v>
      </c>
      <c r="F45" s="94"/>
      <c r="G45" s="94"/>
      <c r="H45" s="190">
        <v>0.848</v>
      </c>
      <c r="I45" s="190">
        <v>0.384</v>
      </c>
      <c r="J45" s="190">
        <v>0.493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>
        <v>8</v>
      </c>
      <c r="F46" s="94"/>
      <c r="G46" s="94"/>
      <c r="H46" s="190"/>
      <c r="I46" s="190"/>
      <c r="J46" s="190">
        <v>0.023</v>
      </c>
      <c r="K46" s="95"/>
    </row>
    <row r="47" spans="1:11" s="96" customFormat="1" ht="11.25" customHeight="1">
      <c r="A47" s="98" t="s">
        <v>37</v>
      </c>
      <c r="B47" s="92"/>
      <c r="C47" s="93"/>
      <c r="D47" s="93">
        <v>6</v>
      </c>
      <c r="E47" s="93"/>
      <c r="F47" s="94"/>
      <c r="G47" s="94"/>
      <c r="H47" s="190"/>
      <c r="I47" s="190">
        <v>0.042</v>
      </c>
      <c r="J47" s="190"/>
      <c r="K47" s="95"/>
    </row>
    <row r="48" spans="1:11" s="96" customFormat="1" ht="11.25" customHeight="1">
      <c r="A48" s="98" t="s">
        <v>38</v>
      </c>
      <c r="B48" s="92"/>
      <c r="C48" s="93">
        <v>58</v>
      </c>
      <c r="D48" s="93">
        <v>92</v>
      </c>
      <c r="E48" s="93">
        <v>79</v>
      </c>
      <c r="F48" s="94"/>
      <c r="G48" s="94"/>
      <c r="H48" s="190">
        <v>0.298</v>
      </c>
      <c r="I48" s="190">
        <v>0.426</v>
      </c>
      <c r="J48" s="190">
        <v>0.305</v>
      </c>
      <c r="K48" s="95"/>
    </row>
    <row r="49" spans="1:11" s="96" customFormat="1" ht="11.25" customHeight="1">
      <c r="A49" s="98" t="s">
        <v>39</v>
      </c>
      <c r="B49" s="92"/>
      <c r="C49" s="93">
        <v>16</v>
      </c>
      <c r="D49" s="93">
        <v>41</v>
      </c>
      <c r="E49" s="93">
        <v>24</v>
      </c>
      <c r="F49" s="94"/>
      <c r="G49" s="94"/>
      <c r="H49" s="190">
        <v>0.078</v>
      </c>
      <c r="I49" s="190">
        <v>0.308</v>
      </c>
      <c r="J49" s="190">
        <v>0.118</v>
      </c>
      <c r="K49" s="95"/>
    </row>
    <row r="50" spans="1:11" s="105" customFormat="1" ht="11.25" customHeight="1">
      <c r="A50" s="106" t="s">
        <v>40</v>
      </c>
      <c r="B50" s="100"/>
      <c r="C50" s="101">
        <v>193</v>
      </c>
      <c r="D50" s="101">
        <v>252</v>
      </c>
      <c r="E50" s="101">
        <v>203</v>
      </c>
      <c r="F50" s="102">
        <f>IF(D50&gt;0,100*E50/D50,0)</f>
        <v>80.55555555555556</v>
      </c>
      <c r="G50" s="103"/>
      <c r="H50" s="191">
        <v>1.274</v>
      </c>
      <c r="I50" s="192">
        <v>1.693</v>
      </c>
      <c r="J50" s="192">
        <v>1.1589999999999998</v>
      </c>
      <c r="K50" s="104">
        <f>IF(I50&gt;0,100*J50/I50,0)</f>
        <v>68.45835794447724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2</v>
      </c>
      <c r="D52" s="101">
        <v>10</v>
      </c>
      <c r="E52" s="101">
        <v>10</v>
      </c>
      <c r="F52" s="102">
        <f>IF(D52&gt;0,100*E52/D52,0)</f>
        <v>100</v>
      </c>
      <c r="G52" s="103"/>
      <c r="H52" s="191">
        <v>0.004</v>
      </c>
      <c r="I52" s="192">
        <v>0.023</v>
      </c>
      <c r="J52" s="192">
        <v>0.023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25</v>
      </c>
      <c r="D54" s="93">
        <v>77</v>
      </c>
      <c r="E54" s="93">
        <v>10</v>
      </c>
      <c r="F54" s="94"/>
      <c r="G54" s="94"/>
      <c r="H54" s="190">
        <v>0.15</v>
      </c>
      <c r="I54" s="190">
        <v>0.47</v>
      </c>
      <c r="J54" s="190">
        <v>0.06</v>
      </c>
      <c r="K54" s="95"/>
    </row>
    <row r="55" spans="1:11" s="96" customFormat="1" ht="11.25" customHeight="1">
      <c r="A55" s="98" t="s">
        <v>43</v>
      </c>
      <c r="B55" s="92"/>
      <c r="C55" s="93">
        <v>8</v>
      </c>
      <c r="D55" s="93">
        <v>172</v>
      </c>
      <c r="E55" s="93">
        <v>170</v>
      </c>
      <c r="F55" s="94"/>
      <c r="G55" s="94"/>
      <c r="H55" s="190">
        <v>0.014</v>
      </c>
      <c r="I55" s="190">
        <v>0.688</v>
      </c>
      <c r="J55" s="190">
        <v>0.812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>
        <v>24</v>
      </c>
      <c r="D57" s="93">
        <v>19</v>
      </c>
      <c r="E57" s="93">
        <v>14</v>
      </c>
      <c r="F57" s="94"/>
      <c r="G57" s="94"/>
      <c r="H57" s="190">
        <v>0.036</v>
      </c>
      <c r="I57" s="190">
        <v>0.0095</v>
      </c>
      <c r="J57" s="190">
        <v>0.028</v>
      </c>
      <c r="K57" s="95"/>
    </row>
    <row r="58" spans="1:11" s="96" customFormat="1" ht="11.25" customHeight="1">
      <c r="A58" s="98" t="s">
        <v>46</v>
      </c>
      <c r="B58" s="92"/>
      <c r="C58" s="93">
        <v>34</v>
      </c>
      <c r="D58" s="93">
        <v>144</v>
      </c>
      <c r="E58" s="93">
        <v>79</v>
      </c>
      <c r="F58" s="94"/>
      <c r="G58" s="94"/>
      <c r="H58" s="190">
        <v>0.105</v>
      </c>
      <c r="I58" s="190">
        <v>0.64</v>
      </c>
      <c r="J58" s="190">
        <v>0.895</v>
      </c>
      <c r="K58" s="95"/>
    </row>
    <row r="59" spans="1:11" s="105" customFormat="1" ht="11.25" customHeight="1">
      <c r="A59" s="99" t="s">
        <v>47</v>
      </c>
      <c r="B59" s="100"/>
      <c r="C59" s="101">
        <v>91</v>
      </c>
      <c r="D59" s="101">
        <v>412</v>
      </c>
      <c r="E59" s="101">
        <v>273</v>
      </c>
      <c r="F59" s="102">
        <f>IF(D59&gt;0,100*E59/D59,0)</f>
        <v>66.2621359223301</v>
      </c>
      <c r="G59" s="103"/>
      <c r="H59" s="191">
        <v>0.305</v>
      </c>
      <c r="I59" s="192">
        <v>1.8075</v>
      </c>
      <c r="J59" s="192">
        <v>1.7950000000000002</v>
      </c>
      <c r="K59" s="104">
        <f>IF(I59&gt;0,100*J59/I59,0)</f>
        <v>99.30843706777318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11</v>
      </c>
      <c r="D61" s="93">
        <v>10</v>
      </c>
      <c r="E61" s="93">
        <v>10</v>
      </c>
      <c r="F61" s="94"/>
      <c r="G61" s="94"/>
      <c r="H61" s="190">
        <v>0.039</v>
      </c>
      <c r="I61" s="190">
        <v>0.06</v>
      </c>
      <c r="J61" s="190">
        <v>0.06</v>
      </c>
      <c r="K61" s="95"/>
    </row>
    <row r="62" spans="1:11" s="96" customFormat="1" ht="11.25" customHeight="1">
      <c r="A62" s="98" t="s">
        <v>49</v>
      </c>
      <c r="B62" s="92"/>
      <c r="C62" s="93">
        <v>24</v>
      </c>
      <c r="D62" s="93">
        <v>34</v>
      </c>
      <c r="E62" s="93">
        <v>24</v>
      </c>
      <c r="F62" s="94"/>
      <c r="G62" s="94"/>
      <c r="H62" s="190">
        <v>0.035</v>
      </c>
      <c r="I62" s="190">
        <v>0.045</v>
      </c>
      <c r="J62" s="190">
        <v>0.114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/>
      <c r="I63" s="190"/>
      <c r="J63" s="190"/>
      <c r="K63" s="95"/>
    </row>
    <row r="64" spans="1:11" s="105" customFormat="1" ht="11.25" customHeight="1">
      <c r="A64" s="99" t="s">
        <v>51</v>
      </c>
      <c r="B64" s="100"/>
      <c r="C64" s="101">
        <v>35</v>
      </c>
      <c r="D64" s="101">
        <v>44</v>
      </c>
      <c r="E64" s="101">
        <v>34</v>
      </c>
      <c r="F64" s="102">
        <f>IF(D64&gt;0,100*E64/D64,0)</f>
        <v>77.27272727272727</v>
      </c>
      <c r="G64" s="103"/>
      <c r="H64" s="191">
        <v>0.07400000000000001</v>
      </c>
      <c r="I64" s="192">
        <v>0.105</v>
      </c>
      <c r="J64" s="192">
        <v>0.174</v>
      </c>
      <c r="K64" s="104">
        <f>IF(I64&gt;0,100*J64/I64,0)</f>
        <v>165.7142857142857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29</v>
      </c>
      <c r="D66" s="101">
        <v>25</v>
      </c>
      <c r="E66" s="101">
        <v>25</v>
      </c>
      <c r="F66" s="102">
        <f>IF(D66&gt;0,100*E66/D66,0)</f>
        <v>100</v>
      </c>
      <c r="G66" s="103"/>
      <c r="H66" s="191">
        <v>0.195</v>
      </c>
      <c r="I66" s="192">
        <v>0.168</v>
      </c>
      <c r="J66" s="192">
        <v>0.12</v>
      </c>
      <c r="K66" s="104">
        <f>IF(I66&gt;0,100*J66/I66,0)</f>
        <v>71.42857142857143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4</v>
      </c>
      <c r="D72" s="93">
        <v>5</v>
      </c>
      <c r="E72" s="93">
        <v>5</v>
      </c>
      <c r="F72" s="94"/>
      <c r="G72" s="94"/>
      <c r="H72" s="190">
        <v>0.005</v>
      </c>
      <c r="I72" s="190">
        <v>0.01</v>
      </c>
      <c r="J72" s="190">
        <v>0.005</v>
      </c>
      <c r="K72" s="95"/>
    </row>
    <row r="73" spans="1:11" s="96" customFormat="1" ht="11.25" customHeight="1">
      <c r="A73" s="98" t="s">
        <v>57</v>
      </c>
      <c r="B73" s="92"/>
      <c r="C73" s="93">
        <v>3782</v>
      </c>
      <c r="D73" s="93">
        <v>3878</v>
      </c>
      <c r="E73" s="93">
        <v>3850</v>
      </c>
      <c r="F73" s="94"/>
      <c r="G73" s="94"/>
      <c r="H73" s="190">
        <v>28.152</v>
      </c>
      <c r="I73" s="190">
        <v>32.42</v>
      </c>
      <c r="J73" s="190">
        <v>27</v>
      </c>
      <c r="K73" s="95"/>
    </row>
    <row r="74" spans="1:11" s="96" customFormat="1" ht="11.25" customHeight="1">
      <c r="A74" s="98" t="s">
        <v>58</v>
      </c>
      <c r="B74" s="92"/>
      <c r="C74" s="93">
        <v>289</v>
      </c>
      <c r="D74" s="93">
        <v>300</v>
      </c>
      <c r="E74" s="93">
        <v>290</v>
      </c>
      <c r="F74" s="94"/>
      <c r="G74" s="94"/>
      <c r="H74" s="190">
        <v>1.864</v>
      </c>
      <c r="I74" s="190">
        <v>1.95</v>
      </c>
      <c r="J74" s="190">
        <v>1.885</v>
      </c>
      <c r="K74" s="95"/>
    </row>
    <row r="75" spans="1:11" s="96" customFormat="1" ht="11.25" customHeight="1">
      <c r="A75" s="98" t="s">
        <v>59</v>
      </c>
      <c r="B75" s="92"/>
      <c r="C75" s="93">
        <v>100</v>
      </c>
      <c r="D75" s="93">
        <v>31</v>
      </c>
      <c r="E75" s="93">
        <v>93</v>
      </c>
      <c r="F75" s="94"/>
      <c r="G75" s="94"/>
      <c r="H75" s="190">
        <v>0.329</v>
      </c>
      <c r="I75" s="190">
        <v>0.153047</v>
      </c>
      <c r="J75" s="190">
        <v>0.18944072903225806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/>
      <c r="I76" s="190"/>
      <c r="J76" s="190"/>
      <c r="K76" s="95"/>
    </row>
    <row r="77" spans="1:11" s="96" customFormat="1" ht="11.25" customHeight="1">
      <c r="A77" s="98" t="s">
        <v>61</v>
      </c>
      <c r="B77" s="92"/>
      <c r="C77" s="93">
        <v>10</v>
      </c>
      <c r="D77" s="93">
        <v>2</v>
      </c>
      <c r="E77" s="93">
        <v>2</v>
      </c>
      <c r="F77" s="94"/>
      <c r="G77" s="94"/>
      <c r="H77" s="190">
        <v>0.019</v>
      </c>
      <c r="I77" s="190">
        <v>0.003</v>
      </c>
      <c r="J77" s="190">
        <v>0.003</v>
      </c>
      <c r="K77" s="95"/>
    </row>
    <row r="78" spans="1:11" s="96" customFormat="1" ht="11.25" customHeight="1">
      <c r="A78" s="98" t="s">
        <v>62</v>
      </c>
      <c r="B78" s="92"/>
      <c r="C78" s="93">
        <v>44</v>
      </c>
      <c r="D78" s="93">
        <v>38</v>
      </c>
      <c r="E78" s="93">
        <v>25</v>
      </c>
      <c r="F78" s="94"/>
      <c r="G78" s="94"/>
      <c r="H78" s="190">
        <v>0.229</v>
      </c>
      <c r="I78" s="190">
        <v>0.232</v>
      </c>
      <c r="J78" s="190">
        <v>0.135</v>
      </c>
      <c r="K78" s="95"/>
    </row>
    <row r="79" spans="1:11" s="96" customFormat="1" ht="11.25" customHeight="1">
      <c r="A79" s="98" t="s">
        <v>63</v>
      </c>
      <c r="B79" s="92"/>
      <c r="C79" s="93">
        <v>370</v>
      </c>
      <c r="D79" s="93">
        <v>700</v>
      </c>
      <c r="E79" s="93">
        <v>307</v>
      </c>
      <c r="F79" s="94"/>
      <c r="G79" s="94"/>
      <c r="H79" s="190">
        <v>2.583</v>
      </c>
      <c r="I79" s="190">
        <v>4.45</v>
      </c>
      <c r="J79" s="190">
        <v>2.09</v>
      </c>
      <c r="K79" s="95"/>
    </row>
    <row r="80" spans="1:11" s="105" customFormat="1" ht="11.25" customHeight="1">
      <c r="A80" s="106" t="s">
        <v>64</v>
      </c>
      <c r="B80" s="100"/>
      <c r="C80" s="101">
        <v>4599</v>
      </c>
      <c r="D80" s="101">
        <v>4954</v>
      </c>
      <c r="E80" s="101">
        <v>4572</v>
      </c>
      <c r="F80" s="102">
        <f>IF(D80&gt;0,100*E80/D80,0)</f>
        <v>92.28905934598305</v>
      </c>
      <c r="G80" s="103"/>
      <c r="H80" s="191">
        <v>33.181</v>
      </c>
      <c r="I80" s="192">
        <v>39.218047000000006</v>
      </c>
      <c r="J80" s="192">
        <v>31.307440729032262</v>
      </c>
      <c r="K80" s="104">
        <f>IF(I80&gt;0,100*J80/I80,0)</f>
        <v>79.82916826284658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/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/>
      <c r="I84" s="192"/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7298</v>
      </c>
      <c r="D87" s="116">
        <v>8437</v>
      </c>
      <c r="E87" s="116">
        <v>7908</v>
      </c>
      <c r="F87" s="117">
        <f>IF(D87&gt;0,100*E87/D87,0)</f>
        <v>93.72999881474458</v>
      </c>
      <c r="G87" s="103"/>
      <c r="H87" s="195">
        <v>45.76299999999999</v>
      </c>
      <c r="I87" s="196">
        <v>54.372547000000004</v>
      </c>
      <c r="J87" s="196">
        <v>46.768440729032264</v>
      </c>
      <c r="K87" s="117">
        <f>IF(I87&gt;0,100*J87/I87,0)</f>
        <v>86.01480583396665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70" zoomScaleNormal="70" zoomScaleSheetLayoutView="70" zoomScalePageLayoutView="0" workbookViewId="0" topLeftCell="A1">
      <selection activeCell="C84" sqref="C84:K84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79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9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1829</v>
      </c>
      <c r="D24" s="101">
        <v>2173</v>
      </c>
      <c r="E24" s="101">
        <v>2155</v>
      </c>
      <c r="F24" s="102">
        <f>IF(D24&gt;0,100*E24/D24,0)</f>
        <v>99.17165209387943</v>
      </c>
      <c r="G24" s="103"/>
      <c r="H24" s="191">
        <v>12.364</v>
      </c>
      <c r="I24" s="192">
        <v>16.005</v>
      </c>
      <c r="J24" s="192">
        <v>15.337</v>
      </c>
      <c r="K24" s="104">
        <f>IF(I24&gt;0,100*J24/I24,0)</f>
        <v>95.82630427991253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/>
      <c r="I26" s="192"/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>
        <v>4038</v>
      </c>
      <c r="D28" s="93">
        <v>3597</v>
      </c>
      <c r="E28" s="93">
        <v>3222</v>
      </c>
      <c r="F28" s="94"/>
      <c r="G28" s="94"/>
      <c r="H28" s="190">
        <v>22.209</v>
      </c>
      <c r="I28" s="190">
        <v>21.582</v>
      </c>
      <c r="J28" s="190">
        <v>17.724</v>
      </c>
      <c r="K28" s="95"/>
    </row>
    <row r="29" spans="1:11" s="96" customFormat="1" ht="11.25" customHeight="1">
      <c r="A29" s="98" t="s">
        <v>22</v>
      </c>
      <c r="B29" s="92"/>
      <c r="C29" s="93">
        <v>45</v>
      </c>
      <c r="D29" s="93">
        <v>47</v>
      </c>
      <c r="E29" s="93">
        <v>47</v>
      </c>
      <c r="F29" s="94"/>
      <c r="G29" s="94"/>
      <c r="H29" s="190">
        <v>0.202</v>
      </c>
      <c r="I29" s="190">
        <v>0.212</v>
      </c>
      <c r="J29" s="190">
        <v>0.212</v>
      </c>
      <c r="K29" s="95"/>
    </row>
    <row r="30" spans="1:11" s="96" customFormat="1" ht="11.25" customHeight="1">
      <c r="A30" s="98" t="s">
        <v>23</v>
      </c>
      <c r="B30" s="92"/>
      <c r="C30" s="93">
        <v>2652</v>
      </c>
      <c r="D30" s="93">
        <v>2327</v>
      </c>
      <c r="E30" s="93">
        <v>2327</v>
      </c>
      <c r="F30" s="94"/>
      <c r="G30" s="94"/>
      <c r="H30" s="190">
        <v>13.843</v>
      </c>
      <c r="I30" s="190">
        <v>12.089</v>
      </c>
      <c r="J30" s="190">
        <v>12.089</v>
      </c>
      <c r="K30" s="95"/>
    </row>
    <row r="31" spans="1:11" s="105" customFormat="1" ht="11.25" customHeight="1">
      <c r="A31" s="106" t="s">
        <v>24</v>
      </c>
      <c r="B31" s="100"/>
      <c r="C31" s="101">
        <v>6735</v>
      </c>
      <c r="D31" s="101">
        <v>5971</v>
      </c>
      <c r="E31" s="101">
        <v>5596</v>
      </c>
      <c r="F31" s="102">
        <f>IF(D31&gt;0,100*E31/D31,0)</f>
        <v>93.71964495059454</v>
      </c>
      <c r="G31" s="103"/>
      <c r="H31" s="191">
        <v>36.254000000000005</v>
      </c>
      <c r="I31" s="192">
        <v>33.883</v>
      </c>
      <c r="J31" s="192">
        <v>30.025</v>
      </c>
      <c r="K31" s="104">
        <f>IF(I31&gt;0,100*J31/I31,0)</f>
        <v>88.61375911223917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/>
      <c r="I33" s="190"/>
      <c r="J33" s="190"/>
      <c r="K33" s="95"/>
    </row>
    <row r="34" spans="1:11" s="96" customFormat="1" ht="11.25" customHeight="1">
      <c r="A34" s="98" t="s">
        <v>26</v>
      </c>
      <c r="B34" s="92"/>
      <c r="C34" s="93">
        <v>943</v>
      </c>
      <c r="D34" s="93">
        <v>947</v>
      </c>
      <c r="E34" s="93">
        <v>942</v>
      </c>
      <c r="F34" s="94"/>
      <c r="G34" s="94"/>
      <c r="H34" s="190">
        <v>5.611</v>
      </c>
      <c r="I34" s="190">
        <v>6.54</v>
      </c>
      <c r="J34" s="190">
        <v>5.7</v>
      </c>
      <c r="K34" s="95"/>
    </row>
    <row r="35" spans="1:11" s="96" customFormat="1" ht="11.25" customHeight="1">
      <c r="A35" s="98" t="s">
        <v>27</v>
      </c>
      <c r="B35" s="92"/>
      <c r="C35" s="93">
        <v>29</v>
      </c>
      <c r="D35" s="93">
        <v>25</v>
      </c>
      <c r="E35" s="93">
        <v>30</v>
      </c>
      <c r="F35" s="94"/>
      <c r="G35" s="94"/>
      <c r="H35" s="190">
        <v>0.226</v>
      </c>
      <c r="I35" s="190">
        <v>0.183</v>
      </c>
      <c r="J35" s="190">
        <v>0.22</v>
      </c>
      <c r="K35" s="95"/>
    </row>
    <row r="36" spans="1:11" s="96" customFormat="1" ht="11.25" customHeight="1">
      <c r="A36" s="98" t="s">
        <v>28</v>
      </c>
      <c r="B36" s="92"/>
      <c r="C36" s="93">
        <v>19807</v>
      </c>
      <c r="D36" s="93">
        <v>20017</v>
      </c>
      <c r="E36" s="93">
        <v>19700</v>
      </c>
      <c r="F36" s="94"/>
      <c r="G36" s="94"/>
      <c r="H36" s="190">
        <v>126.052</v>
      </c>
      <c r="I36" s="190">
        <v>130.109</v>
      </c>
      <c r="J36" s="190">
        <v>118.2</v>
      </c>
      <c r="K36" s="95"/>
    </row>
    <row r="37" spans="1:11" s="105" customFormat="1" ht="11.25" customHeight="1">
      <c r="A37" s="99" t="s">
        <v>29</v>
      </c>
      <c r="B37" s="100"/>
      <c r="C37" s="101">
        <v>20779</v>
      </c>
      <c r="D37" s="101">
        <v>20989</v>
      </c>
      <c r="E37" s="101">
        <v>20672</v>
      </c>
      <c r="F37" s="102">
        <f>IF(D37&gt;0,100*E37/D37,0)</f>
        <v>98.48968507313354</v>
      </c>
      <c r="G37" s="103"/>
      <c r="H37" s="191">
        <v>131.889</v>
      </c>
      <c r="I37" s="192">
        <v>136.83200000000002</v>
      </c>
      <c r="J37" s="192">
        <v>124.12</v>
      </c>
      <c r="K37" s="104">
        <f>IF(I37&gt;0,100*J37/I37,0)</f>
        <v>90.70977549111318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30</v>
      </c>
      <c r="D39" s="101">
        <v>30</v>
      </c>
      <c r="E39" s="101">
        <v>28</v>
      </c>
      <c r="F39" s="102">
        <f>IF(D39&gt;0,100*E39/D39,0)</f>
        <v>93.33333333333333</v>
      </c>
      <c r="G39" s="103"/>
      <c r="H39" s="191">
        <v>0.048</v>
      </c>
      <c r="I39" s="192">
        <v>0.045</v>
      </c>
      <c r="J39" s="192">
        <v>0.055</v>
      </c>
      <c r="K39" s="104">
        <f>IF(I39&gt;0,100*J39/I39,0)</f>
        <v>122.22222222222223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/>
      <c r="I50" s="192"/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1</v>
      </c>
      <c r="D52" s="101"/>
      <c r="E52" s="101"/>
      <c r="F52" s="102"/>
      <c r="G52" s="103"/>
      <c r="H52" s="191">
        <v>0.006</v>
      </c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110</v>
      </c>
      <c r="D54" s="93">
        <v>87</v>
      </c>
      <c r="E54" s="93">
        <v>133</v>
      </c>
      <c r="F54" s="94"/>
      <c r="G54" s="94"/>
      <c r="H54" s="190">
        <v>0.726</v>
      </c>
      <c r="I54" s="190">
        <v>0.566</v>
      </c>
      <c r="J54" s="190">
        <v>0.865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/>
      <c r="I58" s="190"/>
      <c r="J58" s="190"/>
      <c r="K58" s="95"/>
    </row>
    <row r="59" spans="1:11" s="105" customFormat="1" ht="11.25" customHeight="1">
      <c r="A59" s="99" t="s">
        <v>47</v>
      </c>
      <c r="B59" s="100"/>
      <c r="C59" s="101">
        <v>110</v>
      </c>
      <c r="D59" s="101">
        <v>87</v>
      </c>
      <c r="E59" s="101">
        <v>133</v>
      </c>
      <c r="F59" s="102">
        <f>IF(D59&gt;0,100*E59/D59,0)</f>
        <v>152.8735632183908</v>
      </c>
      <c r="G59" s="103"/>
      <c r="H59" s="191">
        <v>0.726</v>
      </c>
      <c r="I59" s="192">
        <v>0.566</v>
      </c>
      <c r="J59" s="192">
        <v>0.865</v>
      </c>
      <c r="K59" s="104">
        <f>IF(I59&gt;0,100*J59/I59,0)</f>
        <v>152.82685512367493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297</v>
      </c>
      <c r="D61" s="93">
        <v>310</v>
      </c>
      <c r="E61" s="93">
        <v>330</v>
      </c>
      <c r="F61" s="94"/>
      <c r="G61" s="94"/>
      <c r="H61" s="190">
        <v>1.262</v>
      </c>
      <c r="I61" s="190">
        <v>1.3</v>
      </c>
      <c r="J61" s="190">
        <v>1.35</v>
      </c>
      <c r="K61" s="95"/>
    </row>
    <row r="62" spans="1:11" s="96" customFormat="1" ht="11.25" customHeight="1">
      <c r="A62" s="98" t="s">
        <v>49</v>
      </c>
      <c r="B62" s="92"/>
      <c r="C62" s="93">
        <v>153</v>
      </c>
      <c r="D62" s="93">
        <v>153</v>
      </c>
      <c r="E62" s="93">
        <v>153</v>
      </c>
      <c r="F62" s="94"/>
      <c r="G62" s="94"/>
      <c r="H62" s="190">
        <v>1.251</v>
      </c>
      <c r="I62" s="190">
        <v>1.075</v>
      </c>
      <c r="J62" s="190">
        <v>1.209</v>
      </c>
      <c r="K62" s="95"/>
    </row>
    <row r="63" spans="1:11" s="96" customFormat="1" ht="11.25" customHeight="1">
      <c r="A63" s="98" t="s">
        <v>50</v>
      </c>
      <c r="B63" s="92"/>
      <c r="C63" s="93">
        <v>14609</v>
      </c>
      <c r="D63" s="93">
        <v>14624</v>
      </c>
      <c r="E63" s="93">
        <v>14900</v>
      </c>
      <c r="F63" s="94"/>
      <c r="G63" s="94"/>
      <c r="H63" s="190">
        <v>120.451</v>
      </c>
      <c r="I63" s="190">
        <v>97</v>
      </c>
      <c r="J63" s="190">
        <v>113.37579</v>
      </c>
      <c r="K63" s="95"/>
    </row>
    <row r="64" spans="1:11" s="105" customFormat="1" ht="11.25" customHeight="1">
      <c r="A64" s="99" t="s">
        <v>51</v>
      </c>
      <c r="B64" s="100"/>
      <c r="C64" s="101">
        <v>15059</v>
      </c>
      <c r="D64" s="101">
        <v>15087</v>
      </c>
      <c r="E64" s="101">
        <v>15383</v>
      </c>
      <c r="F64" s="102">
        <f>IF(D64&gt;0,100*E64/D64,0)</f>
        <v>101.96195400013256</v>
      </c>
      <c r="G64" s="103"/>
      <c r="H64" s="191">
        <v>122.964</v>
      </c>
      <c r="I64" s="192">
        <v>99.375</v>
      </c>
      <c r="J64" s="192">
        <v>115.93478999999999</v>
      </c>
      <c r="K64" s="104">
        <f>IF(I64&gt;0,100*J64/I64,0)</f>
        <v>116.66393962264151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438</v>
      </c>
      <c r="D66" s="101">
        <v>411</v>
      </c>
      <c r="E66" s="101">
        <v>465</v>
      </c>
      <c r="F66" s="102">
        <f>IF(D66&gt;0,100*E66/D66,0)</f>
        <v>113.13868613138686</v>
      </c>
      <c r="G66" s="103"/>
      <c r="H66" s="191">
        <v>2.409</v>
      </c>
      <c r="I66" s="192">
        <v>1.644</v>
      </c>
      <c r="J66" s="192">
        <v>1.644</v>
      </c>
      <c r="K66" s="104">
        <f>IF(I66&gt;0,100*J66/I66,0)</f>
        <v>99.99999999999999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19470</v>
      </c>
      <c r="D68" s="93">
        <v>18920</v>
      </c>
      <c r="E68" s="93">
        <v>19100</v>
      </c>
      <c r="F68" s="94"/>
      <c r="G68" s="94"/>
      <c r="H68" s="190">
        <v>138.007</v>
      </c>
      <c r="I68" s="190">
        <v>136.5</v>
      </c>
      <c r="J68" s="190">
        <v>135</v>
      </c>
      <c r="K68" s="95"/>
    </row>
    <row r="69" spans="1:11" s="96" customFormat="1" ht="11.25" customHeight="1">
      <c r="A69" s="98" t="s">
        <v>54</v>
      </c>
      <c r="B69" s="92"/>
      <c r="C69" s="93">
        <v>5584</v>
      </c>
      <c r="D69" s="93">
        <v>5650</v>
      </c>
      <c r="E69" s="93">
        <v>5600</v>
      </c>
      <c r="F69" s="94"/>
      <c r="G69" s="94"/>
      <c r="H69" s="190">
        <v>39.229</v>
      </c>
      <c r="I69" s="190">
        <v>40</v>
      </c>
      <c r="J69" s="190">
        <v>40</v>
      </c>
      <c r="K69" s="95"/>
    </row>
    <row r="70" spans="1:11" s="105" customFormat="1" ht="11.25" customHeight="1">
      <c r="A70" s="99" t="s">
        <v>55</v>
      </c>
      <c r="B70" s="100"/>
      <c r="C70" s="101">
        <v>25054</v>
      </c>
      <c r="D70" s="101">
        <v>24570</v>
      </c>
      <c r="E70" s="101">
        <v>24700</v>
      </c>
      <c r="F70" s="102">
        <f>IF(D70&gt;0,100*E70/D70,0)</f>
        <v>100.52910052910053</v>
      </c>
      <c r="G70" s="103"/>
      <c r="H70" s="191">
        <v>177.236</v>
      </c>
      <c r="I70" s="192">
        <v>176.5</v>
      </c>
      <c r="J70" s="192">
        <v>175</v>
      </c>
      <c r="K70" s="104">
        <f>IF(I70&gt;0,100*J70/I70,0)</f>
        <v>99.15014164305948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/>
      <c r="I72" s="190"/>
      <c r="J72" s="190"/>
      <c r="K72" s="95"/>
    </row>
    <row r="73" spans="1:11" s="96" customFormat="1" ht="11.25" customHeight="1">
      <c r="A73" s="98" t="s">
        <v>57</v>
      </c>
      <c r="B73" s="92"/>
      <c r="C73" s="93">
        <v>2861</v>
      </c>
      <c r="D73" s="93">
        <v>2788</v>
      </c>
      <c r="E73" s="93">
        <v>2805</v>
      </c>
      <c r="F73" s="94"/>
      <c r="G73" s="94"/>
      <c r="H73" s="190">
        <v>22.8</v>
      </c>
      <c r="I73" s="190">
        <v>22.58</v>
      </c>
      <c r="J73" s="190">
        <v>22.721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/>
      <c r="I74" s="190"/>
      <c r="J74" s="190"/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/>
      <c r="I75" s="190"/>
      <c r="J75" s="190"/>
      <c r="K75" s="95"/>
    </row>
    <row r="76" spans="1:11" s="96" customFormat="1" ht="11.25" customHeight="1">
      <c r="A76" s="98" t="s">
        <v>60</v>
      </c>
      <c r="B76" s="92"/>
      <c r="C76" s="93">
        <v>27</v>
      </c>
      <c r="D76" s="93">
        <v>27</v>
      </c>
      <c r="E76" s="93">
        <v>27</v>
      </c>
      <c r="F76" s="94"/>
      <c r="G76" s="94"/>
      <c r="H76" s="190">
        <v>0.257</v>
      </c>
      <c r="I76" s="190">
        <v>0.246</v>
      </c>
      <c r="J76" s="190">
        <v>0.257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/>
      <c r="I77" s="190"/>
      <c r="J77" s="190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/>
      <c r="I78" s="190"/>
      <c r="J78" s="190"/>
      <c r="K78" s="95"/>
    </row>
    <row r="79" spans="1:11" s="96" customFormat="1" ht="11.25" customHeight="1">
      <c r="A79" s="98" t="s">
        <v>63</v>
      </c>
      <c r="B79" s="92"/>
      <c r="C79" s="93">
        <v>37496</v>
      </c>
      <c r="D79" s="93">
        <v>37350</v>
      </c>
      <c r="E79" s="93">
        <v>37364</v>
      </c>
      <c r="F79" s="94"/>
      <c r="G79" s="94"/>
      <c r="H79" s="190">
        <v>354.15</v>
      </c>
      <c r="I79" s="190">
        <v>354.825</v>
      </c>
      <c r="J79" s="190">
        <v>340.979</v>
      </c>
      <c r="K79" s="95"/>
    </row>
    <row r="80" spans="1:11" s="105" customFormat="1" ht="11.25" customHeight="1">
      <c r="A80" s="106" t="s">
        <v>64</v>
      </c>
      <c r="B80" s="100"/>
      <c r="C80" s="101">
        <v>40384</v>
      </c>
      <c r="D80" s="101">
        <v>40165</v>
      </c>
      <c r="E80" s="101">
        <v>40196</v>
      </c>
      <c r="F80" s="102">
        <f>IF(D80&gt;0,100*E80/D80,0)</f>
        <v>100.0771816257936</v>
      </c>
      <c r="G80" s="103"/>
      <c r="H80" s="191">
        <v>377.207</v>
      </c>
      <c r="I80" s="192">
        <v>377.651</v>
      </c>
      <c r="J80" s="192">
        <v>363.957</v>
      </c>
      <c r="K80" s="104">
        <f>IF(I80&gt;0,100*J80/I80,0)</f>
        <v>96.37390077081749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/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/>
      <c r="I84" s="192"/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110419</v>
      </c>
      <c r="D87" s="116">
        <v>109483</v>
      </c>
      <c r="E87" s="116">
        <v>109328</v>
      </c>
      <c r="F87" s="117">
        <f>IF(D87&gt;0,100*E87/D87,0)</f>
        <v>99.85842550898313</v>
      </c>
      <c r="G87" s="103"/>
      <c r="H87" s="195">
        <v>861.103</v>
      </c>
      <c r="I87" s="196">
        <v>842.501</v>
      </c>
      <c r="J87" s="196">
        <v>826.93779</v>
      </c>
      <c r="K87" s="117">
        <f>IF(I87&gt;0,100*J87/I87,0)</f>
        <v>98.15273691069802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70" zoomScaleNormal="70" zoomScaleSheetLayoutView="70" zoomScalePageLayoutView="0" workbookViewId="0" topLeftCell="A1">
      <selection activeCell="C70" sqref="C70:K70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80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8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54</v>
      </c>
      <c r="D9" s="93">
        <v>60</v>
      </c>
      <c r="E9" s="93">
        <v>60</v>
      </c>
      <c r="F9" s="94"/>
      <c r="G9" s="94"/>
      <c r="H9" s="190">
        <v>1.066</v>
      </c>
      <c r="I9" s="190">
        <v>1.184</v>
      </c>
      <c r="J9" s="190">
        <v>0.965</v>
      </c>
      <c r="K9" s="95"/>
    </row>
    <row r="10" spans="1:11" s="96" customFormat="1" ht="11.25" customHeight="1">
      <c r="A10" s="98" t="s">
        <v>9</v>
      </c>
      <c r="B10" s="92"/>
      <c r="C10" s="93">
        <v>609</v>
      </c>
      <c r="D10" s="93">
        <v>620</v>
      </c>
      <c r="E10" s="93">
        <v>618</v>
      </c>
      <c r="F10" s="94"/>
      <c r="G10" s="94"/>
      <c r="H10" s="190">
        <v>11.436</v>
      </c>
      <c r="I10" s="190">
        <v>11.643</v>
      </c>
      <c r="J10" s="190">
        <v>10.956</v>
      </c>
      <c r="K10" s="95"/>
    </row>
    <row r="11" spans="1:11" s="96" customFormat="1" ht="11.25" customHeight="1">
      <c r="A11" s="91" t="s">
        <v>10</v>
      </c>
      <c r="B11" s="92"/>
      <c r="C11" s="93">
        <v>679</v>
      </c>
      <c r="D11" s="93">
        <v>679</v>
      </c>
      <c r="E11" s="93">
        <v>677</v>
      </c>
      <c r="F11" s="94"/>
      <c r="G11" s="94"/>
      <c r="H11" s="190">
        <v>14.443</v>
      </c>
      <c r="I11" s="190">
        <v>13.145</v>
      </c>
      <c r="J11" s="190">
        <v>13.101</v>
      </c>
      <c r="K11" s="95"/>
    </row>
    <row r="12" spans="1:11" s="96" customFormat="1" ht="11.25" customHeight="1">
      <c r="A12" s="98" t="s">
        <v>11</v>
      </c>
      <c r="B12" s="92"/>
      <c r="C12" s="93">
        <v>24</v>
      </c>
      <c r="D12" s="93">
        <v>22</v>
      </c>
      <c r="E12" s="93">
        <v>24</v>
      </c>
      <c r="F12" s="94"/>
      <c r="G12" s="94"/>
      <c r="H12" s="190">
        <v>0.465</v>
      </c>
      <c r="I12" s="190">
        <v>0.402</v>
      </c>
      <c r="J12" s="190">
        <v>0.315</v>
      </c>
      <c r="K12" s="95"/>
    </row>
    <row r="13" spans="1:11" s="105" customFormat="1" ht="11.25" customHeight="1">
      <c r="A13" s="99" t="s">
        <v>12</v>
      </c>
      <c r="B13" s="100"/>
      <c r="C13" s="101">
        <v>1366</v>
      </c>
      <c r="D13" s="101">
        <v>1381</v>
      </c>
      <c r="E13" s="101">
        <v>1379</v>
      </c>
      <c r="F13" s="102">
        <f>IF(D13&gt;0,100*E13/D13,0)</f>
        <v>99.8551774076756</v>
      </c>
      <c r="G13" s="103"/>
      <c r="H13" s="191">
        <v>27.41</v>
      </c>
      <c r="I13" s="192">
        <v>26.374000000000002</v>
      </c>
      <c r="J13" s="192">
        <v>25.337</v>
      </c>
      <c r="K13" s="104">
        <f>IF(I13&gt;0,100*J13/I13,0)</f>
        <v>96.0680973686206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>
        <v>250</v>
      </c>
      <c r="D17" s="101">
        <v>112</v>
      </c>
      <c r="E17" s="101">
        <v>200</v>
      </c>
      <c r="F17" s="102">
        <f>IF(D17&gt;0,100*E17/D17,0)</f>
        <v>178.57142857142858</v>
      </c>
      <c r="G17" s="103"/>
      <c r="H17" s="191">
        <v>6.25</v>
      </c>
      <c r="I17" s="192">
        <v>1.792</v>
      </c>
      <c r="J17" s="192">
        <v>3.2</v>
      </c>
      <c r="K17" s="104">
        <f>IF(I17&gt;0,100*J17/I17,0)</f>
        <v>178.57142857142856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>
        <v>890</v>
      </c>
      <c r="D19" s="93">
        <v>848</v>
      </c>
      <c r="E19" s="93">
        <v>828</v>
      </c>
      <c r="F19" s="94"/>
      <c r="G19" s="94"/>
      <c r="H19" s="190">
        <v>30.259</v>
      </c>
      <c r="I19" s="190">
        <v>25.014</v>
      </c>
      <c r="J19" s="190">
        <v>31.05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>
        <v>10</v>
      </c>
      <c r="D21" s="93">
        <v>10</v>
      </c>
      <c r="E21" s="93">
        <v>10</v>
      </c>
      <c r="F21" s="94"/>
      <c r="G21" s="94"/>
      <c r="H21" s="190">
        <v>0.28</v>
      </c>
      <c r="I21" s="190">
        <v>0.243</v>
      </c>
      <c r="J21" s="190">
        <v>0.23</v>
      </c>
      <c r="K21" s="95"/>
    </row>
    <row r="22" spans="1:11" s="105" customFormat="1" ht="11.25" customHeight="1">
      <c r="A22" s="99" t="s">
        <v>18</v>
      </c>
      <c r="B22" s="100"/>
      <c r="C22" s="101">
        <v>900</v>
      </c>
      <c r="D22" s="101">
        <v>858</v>
      </c>
      <c r="E22" s="101">
        <v>838</v>
      </c>
      <c r="F22" s="102">
        <f>IF(D22&gt;0,100*E22/D22,0)</f>
        <v>97.66899766899768</v>
      </c>
      <c r="G22" s="103"/>
      <c r="H22" s="191">
        <v>30.539</v>
      </c>
      <c r="I22" s="192">
        <v>25.256999999999998</v>
      </c>
      <c r="J22" s="192">
        <v>31.28</v>
      </c>
      <c r="K22" s="104">
        <f>IF(I22&gt;0,100*J22/I22,0)</f>
        <v>123.84685433741141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321</v>
      </c>
      <c r="D24" s="101">
        <v>256</v>
      </c>
      <c r="E24" s="101">
        <v>170</v>
      </c>
      <c r="F24" s="102">
        <f>IF(D24&gt;0,100*E24/D24,0)</f>
        <v>66.40625</v>
      </c>
      <c r="G24" s="103"/>
      <c r="H24" s="191">
        <v>6.393</v>
      </c>
      <c r="I24" s="192">
        <v>5.55</v>
      </c>
      <c r="J24" s="192">
        <v>3.579</v>
      </c>
      <c r="K24" s="104">
        <f>IF(I24&gt;0,100*J24/I24,0)</f>
        <v>64.4864864864865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478</v>
      </c>
      <c r="D26" s="101">
        <v>410</v>
      </c>
      <c r="E26" s="101">
        <v>400</v>
      </c>
      <c r="F26" s="102">
        <f>IF(D26&gt;0,100*E26/D26,0)</f>
        <v>97.5609756097561</v>
      </c>
      <c r="G26" s="103"/>
      <c r="H26" s="191">
        <v>24.918</v>
      </c>
      <c r="I26" s="192">
        <v>20.5</v>
      </c>
      <c r="J26" s="192">
        <v>20.5</v>
      </c>
      <c r="K26" s="104">
        <f>IF(I26&gt;0,100*J26/I26,0)</f>
        <v>100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>
        <v>235</v>
      </c>
      <c r="D29" s="93">
        <v>234</v>
      </c>
      <c r="E29" s="93">
        <v>229</v>
      </c>
      <c r="F29" s="94"/>
      <c r="G29" s="94"/>
      <c r="H29" s="190">
        <v>6.86</v>
      </c>
      <c r="I29" s="190">
        <v>4.552</v>
      </c>
      <c r="J29" s="190">
        <v>4.554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>
        <v>52</v>
      </c>
      <c r="F30" s="94"/>
      <c r="G30" s="94"/>
      <c r="H30" s="190"/>
      <c r="I30" s="190"/>
      <c r="J30" s="190">
        <v>1.275</v>
      </c>
      <c r="K30" s="95"/>
    </row>
    <row r="31" spans="1:11" s="105" customFormat="1" ht="11.25" customHeight="1">
      <c r="A31" s="106" t="s">
        <v>24</v>
      </c>
      <c r="B31" s="100"/>
      <c r="C31" s="101">
        <v>235</v>
      </c>
      <c r="D31" s="101">
        <v>234</v>
      </c>
      <c r="E31" s="101">
        <v>281</v>
      </c>
      <c r="F31" s="102">
        <f>IF(D31&gt;0,100*E31/D31,0)</f>
        <v>120.08547008547009</v>
      </c>
      <c r="G31" s="103"/>
      <c r="H31" s="191">
        <v>6.86</v>
      </c>
      <c r="I31" s="192">
        <v>4.552</v>
      </c>
      <c r="J31" s="192">
        <v>5.829000000000001</v>
      </c>
      <c r="K31" s="104">
        <f>IF(I31&gt;0,100*J31/I31,0)</f>
        <v>128.0536028119508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91</v>
      </c>
      <c r="D33" s="93">
        <v>90</v>
      </c>
      <c r="E33" s="93">
        <v>50</v>
      </c>
      <c r="F33" s="94"/>
      <c r="G33" s="94"/>
      <c r="H33" s="190">
        <v>1.544</v>
      </c>
      <c r="I33" s="190">
        <v>1.527</v>
      </c>
      <c r="J33" s="190">
        <v>1.1</v>
      </c>
      <c r="K33" s="95"/>
    </row>
    <row r="34" spans="1:11" s="96" customFormat="1" ht="11.25" customHeight="1">
      <c r="A34" s="98" t="s">
        <v>26</v>
      </c>
      <c r="B34" s="92"/>
      <c r="C34" s="93">
        <v>73</v>
      </c>
      <c r="D34" s="93">
        <v>56</v>
      </c>
      <c r="E34" s="93">
        <v>93</v>
      </c>
      <c r="F34" s="94"/>
      <c r="G34" s="94"/>
      <c r="H34" s="190">
        <v>1.42</v>
      </c>
      <c r="I34" s="190">
        <v>1.18</v>
      </c>
      <c r="J34" s="190">
        <v>1.95</v>
      </c>
      <c r="K34" s="95"/>
    </row>
    <row r="35" spans="1:11" s="96" customFormat="1" ht="11.25" customHeight="1">
      <c r="A35" s="98" t="s">
        <v>27</v>
      </c>
      <c r="B35" s="92"/>
      <c r="C35" s="93">
        <v>62</v>
      </c>
      <c r="D35" s="93">
        <v>65</v>
      </c>
      <c r="E35" s="93">
        <v>10</v>
      </c>
      <c r="F35" s="94"/>
      <c r="G35" s="94"/>
      <c r="H35" s="190">
        <v>1.26</v>
      </c>
      <c r="I35" s="190">
        <v>1.235</v>
      </c>
      <c r="J35" s="190">
        <v>0.19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/>
      <c r="I36" s="190"/>
      <c r="J36" s="190"/>
      <c r="K36" s="95"/>
    </row>
    <row r="37" spans="1:11" s="105" customFormat="1" ht="11.25" customHeight="1">
      <c r="A37" s="99" t="s">
        <v>29</v>
      </c>
      <c r="B37" s="100"/>
      <c r="C37" s="101">
        <v>226</v>
      </c>
      <c r="D37" s="101">
        <v>211</v>
      </c>
      <c r="E37" s="101">
        <v>153</v>
      </c>
      <c r="F37" s="102">
        <f>IF(D37&gt;0,100*E37/D37,0)</f>
        <v>72.51184834123222</v>
      </c>
      <c r="G37" s="103"/>
      <c r="H37" s="191">
        <v>4.224</v>
      </c>
      <c r="I37" s="192">
        <v>3.942</v>
      </c>
      <c r="J37" s="192">
        <v>3.2399999999999998</v>
      </c>
      <c r="K37" s="104">
        <f>IF(I37&gt;0,100*J37/I37,0)</f>
        <v>82.1917808219178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208</v>
      </c>
      <c r="D39" s="101">
        <v>208</v>
      </c>
      <c r="E39" s="101">
        <v>270</v>
      </c>
      <c r="F39" s="102">
        <f>IF(D39&gt;0,100*E39/D39,0)</f>
        <v>129.80769230769232</v>
      </c>
      <c r="G39" s="103"/>
      <c r="H39" s="191">
        <v>4.777</v>
      </c>
      <c r="I39" s="192">
        <v>4.75</v>
      </c>
      <c r="J39" s="192">
        <v>8.3</v>
      </c>
      <c r="K39" s="104">
        <f>IF(I39&gt;0,100*J39/I39,0)</f>
        <v>174.73684210526318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>
        <v>1005</v>
      </c>
      <c r="D41" s="93">
        <v>1038</v>
      </c>
      <c r="E41" s="93">
        <v>1050</v>
      </c>
      <c r="F41" s="94"/>
      <c r="G41" s="94"/>
      <c r="H41" s="190">
        <v>59.883</v>
      </c>
      <c r="I41" s="190">
        <v>54.495</v>
      </c>
      <c r="J41" s="190">
        <v>52.08</v>
      </c>
      <c r="K41" s="95"/>
    </row>
    <row r="42" spans="1:11" s="96" customFormat="1" ht="11.25" customHeight="1">
      <c r="A42" s="98" t="s">
        <v>32</v>
      </c>
      <c r="B42" s="92"/>
      <c r="C42" s="93">
        <v>1588</v>
      </c>
      <c r="D42" s="93">
        <v>1578</v>
      </c>
      <c r="E42" s="93">
        <v>1556</v>
      </c>
      <c r="F42" s="94"/>
      <c r="G42" s="94"/>
      <c r="H42" s="190">
        <v>55.58</v>
      </c>
      <c r="I42" s="190">
        <v>59.964</v>
      </c>
      <c r="J42" s="190">
        <v>59.128</v>
      </c>
      <c r="K42" s="95"/>
    </row>
    <row r="43" spans="1:11" s="96" customFormat="1" ht="11.25" customHeight="1">
      <c r="A43" s="98" t="s">
        <v>33</v>
      </c>
      <c r="B43" s="92"/>
      <c r="C43" s="93">
        <v>1700</v>
      </c>
      <c r="D43" s="93">
        <v>1481</v>
      </c>
      <c r="E43" s="93">
        <v>1550</v>
      </c>
      <c r="F43" s="94"/>
      <c r="G43" s="94"/>
      <c r="H43" s="190">
        <v>82.45</v>
      </c>
      <c r="I43" s="190">
        <v>62.202</v>
      </c>
      <c r="J43" s="190">
        <v>58.9</v>
      </c>
      <c r="K43" s="95"/>
    </row>
    <row r="44" spans="1:11" s="96" customFormat="1" ht="11.25" customHeight="1">
      <c r="A44" s="98" t="s">
        <v>34</v>
      </c>
      <c r="B44" s="92"/>
      <c r="C44" s="93">
        <v>944</v>
      </c>
      <c r="D44" s="93">
        <v>971</v>
      </c>
      <c r="E44" s="93">
        <v>905</v>
      </c>
      <c r="F44" s="94"/>
      <c r="G44" s="94"/>
      <c r="H44" s="190">
        <v>40.831</v>
      </c>
      <c r="I44" s="190">
        <v>39.847</v>
      </c>
      <c r="J44" s="190">
        <v>35.835</v>
      </c>
      <c r="K44" s="95"/>
    </row>
    <row r="45" spans="1:11" s="96" customFormat="1" ht="11.25" customHeight="1">
      <c r="A45" s="98" t="s">
        <v>35</v>
      </c>
      <c r="B45" s="92"/>
      <c r="C45" s="93">
        <v>3600</v>
      </c>
      <c r="D45" s="93">
        <v>1700</v>
      </c>
      <c r="E45" s="93">
        <v>2451</v>
      </c>
      <c r="F45" s="94"/>
      <c r="G45" s="94"/>
      <c r="H45" s="190">
        <v>156.6</v>
      </c>
      <c r="I45" s="190">
        <v>81.6</v>
      </c>
      <c r="J45" s="190">
        <v>98.04</v>
      </c>
      <c r="K45" s="95"/>
    </row>
    <row r="46" spans="1:11" s="96" customFormat="1" ht="11.25" customHeight="1">
      <c r="A46" s="98" t="s">
        <v>36</v>
      </c>
      <c r="B46" s="92"/>
      <c r="C46" s="93">
        <v>1786</v>
      </c>
      <c r="D46" s="93">
        <v>1630</v>
      </c>
      <c r="E46" s="93">
        <v>1728</v>
      </c>
      <c r="F46" s="94"/>
      <c r="G46" s="94"/>
      <c r="H46" s="190">
        <v>97.33</v>
      </c>
      <c r="I46" s="190">
        <v>65.2</v>
      </c>
      <c r="J46" s="190">
        <v>73.44</v>
      </c>
      <c r="K46" s="95"/>
    </row>
    <row r="47" spans="1:11" s="96" customFormat="1" ht="11.25" customHeight="1">
      <c r="A47" s="98" t="s">
        <v>37</v>
      </c>
      <c r="B47" s="92"/>
      <c r="C47" s="93">
        <v>518</v>
      </c>
      <c r="D47" s="93">
        <v>457</v>
      </c>
      <c r="E47" s="93">
        <v>441</v>
      </c>
      <c r="F47" s="94"/>
      <c r="G47" s="94"/>
      <c r="H47" s="190">
        <v>20.72</v>
      </c>
      <c r="I47" s="190">
        <v>17.138</v>
      </c>
      <c r="J47" s="190">
        <v>18.081</v>
      </c>
      <c r="K47" s="95"/>
    </row>
    <row r="48" spans="1:11" s="96" customFormat="1" ht="11.25" customHeight="1">
      <c r="A48" s="98" t="s">
        <v>38</v>
      </c>
      <c r="B48" s="92"/>
      <c r="C48" s="93">
        <v>4054</v>
      </c>
      <c r="D48" s="93">
        <v>3593</v>
      </c>
      <c r="E48" s="93">
        <v>3911</v>
      </c>
      <c r="F48" s="94"/>
      <c r="G48" s="94"/>
      <c r="H48" s="190">
        <v>219.561</v>
      </c>
      <c r="I48" s="190">
        <v>168.871</v>
      </c>
      <c r="J48" s="190">
        <v>170.52</v>
      </c>
      <c r="K48" s="95"/>
    </row>
    <row r="49" spans="1:11" s="96" customFormat="1" ht="11.25" customHeight="1">
      <c r="A49" s="98" t="s">
        <v>39</v>
      </c>
      <c r="B49" s="92"/>
      <c r="C49" s="93">
        <v>547</v>
      </c>
      <c r="D49" s="93">
        <v>500</v>
      </c>
      <c r="E49" s="93">
        <v>700</v>
      </c>
      <c r="F49" s="94"/>
      <c r="G49" s="94"/>
      <c r="H49" s="190">
        <v>26.91</v>
      </c>
      <c r="I49" s="190">
        <v>25</v>
      </c>
      <c r="J49" s="190">
        <v>42</v>
      </c>
      <c r="K49" s="95"/>
    </row>
    <row r="50" spans="1:11" s="105" customFormat="1" ht="11.25" customHeight="1">
      <c r="A50" s="106" t="s">
        <v>40</v>
      </c>
      <c r="B50" s="100"/>
      <c r="C50" s="101">
        <v>15742</v>
      </c>
      <c r="D50" s="101">
        <v>12948</v>
      </c>
      <c r="E50" s="101">
        <v>14292</v>
      </c>
      <c r="F50" s="102">
        <f>IF(D50&gt;0,100*E50/D50,0)</f>
        <v>110.37998146431882</v>
      </c>
      <c r="G50" s="103"/>
      <c r="H50" s="191">
        <v>759.865</v>
      </c>
      <c r="I50" s="192">
        <v>574.317</v>
      </c>
      <c r="J50" s="192">
        <v>608.024</v>
      </c>
      <c r="K50" s="104">
        <f>IF(I50&gt;0,100*J50/I50,0)</f>
        <v>105.86905837716802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28</v>
      </c>
      <c r="D52" s="101">
        <v>31</v>
      </c>
      <c r="E52" s="101">
        <v>31</v>
      </c>
      <c r="F52" s="102">
        <f>IF(D52&gt;0,100*E52/D52,0)</f>
        <v>100</v>
      </c>
      <c r="G52" s="103"/>
      <c r="H52" s="191">
        <v>0.656</v>
      </c>
      <c r="I52" s="192">
        <v>0.725</v>
      </c>
      <c r="J52" s="192">
        <v>0.725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270</v>
      </c>
      <c r="D54" s="93">
        <v>200</v>
      </c>
      <c r="E54" s="93">
        <v>300</v>
      </c>
      <c r="F54" s="94"/>
      <c r="G54" s="94"/>
      <c r="H54" s="190">
        <v>7.83</v>
      </c>
      <c r="I54" s="190">
        <v>5.6</v>
      </c>
      <c r="J54" s="190">
        <v>9</v>
      </c>
      <c r="K54" s="95"/>
    </row>
    <row r="55" spans="1:11" s="96" customFormat="1" ht="11.25" customHeight="1">
      <c r="A55" s="98" t="s">
        <v>43</v>
      </c>
      <c r="B55" s="92"/>
      <c r="C55" s="93">
        <v>286</v>
      </c>
      <c r="D55" s="93">
        <v>301</v>
      </c>
      <c r="E55" s="93">
        <v>291</v>
      </c>
      <c r="F55" s="94"/>
      <c r="G55" s="94"/>
      <c r="H55" s="190">
        <v>8.58</v>
      </c>
      <c r="I55" s="190">
        <v>9.03</v>
      </c>
      <c r="J55" s="190">
        <v>8.73</v>
      </c>
      <c r="K55" s="95"/>
    </row>
    <row r="56" spans="1:11" s="96" customFormat="1" ht="11.25" customHeight="1">
      <c r="A56" s="98" t="s">
        <v>44</v>
      </c>
      <c r="B56" s="92"/>
      <c r="C56" s="93">
        <v>80</v>
      </c>
      <c r="D56" s="93">
        <v>90</v>
      </c>
      <c r="E56" s="93">
        <v>112</v>
      </c>
      <c r="F56" s="94"/>
      <c r="G56" s="94"/>
      <c r="H56" s="190">
        <v>1.059</v>
      </c>
      <c r="I56" s="190">
        <v>1.1</v>
      </c>
      <c r="J56" s="190">
        <v>1.2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>
        <v>194</v>
      </c>
      <c r="D58" s="93">
        <v>134</v>
      </c>
      <c r="E58" s="93">
        <v>203</v>
      </c>
      <c r="F58" s="94"/>
      <c r="G58" s="94"/>
      <c r="H58" s="190">
        <v>3.996</v>
      </c>
      <c r="I58" s="190">
        <v>2.881</v>
      </c>
      <c r="J58" s="190">
        <v>6.15</v>
      </c>
      <c r="K58" s="95"/>
    </row>
    <row r="59" spans="1:11" s="105" customFormat="1" ht="11.25" customHeight="1">
      <c r="A59" s="99" t="s">
        <v>47</v>
      </c>
      <c r="B59" s="100"/>
      <c r="C59" s="101">
        <v>830</v>
      </c>
      <c r="D59" s="101">
        <v>725</v>
      </c>
      <c r="E59" s="101">
        <v>906</v>
      </c>
      <c r="F59" s="102">
        <f>IF(D59&gt;0,100*E59/D59,0)</f>
        <v>124.96551724137932</v>
      </c>
      <c r="G59" s="103"/>
      <c r="H59" s="191">
        <v>21.465</v>
      </c>
      <c r="I59" s="192">
        <v>18.610999999999997</v>
      </c>
      <c r="J59" s="192">
        <v>25.08</v>
      </c>
      <c r="K59" s="104">
        <f>IF(I59&gt;0,100*J59/I59,0)</f>
        <v>134.7590134866477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274</v>
      </c>
      <c r="D61" s="93">
        <v>150</v>
      </c>
      <c r="E61" s="93">
        <v>250</v>
      </c>
      <c r="F61" s="94"/>
      <c r="G61" s="94"/>
      <c r="H61" s="190">
        <v>6.028</v>
      </c>
      <c r="I61" s="190">
        <v>3.3</v>
      </c>
      <c r="J61" s="190">
        <v>6.25</v>
      </c>
      <c r="K61" s="95"/>
    </row>
    <row r="62" spans="1:11" s="96" customFormat="1" ht="11.25" customHeight="1">
      <c r="A62" s="98" t="s">
        <v>49</v>
      </c>
      <c r="B62" s="92"/>
      <c r="C62" s="93">
        <v>144</v>
      </c>
      <c r="D62" s="93">
        <v>107</v>
      </c>
      <c r="E62" s="93">
        <v>102</v>
      </c>
      <c r="F62" s="94"/>
      <c r="G62" s="94"/>
      <c r="H62" s="190">
        <v>1.632</v>
      </c>
      <c r="I62" s="190">
        <v>1.3</v>
      </c>
      <c r="J62" s="190">
        <v>1.168</v>
      </c>
      <c r="K62" s="95"/>
    </row>
    <row r="63" spans="1:11" s="96" customFormat="1" ht="11.25" customHeight="1">
      <c r="A63" s="98" t="s">
        <v>50</v>
      </c>
      <c r="B63" s="92"/>
      <c r="C63" s="93">
        <v>67</v>
      </c>
      <c r="D63" s="93">
        <v>74</v>
      </c>
      <c r="E63" s="93">
        <v>87</v>
      </c>
      <c r="F63" s="94"/>
      <c r="G63" s="94"/>
      <c r="H63" s="190">
        <v>2.804</v>
      </c>
      <c r="I63" s="190">
        <v>2.706</v>
      </c>
      <c r="J63" s="190">
        <v>1.566</v>
      </c>
      <c r="K63" s="95"/>
    </row>
    <row r="64" spans="1:11" s="105" customFormat="1" ht="11.25" customHeight="1">
      <c r="A64" s="99" t="s">
        <v>51</v>
      </c>
      <c r="B64" s="100"/>
      <c r="C64" s="101">
        <v>485</v>
      </c>
      <c r="D64" s="101">
        <v>331</v>
      </c>
      <c r="E64" s="101">
        <v>439</v>
      </c>
      <c r="F64" s="102">
        <f>IF(D64&gt;0,100*E64/D64,0)</f>
        <v>132.62839879154077</v>
      </c>
      <c r="G64" s="103"/>
      <c r="H64" s="191">
        <v>10.463999999999999</v>
      </c>
      <c r="I64" s="192">
        <v>7.305999999999999</v>
      </c>
      <c r="J64" s="192">
        <v>8.984</v>
      </c>
      <c r="K64" s="104">
        <f>IF(I64&gt;0,100*J64/I64,0)</f>
        <v>122.9674240350397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381</v>
      </c>
      <c r="D66" s="101">
        <v>305</v>
      </c>
      <c r="E66" s="101">
        <v>298</v>
      </c>
      <c r="F66" s="102">
        <f>IF(D66&gt;0,100*E66/D66,0)</f>
        <v>97.70491803278688</v>
      </c>
      <c r="G66" s="103"/>
      <c r="H66" s="191">
        <v>10.025</v>
      </c>
      <c r="I66" s="192">
        <v>5.49</v>
      </c>
      <c r="J66" s="192">
        <v>6.2</v>
      </c>
      <c r="K66" s="104">
        <f>IF(I66&gt;0,100*J66/I66,0)</f>
        <v>112.93260473588342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81</v>
      </c>
      <c r="D72" s="93">
        <v>77</v>
      </c>
      <c r="E72" s="93">
        <v>77</v>
      </c>
      <c r="F72" s="94"/>
      <c r="G72" s="94"/>
      <c r="H72" s="190">
        <v>1.538</v>
      </c>
      <c r="I72" s="190">
        <v>1.713</v>
      </c>
      <c r="J72" s="190">
        <v>1.713</v>
      </c>
      <c r="K72" s="95"/>
    </row>
    <row r="73" spans="1:11" s="96" customFormat="1" ht="11.25" customHeight="1">
      <c r="A73" s="98" t="s">
        <v>57</v>
      </c>
      <c r="B73" s="92"/>
      <c r="C73" s="93">
        <v>218</v>
      </c>
      <c r="D73" s="93">
        <v>305</v>
      </c>
      <c r="E73" s="93">
        <v>300</v>
      </c>
      <c r="F73" s="94"/>
      <c r="G73" s="94"/>
      <c r="H73" s="190">
        <v>4.122</v>
      </c>
      <c r="I73" s="190">
        <v>7.69</v>
      </c>
      <c r="J73" s="190">
        <v>7.2</v>
      </c>
      <c r="K73" s="95"/>
    </row>
    <row r="74" spans="1:11" s="96" customFormat="1" ht="11.25" customHeight="1">
      <c r="A74" s="98" t="s">
        <v>58</v>
      </c>
      <c r="B74" s="92"/>
      <c r="C74" s="93">
        <v>70</v>
      </c>
      <c r="D74" s="93">
        <v>70</v>
      </c>
      <c r="E74" s="93">
        <v>70</v>
      </c>
      <c r="F74" s="94"/>
      <c r="G74" s="94"/>
      <c r="H74" s="190">
        <v>2.45</v>
      </c>
      <c r="I74" s="190">
        <v>2.45</v>
      </c>
      <c r="J74" s="190">
        <v>2.45</v>
      </c>
      <c r="K74" s="95"/>
    </row>
    <row r="75" spans="1:11" s="96" customFormat="1" ht="11.25" customHeight="1">
      <c r="A75" s="98" t="s">
        <v>59</v>
      </c>
      <c r="B75" s="92"/>
      <c r="C75" s="93">
        <v>130</v>
      </c>
      <c r="D75" s="93">
        <v>130</v>
      </c>
      <c r="E75" s="93">
        <v>92</v>
      </c>
      <c r="F75" s="94"/>
      <c r="G75" s="94"/>
      <c r="H75" s="190">
        <v>1.988</v>
      </c>
      <c r="I75" s="190">
        <v>1.988</v>
      </c>
      <c r="J75" s="190">
        <v>2.2525</v>
      </c>
      <c r="K75" s="95"/>
    </row>
    <row r="76" spans="1:11" s="96" customFormat="1" ht="11.25" customHeight="1">
      <c r="A76" s="98" t="s">
        <v>60</v>
      </c>
      <c r="B76" s="92"/>
      <c r="C76" s="93">
        <v>80</v>
      </c>
      <c r="D76" s="93">
        <v>80</v>
      </c>
      <c r="E76" s="93">
        <v>75</v>
      </c>
      <c r="F76" s="94"/>
      <c r="G76" s="94"/>
      <c r="H76" s="190">
        <v>1.92</v>
      </c>
      <c r="I76" s="190">
        <v>1.76</v>
      </c>
      <c r="J76" s="190">
        <v>2.25</v>
      </c>
      <c r="K76" s="95"/>
    </row>
    <row r="77" spans="1:11" s="96" customFormat="1" ht="11.25" customHeight="1">
      <c r="A77" s="98" t="s">
        <v>61</v>
      </c>
      <c r="B77" s="92"/>
      <c r="C77" s="93">
        <v>80</v>
      </c>
      <c r="D77" s="93">
        <v>80</v>
      </c>
      <c r="E77" s="93">
        <v>20</v>
      </c>
      <c r="F77" s="94"/>
      <c r="G77" s="94"/>
      <c r="H77" s="190">
        <v>1.682</v>
      </c>
      <c r="I77" s="190">
        <v>1.5</v>
      </c>
      <c r="J77" s="190">
        <v>0.4</v>
      </c>
      <c r="K77" s="95"/>
    </row>
    <row r="78" spans="1:11" s="96" customFormat="1" ht="11.25" customHeight="1">
      <c r="A78" s="98" t="s">
        <v>62</v>
      </c>
      <c r="B78" s="92"/>
      <c r="C78" s="93">
        <v>366</v>
      </c>
      <c r="D78" s="93">
        <v>350</v>
      </c>
      <c r="E78" s="93">
        <v>310</v>
      </c>
      <c r="F78" s="94"/>
      <c r="G78" s="94"/>
      <c r="H78" s="190">
        <v>6.344</v>
      </c>
      <c r="I78" s="190">
        <v>9.45</v>
      </c>
      <c r="J78" s="190">
        <v>7.75</v>
      </c>
      <c r="K78" s="95"/>
    </row>
    <row r="79" spans="1:11" s="96" customFormat="1" ht="11.25" customHeight="1">
      <c r="A79" s="98" t="s">
        <v>63</v>
      </c>
      <c r="B79" s="92"/>
      <c r="C79" s="93">
        <v>67</v>
      </c>
      <c r="D79" s="93">
        <v>100</v>
      </c>
      <c r="E79" s="93">
        <v>97</v>
      </c>
      <c r="F79" s="94"/>
      <c r="G79" s="94"/>
      <c r="H79" s="190">
        <v>1.273</v>
      </c>
      <c r="I79" s="190">
        <v>3</v>
      </c>
      <c r="J79" s="190">
        <v>2.756</v>
      </c>
      <c r="K79" s="95"/>
    </row>
    <row r="80" spans="1:11" s="105" customFormat="1" ht="11.25" customHeight="1">
      <c r="A80" s="106" t="s">
        <v>64</v>
      </c>
      <c r="B80" s="100"/>
      <c r="C80" s="101">
        <v>1092</v>
      </c>
      <c r="D80" s="101">
        <v>1192</v>
      </c>
      <c r="E80" s="101">
        <v>1041</v>
      </c>
      <c r="F80" s="102">
        <f>IF(D80&gt;0,100*E80/D80,0)</f>
        <v>87.33221476510067</v>
      </c>
      <c r="G80" s="103"/>
      <c r="H80" s="191">
        <v>21.317</v>
      </c>
      <c r="I80" s="192">
        <v>29.551</v>
      </c>
      <c r="J80" s="192">
        <v>26.7715</v>
      </c>
      <c r="K80" s="104">
        <f>IF(I80&gt;0,100*J80/I80,0)</f>
        <v>90.59422692971474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>
        <v>313</v>
      </c>
      <c r="D82" s="93">
        <v>314</v>
      </c>
      <c r="E82" s="93">
        <v>302</v>
      </c>
      <c r="F82" s="94"/>
      <c r="G82" s="94"/>
      <c r="H82" s="190">
        <v>4.436</v>
      </c>
      <c r="I82" s="190">
        <v>4.436</v>
      </c>
      <c r="J82" s="190">
        <v>4.077</v>
      </c>
      <c r="K82" s="95"/>
    </row>
    <row r="83" spans="1:11" s="96" customFormat="1" ht="11.25" customHeight="1">
      <c r="A83" s="98" t="s">
        <v>66</v>
      </c>
      <c r="B83" s="92"/>
      <c r="C83" s="93">
        <v>533</v>
      </c>
      <c r="D83" s="93">
        <v>533</v>
      </c>
      <c r="E83" s="93">
        <v>560</v>
      </c>
      <c r="F83" s="94"/>
      <c r="G83" s="94"/>
      <c r="H83" s="190">
        <v>9.921</v>
      </c>
      <c r="I83" s="190">
        <v>9.921</v>
      </c>
      <c r="J83" s="190">
        <v>9.6</v>
      </c>
      <c r="K83" s="95"/>
    </row>
    <row r="84" spans="1:11" s="105" customFormat="1" ht="11.25" customHeight="1">
      <c r="A84" s="99" t="s">
        <v>67</v>
      </c>
      <c r="B84" s="100"/>
      <c r="C84" s="101">
        <v>846</v>
      </c>
      <c r="D84" s="101">
        <v>847</v>
      </c>
      <c r="E84" s="101">
        <v>862</v>
      </c>
      <c r="F84" s="102">
        <f>IF(D84&gt;0,100*E84/D84,0)</f>
        <v>101.77095631641086</v>
      </c>
      <c r="G84" s="103"/>
      <c r="H84" s="191">
        <v>14.357</v>
      </c>
      <c r="I84" s="192">
        <v>14.357</v>
      </c>
      <c r="J84" s="192">
        <v>13.677</v>
      </c>
      <c r="K84" s="104">
        <f>IF(I84&gt;0,100*J84/I84,0)</f>
        <v>95.26363446402452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23388</v>
      </c>
      <c r="D87" s="116">
        <v>20049</v>
      </c>
      <c r="E87" s="116">
        <v>21560</v>
      </c>
      <c r="F87" s="117">
        <f>IF(D87&gt;0,100*E87/D87,0)</f>
        <v>107.53653548805427</v>
      </c>
      <c r="G87" s="103"/>
      <c r="H87" s="195">
        <v>949.5199999999999</v>
      </c>
      <c r="I87" s="196">
        <v>743.0740000000001</v>
      </c>
      <c r="J87" s="196">
        <v>790.7265000000001</v>
      </c>
      <c r="K87" s="117">
        <f>IF(I87&gt;0,100*J87/I87,0)</f>
        <v>106.41288754552036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70" zoomScaleNormal="70" zoomScaleSheetLayoutView="70" zoomScalePageLayoutView="0" workbookViewId="0" topLeftCell="A1">
      <selection activeCell="M74" sqref="M74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81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7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6017</v>
      </c>
      <c r="D9" s="93">
        <v>6022</v>
      </c>
      <c r="E9" s="93">
        <v>6023</v>
      </c>
      <c r="F9" s="94"/>
      <c r="G9" s="94"/>
      <c r="H9" s="190">
        <v>129.80700000000002</v>
      </c>
      <c r="I9" s="190">
        <v>130.252</v>
      </c>
      <c r="J9" s="190">
        <v>129.996</v>
      </c>
      <c r="K9" s="95"/>
    </row>
    <row r="10" spans="1:11" s="96" customFormat="1" ht="11.25" customHeight="1">
      <c r="A10" s="98" t="s">
        <v>9</v>
      </c>
      <c r="B10" s="92"/>
      <c r="C10" s="93">
        <v>4201</v>
      </c>
      <c r="D10" s="93">
        <v>4212</v>
      </c>
      <c r="E10" s="93">
        <v>4211</v>
      </c>
      <c r="F10" s="94"/>
      <c r="G10" s="94"/>
      <c r="H10" s="190">
        <v>84.809</v>
      </c>
      <c r="I10" s="190">
        <v>85.02</v>
      </c>
      <c r="J10" s="190">
        <v>80.344</v>
      </c>
      <c r="K10" s="95"/>
    </row>
    <row r="11" spans="1:11" s="96" customFormat="1" ht="11.25" customHeight="1">
      <c r="A11" s="91" t="s">
        <v>10</v>
      </c>
      <c r="B11" s="92"/>
      <c r="C11" s="93">
        <v>6882</v>
      </c>
      <c r="D11" s="93">
        <v>6882</v>
      </c>
      <c r="E11" s="93">
        <v>6880</v>
      </c>
      <c r="F11" s="94"/>
      <c r="G11" s="94"/>
      <c r="H11" s="190">
        <v>249.303</v>
      </c>
      <c r="I11" s="190">
        <v>171.19</v>
      </c>
      <c r="J11" s="190">
        <v>171.081</v>
      </c>
      <c r="K11" s="95"/>
    </row>
    <row r="12" spans="1:11" s="96" customFormat="1" ht="11.25" customHeight="1">
      <c r="A12" s="98" t="s">
        <v>11</v>
      </c>
      <c r="B12" s="92"/>
      <c r="C12" s="93">
        <v>3159</v>
      </c>
      <c r="D12" s="93">
        <v>3157</v>
      </c>
      <c r="E12" s="93">
        <v>3158</v>
      </c>
      <c r="F12" s="94"/>
      <c r="G12" s="94"/>
      <c r="H12" s="190">
        <v>71.247</v>
      </c>
      <c r="I12" s="190">
        <v>71.179</v>
      </c>
      <c r="J12" s="190">
        <v>59.7125</v>
      </c>
      <c r="K12" s="95"/>
    </row>
    <row r="13" spans="1:11" s="105" customFormat="1" ht="11.25" customHeight="1">
      <c r="A13" s="99" t="s">
        <v>12</v>
      </c>
      <c r="B13" s="100"/>
      <c r="C13" s="101">
        <v>20259</v>
      </c>
      <c r="D13" s="101">
        <v>20273</v>
      </c>
      <c r="E13" s="101">
        <v>20272</v>
      </c>
      <c r="F13" s="102">
        <f>IF(D13&gt;0,100*E13/D13,0)</f>
        <v>99.99506733093277</v>
      </c>
      <c r="G13" s="103"/>
      <c r="H13" s="191">
        <v>535.1659999999999</v>
      </c>
      <c r="I13" s="192">
        <v>457.64099999999996</v>
      </c>
      <c r="J13" s="192">
        <v>441.13349999999997</v>
      </c>
      <c r="K13" s="104">
        <f>IF(I13&gt;0,100*J13/I13,0)</f>
        <v>96.39291497046813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>
        <v>1010</v>
      </c>
      <c r="D15" s="101">
        <v>1010</v>
      </c>
      <c r="E15" s="101">
        <v>900</v>
      </c>
      <c r="F15" s="102">
        <f>IF(D15&gt;0,100*E15/D15,0)</f>
        <v>89.10891089108911</v>
      </c>
      <c r="G15" s="103"/>
      <c r="H15" s="191">
        <v>22.22</v>
      </c>
      <c r="I15" s="192">
        <v>22.22</v>
      </c>
      <c r="J15" s="192">
        <v>16</v>
      </c>
      <c r="K15" s="104">
        <f>IF(I15&gt;0,100*J15/I15,0)</f>
        <v>72.007200720072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>
        <v>280</v>
      </c>
      <c r="D17" s="101">
        <v>142</v>
      </c>
      <c r="E17" s="101">
        <v>200</v>
      </c>
      <c r="F17" s="102">
        <f>IF(D17&gt;0,100*E17/D17,0)</f>
        <v>140.8450704225352</v>
      </c>
      <c r="G17" s="103"/>
      <c r="H17" s="191">
        <v>7</v>
      </c>
      <c r="I17" s="192">
        <v>2.272</v>
      </c>
      <c r="J17" s="192">
        <v>3.2</v>
      </c>
      <c r="K17" s="104">
        <f>IF(I17&gt;0,100*J17/I17,0)</f>
        <v>140.84507042253523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>
        <v>1275</v>
      </c>
      <c r="D19" s="93">
        <v>1233</v>
      </c>
      <c r="E19" s="93">
        <v>1183</v>
      </c>
      <c r="F19" s="94"/>
      <c r="G19" s="94"/>
      <c r="H19" s="190">
        <v>44.214</v>
      </c>
      <c r="I19" s="190">
        <v>41.184</v>
      </c>
      <c r="J19" s="190">
        <v>45.96</v>
      </c>
      <c r="K19" s="95"/>
    </row>
    <row r="20" spans="1:11" s="96" customFormat="1" ht="11.25" customHeight="1">
      <c r="A20" s="98" t="s">
        <v>16</v>
      </c>
      <c r="B20" s="92"/>
      <c r="C20" s="93">
        <v>165</v>
      </c>
      <c r="D20" s="93">
        <v>165</v>
      </c>
      <c r="E20" s="93">
        <v>165</v>
      </c>
      <c r="F20" s="94"/>
      <c r="G20" s="94"/>
      <c r="H20" s="190">
        <v>3.645</v>
      </c>
      <c r="I20" s="190">
        <v>4.016</v>
      </c>
      <c r="J20" s="190">
        <v>3.673</v>
      </c>
      <c r="K20" s="95"/>
    </row>
    <row r="21" spans="1:11" s="96" customFormat="1" ht="11.25" customHeight="1">
      <c r="A21" s="98" t="s">
        <v>17</v>
      </c>
      <c r="B21" s="92"/>
      <c r="C21" s="93">
        <v>210</v>
      </c>
      <c r="D21" s="93">
        <v>210</v>
      </c>
      <c r="E21" s="93">
        <v>210</v>
      </c>
      <c r="F21" s="94"/>
      <c r="G21" s="94"/>
      <c r="H21" s="190">
        <v>4.69</v>
      </c>
      <c r="I21" s="190">
        <v>5.027</v>
      </c>
      <c r="J21" s="190">
        <v>4.946</v>
      </c>
      <c r="K21" s="95"/>
    </row>
    <row r="22" spans="1:11" s="105" customFormat="1" ht="11.25" customHeight="1">
      <c r="A22" s="99" t="s">
        <v>18</v>
      </c>
      <c r="B22" s="100"/>
      <c r="C22" s="101">
        <v>1650</v>
      </c>
      <c r="D22" s="101">
        <v>1608</v>
      </c>
      <c r="E22" s="101">
        <v>1558</v>
      </c>
      <c r="F22" s="102">
        <f>IF(D22&gt;0,100*E22/D22,0)</f>
        <v>96.8905472636816</v>
      </c>
      <c r="G22" s="103"/>
      <c r="H22" s="191">
        <v>52.549</v>
      </c>
      <c r="I22" s="192">
        <v>50.227</v>
      </c>
      <c r="J22" s="192">
        <v>54.579</v>
      </c>
      <c r="K22" s="104">
        <f>IF(I22&gt;0,100*J22/I22,0)</f>
        <v>108.6646624325562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537</v>
      </c>
      <c r="D24" s="101">
        <v>442</v>
      </c>
      <c r="E24" s="101">
        <v>338</v>
      </c>
      <c r="F24" s="102">
        <f>IF(D24&gt;0,100*E24/D24,0)</f>
        <v>76.47058823529412</v>
      </c>
      <c r="G24" s="103"/>
      <c r="H24" s="191">
        <v>13.826</v>
      </c>
      <c r="I24" s="192">
        <v>11.731</v>
      </c>
      <c r="J24" s="192">
        <v>9.488</v>
      </c>
      <c r="K24" s="104">
        <f>IF(I24&gt;0,100*J24/I24,0)</f>
        <v>80.87972039894296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1528</v>
      </c>
      <c r="D26" s="101">
        <v>1260</v>
      </c>
      <c r="E26" s="101">
        <v>1220</v>
      </c>
      <c r="F26" s="102">
        <f>IF(D26&gt;0,100*E26/D26,0)</f>
        <v>96.82539682539682</v>
      </c>
      <c r="G26" s="103"/>
      <c r="H26" s="191">
        <v>74.62</v>
      </c>
      <c r="I26" s="192">
        <v>59.5</v>
      </c>
      <c r="J26" s="192">
        <v>57.5</v>
      </c>
      <c r="K26" s="104">
        <f>IF(I26&gt;0,100*J26/I26,0)</f>
        <v>96.63865546218487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>
        <v>65</v>
      </c>
      <c r="E28" s="93">
        <v>49</v>
      </c>
      <c r="F28" s="94"/>
      <c r="G28" s="94"/>
      <c r="H28" s="190"/>
      <c r="I28" s="190">
        <v>1.549</v>
      </c>
      <c r="J28" s="190">
        <v>1.687</v>
      </c>
      <c r="K28" s="95"/>
    </row>
    <row r="29" spans="1:11" s="96" customFormat="1" ht="11.25" customHeight="1">
      <c r="A29" s="98" t="s">
        <v>22</v>
      </c>
      <c r="B29" s="92"/>
      <c r="C29" s="93">
        <v>240</v>
      </c>
      <c r="D29" s="93">
        <v>239</v>
      </c>
      <c r="E29" s="93">
        <v>231</v>
      </c>
      <c r="F29" s="94"/>
      <c r="G29" s="94"/>
      <c r="H29" s="190">
        <v>6.9</v>
      </c>
      <c r="I29" s="190">
        <v>4.612</v>
      </c>
      <c r="J29" s="190">
        <v>4.566</v>
      </c>
      <c r="K29" s="95"/>
    </row>
    <row r="30" spans="1:11" s="96" customFormat="1" ht="11.25" customHeight="1">
      <c r="A30" s="98" t="s">
        <v>23</v>
      </c>
      <c r="B30" s="92"/>
      <c r="C30" s="93">
        <v>89</v>
      </c>
      <c r="D30" s="93">
        <v>290</v>
      </c>
      <c r="E30" s="93">
        <v>401</v>
      </c>
      <c r="F30" s="94"/>
      <c r="G30" s="94"/>
      <c r="H30" s="190">
        <v>3.454</v>
      </c>
      <c r="I30" s="190">
        <v>7.736</v>
      </c>
      <c r="J30" s="190">
        <v>10.63</v>
      </c>
      <c r="K30" s="95"/>
    </row>
    <row r="31" spans="1:11" s="105" customFormat="1" ht="11.25" customHeight="1">
      <c r="A31" s="106" t="s">
        <v>24</v>
      </c>
      <c r="B31" s="100"/>
      <c r="C31" s="101">
        <v>329</v>
      </c>
      <c r="D31" s="101">
        <v>594</v>
      </c>
      <c r="E31" s="101">
        <v>681</v>
      </c>
      <c r="F31" s="102">
        <f>IF(D31&gt;0,100*E31/D31,0)</f>
        <v>114.64646464646465</v>
      </c>
      <c r="G31" s="103"/>
      <c r="H31" s="191">
        <v>10.354000000000001</v>
      </c>
      <c r="I31" s="192">
        <v>13.896999999999998</v>
      </c>
      <c r="J31" s="192">
        <v>16.883000000000003</v>
      </c>
      <c r="K31" s="104">
        <f>IF(I31&gt;0,100*J31/I31,0)</f>
        <v>121.48665179535153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357</v>
      </c>
      <c r="D33" s="93">
        <v>315</v>
      </c>
      <c r="E33" s="93">
        <v>350</v>
      </c>
      <c r="F33" s="94"/>
      <c r="G33" s="94"/>
      <c r="H33" s="190">
        <v>6.640000000000001</v>
      </c>
      <c r="I33" s="190">
        <v>5.738</v>
      </c>
      <c r="J33" s="190">
        <v>6.7</v>
      </c>
      <c r="K33" s="95"/>
    </row>
    <row r="34" spans="1:11" s="96" customFormat="1" ht="11.25" customHeight="1">
      <c r="A34" s="98" t="s">
        <v>26</v>
      </c>
      <c r="B34" s="92"/>
      <c r="C34" s="93">
        <v>252</v>
      </c>
      <c r="D34" s="93">
        <v>187</v>
      </c>
      <c r="E34" s="93">
        <v>244</v>
      </c>
      <c r="F34" s="94"/>
      <c r="G34" s="94"/>
      <c r="H34" s="190">
        <v>6.652</v>
      </c>
      <c r="I34" s="190">
        <v>4.51</v>
      </c>
      <c r="J34" s="190">
        <v>6.25</v>
      </c>
      <c r="K34" s="95"/>
    </row>
    <row r="35" spans="1:11" s="96" customFormat="1" ht="11.25" customHeight="1">
      <c r="A35" s="98" t="s">
        <v>27</v>
      </c>
      <c r="B35" s="92"/>
      <c r="C35" s="93">
        <v>325</v>
      </c>
      <c r="D35" s="93">
        <v>325</v>
      </c>
      <c r="E35" s="93">
        <v>320</v>
      </c>
      <c r="F35" s="94"/>
      <c r="G35" s="94"/>
      <c r="H35" s="190">
        <v>7.728999999999999</v>
      </c>
      <c r="I35" s="190">
        <v>6.16</v>
      </c>
      <c r="J35" s="190">
        <v>6.065</v>
      </c>
      <c r="K35" s="95"/>
    </row>
    <row r="36" spans="1:11" s="96" customFormat="1" ht="11.25" customHeight="1">
      <c r="A36" s="98" t="s">
        <v>28</v>
      </c>
      <c r="B36" s="92"/>
      <c r="C36" s="93">
        <v>243</v>
      </c>
      <c r="D36" s="93">
        <v>243</v>
      </c>
      <c r="E36" s="93">
        <v>219</v>
      </c>
      <c r="F36" s="94"/>
      <c r="G36" s="94"/>
      <c r="H36" s="190">
        <v>4.86</v>
      </c>
      <c r="I36" s="190">
        <v>4.86</v>
      </c>
      <c r="J36" s="190">
        <v>4.38</v>
      </c>
      <c r="K36" s="95"/>
    </row>
    <row r="37" spans="1:11" s="105" customFormat="1" ht="11.25" customHeight="1">
      <c r="A37" s="99" t="s">
        <v>29</v>
      </c>
      <c r="B37" s="100"/>
      <c r="C37" s="101">
        <v>1177</v>
      </c>
      <c r="D37" s="101">
        <v>1070</v>
      </c>
      <c r="E37" s="101">
        <v>1133</v>
      </c>
      <c r="F37" s="102">
        <f>IF(D37&gt;0,100*E37/D37,0)</f>
        <v>105.88785046728972</v>
      </c>
      <c r="G37" s="103"/>
      <c r="H37" s="191">
        <v>25.881</v>
      </c>
      <c r="I37" s="192">
        <v>21.268</v>
      </c>
      <c r="J37" s="192">
        <v>23.395</v>
      </c>
      <c r="K37" s="104">
        <f>IF(I37&gt;0,100*J37/I37,0)</f>
        <v>110.00094037991349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1565</v>
      </c>
      <c r="D39" s="101">
        <v>1551</v>
      </c>
      <c r="E39" s="101">
        <v>1705</v>
      </c>
      <c r="F39" s="102">
        <f>IF(D39&gt;0,100*E39/D39,0)</f>
        <v>109.9290780141844</v>
      </c>
      <c r="G39" s="103"/>
      <c r="H39" s="191">
        <v>60.445</v>
      </c>
      <c r="I39" s="192">
        <v>60.29</v>
      </c>
      <c r="J39" s="192">
        <v>60.24</v>
      </c>
      <c r="K39" s="104">
        <f>IF(I39&gt;0,100*J39/I39,0)</f>
        <v>99.91706750704927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>
        <v>1263</v>
      </c>
      <c r="D41" s="93">
        <v>1291</v>
      </c>
      <c r="E41" s="93">
        <v>1338</v>
      </c>
      <c r="F41" s="94"/>
      <c r="G41" s="94"/>
      <c r="H41" s="190">
        <v>71.87700000000001</v>
      </c>
      <c r="I41" s="190">
        <v>65.025</v>
      </c>
      <c r="J41" s="190">
        <v>64.096</v>
      </c>
      <c r="K41" s="95"/>
    </row>
    <row r="42" spans="1:11" s="96" customFormat="1" ht="11.25" customHeight="1">
      <c r="A42" s="98" t="s">
        <v>32</v>
      </c>
      <c r="B42" s="92"/>
      <c r="C42" s="93">
        <v>2438</v>
      </c>
      <c r="D42" s="93">
        <v>2278</v>
      </c>
      <c r="E42" s="93">
        <v>2230</v>
      </c>
      <c r="F42" s="94"/>
      <c r="G42" s="94"/>
      <c r="H42" s="190">
        <v>87.88</v>
      </c>
      <c r="I42" s="190">
        <v>87.964</v>
      </c>
      <c r="J42" s="190">
        <v>86.088</v>
      </c>
      <c r="K42" s="95"/>
    </row>
    <row r="43" spans="1:11" s="96" customFormat="1" ht="11.25" customHeight="1">
      <c r="A43" s="98" t="s">
        <v>33</v>
      </c>
      <c r="B43" s="92"/>
      <c r="C43" s="93">
        <v>1760</v>
      </c>
      <c r="D43" s="93">
        <v>1530</v>
      </c>
      <c r="E43" s="93">
        <v>1600</v>
      </c>
      <c r="F43" s="94"/>
      <c r="G43" s="94"/>
      <c r="H43" s="190">
        <v>84.37</v>
      </c>
      <c r="I43" s="190">
        <v>63.77</v>
      </c>
      <c r="J43" s="190">
        <v>60.5</v>
      </c>
      <c r="K43" s="95"/>
    </row>
    <row r="44" spans="1:11" s="96" customFormat="1" ht="11.25" customHeight="1">
      <c r="A44" s="98" t="s">
        <v>34</v>
      </c>
      <c r="B44" s="92"/>
      <c r="C44" s="93">
        <v>944</v>
      </c>
      <c r="D44" s="93">
        <v>971</v>
      </c>
      <c r="E44" s="93">
        <v>905</v>
      </c>
      <c r="F44" s="94"/>
      <c r="G44" s="94"/>
      <c r="H44" s="190">
        <v>40.831</v>
      </c>
      <c r="I44" s="190">
        <v>39.847</v>
      </c>
      <c r="J44" s="190">
        <v>35.835</v>
      </c>
      <c r="K44" s="95"/>
    </row>
    <row r="45" spans="1:11" s="96" customFormat="1" ht="11.25" customHeight="1">
      <c r="A45" s="98" t="s">
        <v>35</v>
      </c>
      <c r="B45" s="92"/>
      <c r="C45" s="93">
        <v>4800</v>
      </c>
      <c r="D45" s="93">
        <v>4119</v>
      </c>
      <c r="E45" s="93">
        <v>4526</v>
      </c>
      <c r="F45" s="94"/>
      <c r="G45" s="94"/>
      <c r="H45" s="190">
        <v>208.8</v>
      </c>
      <c r="I45" s="190">
        <v>183.198</v>
      </c>
      <c r="J45" s="190">
        <v>186.228</v>
      </c>
      <c r="K45" s="95"/>
    </row>
    <row r="46" spans="1:11" s="96" customFormat="1" ht="11.25" customHeight="1">
      <c r="A46" s="98" t="s">
        <v>36</v>
      </c>
      <c r="B46" s="92"/>
      <c r="C46" s="93">
        <v>2286</v>
      </c>
      <c r="D46" s="93">
        <v>2130</v>
      </c>
      <c r="E46" s="93">
        <v>2178</v>
      </c>
      <c r="F46" s="94"/>
      <c r="G46" s="94"/>
      <c r="H46" s="190">
        <v>119.83</v>
      </c>
      <c r="I46" s="190">
        <v>87.7</v>
      </c>
      <c r="J46" s="190">
        <v>93.69</v>
      </c>
      <c r="K46" s="95"/>
    </row>
    <row r="47" spans="1:11" s="96" customFormat="1" ht="11.25" customHeight="1">
      <c r="A47" s="98" t="s">
        <v>37</v>
      </c>
      <c r="B47" s="92"/>
      <c r="C47" s="93">
        <v>518</v>
      </c>
      <c r="D47" s="93">
        <v>457</v>
      </c>
      <c r="E47" s="93">
        <v>441</v>
      </c>
      <c r="F47" s="94"/>
      <c r="G47" s="94"/>
      <c r="H47" s="190">
        <v>20.72</v>
      </c>
      <c r="I47" s="190">
        <v>17.138</v>
      </c>
      <c r="J47" s="190">
        <v>18.081</v>
      </c>
      <c r="K47" s="95"/>
    </row>
    <row r="48" spans="1:11" s="96" customFormat="1" ht="11.25" customHeight="1">
      <c r="A48" s="98" t="s">
        <v>38</v>
      </c>
      <c r="B48" s="92"/>
      <c r="C48" s="93">
        <v>5779</v>
      </c>
      <c r="D48" s="93">
        <v>5093</v>
      </c>
      <c r="E48" s="93">
        <v>5611</v>
      </c>
      <c r="F48" s="94"/>
      <c r="G48" s="94"/>
      <c r="H48" s="190">
        <v>297.18600000000004</v>
      </c>
      <c r="I48" s="190">
        <v>236.371</v>
      </c>
      <c r="J48" s="190">
        <v>249.23</v>
      </c>
      <c r="K48" s="95"/>
    </row>
    <row r="49" spans="1:11" s="96" customFormat="1" ht="11.25" customHeight="1">
      <c r="A49" s="98" t="s">
        <v>39</v>
      </c>
      <c r="B49" s="92"/>
      <c r="C49" s="93">
        <v>911</v>
      </c>
      <c r="D49" s="93">
        <v>958</v>
      </c>
      <c r="E49" s="93">
        <v>1050</v>
      </c>
      <c r="F49" s="94"/>
      <c r="G49" s="94"/>
      <c r="H49" s="190">
        <v>41.96</v>
      </c>
      <c r="I49" s="190">
        <v>47.9</v>
      </c>
      <c r="J49" s="190">
        <v>59.5</v>
      </c>
      <c r="K49" s="95"/>
    </row>
    <row r="50" spans="1:11" s="105" customFormat="1" ht="11.25" customHeight="1">
      <c r="A50" s="106" t="s">
        <v>40</v>
      </c>
      <c r="B50" s="100"/>
      <c r="C50" s="101">
        <v>20699</v>
      </c>
      <c r="D50" s="101">
        <v>18827</v>
      </c>
      <c r="E50" s="101">
        <v>19879</v>
      </c>
      <c r="F50" s="102">
        <f>IF(D50&gt;0,100*E50/D50,0)</f>
        <v>105.58771976416848</v>
      </c>
      <c r="G50" s="103"/>
      <c r="H50" s="191">
        <v>973.4540000000002</v>
      </c>
      <c r="I50" s="192">
        <v>828.913</v>
      </c>
      <c r="J50" s="192">
        <v>853.248</v>
      </c>
      <c r="K50" s="104">
        <f>IF(I50&gt;0,100*J50/I50,0)</f>
        <v>102.93577251171112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89</v>
      </c>
      <c r="D52" s="101">
        <v>100</v>
      </c>
      <c r="E52" s="101">
        <v>100</v>
      </c>
      <c r="F52" s="102">
        <f>IF(D52&gt;0,100*E52/D52,0)</f>
        <v>100</v>
      </c>
      <c r="G52" s="103"/>
      <c r="H52" s="191">
        <v>2.23</v>
      </c>
      <c r="I52" s="192">
        <v>2.464</v>
      </c>
      <c r="J52" s="192">
        <v>2.464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1270</v>
      </c>
      <c r="D54" s="93">
        <v>1085</v>
      </c>
      <c r="E54" s="93">
        <v>1175</v>
      </c>
      <c r="F54" s="94"/>
      <c r="G54" s="94"/>
      <c r="H54" s="190">
        <v>37.83</v>
      </c>
      <c r="I54" s="190">
        <v>31.708</v>
      </c>
      <c r="J54" s="190">
        <v>37</v>
      </c>
      <c r="K54" s="95"/>
    </row>
    <row r="55" spans="1:11" s="96" customFormat="1" ht="11.25" customHeight="1">
      <c r="A55" s="98" t="s">
        <v>43</v>
      </c>
      <c r="B55" s="92"/>
      <c r="C55" s="93">
        <v>462</v>
      </c>
      <c r="D55" s="93">
        <v>473</v>
      </c>
      <c r="E55" s="93">
        <v>452</v>
      </c>
      <c r="F55" s="94"/>
      <c r="G55" s="94"/>
      <c r="H55" s="190">
        <v>13.86</v>
      </c>
      <c r="I55" s="190">
        <v>14.19</v>
      </c>
      <c r="J55" s="190">
        <v>13.56</v>
      </c>
      <c r="K55" s="95"/>
    </row>
    <row r="56" spans="1:11" s="96" customFormat="1" ht="11.25" customHeight="1">
      <c r="A56" s="98" t="s">
        <v>44</v>
      </c>
      <c r="B56" s="92"/>
      <c r="C56" s="93">
        <v>139</v>
      </c>
      <c r="D56" s="93">
        <v>165</v>
      </c>
      <c r="E56" s="93">
        <v>162</v>
      </c>
      <c r="F56" s="94"/>
      <c r="G56" s="94"/>
      <c r="H56" s="190">
        <v>1.918</v>
      </c>
      <c r="I56" s="190">
        <v>2.038</v>
      </c>
      <c r="J56" s="190">
        <v>1.825</v>
      </c>
      <c r="K56" s="95"/>
    </row>
    <row r="57" spans="1:11" s="96" customFormat="1" ht="11.25" customHeight="1">
      <c r="A57" s="98" t="s">
        <v>45</v>
      </c>
      <c r="B57" s="92"/>
      <c r="C57" s="93">
        <v>11</v>
      </c>
      <c r="D57" s="93">
        <v>27</v>
      </c>
      <c r="E57" s="93">
        <v>70</v>
      </c>
      <c r="F57" s="94"/>
      <c r="G57" s="94"/>
      <c r="H57" s="190">
        <v>0.264</v>
      </c>
      <c r="I57" s="190">
        <v>0.648</v>
      </c>
      <c r="J57" s="190">
        <v>1.68</v>
      </c>
      <c r="K57" s="95"/>
    </row>
    <row r="58" spans="1:11" s="96" customFormat="1" ht="11.25" customHeight="1">
      <c r="A58" s="98" t="s">
        <v>46</v>
      </c>
      <c r="B58" s="92"/>
      <c r="C58" s="93">
        <v>512</v>
      </c>
      <c r="D58" s="93">
        <v>323</v>
      </c>
      <c r="E58" s="93">
        <v>403</v>
      </c>
      <c r="F58" s="94"/>
      <c r="G58" s="94"/>
      <c r="H58" s="190">
        <v>12.576</v>
      </c>
      <c r="I58" s="190">
        <v>8.041</v>
      </c>
      <c r="J58" s="190">
        <v>12.564</v>
      </c>
      <c r="K58" s="95"/>
    </row>
    <row r="59" spans="1:11" s="105" customFormat="1" ht="11.25" customHeight="1">
      <c r="A59" s="99" t="s">
        <v>47</v>
      </c>
      <c r="B59" s="100"/>
      <c r="C59" s="101">
        <v>2394</v>
      </c>
      <c r="D59" s="101">
        <v>2073</v>
      </c>
      <c r="E59" s="101">
        <v>2262</v>
      </c>
      <c r="F59" s="102">
        <f>IF(D59&gt;0,100*E59/D59,0)</f>
        <v>109.11722141823444</v>
      </c>
      <c r="G59" s="103"/>
      <c r="H59" s="191">
        <v>66.44800000000001</v>
      </c>
      <c r="I59" s="192">
        <v>56.625</v>
      </c>
      <c r="J59" s="192">
        <v>66.629</v>
      </c>
      <c r="K59" s="104">
        <f>IF(I59&gt;0,100*J59/I59,0)</f>
        <v>117.66710816777042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692</v>
      </c>
      <c r="D61" s="93">
        <v>570</v>
      </c>
      <c r="E61" s="93">
        <v>760</v>
      </c>
      <c r="F61" s="94"/>
      <c r="G61" s="94"/>
      <c r="H61" s="190">
        <v>17.314</v>
      </c>
      <c r="I61" s="190">
        <v>14.86</v>
      </c>
      <c r="J61" s="190">
        <v>19</v>
      </c>
      <c r="K61" s="95"/>
    </row>
    <row r="62" spans="1:11" s="96" customFormat="1" ht="11.25" customHeight="1">
      <c r="A62" s="98" t="s">
        <v>49</v>
      </c>
      <c r="B62" s="92"/>
      <c r="C62" s="93">
        <v>544</v>
      </c>
      <c r="D62" s="93">
        <v>452</v>
      </c>
      <c r="E62" s="93">
        <v>414</v>
      </c>
      <c r="F62" s="94"/>
      <c r="G62" s="94"/>
      <c r="H62" s="190">
        <v>9.706</v>
      </c>
      <c r="I62" s="190">
        <v>8.17</v>
      </c>
      <c r="J62" s="190">
        <v>9.084</v>
      </c>
      <c r="K62" s="95"/>
    </row>
    <row r="63" spans="1:11" s="96" customFormat="1" ht="11.25" customHeight="1">
      <c r="A63" s="98" t="s">
        <v>50</v>
      </c>
      <c r="B63" s="92"/>
      <c r="C63" s="93">
        <v>924</v>
      </c>
      <c r="D63" s="93">
        <v>1048</v>
      </c>
      <c r="E63" s="93">
        <v>1047</v>
      </c>
      <c r="F63" s="94"/>
      <c r="G63" s="94"/>
      <c r="H63" s="190">
        <v>34.026</v>
      </c>
      <c r="I63" s="190">
        <v>34.907</v>
      </c>
      <c r="J63" s="190">
        <v>40.774</v>
      </c>
      <c r="K63" s="95"/>
    </row>
    <row r="64" spans="1:11" s="105" customFormat="1" ht="11.25" customHeight="1">
      <c r="A64" s="99" t="s">
        <v>51</v>
      </c>
      <c r="B64" s="100"/>
      <c r="C64" s="101">
        <v>2160</v>
      </c>
      <c r="D64" s="101">
        <v>2070</v>
      </c>
      <c r="E64" s="101">
        <v>2221</v>
      </c>
      <c r="F64" s="102">
        <f>IF(D64&gt;0,100*E64/D64,0)</f>
        <v>107.29468599033817</v>
      </c>
      <c r="G64" s="103"/>
      <c r="H64" s="191">
        <v>61.04600000000001</v>
      </c>
      <c r="I64" s="192">
        <v>57.937</v>
      </c>
      <c r="J64" s="192">
        <v>68.858</v>
      </c>
      <c r="K64" s="104">
        <f>IF(I64&gt;0,100*J64/I64,0)</f>
        <v>118.84978511141414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5164</v>
      </c>
      <c r="D66" s="101">
        <v>4713</v>
      </c>
      <c r="E66" s="101">
        <v>5157</v>
      </c>
      <c r="F66" s="102">
        <f>IF(D66&gt;0,100*E66/D66,0)</f>
        <v>109.42075111394017</v>
      </c>
      <c r="G66" s="103"/>
      <c r="H66" s="191">
        <v>175.01700000000002</v>
      </c>
      <c r="I66" s="192">
        <v>159.698</v>
      </c>
      <c r="J66" s="192">
        <v>171.583</v>
      </c>
      <c r="K66" s="104">
        <f>IF(I66&gt;0,100*J66/I66,0)</f>
        <v>107.44217209983843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602</v>
      </c>
      <c r="D68" s="93">
        <v>580</v>
      </c>
      <c r="E68" s="93">
        <v>440</v>
      </c>
      <c r="F68" s="94"/>
      <c r="G68" s="94"/>
      <c r="H68" s="190">
        <v>24.389</v>
      </c>
      <c r="I68" s="190">
        <v>25</v>
      </c>
      <c r="J68" s="190">
        <v>16.5</v>
      </c>
      <c r="K68" s="95"/>
    </row>
    <row r="69" spans="1:11" s="96" customFormat="1" ht="11.25" customHeight="1">
      <c r="A69" s="98" t="s">
        <v>54</v>
      </c>
      <c r="B69" s="92"/>
      <c r="C69" s="93">
        <v>380</v>
      </c>
      <c r="D69" s="93">
        <v>300</v>
      </c>
      <c r="E69" s="93">
        <v>120</v>
      </c>
      <c r="F69" s="94"/>
      <c r="G69" s="94"/>
      <c r="H69" s="190">
        <v>14.524</v>
      </c>
      <c r="I69" s="190">
        <v>12</v>
      </c>
      <c r="J69" s="190">
        <v>4</v>
      </c>
      <c r="K69" s="95"/>
    </row>
    <row r="70" spans="1:11" s="105" customFormat="1" ht="11.25" customHeight="1">
      <c r="A70" s="99" t="s">
        <v>55</v>
      </c>
      <c r="B70" s="100"/>
      <c r="C70" s="101">
        <v>982</v>
      </c>
      <c r="D70" s="101">
        <v>880</v>
      </c>
      <c r="E70" s="101">
        <v>560</v>
      </c>
      <c r="F70" s="102">
        <f>IF(D70&gt;0,100*E70/D70,0)</f>
        <v>63.63636363636363</v>
      </c>
      <c r="G70" s="103"/>
      <c r="H70" s="191">
        <v>38.913</v>
      </c>
      <c r="I70" s="192">
        <v>37</v>
      </c>
      <c r="J70" s="192">
        <v>20.5</v>
      </c>
      <c r="K70" s="104">
        <f>IF(I70&gt;0,100*J70/I70,0)</f>
        <v>55.4054054054054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535</v>
      </c>
      <c r="D72" s="93">
        <v>510</v>
      </c>
      <c r="E72" s="93">
        <v>509</v>
      </c>
      <c r="F72" s="94"/>
      <c r="G72" s="94"/>
      <c r="H72" s="190">
        <v>12.015</v>
      </c>
      <c r="I72" s="190">
        <v>12.409</v>
      </c>
      <c r="J72" s="190">
        <v>12.267</v>
      </c>
      <c r="K72" s="95"/>
    </row>
    <row r="73" spans="1:11" s="96" customFormat="1" ht="11.25" customHeight="1">
      <c r="A73" s="98" t="s">
        <v>57</v>
      </c>
      <c r="B73" s="92"/>
      <c r="C73" s="93">
        <v>1741</v>
      </c>
      <c r="D73" s="93">
        <v>1811</v>
      </c>
      <c r="E73" s="93">
        <v>1840</v>
      </c>
      <c r="F73" s="94"/>
      <c r="G73" s="94"/>
      <c r="H73" s="190">
        <v>38.388</v>
      </c>
      <c r="I73" s="190">
        <v>40.542</v>
      </c>
      <c r="J73" s="190">
        <v>47</v>
      </c>
      <c r="K73" s="95"/>
    </row>
    <row r="74" spans="1:11" s="96" customFormat="1" ht="11.25" customHeight="1">
      <c r="A74" s="98" t="s">
        <v>58</v>
      </c>
      <c r="B74" s="92"/>
      <c r="C74" s="93">
        <v>695</v>
      </c>
      <c r="D74" s="93">
        <v>695</v>
      </c>
      <c r="E74" s="93">
        <v>555</v>
      </c>
      <c r="F74" s="94"/>
      <c r="G74" s="94"/>
      <c r="H74" s="190">
        <v>26.749999999999996</v>
      </c>
      <c r="I74" s="190">
        <v>26.75</v>
      </c>
      <c r="J74" s="190">
        <v>21.35</v>
      </c>
      <c r="K74" s="95"/>
    </row>
    <row r="75" spans="1:11" s="96" customFormat="1" ht="11.25" customHeight="1">
      <c r="A75" s="98" t="s">
        <v>59</v>
      </c>
      <c r="B75" s="92"/>
      <c r="C75" s="93">
        <v>1076</v>
      </c>
      <c r="D75" s="93">
        <v>1076</v>
      </c>
      <c r="E75" s="93">
        <v>914</v>
      </c>
      <c r="F75" s="94"/>
      <c r="G75" s="94"/>
      <c r="H75" s="190">
        <v>26.678</v>
      </c>
      <c r="I75" s="190">
        <v>26.678399000000002</v>
      </c>
      <c r="J75" s="190">
        <v>24.86665</v>
      </c>
      <c r="K75" s="95"/>
    </row>
    <row r="76" spans="1:11" s="96" customFormat="1" ht="11.25" customHeight="1">
      <c r="A76" s="98" t="s">
        <v>60</v>
      </c>
      <c r="B76" s="92"/>
      <c r="C76" s="93">
        <v>466</v>
      </c>
      <c r="D76" s="93">
        <v>560</v>
      </c>
      <c r="E76" s="93">
        <v>480</v>
      </c>
      <c r="F76" s="94"/>
      <c r="G76" s="94"/>
      <c r="H76" s="190">
        <v>14.031999999999998</v>
      </c>
      <c r="I76" s="190">
        <v>20.075</v>
      </c>
      <c r="J76" s="190">
        <v>15.672</v>
      </c>
      <c r="K76" s="95"/>
    </row>
    <row r="77" spans="1:11" s="96" customFormat="1" ht="11.25" customHeight="1">
      <c r="A77" s="98" t="s">
        <v>61</v>
      </c>
      <c r="B77" s="92"/>
      <c r="C77" s="93">
        <v>213</v>
      </c>
      <c r="D77" s="93">
        <v>212</v>
      </c>
      <c r="E77" s="93">
        <v>44</v>
      </c>
      <c r="F77" s="94"/>
      <c r="G77" s="94"/>
      <c r="H77" s="190">
        <v>4.628</v>
      </c>
      <c r="I77" s="190">
        <v>4.557</v>
      </c>
      <c r="J77" s="190">
        <v>0.928</v>
      </c>
      <c r="K77" s="95"/>
    </row>
    <row r="78" spans="1:11" s="96" customFormat="1" ht="11.25" customHeight="1">
      <c r="A78" s="98" t="s">
        <v>62</v>
      </c>
      <c r="B78" s="92"/>
      <c r="C78" s="93">
        <v>1529</v>
      </c>
      <c r="D78" s="93">
        <v>1296</v>
      </c>
      <c r="E78" s="93">
        <v>1315</v>
      </c>
      <c r="F78" s="94"/>
      <c r="G78" s="94"/>
      <c r="H78" s="190">
        <v>39.646</v>
      </c>
      <c r="I78" s="190">
        <v>35.943</v>
      </c>
      <c r="J78" s="190">
        <v>36.185</v>
      </c>
      <c r="K78" s="95"/>
    </row>
    <row r="79" spans="1:11" s="96" customFormat="1" ht="11.25" customHeight="1">
      <c r="A79" s="98" t="s">
        <v>63</v>
      </c>
      <c r="B79" s="92"/>
      <c r="C79" s="93">
        <v>4590</v>
      </c>
      <c r="D79" s="93">
        <v>3950</v>
      </c>
      <c r="E79" s="93">
        <v>3947</v>
      </c>
      <c r="F79" s="94"/>
      <c r="G79" s="94"/>
      <c r="H79" s="190">
        <v>157.981</v>
      </c>
      <c r="I79" s="190">
        <v>130</v>
      </c>
      <c r="J79" s="190">
        <v>80.968</v>
      </c>
      <c r="K79" s="95"/>
    </row>
    <row r="80" spans="1:11" s="105" customFormat="1" ht="11.25" customHeight="1">
      <c r="A80" s="106" t="s">
        <v>64</v>
      </c>
      <c r="B80" s="100"/>
      <c r="C80" s="101">
        <v>10845</v>
      </c>
      <c r="D80" s="101">
        <v>10110</v>
      </c>
      <c r="E80" s="101">
        <v>9604</v>
      </c>
      <c r="F80" s="102">
        <f>IF(D80&gt;0,100*E80/D80,0)</f>
        <v>94.99505440158259</v>
      </c>
      <c r="G80" s="103"/>
      <c r="H80" s="191">
        <v>320.118</v>
      </c>
      <c r="I80" s="192">
        <v>296.95439899999997</v>
      </c>
      <c r="J80" s="192">
        <v>239.23665</v>
      </c>
      <c r="K80" s="104">
        <f>IF(I80&gt;0,100*J80/I80,0)</f>
        <v>80.56343021205758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>
        <v>2081</v>
      </c>
      <c r="D82" s="93">
        <v>2182</v>
      </c>
      <c r="E82" s="93">
        <v>2052</v>
      </c>
      <c r="F82" s="94"/>
      <c r="G82" s="94"/>
      <c r="H82" s="190">
        <v>43.033</v>
      </c>
      <c r="I82" s="190">
        <v>48.592</v>
      </c>
      <c r="J82" s="190">
        <v>41.546</v>
      </c>
      <c r="K82" s="95"/>
    </row>
    <row r="83" spans="1:11" s="96" customFormat="1" ht="11.25" customHeight="1">
      <c r="A83" s="98" t="s">
        <v>66</v>
      </c>
      <c r="B83" s="92"/>
      <c r="C83" s="93">
        <v>3379</v>
      </c>
      <c r="D83" s="93">
        <v>3152</v>
      </c>
      <c r="E83" s="93">
        <v>3410</v>
      </c>
      <c r="F83" s="94"/>
      <c r="G83" s="94"/>
      <c r="H83" s="190">
        <v>61.689</v>
      </c>
      <c r="I83" s="190">
        <v>57.564</v>
      </c>
      <c r="J83" s="190">
        <v>59.75</v>
      </c>
      <c r="K83" s="95"/>
    </row>
    <row r="84" spans="1:11" s="105" customFormat="1" ht="11.25" customHeight="1">
      <c r="A84" s="99" t="s">
        <v>67</v>
      </c>
      <c r="B84" s="100"/>
      <c r="C84" s="101">
        <v>5460</v>
      </c>
      <c r="D84" s="101">
        <v>5334</v>
      </c>
      <c r="E84" s="101">
        <v>5462</v>
      </c>
      <c r="F84" s="102">
        <f>IF(D84&gt;0,100*E84/D84,0)</f>
        <v>102.39970003749531</v>
      </c>
      <c r="G84" s="103"/>
      <c r="H84" s="191">
        <v>104.72200000000001</v>
      </c>
      <c r="I84" s="192">
        <v>106.156</v>
      </c>
      <c r="J84" s="192">
        <v>101.29599999999999</v>
      </c>
      <c r="K84" s="104">
        <f>IF(I84&gt;0,100*J84/I84,0)</f>
        <v>95.42183202079956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76128</v>
      </c>
      <c r="D87" s="116">
        <v>72057</v>
      </c>
      <c r="E87" s="116">
        <v>73252</v>
      </c>
      <c r="F87" s="117">
        <f>IF(D87&gt;0,100*E87/D87,0)</f>
        <v>101.65840931484797</v>
      </c>
      <c r="G87" s="103"/>
      <c r="H87" s="195">
        <v>2544.0090000000005</v>
      </c>
      <c r="I87" s="196">
        <v>2244.793399</v>
      </c>
      <c r="J87" s="196">
        <v>2206.2331499999996</v>
      </c>
      <c r="K87" s="117">
        <f>IF(I87&gt;0,100*J87/I87,0)</f>
        <v>98.28223617295123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70" zoomScaleNormal="70" zoomScaleSheetLayoutView="70" zoomScalePageLayoutView="0" workbookViewId="0" topLeftCell="A1">
      <selection activeCell="C84" sqref="C84:I84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82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7</v>
      </c>
      <c r="D7" s="84" t="s">
        <v>7</v>
      </c>
      <c r="E7" s="84">
        <v>10</v>
      </c>
      <c r="F7" s="85" t="str">
        <f>CONCATENATE(D6,"=100")</f>
        <v>2016=100</v>
      </c>
      <c r="G7" s="86"/>
      <c r="H7" s="83" t="s">
        <v>7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/>
      <c r="I24" s="192"/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/>
      <c r="I26" s="192"/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/>
      <c r="I30" s="190"/>
      <c r="J30" s="190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/>
      <c r="I31" s="192"/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/>
      <c r="I33" s="190"/>
      <c r="J33" s="190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/>
      <c r="I34" s="190"/>
      <c r="J34" s="190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/>
      <c r="I35" s="190"/>
      <c r="J35" s="190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/>
      <c r="I36" s="190"/>
      <c r="J36" s="190"/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/>
      <c r="I37" s="192"/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/>
      <c r="I39" s="192"/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/>
      <c r="I50" s="192"/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/>
      <c r="I54" s="190"/>
      <c r="J54" s="190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/>
      <c r="I58" s="190"/>
      <c r="J58" s="190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/>
      <c r="I59" s="192"/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/>
      <c r="I61" s="190"/>
      <c r="J61" s="190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/>
      <c r="I62" s="190"/>
      <c r="J62" s="190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/>
      <c r="I63" s="190"/>
      <c r="J63" s="190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/>
      <c r="I64" s="192"/>
      <c r="J64" s="192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>
        <v>1</v>
      </c>
      <c r="F66" s="102"/>
      <c r="G66" s="103"/>
      <c r="H66" s="191"/>
      <c r="I66" s="192"/>
      <c r="J66" s="192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12</v>
      </c>
      <c r="D68" s="93">
        <v>12</v>
      </c>
      <c r="E68" s="93"/>
      <c r="F68" s="94"/>
      <c r="G68" s="94"/>
      <c r="H68" s="190">
        <v>0.696</v>
      </c>
      <c r="I68" s="190">
        <v>0.696</v>
      </c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>
        <v>12</v>
      </c>
      <c r="D70" s="101">
        <v>12</v>
      </c>
      <c r="E70" s="101"/>
      <c r="F70" s="102"/>
      <c r="G70" s="103"/>
      <c r="H70" s="191">
        <v>0.696</v>
      </c>
      <c r="I70" s="192">
        <v>0.696</v>
      </c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/>
      <c r="I72" s="190"/>
      <c r="J72" s="190"/>
      <c r="K72" s="95"/>
    </row>
    <row r="73" spans="1:11" s="96" customFormat="1" ht="11.25" customHeight="1">
      <c r="A73" s="98" t="s">
        <v>57</v>
      </c>
      <c r="B73" s="92"/>
      <c r="C73" s="93">
        <v>2871</v>
      </c>
      <c r="D73" s="93">
        <v>1900</v>
      </c>
      <c r="E73" s="93">
        <v>1900</v>
      </c>
      <c r="F73" s="94"/>
      <c r="G73" s="94"/>
      <c r="H73" s="190">
        <v>239.8</v>
      </c>
      <c r="I73" s="190">
        <v>153.9</v>
      </c>
      <c r="J73" s="190"/>
      <c r="K73" s="95"/>
    </row>
    <row r="74" spans="1:11" s="96" customFormat="1" ht="11.25" customHeight="1">
      <c r="A74" s="98" t="s">
        <v>58</v>
      </c>
      <c r="B74" s="92"/>
      <c r="C74" s="93">
        <v>62</v>
      </c>
      <c r="D74" s="93">
        <v>75</v>
      </c>
      <c r="E74" s="93"/>
      <c r="F74" s="94"/>
      <c r="G74" s="94"/>
      <c r="H74" s="190">
        <v>3.41</v>
      </c>
      <c r="I74" s="190">
        <v>4.125</v>
      </c>
      <c r="J74" s="190"/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/>
      <c r="I75" s="190"/>
      <c r="J75" s="190"/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/>
      <c r="I76" s="190"/>
      <c r="J76" s="190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/>
      <c r="I77" s="190"/>
      <c r="J77" s="190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/>
      <c r="I78" s="190"/>
      <c r="J78" s="190"/>
      <c r="K78" s="95"/>
    </row>
    <row r="79" spans="1:11" s="96" customFormat="1" ht="11.25" customHeight="1">
      <c r="A79" s="98" t="s">
        <v>63</v>
      </c>
      <c r="B79" s="92"/>
      <c r="C79" s="93">
        <v>5800</v>
      </c>
      <c r="D79" s="93">
        <v>5254</v>
      </c>
      <c r="E79" s="93">
        <v>5217</v>
      </c>
      <c r="F79" s="94"/>
      <c r="G79" s="94"/>
      <c r="H79" s="190">
        <v>439.1</v>
      </c>
      <c r="I79" s="190">
        <v>496.193</v>
      </c>
      <c r="J79" s="190"/>
      <c r="K79" s="95"/>
    </row>
    <row r="80" spans="1:11" s="105" customFormat="1" ht="11.25" customHeight="1">
      <c r="A80" s="106" t="s">
        <v>64</v>
      </c>
      <c r="B80" s="100"/>
      <c r="C80" s="101">
        <v>8733</v>
      </c>
      <c r="D80" s="101">
        <v>7229</v>
      </c>
      <c r="E80" s="101">
        <v>7117</v>
      </c>
      <c r="F80" s="102">
        <f>IF(D80&gt;0,100*E80/D80,0)</f>
        <v>98.45068474201135</v>
      </c>
      <c r="G80" s="103"/>
      <c r="H80" s="191">
        <v>682.3100000000001</v>
      </c>
      <c r="I80" s="192">
        <v>654.218</v>
      </c>
      <c r="J80" s="192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/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/>
      <c r="I84" s="192"/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8745</v>
      </c>
      <c r="D87" s="116">
        <v>7241</v>
      </c>
      <c r="E87" s="116">
        <v>7118</v>
      </c>
      <c r="F87" s="117">
        <f>IF(D87&gt;0,100*E87/D87,0)</f>
        <v>98.30133959397874</v>
      </c>
      <c r="G87" s="103"/>
      <c r="H87" s="195">
        <v>683.0060000000001</v>
      </c>
      <c r="I87" s="196">
        <v>654.914</v>
      </c>
      <c r="J87" s="196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70" zoomScaleNormal="70" zoomScaleSheetLayoutView="70" zoomScalePageLayoutView="0" workbookViewId="0" topLeftCell="A46">
      <selection activeCell="C84" sqref="C84:K84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83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7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/>
      <c r="I24" s="192"/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/>
      <c r="I26" s="192"/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/>
      <c r="I30" s="190"/>
      <c r="J30" s="190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/>
      <c r="I31" s="192"/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/>
      <c r="I33" s="190"/>
      <c r="J33" s="190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/>
      <c r="I34" s="190"/>
      <c r="J34" s="190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/>
      <c r="I35" s="190"/>
      <c r="J35" s="190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/>
      <c r="I36" s="190"/>
      <c r="J36" s="190"/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/>
      <c r="I37" s="192"/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/>
      <c r="I39" s="192"/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/>
      <c r="I50" s="192"/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/>
      <c r="I54" s="190"/>
      <c r="J54" s="190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/>
      <c r="I58" s="190"/>
      <c r="J58" s="190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/>
      <c r="I59" s="192"/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/>
      <c r="I61" s="190"/>
      <c r="J61" s="190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/>
      <c r="I62" s="190"/>
      <c r="J62" s="190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/>
      <c r="I63" s="190"/>
      <c r="J63" s="190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/>
      <c r="I64" s="192"/>
      <c r="J64" s="192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64</v>
      </c>
      <c r="D66" s="101">
        <v>52</v>
      </c>
      <c r="E66" s="101">
        <v>52</v>
      </c>
      <c r="F66" s="102">
        <f>IF(D66&gt;0,100*E66/D66,0)</f>
        <v>100</v>
      </c>
      <c r="G66" s="103"/>
      <c r="H66" s="191">
        <v>0.166</v>
      </c>
      <c r="I66" s="192">
        <v>0.1</v>
      </c>
      <c r="J66" s="192">
        <v>0.096</v>
      </c>
      <c r="K66" s="104">
        <f>IF(I66&gt;0,100*J66/I66,0)</f>
        <v>95.99999999999999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/>
      <c r="I72" s="190"/>
      <c r="J72" s="190"/>
      <c r="K72" s="95"/>
    </row>
    <row r="73" spans="1:11" s="96" customFormat="1" ht="11.25" customHeight="1">
      <c r="A73" s="98" t="s">
        <v>57</v>
      </c>
      <c r="B73" s="92"/>
      <c r="C73" s="93">
        <v>15036</v>
      </c>
      <c r="D73" s="93">
        <v>13368</v>
      </c>
      <c r="E73" s="93">
        <v>12914</v>
      </c>
      <c r="F73" s="94"/>
      <c r="G73" s="94"/>
      <c r="H73" s="190">
        <v>40.145</v>
      </c>
      <c r="I73" s="190">
        <v>36.362</v>
      </c>
      <c r="J73" s="190">
        <v>36.908</v>
      </c>
      <c r="K73" s="95"/>
    </row>
    <row r="74" spans="1:11" s="96" customFormat="1" ht="11.25" customHeight="1">
      <c r="A74" s="98" t="s">
        <v>58</v>
      </c>
      <c r="B74" s="92"/>
      <c r="C74" s="93">
        <v>6497</v>
      </c>
      <c r="D74" s="93">
        <v>5396</v>
      </c>
      <c r="E74" s="93">
        <v>5012</v>
      </c>
      <c r="F74" s="94"/>
      <c r="G74" s="94"/>
      <c r="H74" s="190">
        <v>17.518</v>
      </c>
      <c r="I74" s="190">
        <v>11.705</v>
      </c>
      <c r="J74" s="190">
        <v>12.006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/>
      <c r="I75" s="190"/>
      <c r="J75" s="190"/>
      <c r="K75" s="95"/>
    </row>
    <row r="76" spans="1:11" s="96" customFormat="1" ht="11.25" customHeight="1">
      <c r="A76" s="98" t="s">
        <v>60</v>
      </c>
      <c r="B76" s="92"/>
      <c r="C76" s="93">
        <v>435</v>
      </c>
      <c r="D76" s="93">
        <v>345</v>
      </c>
      <c r="E76" s="93">
        <v>350</v>
      </c>
      <c r="F76" s="94"/>
      <c r="G76" s="94"/>
      <c r="H76" s="190">
        <v>1.128</v>
      </c>
      <c r="I76" s="190">
        <v>0.557</v>
      </c>
      <c r="J76" s="190">
        <v>0.794</v>
      </c>
      <c r="K76" s="95"/>
    </row>
    <row r="77" spans="1:11" s="96" customFormat="1" ht="11.25" customHeight="1">
      <c r="A77" s="98" t="s">
        <v>61</v>
      </c>
      <c r="B77" s="92"/>
      <c r="C77" s="93">
        <v>5068</v>
      </c>
      <c r="D77" s="93">
        <v>4793</v>
      </c>
      <c r="E77" s="93">
        <v>4451</v>
      </c>
      <c r="F77" s="94"/>
      <c r="G77" s="94"/>
      <c r="H77" s="190">
        <v>14.9</v>
      </c>
      <c r="I77" s="190">
        <v>9.145</v>
      </c>
      <c r="J77" s="190">
        <v>9.8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/>
      <c r="I78" s="190"/>
      <c r="J78" s="190"/>
      <c r="K78" s="95"/>
    </row>
    <row r="79" spans="1:11" s="96" customFormat="1" ht="11.25" customHeight="1">
      <c r="A79" s="98" t="s">
        <v>63</v>
      </c>
      <c r="B79" s="92"/>
      <c r="C79" s="93">
        <v>47165</v>
      </c>
      <c r="D79" s="93">
        <v>39315</v>
      </c>
      <c r="E79" s="93">
        <v>38053</v>
      </c>
      <c r="F79" s="94"/>
      <c r="G79" s="94"/>
      <c r="H79" s="190">
        <v>150.877</v>
      </c>
      <c r="I79" s="190">
        <v>102.14</v>
      </c>
      <c r="J79" s="190">
        <v>122.005</v>
      </c>
      <c r="K79" s="95"/>
    </row>
    <row r="80" spans="1:11" s="105" customFormat="1" ht="11.25" customHeight="1">
      <c r="A80" s="106" t="s">
        <v>64</v>
      </c>
      <c r="B80" s="100"/>
      <c r="C80" s="101">
        <v>74201</v>
      </c>
      <c r="D80" s="101">
        <v>63217</v>
      </c>
      <c r="E80" s="101">
        <v>60780</v>
      </c>
      <c r="F80" s="102">
        <f>IF(D80&gt;0,100*E80/D80,0)</f>
        <v>96.14502428144328</v>
      </c>
      <c r="G80" s="103"/>
      <c r="H80" s="191">
        <v>224.568</v>
      </c>
      <c r="I80" s="192">
        <v>159.909</v>
      </c>
      <c r="J80" s="192">
        <v>181.51299999999998</v>
      </c>
      <c r="K80" s="104">
        <f>IF(I80&gt;0,100*J80/I80,0)</f>
        <v>113.51018391710285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/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/>
      <c r="I84" s="192"/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74265</v>
      </c>
      <c r="D87" s="116">
        <v>63269</v>
      </c>
      <c r="E87" s="116">
        <v>60832</v>
      </c>
      <c r="F87" s="117">
        <f>IF(D87&gt;0,100*E87/D87,0)</f>
        <v>96.1481926377847</v>
      </c>
      <c r="G87" s="103"/>
      <c r="H87" s="195">
        <v>224.734</v>
      </c>
      <c r="I87" s="196">
        <v>160.009</v>
      </c>
      <c r="J87" s="196">
        <v>181.60899999999998</v>
      </c>
      <c r="K87" s="117">
        <f>IF(I87&gt;0,100*J87/I87,0)</f>
        <v>113.49924066771244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70" zoomScaleNormal="70" zoomScaleSheetLayoutView="70" zoomScalePageLayoutView="0" workbookViewId="0" topLeftCell="A58">
      <selection activeCell="C84" sqref="C84:K84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84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6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>
        <v>5</v>
      </c>
      <c r="D17" s="101">
        <v>33</v>
      </c>
      <c r="E17" s="101">
        <v>19</v>
      </c>
      <c r="F17" s="102">
        <f>IF(D17&gt;0,100*E17/D17,0)</f>
        <v>57.57575757575758</v>
      </c>
      <c r="G17" s="103"/>
      <c r="H17" s="191">
        <v>0.007</v>
      </c>
      <c r="I17" s="192">
        <v>0.047</v>
      </c>
      <c r="J17" s="192">
        <v>0.027</v>
      </c>
      <c r="K17" s="104">
        <f>IF(I17&gt;0,100*J17/I17,0)</f>
        <v>57.4468085106383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>
        <v>1129</v>
      </c>
      <c r="D19" s="93">
        <v>1868</v>
      </c>
      <c r="E19" s="93">
        <v>1172</v>
      </c>
      <c r="F19" s="94"/>
      <c r="G19" s="94"/>
      <c r="H19" s="190">
        <v>3.161</v>
      </c>
      <c r="I19" s="190">
        <v>4.11</v>
      </c>
      <c r="J19" s="190">
        <v>3.516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>
        <v>1129</v>
      </c>
      <c r="D22" s="101">
        <v>1868</v>
      </c>
      <c r="E22" s="101">
        <v>1172</v>
      </c>
      <c r="F22" s="102">
        <f>IF(D22&gt;0,100*E22/D22,0)</f>
        <v>62.74089935760171</v>
      </c>
      <c r="G22" s="103"/>
      <c r="H22" s="191">
        <v>3.161</v>
      </c>
      <c r="I22" s="192">
        <v>4.11</v>
      </c>
      <c r="J22" s="192">
        <v>3.516</v>
      </c>
      <c r="K22" s="104">
        <f>IF(I22&gt;0,100*J22/I22,0)</f>
        <v>85.54744525547446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4359</v>
      </c>
      <c r="D24" s="101">
        <v>3981</v>
      </c>
      <c r="E24" s="101">
        <v>4017</v>
      </c>
      <c r="F24" s="102">
        <f>IF(D24&gt;0,100*E24/D24,0)</f>
        <v>100.90429540316504</v>
      </c>
      <c r="G24" s="103"/>
      <c r="H24" s="191">
        <v>9.754</v>
      </c>
      <c r="I24" s="192">
        <v>9.003</v>
      </c>
      <c r="J24" s="192">
        <v>8.308</v>
      </c>
      <c r="K24" s="104">
        <f>IF(I24&gt;0,100*J24/I24,0)</f>
        <v>92.28035099411306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911</v>
      </c>
      <c r="D26" s="101">
        <v>700</v>
      </c>
      <c r="E26" s="101">
        <v>450</v>
      </c>
      <c r="F26" s="102">
        <f>IF(D26&gt;0,100*E26/D26,0)</f>
        <v>64.28571428571429</v>
      </c>
      <c r="G26" s="103"/>
      <c r="H26" s="191">
        <v>2.151</v>
      </c>
      <c r="I26" s="192">
        <v>1.4</v>
      </c>
      <c r="J26" s="192">
        <v>0.75</v>
      </c>
      <c r="K26" s="104">
        <f>IF(I26&gt;0,100*J26/I26,0)</f>
        <v>53.57142857142858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>
        <v>2066</v>
      </c>
      <c r="D28" s="93">
        <v>714</v>
      </c>
      <c r="E28" s="93">
        <v>5567</v>
      </c>
      <c r="F28" s="94"/>
      <c r="G28" s="94"/>
      <c r="H28" s="190">
        <v>4.447</v>
      </c>
      <c r="I28" s="190">
        <v>1.376</v>
      </c>
      <c r="J28" s="190">
        <v>11.766</v>
      </c>
      <c r="K28" s="95"/>
    </row>
    <row r="29" spans="1:11" s="96" customFormat="1" ht="11.25" customHeight="1">
      <c r="A29" s="98" t="s">
        <v>22</v>
      </c>
      <c r="B29" s="92"/>
      <c r="C29" s="93">
        <v>5090</v>
      </c>
      <c r="D29" s="93">
        <v>3541</v>
      </c>
      <c r="E29" s="93">
        <v>3541</v>
      </c>
      <c r="F29" s="94"/>
      <c r="G29" s="94"/>
      <c r="H29" s="190">
        <v>3.082</v>
      </c>
      <c r="I29" s="190">
        <v>3.251</v>
      </c>
      <c r="J29" s="190">
        <v>2.589</v>
      </c>
      <c r="K29" s="95"/>
    </row>
    <row r="30" spans="1:11" s="96" customFormat="1" ht="11.25" customHeight="1">
      <c r="A30" s="98" t="s">
        <v>23</v>
      </c>
      <c r="B30" s="92"/>
      <c r="C30" s="93">
        <v>6246</v>
      </c>
      <c r="D30" s="93">
        <v>6378</v>
      </c>
      <c r="E30" s="93">
        <v>6378</v>
      </c>
      <c r="F30" s="94"/>
      <c r="G30" s="94"/>
      <c r="H30" s="190">
        <v>5.498</v>
      </c>
      <c r="I30" s="190">
        <v>5.489</v>
      </c>
      <c r="J30" s="190">
        <v>5.489</v>
      </c>
      <c r="K30" s="95"/>
    </row>
    <row r="31" spans="1:11" s="105" customFormat="1" ht="11.25" customHeight="1">
      <c r="A31" s="106" t="s">
        <v>24</v>
      </c>
      <c r="B31" s="100"/>
      <c r="C31" s="101">
        <v>13402</v>
      </c>
      <c r="D31" s="101">
        <v>10633</v>
      </c>
      <c r="E31" s="101">
        <v>15486</v>
      </c>
      <c r="F31" s="102">
        <f>IF(D31&gt;0,100*E31/D31,0)</f>
        <v>145.640929182733</v>
      </c>
      <c r="G31" s="103"/>
      <c r="H31" s="191">
        <v>13.027000000000001</v>
      </c>
      <c r="I31" s="192">
        <v>10.116</v>
      </c>
      <c r="J31" s="192">
        <v>19.844</v>
      </c>
      <c r="K31" s="104">
        <f>IF(I31&gt;0,100*J31/I31,0)</f>
        <v>196.16449189402928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267</v>
      </c>
      <c r="D33" s="93">
        <v>325</v>
      </c>
      <c r="E33" s="93">
        <v>205</v>
      </c>
      <c r="F33" s="94"/>
      <c r="G33" s="94"/>
      <c r="H33" s="190">
        <v>0.654</v>
      </c>
      <c r="I33" s="190">
        <v>0.65</v>
      </c>
      <c r="J33" s="190">
        <v>0.25</v>
      </c>
      <c r="K33" s="95"/>
    </row>
    <row r="34" spans="1:11" s="96" customFormat="1" ht="11.25" customHeight="1">
      <c r="A34" s="98" t="s">
        <v>26</v>
      </c>
      <c r="B34" s="92"/>
      <c r="C34" s="93">
        <v>1895</v>
      </c>
      <c r="D34" s="93">
        <v>1621</v>
      </c>
      <c r="E34" s="93">
        <v>1600</v>
      </c>
      <c r="F34" s="94"/>
      <c r="G34" s="94"/>
      <c r="H34" s="190">
        <v>4.388</v>
      </c>
      <c r="I34" s="190">
        <v>3.75</v>
      </c>
      <c r="J34" s="190">
        <v>3.4</v>
      </c>
      <c r="K34" s="95"/>
    </row>
    <row r="35" spans="1:11" s="96" customFormat="1" ht="11.25" customHeight="1">
      <c r="A35" s="98" t="s">
        <v>27</v>
      </c>
      <c r="B35" s="92"/>
      <c r="C35" s="93">
        <v>70</v>
      </c>
      <c r="D35" s="93">
        <v>410</v>
      </c>
      <c r="E35" s="93">
        <v>950</v>
      </c>
      <c r="F35" s="94"/>
      <c r="G35" s="94"/>
      <c r="H35" s="190">
        <v>0.125</v>
      </c>
      <c r="I35" s="190">
        <v>0.82</v>
      </c>
      <c r="J35" s="190">
        <v>1.9</v>
      </c>
      <c r="K35" s="95"/>
    </row>
    <row r="36" spans="1:11" s="96" customFormat="1" ht="11.25" customHeight="1">
      <c r="A36" s="98" t="s">
        <v>28</v>
      </c>
      <c r="B36" s="92"/>
      <c r="C36" s="93"/>
      <c r="D36" s="93">
        <v>11</v>
      </c>
      <c r="E36" s="93"/>
      <c r="F36" s="94"/>
      <c r="G36" s="94"/>
      <c r="H36" s="190"/>
      <c r="I36" s="190">
        <v>0.022</v>
      </c>
      <c r="J36" s="190"/>
      <c r="K36" s="95"/>
    </row>
    <row r="37" spans="1:11" s="105" customFormat="1" ht="11.25" customHeight="1">
      <c r="A37" s="99" t="s">
        <v>29</v>
      </c>
      <c r="B37" s="100"/>
      <c r="C37" s="101">
        <v>2232</v>
      </c>
      <c r="D37" s="101">
        <v>2367</v>
      </c>
      <c r="E37" s="101">
        <v>2755</v>
      </c>
      <c r="F37" s="102">
        <f>IF(D37&gt;0,100*E37/D37,0)</f>
        <v>116.39205745669624</v>
      </c>
      <c r="G37" s="103"/>
      <c r="H37" s="191">
        <v>5.167</v>
      </c>
      <c r="I37" s="192">
        <v>5.242000000000001</v>
      </c>
      <c r="J37" s="192">
        <v>5.55</v>
      </c>
      <c r="K37" s="104">
        <f>IF(I37&gt;0,100*J37/I37,0)</f>
        <v>105.87561999236931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4</v>
      </c>
      <c r="D39" s="101">
        <v>4</v>
      </c>
      <c r="E39" s="101">
        <v>2</v>
      </c>
      <c r="F39" s="102">
        <f>IF(D39&gt;0,100*E39/D39,0)</f>
        <v>50</v>
      </c>
      <c r="G39" s="103"/>
      <c r="H39" s="191">
        <v>0.006</v>
      </c>
      <c r="I39" s="192">
        <v>0.006</v>
      </c>
      <c r="J39" s="192">
        <v>0.003</v>
      </c>
      <c r="K39" s="104">
        <f>IF(I39&gt;0,100*J39/I39,0)</f>
        <v>50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>
        <v>4129</v>
      </c>
      <c r="D41" s="93">
        <v>4941</v>
      </c>
      <c r="E41" s="93">
        <v>4303</v>
      </c>
      <c r="F41" s="94"/>
      <c r="G41" s="94"/>
      <c r="H41" s="190">
        <v>3.587</v>
      </c>
      <c r="I41" s="190">
        <v>4.582</v>
      </c>
      <c r="J41" s="190">
        <v>4.122</v>
      </c>
      <c r="K41" s="95"/>
    </row>
    <row r="42" spans="1:11" s="96" customFormat="1" ht="11.25" customHeight="1">
      <c r="A42" s="98" t="s">
        <v>32</v>
      </c>
      <c r="B42" s="92"/>
      <c r="C42" s="93">
        <v>56715</v>
      </c>
      <c r="D42" s="93">
        <v>58113</v>
      </c>
      <c r="E42" s="93">
        <v>50852</v>
      </c>
      <c r="F42" s="94"/>
      <c r="G42" s="94"/>
      <c r="H42" s="190">
        <v>68.981</v>
      </c>
      <c r="I42" s="190">
        <v>64.699</v>
      </c>
      <c r="J42" s="190">
        <v>52.573</v>
      </c>
      <c r="K42" s="95"/>
    </row>
    <row r="43" spans="1:11" s="96" customFormat="1" ht="11.25" customHeight="1">
      <c r="A43" s="98" t="s">
        <v>33</v>
      </c>
      <c r="B43" s="92"/>
      <c r="C43" s="93">
        <v>6328</v>
      </c>
      <c r="D43" s="93">
        <v>8361</v>
      </c>
      <c r="E43" s="93">
        <v>8400</v>
      </c>
      <c r="F43" s="94"/>
      <c r="G43" s="94"/>
      <c r="H43" s="190">
        <v>8.137</v>
      </c>
      <c r="I43" s="190">
        <v>12.136</v>
      </c>
      <c r="J43" s="190">
        <v>13.58</v>
      </c>
      <c r="K43" s="95"/>
    </row>
    <row r="44" spans="1:11" s="96" customFormat="1" ht="11.25" customHeight="1">
      <c r="A44" s="98" t="s">
        <v>34</v>
      </c>
      <c r="B44" s="92"/>
      <c r="C44" s="93">
        <v>41356</v>
      </c>
      <c r="D44" s="93">
        <v>37141</v>
      </c>
      <c r="E44" s="93">
        <v>34407</v>
      </c>
      <c r="F44" s="94"/>
      <c r="G44" s="94"/>
      <c r="H44" s="190">
        <v>49.308</v>
      </c>
      <c r="I44" s="190">
        <v>44.697</v>
      </c>
      <c r="J44" s="190">
        <v>37.35</v>
      </c>
      <c r="K44" s="95"/>
    </row>
    <row r="45" spans="1:11" s="96" customFormat="1" ht="11.25" customHeight="1">
      <c r="A45" s="98" t="s">
        <v>35</v>
      </c>
      <c r="B45" s="92"/>
      <c r="C45" s="93">
        <v>12910</v>
      </c>
      <c r="D45" s="93">
        <v>13811</v>
      </c>
      <c r="E45" s="93">
        <v>12878</v>
      </c>
      <c r="F45" s="94"/>
      <c r="G45" s="94"/>
      <c r="H45" s="190">
        <v>13.022</v>
      </c>
      <c r="I45" s="190">
        <v>12.713</v>
      </c>
      <c r="J45" s="190">
        <v>10.69</v>
      </c>
      <c r="K45" s="95"/>
    </row>
    <row r="46" spans="1:11" s="96" customFormat="1" ht="11.25" customHeight="1">
      <c r="A46" s="98" t="s">
        <v>36</v>
      </c>
      <c r="B46" s="92"/>
      <c r="C46" s="93">
        <v>26167</v>
      </c>
      <c r="D46" s="93">
        <v>27184</v>
      </c>
      <c r="E46" s="93">
        <v>29857</v>
      </c>
      <c r="F46" s="94"/>
      <c r="G46" s="94"/>
      <c r="H46" s="190">
        <v>29.042</v>
      </c>
      <c r="I46" s="190">
        <v>22.484</v>
      </c>
      <c r="J46" s="190">
        <v>22.009</v>
      </c>
      <c r="K46" s="95"/>
    </row>
    <row r="47" spans="1:11" s="96" customFormat="1" ht="11.25" customHeight="1">
      <c r="A47" s="98" t="s">
        <v>37</v>
      </c>
      <c r="B47" s="92"/>
      <c r="C47" s="93">
        <v>38429</v>
      </c>
      <c r="D47" s="93">
        <v>38031</v>
      </c>
      <c r="E47" s="93">
        <v>39026</v>
      </c>
      <c r="F47" s="94"/>
      <c r="G47" s="94"/>
      <c r="H47" s="190">
        <v>52.103</v>
      </c>
      <c r="I47" s="190">
        <v>55.911</v>
      </c>
      <c r="J47" s="190">
        <v>42.559</v>
      </c>
      <c r="K47" s="95"/>
    </row>
    <row r="48" spans="1:11" s="96" customFormat="1" ht="11.25" customHeight="1">
      <c r="A48" s="98" t="s">
        <v>38</v>
      </c>
      <c r="B48" s="92"/>
      <c r="C48" s="93">
        <v>48734</v>
      </c>
      <c r="D48" s="93">
        <v>45729</v>
      </c>
      <c r="E48" s="93">
        <v>47536</v>
      </c>
      <c r="F48" s="94"/>
      <c r="G48" s="94"/>
      <c r="H48" s="190">
        <v>46.395</v>
      </c>
      <c r="I48" s="190">
        <v>43.104</v>
      </c>
      <c r="J48" s="190">
        <v>46.184</v>
      </c>
      <c r="K48" s="95"/>
    </row>
    <row r="49" spans="1:11" s="96" customFormat="1" ht="11.25" customHeight="1">
      <c r="A49" s="98" t="s">
        <v>39</v>
      </c>
      <c r="B49" s="92"/>
      <c r="C49" s="93">
        <v>21469</v>
      </c>
      <c r="D49" s="93">
        <v>21555</v>
      </c>
      <c r="E49" s="93">
        <v>21273</v>
      </c>
      <c r="F49" s="94"/>
      <c r="G49" s="94"/>
      <c r="H49" s="190">
        <v>24.459</v>
      </c>
      <c r="I49" s="190">
        <v>22.905</v>
      </c>
      <c r="J49" s="190">
        <v>22.94</v>
      </c>
      <c r="K49" s="95"/>
    </row>
    <row r="50" spans="1:11" s="105" customFormat="1" ht="11.25" customHeight="1">
      <c r="A50" s="106" t="s">
        <v>40</v>
      </c>
      <c r="B50" s="100"/>
      <c r="C50" s="101">
        <v>256237</v>
      </c>
      <c r="D50" s="101">
        <v>254866</v>
      </c>
      <c r="E50" s="101">
        <v>248532</v>
      </c>
      <c r="F50" s="102">
        <f>IF(D50&gt;0,100*E50/D50,0)</f>
        <v>97.5147724686698</v>
      </c>
      <c r="G50" s="103"/>
      <c r="H50" s="191">
        <v>295.034</v>
      </c>
      <c r="I50" s="192">
        <v>283.231</v>
      </c>
      <c r="J50" s="192">
        <v>252.007</v>
      </c>
      <c r="K50" s="104">
        <f>IF(I50&gt;0,100*J50/I50,0)</f>
        <v>88.97578301810184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722</v>
      </c>
      <c r="D52" s="101">
        <v>999</v>
      </c>
      <c r="E52" s="101">
        <v>999</v>
      </c>
      <c r="F52" s="102">
        <f>IF(D52&gt;0,100*E52/D52,0)</f>
        <v>100</v>
      </c>
      <c r="G52" s="103"/>
      <c r="H52" s="191">
        <v>0.835</v>
      </c>
      <c r="I52" s="192">
        <v>1.134</v>
      </c>
      <c r="J52" s="192">
        <v>1.134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5275</v>
      </c>
      <c r="D54" s="93">
        <v>3739</v>
      </c>
      <c r="E54" s="93">
        <v>3713</v>
      </c>
      <c r="F54" s="94"/>
      <c r="G54" s="94"/>
      <c r="H54" s="190">
        <v>6.818</v>
      </c>
      <c r="I54" s="190">
        <v>4.779</v>
      </c>
      <c r="J54" s="190">
        <v>4.977</v>
      </c>
      <c r="K54" s="95"/>
    </row>
    <row r="55" spans="1:11" s="96" customFormat="1" ht="11.25" customHeight="1">
      <c r="A55" s="98" t="s">
        <v>43</v>
      </c>
      <c r="B55" s="92"/>
      <c r="C55" s="93">
        <v>1842</v>
      </c>
      <c r="D55" s="93">
        <v>1034</v>
      </c>
      <c r="E55" s="93">
        <v>1022</v>
      </c>
      <c r="F55" s="94"/>
      <c r="G55" s="94"/>
      <c r="H55" s="190">
        <v>1.476</v>
      </c>
      <c r="I55" s="190">
        <v>0.775</v>
      </c>
      <c r="J55" s="190">
        <v>0.77</v>
      </c>
      <c r="K55" s="95"/>
    </row>
    <row r="56" spans="1:11" s="96" customFormat="1" ht="11.25" customHeight="1">
      <c r="A56" s="98" t="s">
        <v>44</v>
      </c>
      <c r="B56" s="92"/>
      <c r="C56" s="93">
        <v>150402</v>
      </c>
      <c r="D56" s="93">
        <v>138373</v>
      </c>
      <c r="E56" s="93">
        <v>140000</v>
      </c>
      <c r="F56" s="94"/>
      <c r="G56" s="94"/>
      <c r="H56" s="190">
        <v>119.191</v>
      </c>
      <c r="I56" s="190">
        <v>109.539</v>
      </c>
      <c r="J56" s="190">
        <v>85</v>
      </c>
      <c r="K56" s="95"/>
    </row>
    <row r="57" spans="1:11" s="96" customFormat="1" ht="11.25" customHeight="1">
      <c r="A57" s="98" t="s">
        <v>45</v>
      </c>
      <c r="B57" s="92"/>
      <c r="C57" s="93">
        <v>30567</v>
      </c>
      <c r="D57" s="93">
        <v>31186</v>
      </c>
      <c r="E57" s="93">
        <v>31152</v>
      </c>
      <c r="F57" s="94"/>
      <c r="G57" s="94"/>
      <c r="H57" s="190">
        <v>28.373</v>
      </c>
      <c r="I57" s="190">
        <v>26.63</v>
      </c>
      <c r="J57" s="190">
        <v>37.382400000000004</v>
      </c>
      <c r="K57" s="95"/>
    </row>
    <row r="58" spans="1:11" s="96" customFormat="1" ht="11.25" customHeight="1">
      <c r="A58" s="98" t="s">
        <v>46</v>
      </c>
      <c r="B58" s="92"/>
      <c r="C58" s="93">
        <v>7286</v>
      </c>
      <c r="D58" s="93">
        <v>2950</v>
      </c>
      <c r="E58" s="93">
        <v>3275</v>
      </c>
      <c r="F58" s="94"/>
      <c r="G58" s="94"/>
      <c r="H58" s="190">
        <v>5.015</v>
      </c>
      <c r="I58" s="190">
        <v>1.649</v>
      </c>
      <c r="J58" s="190">
        <v>1.066</v>
      </c>
      <c r="K58" s="95"/>
    </row>
    <row r="59" spans="1:11" s="105" customFormat="1" ht="11.25" customHeight="1">
      <c r="A59" s="99" t="s">
        <v>47</v>
      </c>
      <c r="B59" s="100"/>
      <c r="C59" s="101">
        <v>195372</v>
      </c>
      <c r="D59" s="101">
        <v>177282</v>
      </c>
      <c r="E59" s="101">
        <v>179162</v>
      </c>
      <c r="F59" s="102">
        <f>IF(D59&gt;0,100*E59/D59,0)</f>
        <v>101.06045735043602</v>
      </c>
      <c r="G59" s="103"/>
      <c r="H59" s="191">
        <v>160.873</v>
      </c>
      <c r="I59" s="192">
        <v>143.372</v>
      </c>
      <c r="J59" s="192">
        <v>129.1954</v>
      </c>
      <c r="K59" s="104">
        <f>IF(I59&gt;0,100*J59/I59,0)</f>
        <v>90.11201629327903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311</v>
      </c>
      <c r="D61" s="93">
        <v>390</v>
      </c>
      <c r="E61" s="93">
        <v>300</v>
      </c>
      <c r="F61" s="94"/>
      <c r="G61" s="94"/>
      <c r="H61" s="190">
        <v>0.159</v>
      </c>
      <c r="I61" s="190">
        <v>0.31</v>
      </c>
      <c r="J61" s="190">
        <v>0.25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/>
      <c r="I62" s="190"/>
      <c r="J62" s="190"/>
      <c r="K62" s="95"/>
    </row>
    <row r="63" spans="1:11" s="96" customFormat="1" ht="11.25" customHeight="1">
      <c r="A63" s="98" t="s">
        <v>50</v>
      </c>
      <c r="B63" s="92"/>
      <c r="C63" s="93">
        <v>289</v>
      </c>
      <c r="D63" s="93">
        <v>465</v>
      </c>
      <c r="E63" s="93">
        <v>418.5</v>
      </c>
      <c r="F63" s="94"/>
      <c r="G63" s="94"/>
      <c r="H63" s="190">
        <v>0.382</v>
      </c>
      <c r="I63" s="190">
        <v>0.5</v>
      </c>
      <c r="J63" s="190">
        <v>0.159</v>
      </c>
      <c r="K63" s="95"/>
    </row>
    <row r="64" spans="1:11" s="105" customFormat="1" ht="11.25" customHeight="1">
      <c r="A64" s="99" t="s">
        <v>51</v>
      </c>
      <c r="B64" s="100"/>
      <c r="C64" s="101">
        <v>600</v>
      </c>
      <c r="D64" s="101">
        <v>855</v>
      </c>
      <c r="E64" s="101">
        <v>718.5</v>
      </c>
      <c r="F64" s="102">
        <f>IF(D64&gt;0,100*E64/D64,0)</f>
        <v>84.03508771929825</v>
      </c>
      <c r="G64" s="103"/>
      <c r="H64" s="191">
        <v>0.541</v>
      </c>
      <c r="I64" s="192">
        <v>0.81</v>
      </c>
      <c r="J64" s="192">
        <v>0.40900000000000003</v>
      </c>
      <c r="K64" s="104">
        <f>IF(I64&gt;0,100*J64/I64,0)</f>
        <v>50.49382716049383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90</v>
      </c>
      <c r="D66" s="101">
        <v>80</v>
      </c>
      <c r="E66" s="101">
        <v>80</v>
      </c>
      <c r="F66" s="102">
        <f>IF(D66&gt;0,100*E66/D66,0)</f>
        <v>100</v>
      </c>
      <c r="G66" s="103"/>
      <c r="H66" s="191">
        <v>0.094</v>
      </c>
      <c r="I66" s="192">
        <v>0.075</v>
      </c>
      <c r="J66" s="192">
        <v>0.038</v>
      </c>
      <c r="K66" s="104">
        <f>IF(I66&gt;0,100*J66/I66,0)</f>
        <v>50.666666666666664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19281</v>
      </c>
      <c r="D68" s="93">
        <v>19940</v>
      </c>
      <c r="E68" s="93">
        <v>17250</v>
      </c>
      <c r="F68" s="94"/>
      <c r="G68" s="94"/>
      <c r="H68" s="190">
        <v>27.318</v>
      </c>
      <c r="I68" s="190">
        <v>19.5</v>
      </c>
      <c r="J68" s="190">
        <v>19</v>
      </c>
      <c r="K68" s="95"/>
    </row>
    <row r="69" spans="1:11" s="96" customFormat="1" ht="11.25" customHeight="1">
      <c r="A69" s="98" t="s">
        <v>54</v>
      </c>
      <c r="B69" s="92"/>
      <c r="C69" s="93">
        <v>610</v>
      </c>
      <c r="D69" s="93">
        <v>930</v>
      </c>
      <c r="E69" s="93">
        <v>1000</v>
      </c>
      <c r="F69" s="94"/>
      <c r="G69" s="94"/>
      <c r="H69" s="190">
        <v>1.977</v>
      </c>
      <c r="I69" s="190">
        <v>2</v>
      </c>
      <c r="J69" s="190">
        <v>2</v>
      </c>
      <c r="K69" s="95"/>
    </row>
    <row r="70" spans="1:11" s="105" customFormat="1" ht="11.25" customHeight="1">
      <c r="A70" s="99" t="s">
        <v>55</v>
      </c>
      <c r="B70" s="100"/>
      <c r="C70" s="101">
        <v>19891</v>
      </c>
      <c r="D70" s="101">
        <v>20870</v>
      </c>
      <c r="E70" s="101">
        <v>18250</v>
      </c>
      <c r="F70" s="102">
        <f>IF(D70&gt;0,100*E70/D70,0)</f>
        <v>87.44609487302348</v>
      </c>
      <c r="G70" s="103"/>
      <c r="H70" s="191">
        <v>29.295</v>
      </c>
      <c r="I70" s="192">
        <v>21.5</v>
      </c>
      <c r="J70" s="192">
        <v>21</v>
      </c>
      <c r="K70" s="104">
        <f>IF(I70&gt;0,100*J70/I70,0)</f>
        <v>97.67441860465117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13</v>
      </c>
      <c r="D72" s="93"/>
      <c r="E72" s="93">
        <v>30</v>
      </c>
      <c r="F72" s="94"/>
      <c r="G72" s="94"/>
      <c r="H72" s="190">
        <v>0.003</v>
      </c>
      <c r="I72" s="190"/>
      <c r="J72" s="190">
        <v>0.011</v>
      </c>
      <c r="K72" s="95"/>
    </row>
    <row r="73" spans="1:11" s="96" customFormat="1" ht="11.25" customHeight="1">
      <c r="A73" s="98" t="s">
        <v>57</v>
      </c>
      <c r="B73" s="92"/>
      <c r="C73" s="93">
        <v>63902</v>
      </c>
      <c r="D73" s="93">
        <v>60856</v>
      </c>
      <c r="E73" s="93">
        <v>60250</v>
      </c>
      <c r="F73" s="94"/>
      <c r="G73" s="94"/>
      <c r="H73" s="190">
        <v>97.444</v>
      </c>
      <c r="I73" s="190">
        <v>81.05</v>
      </c>
      <c r="J73" s="190">
        <v>61.1</v>
      </c>
      <c r="K73" s="95"/>
    </row>
    <row r="74" spans="1:11" s="96" customFormat="1" ht="11.25" customHeight="1">
      <c r="A74" s="98" t="s">
        <v>58</v>
      </c>
      <c r="B74" s="92"/>
      <c r="C74" s="93">
        <v>52558</v>
      </c>
      <c r="D74" s="93">
        <v>46868</v>
      </c>
      <c r="E74" s="93">
        <v>41600</v>
      </c>
      <c r="F74" s="94"/>
      <c r="G74" s="94"/>
      <c r="H74" s="190">
        <v>86.716</v>
      </c>
      <c r="I74" s="190">
        <v>39.807</v>
      </c>
      <c r="J74" s="190">
        <v>20.8</v>
      </c>
      <c r="K74" s="95"/>
    </row>
    <row r="75" spans="1:11" s="96" customFormat="1" ht="11.25" customHeight="1">
      <c r="A75" s="98" t="s">
        <v>59</v>
      </c>
      <c r="B75" s="92"/>
      <c r="C75" s="93">
        <v>2897</v>
      </c>
      <c r="D75" s="93">
        <v>2300</v>
      </c>
      <c r="E75" s="93">
        <v>2193</v>
      </c>
      <c r="F75" s="94"/>
      <c r="G75" s="94"/>
      <c r="H75" s="190">
        <v>1.525</v>
      </c>
      <c r="I75" s="190">
        <v>1.3685</v>
      </c>
      <c r="J75" s="190">
        <v>0.8831526413581396</v>
      </c>
      <c r="K75" s="95"/>
    </row>
    <row r="76" spans="1:11" s="96" customFormat="1" ht="11.25" customHeight="1">
      <c r="A76" s="98" t="s">
        <v>60</v>
      </c>
      <c r="B76" s="92"/>
      <c r="C76" s="93">
        <v>16817</v>
      </c>
      <c r="D76" s="93">
        <v>15844</v>
      </c>
      <c r="E76" s="93">
        <v>15290</v>
      </c>
      <c r="F76" s="94"/>
      <c r="G76" s="94"/>
      <c r="H76" s="190">
        <v>27.015</v>
      </c>
      <c r="I76" s="190">
        <v>20.28</v>
      </c>
      <c r="J76" s="190">
        <v>25.687</v>
      </c>
      <c r="K76" s="95"/>
    </row>
    <row r="77" spans="1:11" s="96" customFormat="1" ht="11.25" customHeight="1">
      <c r="A77" s="98" t="s">
        <v>61</v>
      </c>
      <c r="B77" s="92"/>
      <c r="C77" s="93">
        <v>2146</v>
      </c>
      <c r="D77" s="93">
        <v>2069</v>
      </c>
      <c r="E77" s="93">
        <v>1295</v>
      </c>
      <c r="F77" s="94"/>
      <c r="G77" s="94"/>
      <c r="H77" s="190">
        <v>0.82</v>
      </c>
      <c r="I77" s="190">
        <v>0.9</v>
      </c>
      <c r="J77" s="190">
        <v>0.97</v>
      </c>
      <c r="K77" s="95"/>
    </row>
    <row r="78" spans="1:11" s="96" customFormat="1" ht="11.25" customHeight="1">
      <c r="A78" s="98" t="s">
        <v>62</v>
      </c>
      <c r="B78" s="92"/>
      <c r="C78" s="93">
        <v>4873</v>
      </c>
      <c r="D78" s="93">
        <v>3600</v>
      </c>
      <c r="E78" s="93">
        <v>2710</v>
      </c>
      <c r="F78" s="94"/>
      <c r="G78" s="94"/>
      <c r="H78" s="190">
        <v>5.18</v>
      </c>
      <c r="I78" s="190">
        <v>3.24</v>
      </c>
      <c r="J78" s="190">
        <v>1.762</v>
      </c>
      <c r="K78" s="95"/>
    </row>
    <row r="79" spans="1:11" s="96" customFormat="1" ht="11.25" customHeight="1">
      <c r="A79" s="98" t="s">
        <v>63</v>
      </c>
      <c r="B79" s="92"/>
      <c r="C79" s="93">
        <v>145265</v>
      </c>
      <c r="D79" s="93">
        <v>131950</v>
      </c>
      <c r="E79" s="93">
        <v>117984</v>
      </c>
      <c r="F79" s="94"/>
      <c r="G79" s="94"/>
      <c r="H79" s="190">
        <v>214.338</v>
      </c>
      <c r="I79" s="190">
        <v>118.755</v>
      </c>
      <c r="J79" s="190">
        <v>156.679</v>
      </c>
      <c r="K79" s="95"/>
    </row>
    <row r="80" spans="1:11" s="105" customFormat="1" ht="11.25" customHeight="1">
      <c r="A80" s="106" t="s">
        <v>64</v>
      </c>
      <c r="B80" s="100"/>
      <c r="C80" s="101">
        <v>288471</v>
      </c>
      <c r="D80" s="101">
        <v>263487</v>
      </c>
      <c r="E80" s="101">
        <v>241352</v>
      </c>
      <c r="F80" s="102">
        <f>IF(D80&gt;0,100*E80/D80,0)</f>
        <v>91.59920603293521</v>
      </c>
      <c r="G80" s="103"/>
      <c r="H80" s="191">
        <v>433.04100000000005</v>
      </c>
      <c r="I80" s="192">
        <v>265.40049999999997</v>
      </c>
      <c r="J80" s="192">
        <v>267.89215264135817</v>
      </c>
      <c r="K80" s="104">
        <f>IF(I80&gt;0,100*J80/I80,0)</f>
        <v>100.93882741040736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/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/>
      <c r="I84" s="192"/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783425</v>
      </c>
      <c r="D87" s="116">
        <v>738025</v>
      </c>
      <c r="E87" s="116">
        <v>712994.5</v>
      </c>
      <c r="F87" s="117">
        <f>IF(D87&gt;0,100*E87/D87,0)</f>
        <v>96.60844822329867</v>
      </c>
      <c r="G87" s="103"/>
      <c r="H87" s="195">
        <v>952.986</v>
      </c>
      <c r="I87" s="196">
        <v>745.4465</v>
      </c>
      <c r="J87" s="196">
        <v>709.6735526413581</v>
      </c>
      <c r="K87" s="117">
        <f>IF(I87&gt;0,100*J87/I87,0)</f>
        <v>95.201138195881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70" zoomScaleNormal="70" zoomScaleSheetLayoutView="70" zoomScalePageLayoutView="0" workbookViewId="0" topLeftCell="A46">
      <selection activeCell="I84" sqref="I84:K84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85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10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9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>
        <v>13</v>
      </c>
      <c r="D19" s="93"/>
      <c r="E19" s="93">
        <v>1</v>
      </c>
      <c r="F19" s="94"/>
      <c r="G19" s="94"/>
      <c r="H19" s="190">
        <v>0.019</v>
      </c>
      <c r="I19" s="190"/>
      <c r="J19" s="190">
        <v>0.001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>
        <v>13</v>
      </c>
      <c r="D22" s="101"/>
      <c r="E22" s="101">
        <v>1</v>
      </c>
      <c r="F22" s="102"/>
      <c r="G22" s="103"/>
      <c r="H22" s="191">
        <v>0.019</v>
      </c>
      <c r="I22" s="192"/>
      <c r="J22" s="192">
        <v>0.001</v>
      </c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9.04</v>
      </c>
      <c r="D24" s="101">
        <v>10</v>
      </c>
      <c r="E24" s="101">
        <v>9</v>
      </c>
      <c r="F24" s="102">
        <f>IF(D24&gt;0,100*E24/D24,0)</f>
        <v>90</v>
      </c>
      <c r="G24" s="103"/>
      <c r="H24" s="191">
        <v>0.029</v>
      </c>
      <c r="I24" s="192">
        <v>0.033</v>
      </c>
      <c r="J24" s="192">
        <v>0.027</v>
      </c>
      <c r="K24" s="104">
        <f>IF(I24&gt;0,100*J24/I24,0)</f>
        <v>81.81818181818181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/>
      <c r="I26" s="192"/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/>
      <c r="I30" s="190"/>
      <c r="J30" s="190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/>
      <c r="I31" s="192"/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/>
      <c r="I33" s="190"/>
      <c r="J33" s="190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/>
      <c r="I34" s="190"/>
      <c r="J34" s="190"/>
      <c r="K34" s="95"/>
    </row>
    <row r="35" spans="1:11" s="96" customFormat="1" ht="11.25" customHeight="1">
      <c r="A35" s="98" t="s">
        <v>27</v>
      </c>
      <c r="B35" s="92"/>
      <c r="C35" s="93">
        <v>1</v>
      </c>
      <c r="D35" s="93"/>
      <c r="E35" s="93"/>
      <c r="F35" s="94"/>
      <c r="G35" s="94"/>
      <c r="H35" s="190">
        <v>0.002</v>
      </c>
      <c r="I35" s="190"/>
      <c r="J35" s="190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/>
      <c r="I36" s="190"/>
      <c r="J36" s="190"/>
      <c r="K36" s="95"/>
    </row>
    <row r="37" spans="1:11" s="105" customFormat="1" ht="11.25" customHeight="1">
      <c r="A37" s="99" t="s">
        <v>29</v>
      </c>
      <c r="B37" s="100"/>
      <c r="C37" s="101">
        <v>1</v>
      </c>
      <c r="D37" s="101"/>
      <c r="E37" s="101"/>
      <c r="F37" s="102"/>
      <c r="G37" s="103"/>
      <c r="H37" s="191">
        <v>0.002</v>
      </c>
      <c r="I37" s="192"/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/>
      <c r="I39" s="192"/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>
        <v>71</v>
      </c>
      <c r="D41" s="93">
        <v>68</v>
      </c>
      <c r="E41" s="93">
        <v>60</v>
      </c>
      <c r="F41" s="94"/>
      <c r="G41" s="94"/>
      <c r="H41" s="190">
        <v>0.206</v>
      </c>
      <c r="I41" s="190">
        <v>0.218</v>
      </c>
      <c r="J41" s="190">
        <v>0.186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>
        <v>71</v>
      </c>
      <c r="D50" s="101">
        <v>68</v>
      </c>
      <c r="E50" s="101">
        <v>60</v>
      </c>
      <c r="F50" s="102">
        <f>IF(D50&gt;0,100*E50/D50,0)</f>
        <v>88.23529411764706</v>
      </c>
      <c r="G50" s="103"/>
      <c r="H50" s="191">
        <v>0.206</v>
      </c>
      <c r="I50" s="192">
        <v>0.218</v>
      </c>
      <c r="J50" s="192">
        <v>0.186</v>
      </c>
      <c r="K50" s="104">
        <f>IF(I50&gt;0,100*J50/I50,0)</f>
        <v>85.3211009174312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/>
      <c r="I54" s="190"/>
      <c r="J54" s="190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>
        <v>55</v>
      </c>
      <c r="D58" s="93">
        <v>55</v>
      </c>
      <c r="E58" s="93">
        <v>48</v>
      </c>
      <c r="F58" s="94"/>
      <c r="G58" s="94"/>
      <c r="H58" s="190">
        <v>0.171</v>
      </c>
      <c r="I58" s="190">
        <v>0.171</v>
      </c>
      <c r="J58" s="190">
        <v>0.149</v>
      </c>
      <c r="K58" s="95"/>
    </row>
    <row r="59" spans="1:11" s="105" customFormat="1" ht="11.25" customHeight="1">
      <c r="A59" s="99" t="s">
        <v>47</v>
      </c>
      <c r="B59" s="100"/>
      <c r="C59" s="101">
        <v>55</v>
      </c>
      <c r="D59" s="101">
        <v>55</v>
      </c>
      <c r="E59" s="101">
        <v>48</v>
      </c>
      <c r="F59" s="102">
        <f>IF(D59&gt;0,100*E59/D59,0)</f>
        <v>87.27272727272727</v>
      </c>
      <c r="G59" s="103"/>
      <c r="H59" s="191">
        <v>0.171</v>
      </c>
      <c r="I59" s="192">
        <v>0.171</v>
      </c>
      <c r="J59" s="192">
        <v>0.149</v>
      </c>
      <c r="K59" s="104">
        <f>IF(I59&gt;0,100*J59/I59,0)</f>
        <v>87.1345029239766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/>
      <c r="I61" s="190"/>
      <c r="J61" s="190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/>
      <c r="I62" s="190"/>
      <c r="J62" s="190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/>
      <c r="I63" s="190"/>
      <c r="J63" s="190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/>
      <c r="I64" s="192"/>
      <c r="J64" s="192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/>
      <c r="I66" s="192"/>
      <c r="J66" s="192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53</v>
      </c>
      <c r="D68" s="93">
        <v>50</v>
      </c>
      <c r="E68" s="93">
        <v>10</v>
      </c>
      <c r="F68" s="94"/>
      <c r="G68" s="94"/>
      <c r="H68" s="190">
        <v>0.157</v>
      </c>
      <c r="I68" s="190">
        <v>0.15</v>
      </c>
      <c r="J68" s="190">
        <v>0.03</v>
      </c>
      <c r="K68" s="95"/>
    </row>
    <row r="69" spans="1:11" s="96" customFormat="1" ht="11.25" customHeight="1">
      <c r="A69" s="98" t="s">
        <v>54</v>
      </c>
      <c r="B69" s="92"/>
      <c r="C69" s="93">
        <v>9674</v>
      </c>
      <c r="D69" s="93">
        <v>8620</v>
      </c>
      <c r="E69" s="93">
        <v>8700</v>
      </c>
      <c r="F69" s="94"/>
      <c r="G69" s="94"/>
      <c r="H69" s="190">
        <v>31.818</v>
      </c>
      <c r="I69" s="190">
        <v>27.5</v>
      </c>
      <c r="J69" s="190">
        <v>28</v>
      </c>
      <c r="K69" s="95"/>
    </row>
    <row r="70" spans="1:11" s="105" customFormat="1" ht="11.25" customHeight="1">
      <c r="A70" s="99" t="s">
        <v>55</v>
      </c>
      <c r="B70" s="100"/>
      <c r="C70" s="101">
        <v>9727</v>
      </c>
      <c r="D70" s="101">
        <v>8670</v>
      </c>
      <c r="E70" s="101">
        <v>8710</v>
      </c>
      <c r="F70" s="102">
        <f>IF(D70&gt;0,100*E70/D70,0)</f>
        <v>100.46136101499424</v>
      </c>
      <c r="G70" s="103"/>
      <c r="H70" s="191">
        <v>31.975</v>
      </c>
      <c r="I70" s="192">
        <v>27.65</v>
      </c>
      <c r="J70" s="192">
        <v>28.03</v>
      </c>
      <c r="K70" s="104">
        <f>IF(I70&gt;0,100*J70/I70,0)</f>
        <v>101.374321880651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/>
      <c r="I72" s="190"/>
      <c r="J72" s="190"/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/>
      <c r="I73" s="190"/>
      <c r="J73" s="190"/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/>
      <c r="I74" s="190"/>
      <c r="J74" s="190"/>
      <c r="K74" s="95"/>
    </row>
    <row r="75" spans="1:11" s="96" customFormat="1" ht="11.25" customHeight="1">
      <c r="A75" s="98" t="s">
        <v>59</v>
      </c>
      <c r="B75" s="92"/>
      <c r="C75" s="93">
        <v>337</v>
      </c>
      <c r="D75" s="93">
        <v>196</v>
      </c>
      <c r="E75" s="93">
        <v>127.68</v>
      </c>
      <c r="F75" s="94"/>
      <c r="G75" s="94"/>
      <c r="H75" s="190">
        <v>1.151</v>
      </c>
      <c r="I75" s="190">
        <v>0.6342559999999999</v>
      </c>
      <c r="J75" s="190">
        <v>0.4520971636363636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/>
      <c r="I76" s="190"/>
      <c r="J76" s="190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/>
      <c r="I77" s="190"/>
      <c r="J77" s="190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/>
      <c r="I78" s="190"/>
      <c r="J78" s="190"/>
      <c r="K78" s="95"/>
    </row>
    <row r="79" spans="1:11" s="96" customFormat="1" ht="11.25" customHeight="1">
      <c r="A79" s="98" t="s">
        <v>63</v>
      </c>
      <c r="B79" s="92"/>
      <c r="C79" s="93">
        <v>1</v>
      </c>
      <c r="D79" s="93">
        <v>1</v>
      </c>
      <c r="E79" s="93">
        <v>1</v>
      </c>
      <c r="F79" s="94"/>
      <c r="G79" s="94"/>
      <c r="H79" s="190">
        <v>0.003</v>
      </c>
      <c r="I79" s="190">
        <v>0.003</v>
      </c>
      <c r="J79" s="190">
        <v>0.002</v>
      </c>
      <c r="K79" s="95"/>
    </row>
    <row r="80" spans="1:11" s="105" customFormat="1" ht="11.25" customHeight="1">
      <c r="A80" s="106" t="s">
        <v>64</v>
      </c>
      <c r="B80" s="100"/>
      <c r="C80" s="101">
        <v>338</v>
      </c>
      <c r="D80" s="101">
        <v>197</v>
      </c>
      <c r="E80" s="101">
        <v>128.68</v>
      </c>
      <c r="F80" s="102">
        <f>IF(D80&gt;0,100*E80/D80,0)</f>
        <v>65.31979695431473</v>
      </c>
      <c r="G80" s="103"/>
      <c r="H80" s="191">
        <v>1.154</v>
      </c>
      <c r="I80" s="192">
        <v>0.6372559999999999</v>
      </c>
      <c r="J80" s="192">
        <v>0.4540971636363636</v>
      </c>
      <c r="K80" s="104">
        <f>IF(I80&gt;0,100*J80/I80,0)</f>
        <v>71.2582013564978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/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>
        <v>1</v>
      </c>
      <c r="D83" s="93"/>
      <c r="E83" s="93"/>
      <c r="F83" s="94"/>
      <c r="G83" s="94"/>
      <c r="H83" s="190">
        <v>0.001</v>
      </c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>
        <v>1</v>
      </c>
      <c r="D84" s="101"/>
      <c r="E84" s="101"/>
      <c r="F84" s="102"/>
      <c r="G84" s="103"/>
      <c r="H84" s="191">
        <v>0.001</v>
      </c>
      <c r="I84" s="192"/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10215.04</v>
      </c>
      <c r="D87" s="116">
        <v>9000</v>
      </c>
      <c r="E87" s="116">
        <v>8956.68</v>
      </c>
      <c r="F87" s="117">
        <f>IF(D87&gt;0,100*E87/D87,0)</f>
        <v>99.51866666666666</v>
      </c>
      <c r="G87" s="103"/>
      <c r="H87" s="195">
        <v>33.556999999999995</v>
      </c>
      <c r="I87" s="196">
        <v>28.709256</v>
      </c>
      <c r="J87" s="196">
        <v>28.847097163636363</v>
      </c>
      <c r="K87" s="117">
        <f>IF(I87&gt;0,100*J87/I87,0)</f>
        <v>100.48012795467902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N106"/>
  <sheetViews>
    <sheetView view="pageBreakPreview" zoomScale="60" zoomScalePageLayoutView="0" workbookViewId="0" topLeftCell="A32">
      <selection activeCell="H64" sqref="H64"/>
    </sheetView>
  </sheetViews>
  <sheetFormatPr defaultColWidth="11.421875" defaultRowHeight="15"/>
  <cols>
    <col min="1" max="4" width="10.8515625" style="7" customWidth="1"/>
    <col min="5" max="5" width="1.8515625" style="7" customWidth="1"/>
    <col min="6" max="16384" width="10.8515625" style="7" customWidth="1"/>
  </cols>
  <sheetData>
    <row r="1" spans="1:9" ht="12">
      <c r="A1" s="160"/>
      <c r="B1" s="160"/>
      <c r="C1" s="160"/>
      <c r="D1" s="160"/>
      <c r="E1" s="160"/>
      <c r="F1" s="160"/>
      <c r="G1" s="160"/>
      <c r="H1" s="160"/>
      <c r="I1" s="160"/>
    </row>
    <row r="2" spans="1:9" ht="12">
      <c r="A2" s="160"/>
      <c r="B2" s="160"/>
      <c r="C2" s="160"/>
      <c r="D2" s="160"/>
      <c r="E2" s="160"/>
      <c r="F2" s="160"/>
      <c r="G2" s="160"/>
      <c r="H2" s="160"/>
      <c r="I2" s="160"/>
    </row>
    <row r="3" spans="1:9" ht="15">
      <c r="A3" s="248" t="s">
        <v>227</v>
      </c>
      <c r="B3" s="248"/>
      <c r="C3" s="248"/>
      <c r="D3" s="248"/>
      <c r="E3" s="248"/>
      <c r="F3" s="248"/>
      <c r="G3" s="248"/>
      <c r="H3" s="248"/>
      <c r="I3" s="248"/>
    </row>
    <row r="4" spans="1:9" ht="12">
      <c r="A4" s="160"/>
      <c r="B4" s="160"/>
      <c r="C4" s="160"/>
      <c r="D4" s="160"/>
      <c r="E4" s="160"/>
      <c r="F4" s="160"/>
      <c r="G4" s="160"/>
      <c r="H4" s="160"/>
      <c r="I4" s="160"/>
    </row>
    <row r="5" spans="1:9" ht="12">
      <c r="A5" s="160"/>
      <c r="B5" s="160"/>
      <c r="C5" s="160"/>
      <c r="D5" s="160"/>
      <c r="E5" s="160"/>
      <c r="F5" s="160"/>
      <c r="G5" s="160"/>
      <c r="H5" s="160"/>
      <c r="I5" s="160"/>
    </row>
    <row r="6" spans="1:9" ht="12">
      <c r="A6" s="160"/>
      <c r="B6" s="160"/>
      <c r="C6" s="160"/>
      <c r="D6" s="160"/>
      <c r="E6" s="160"/>
      <c r="F6" s="160"/>
      <c r="G6" s="160"/>
      <c r="H6" s="160"/>
      <c r="I6" s="160"/>
    </row>
    <row r="7" spans="1:9" ht="12">
      <c r="A7" s="161" t="s">
        <v>228</v>
      </c>
      <c r="B7" s="162"/>
      <c r="C7" s="162"/>
      <c r="D7" s="163"/>
      <c r="E7" s="163"/>
      <c r="F7" s="163"/>
      <c r="G7" s="163"/>
      <c r="H7" s="163"/>
      <c r="I7" s="163"/>
    </row>
    <row r="8" spans="1:9" ht="12">
      <c r="A8" s="160"/>
      <c r="B8" s="160"/>
      <c r="C8" s="160"/>
      <c r="D8" s="160"/>
      <c r="E8" s="160"/>
      <c r="F8" s="160"/>
      <c r="G8" s="160"/>
      <c r="H8" s="160"/>
      <c r="I8" s="160"/>
    </row>
    <row r="9" spans="1:9" ht="12">
      <c r="A9" s="164" t="s">
        <v>229</v>
      </c>
      <c r="B9" s="160"/>
      <c r="C9" s="160"/>
      <c r="D9" s="160"/>
      <c r="E9" s="160"/>
      <c r="F9" s="160"/>
      <c r="G9" s="160"/>
      <c r="H9" s="160"/>
      <c r="I9" s="160"/>
    </row>
    <row r="10" spans="1:9" ht="12">
      <c r="A10" s="160"/>
      <c r="B10" s="160"/>
      <c r="C10" s="160"/>
      <c r="D10" s="160"/>
      <c r="E10" s="160"/>
      <c r="F10" s="160"/>
      <c r="G10" s="160"/>
      <c r="H10" s="160"/>
      <c r="I10" s="160"/>
    </row>
    <row r="11" spans="1:9" ht="12">
      <c r="A11" s="165"/>
      <c r="B11" s="166"/>
      <c r="C11" s="166"/>
      <c r="D11" s="167" t="s">
        <v>230</v>
      </c>
      <c r="E11" s="168"/>
      <c r="F11" s="165"/>
      <c r="G11" s="166"/>
      <c r="H11" s="166"/>
      <c r="I11" s="167" t="s">
        <v>230</v>
      </c>
    </row>
    <row r="12" spans="1:9" ht="12">
      <c r="A12" s="169"/>
      <c r="B12" s="170"/>
      <c r="C12" s="170"/>
      <c r="D12" s="171"/>
      <c r="E12" s="168"/>
      <c r="F12" s="169"/>
      <c r="G12" s="170"/>
      <c r="H12" s="170"/>
      <c r="I12" s="171"/>
    </row>
    <row r="13" spans="1:9" ht="5.25" customHeight="1">
      <c r="A13" s="172"/>
      <c r="B13" s="173"/>
      <c r="C13" s="173"/>
      <c r="D13" s="174"/>
      <c r="E13" s="168"/>
      <c r="F13" s="172"/>
      <c r="G13" s="173"/>
      <c r="H13" s="173"/>
      <c r="I13" s="174"/>
    </row>
    <row r="14" spans="1:9" ht="12">
      <c r="A14" s="169" t="s">
        <v>231</v>
      </c>
      <c r="B14" s="170"/>
      <c r="C14" s="170"/>
      <c r="D14" s="171">
        <v>9</v>
      </c>
      <c r="E14" s="168"/>
      <c r="F14" s="169" t="s">
        <v>263</v>
      </c>
      <c r="G14" s="170"/>
      <c r="H14" s="170"/>
      <c r="I14" s="171">
        <v>41</v>
      </c>
    </row>
    <row r="15" spans="1:9" ht="5.25" customHeight="1">
      <c r="A15" s="172"/>
      <c r="B15" s="173"/>
      <c r="C15" s="173"/>
      <c r="D15" s="174"/>
      <c r="E15" s="168"/>
      <c r="F15" s="172"/>
      <c r="G15" s="173"/>
      <c r="H15" s="173"/>
      <c r="I15" s="174"/>
    </row>
    <row r="16" spans="1:9" ht="12">
      <c r="A16" s="169" t="s">
        <v>232</v>
      </c>
      <c r="B16" s="170"/>
      <c r="C16" s="170"/>
      <c r="D16" s="171">
        <v>10</v>
      </c>
      <c r="E16" s="168"/>
      <c r="F16" s="169" t="s">
        <v>264</v>
      </c>
      <c r="G16" s="170"/>
      <c r="H16" s="170"/>
      <c r="I16" s="171">
        <v>42</v>
      </c>
    </row>
    <row r="17" spans="1:9" ht="5.25" customHeight="1">
      <c r="A17" s="172"/>
      <c r="B17" s="173"/>
      <c r="C17" s="173"/>
      <c r="D17" s="174"/>
      <c r="E17" s="168"/>
      <c r="F17" s="172"/>
      <c r="G17" s="173"/>
      <c r="H17" s="173"/>
      <c r="I17" s="174"/>
    </row>
    <row r="18" spans="1:9" ht="12">
      <c r="A18" s="169" t="s">
        <v>233</v>
      </c>
      <c r="B18" s="170"/>
      <c r="C18" s="170"/>
      <c r="D18" s="171">
        <v>11</v>
      </c>
      <c r="E18" s="168"/>
      <c r="F18" s="169" t="s">
        <v>265</v>
      </c>
      <c r="G18" s="170"/>
      <c r="H18" s="170"/>
      <c r="I18" s="171">
        <v>43</v>
      </c>
    </row>
    <row r="19" spans="1:9" ht="5.25" customHeight="1">
      <c r="A19" s="172"/>
      <c r="B19" s="173"/>
      <c r="C19" s="173"/>
      <c r="D19" s="174"/>
      <c r="E19" s="168"/>
      <c r="F19" s="172"/>
      <c r="G19" s="173"/>
      <c r="H19" s="173"/>
      <c r="I19" s="174"/>
    </row>
    <row r="20" spans="1:9" ht="12">
      <c r="A20" s="169" t="s">
        <v>234</v>
      </c>
      <c r="B20" s="170"/>
      <c r="C20" s="170"/>
      <c r="D20" s="171">
        <v>12</v>
      </c>
      <c r="E20" s="168"/>
      <c r="F20" s="169" t="s">
        <v>266</v>
      </c>
      <c r="G20" s="170"/>
      <c r="H20" s="170"/>
      <c r="I20" s="171">
        <v>44</v>
      </c>
    </row>
    <row r="21" spans="1:9" ht="5.25" customHeight="1">
      <c r="A21" s="172"/>
      <c r="B21" s="173"/>
      <c r="C21" s="173"/>
      <c r="D21" s="174"/>
      <c r="E21" s="168"/>
      <c r="F21" s="172"/>
      <c r="G21" s="173"/>
      <c r="H21" s="173"/>
      <c r="I21" s="174"/>
    </row>
    <row r="22" spans="1:9" ht="12">
      <c r="A22" s="169" t="s">
        <v>235</v>
      </c>
      <c r="B22" s="170"/>
      <c r="C22" s="170"/>
      <c r="D22" s="171">
        <v>13</v>
      </c>
      <c r="E22" s="168"/>
      <c r="F22" s="169" t="s">
        <v>267</v>
      </c>
      <c r="G22" s="170"/>
      <c r="H22" s="170"/>
      <c r="I22" s="171">
        <v>45</v>
      </c>
    </row>
    <row r="23" spans="1:9" ht="5.25" customHeight="1">
      <c r="A23" s="172"/>
      <c r="B23" s="173"/>
      <c r="C23" s="173"/>
      <c r="D23" s="174"/>
      <c r="E23" s="168"/>
      <c r="F23" s="172"/>
      <c r="G23" s="173"/>
      <c r="H23" s="173"/>
      <c r="I23" s="174"/>
    </row>
    <row r="24" spans="1:9" ht="12">
      <c r="A24" s="169" t="s">
        <v>236</v>
      </c>
      <c r="B24" s="170"/>
      <c r="C24" s="170"/>
      <c r="D24" s="171">
        <v>14</v>
      </c>
      <c r="E24" s="168"/>
      <c r="F24" s="169" t="s">
        <v>268</v>
      </c>
      <c r="G24" s="170"/>
      <c r="H24" s="170"/>
      <c r="I24" s="171">
        <v>46</v>
      </c>
    </row>
    <row r="25" spans="1:9" ht="5.25" customHeight="1">
      <c r="A25" s="172"/>
      <c r="B25" s="173"/>
      <c r="C25" s="173"/>
      <c r="D25" s="174"/>
      <c r="E25" s="168"/>
      <c r="F25" s="172"/>
      <c r="G25" s="173"/>
      <c r="H25" s="173"/>
      <c r="I25" s="174"/>
    </row>
    <row r="26" spans="1:9" ht="12">
      <c r="A26" s="169" t="s">
        <v>237</v>
      </c>
      <c r="B26" s="170"/>
      <c r="C26" s="170"/>
      <c r="D26" s="171">
        <v>15</v>
      </c>
      <c r="E26" s="168"/>
      <c r="F26" s="169" t="s">
        <v>269</v>
      </c>
      <c r="G26" s="170"/>
      <c r="H26" s="170"/>
      <c r="I26" s="171">
        <v>47</v>
      </c>
    </row>
    <row r="27" spans="1:9" ht="5.25" customHeight="1">
      <c r="A27" s="172"/>
      <c r="B27" s="173"/>
      <c r="C27" s="173"/>
      <c r="D27" s="174"/>
      <c r="E27" s="168"/>
      <c r="F27" s="172"/>
      <c r="G27" s="173"/>
      <c r="H27" s="173"/>
      <c r="I27" s="174"/>
    </row>
    <row r="28" spans="1:9" ht="12">
      <c r="A28" s="169" t="s">
        <v>238</v>
      </c>
      <c r="B28" s="170"/>
      <c r="C28" s="170"/>
      <c r="D28" s="171">
        <v>16</v>
      </c>
      <c r="E28" s="168"/>
      <c r="F28" s="169" t="s">
        <v>270</v>
      </c>
      <c r="G28" s="170"/>
      <c r="H28" s="170"/>
      <c r="I28" s="171">
        <v>48</v>
      </c>
    </row>
    <row r="29" spans="1:9" ht="5.25" customHeight="1">
      <c r="A29" s="172"/>
      <c r="B29" s="173"/>
      <c r="C29" s="173"/>
      <c r="D29" s="174"/>
      <c r="E29" s="168"/>
      <c r="F29" s="172"/>
      <c r="G29" s="173"/>
      <c r="H29" s="173"/>
      <c r="I29" s="174"/>
    </row>
    <row r="30" spans="1:9" ht="12">
      <c r="A30" s="169" t="s">
        <v>239</v>
      </c>
      <c r="B30" s="170"/>
      <c r="C30" s="170"/>
      <c r="D30" s="171">
        <v>17</v>
      </c>
      <c r="E30" s="168"/>
      <c r="F30" s="169" t="s">
        <v>271</v>
      </c>
      <c r="G30" s="170"/>
      <c r="H30" s="170"/>
      <c r="I30" s="171">
        <v>49</v>
      </c>
    </row>
    <row r="31" spans="1:9" ht="5.25" customHeight="1">
      <c r="A31" s="172"/>
      <c r="B31" s="173"/>
      <c r="C31" s="173"/>
      <c r="D31" s="174"/>
      <c r="E31" s="168"/>
      <c r="F31" s="172"/>
      <c r="G31" s="173"/>
      <c r="H31" s="173"/>
      <c r="I31" s="174"/>
    </row>
    <row r="32" spans="1:9" ht="12">
      <c r="A32" s="169" t="s">
        <v>240</v>
      </c>
      <c r="B32" s="170"/>
      <c r="C32" s="170"/>
      <c r="D32" s="171">
        <v>18</v>
      </c>
      <c r="E32" s="168"/>
      <c r="F32" s="169" t="s">
        <v>272</v>
      </c>
      <c r="G32" s="170"/>
      <c r="H32" s="170"/>
      <c r="I32" s="171">
        <v>50</v>
      </c>
    </row>
    <row r="33" spans="1:9" ht="5.25" customHeight="1">
      <c r="A33" s="172"/>
      <c r="B33" s="173"/>
      <c r="C33" s="173"/>
      <c r="D33" s="174"/>
      <c r="E33" s="168"/>
      <c r="F33" s="172"/>
      <c r="G33" s="173"/>
      <c r="H33" s="173"/>
      <c r="I33" s="174"/>
    </row>
    <row r="34" spans="1:9" ht="12">
      <c r="A34" s="169" t="s">
        <v>241</v>
      </c>
      <c r="B34" s="170"/>
      <c r="C34" s="170"/>
      <c r="D34" s="171">
        <v>19</v>
      </c>
      <c r="E34" s="168"/>
      <c r="F34" s="169" t="s">
        <v>273</v>
      </c>
      <c r="G34" s="170"/>
      <c r="H34" s="170"/>
      <c r="I34" s="171">
        <v>51</v>
      </c>
    </row>
    <row r="35" spans="1:9" ht="5.25" customHeight="1">
      <c r="A35" s="172"/>
      <c r="B35" s="173"/>
      <c r="C35" s="173"/>
      <c r="D35" s="174"/>
      <c r="E35" s="168"/>
      <c r="F35" s="172"/>
      <c r="G35" s="173"/>
      <c r="H35" s="173"/>
      <c r="I35" s="174"/>
    </row>
    <row r="36" spans="1:9" ht="12">
      <c r="A36" s="169" t="s">
        <v>242</v>
      </c>
      <c r="B36" s="170"/>
      <c r="C36" s="170"/>
      <c r="D36" s="171">
        <v>20</v>
      </c>
      <c r="E36" s="168"/>
      <c r="F36" s="169" t="s">
        <v>274</v>
      </c>
      <c r="G36" s="170"/>
      <c r="H36" s="170"/>
      <c r="I36" s="171">
        <v>52</v>
      </c>
    </row>
    <row r="37" spans="1:9" ht="5.25" customHeight="1">
      <c r="A37" s="172"/>
      <c r="B37" s="173"/>
      <c r="C37" s="173"/>
      <c r="D37" s="174"/>
      <c r="E37" s="168"/>
      <c r="F37" s="172"/>
      <c r="G37" s="173"/>
      <c r="H37" s="173"/>
      <c r="I37" s="174"/>
    </row>
    <row r="38" spans="1:9" ht="12">
      <c r="A38" s="169" t="s">
        <v>243</v>
      </c>
      <c r="B38" s="170"/>
      <c r="C38" s="170"/>
      <c r="D38" s="171">
        <v>21</v>
      </c>
      <c r="E38" s="168"/>
      <c r="F38" s="169" t="s">
        <v>275</v>
      </c>
      <c r="G38" s="170"/>
      <c r="H38" s="170"/>
      <c r="I38" s="171">
        <v>53</v>
      </c>
    </row>
    <row r="39" spans="1:9" ht="5.25" customHeight="1">
      <c r="A39" s="172"/>
      <c r="B39" s="173"/>
      <c r="C39" s="173"/>
      <c r="D39" s="174"/>
      <c r="E39" s="168"/>
      <c r="F39" s="172"/>
      <c r="G39" s="173"/>
      <c r="H39" s="173"/>
      <c r="I39" s="174"/>
    </row>
    <row r="40" spans="1:9" ht="12">
      <c r="A40" s="169" t="s">
        <v>244</v>
      </c>
      <c r="B40" s="170"/>
      <c r="C40" s="170"/>
      <c r="D40" s="171">
        <v>22</v>
      </c>
      <c r="E40" s="168"/>
      <c r="F40" s="169" t="s">
        <v>276</v>
      </c>
      <c r="G40" s="170"/>
      <c r="H40" s="170"/>
      <c r="I40" s="171">
        <v>54</v>
      </c>
    </row>
    <row r="41" spans="1:9" ht="5.25" customHeight="1">
      <c r="A41" s="172"/>
      <c r="B41" s="173"/>
      <c r="C41" s="173"/>
      <c r="D41" s="174"/>
      <c r="E41" s="168"/>
      <c r="F41" s="172"/>
      <c r="G41" s="173"/>
      <c r="H41" s="173"/>
      <c r="I41" s="174"/>
    </row>
    <row r="42" spans="1:9" ht="12">
      <c r="A42" s="169" t="s">
        <v>245</v>
      </c>
      <c r="B42" s="170"/>
      <c r="C42" s="170"/>
      <c r="D42" s="171">
        <v>23</v>
      </c>
      <c r="E42" s="168"/>
      <c r="F42" s="169" t="s">
        <v>277</v>
      </c>
      <c r="G42" s="170"/>
      <c r="H42" s="170"/>
      <c r="I42" s="171">
        <v>55</v>
      </c>
    </row>
    <row r="43" spans="1:9" ht="5.25" customHeight="1">
      <c r="A43" s="172"/>
      <c r="B43" s="173"/>
      <c r="C43" s="173"/>
      <c r="D43" s="174"/>
      <c r="E43" s="168"/>
      <c r="F43" s="172"/>
      <c r="G43" s="173"/>
      <c r="H43" s="173"/>
      <c r="I43" s="174"/>
    </row>
    <row r="44" spans="1:9" ht="12">
      <c r="A44" s="169" t="s">
        <v>246</v>
      </c>
      <c r="B44" s="170"/>
      <c r="C44" s="170"/>
      <c r="D44" s="171">
        <v>24</v>
      </c>
      <c r="E44" s="168"/>
      <c r="F44" s="169" t="s">
        <v>278</v>
      </c>
      <c r="G44" s="170"/>
      <c r="H44" s="170"/>
      <c r="I44" s="171">
        <v>56</v>
      </c>
    </row>
    <row r="45" spans="1:9" ht="5.25" customHeight="1">
      <c r="A45" s="172"/>
      <c r="B45" s="173"/>
      <c r="C45" s="173"/>
      <c r="D45" s="174"/>
      <c r="E45" s="168"/>
      <c r="F45" s="172"/>
      <c r="G45" s="173"/>
      <c r="H45" s="173"/>
      <c r="I45" s="174"/>
    </row>
    <row r="46" spans="1:9" ht="12">
      <c r="A46" s="169" t="s">
        <v>247</v>
      </c>
      <c r="B46" s="170"/>
      <c r="C46" s="170"/>
      <c r="D46" s="171">
        <v>25</v>
      </c>
      <c r="E46" s="168"/>
      <c r="F46" s="169" t="s">
        <v>279</v>
      </c>
      <c r="G46" s="170"/>
      <c r="H46" s="170"/>
      <c r="I46" s="171"/>
    </row>
    <row r="47" spans="1:9" ht="5.25" customHeight="1">
      <c r="A47" s="172"/>
      <c r="B47" s="173"/>
      <c r="C47" s="173"/>
      <c r="D47" s="174"/>
      <c r="E47" s="168"/>
      <c r="F47" s="172"/>
      <c r="G47" s="173"/>
      <c r="H47" s="173"/>
      <c r="I47" s="174"/>
    </row>
    <row r="48" spans="1:9" ht="12">
      <c r="A48" s="169" t="s">
        <v>248</v>
      </c>
      <c r="B48" s="170"/>
      <c r="C48" s="170"/>
      <c r="D48" s="171">
        <v>26</v>
      </c>
      <c r="E48" s="168"/>
      <c r="F48" s="169"/>
      <c r="G48" s="170"/>
      <c r="H48" s="170"/>
      <c r="I48" s="171"/>
    </row>
    <row r="49" spans="1:9" ht="5.25" customHeight="1">
      <c r="A49" s="172"/>
      <c r="B49" s="173"/>
      <c r="C49" s="173"/>
      <c r="D49" s="174"/>
      <c r="E49" s="168"/>
      <c r="F49" s="172"/>
      <c r="G49" s="173"/>
      <c r="H49" s="173"/>
      <c r="I49" s="174"/>
    </row>
    <row r="50" spans="1:9" ht="12">
      <c r="A50" s="169" t="s">
        <v>249</v>
      </c>
      <c r="B50" s="170"/>
      <c r="C50" s="170"/>
      <c r="D50" s="171">
        <v>27</v>
      </c>
      <c r="E50" s="168"/>
      <c r="F50" s="169"/>
      <c r="G50" s="170"/>
      <c r="H50" s="170"/>
      <c r="I50" s="171"/>
    </row>
    <row r="51" spans="1:9" ht="5.25" customHeight="1">
      <c r="A51" s="172"/>
      <c r="B51" s="173"/>
      <c r="C51" s="173"/>
      <c r="D51" s="174"/>
      <c r="E51" s="168"/>
      <c r="F51" s="172"/>
      <c r="G51" s="173"/>
      <c r="H51" s="173"/>
      <c r="I51" s="174"/>
    </row>
    <row r="52" spans="1:9" ht="12">
      <c r="A52" s="169" t="s">
        <v>250</v>
      </c>
      <c r="B52" s="170"/>
      <c r="C52" s="170"/>
      <c r="D52" s="171">
        <v>28</v>
      </c>
      <c r="E52" s="168"/>
      <c r="F52" s="169"/>
      <c r="G52" s="170"/>
      <c r="H52" s="170"/>
      <c r="I52" s="171"/>
    </row>
    <row r="53" spans="1:9" ht="5.25" customHeight="1">
      <c r="A53" s="172"/>
      <c r="B53" s="173"/>
      <c r="C53" s="173"/>
      <c r="D53" s="174"/>
      <c r="E53" s="168"/>
      <c r="F53" s="172"/>
      <c r="G53" s="173"/>
      <c r="H53" s="173"/>
      <c r="I53" s="174"/>
    </row>
    <row r="54" spans="1:9" ht="12">
      <c r="A54" s="169" t="s">
        <v>251</v>
      </c>
      <c r="B54" s="170"/>
      <c r="C54" s="170"/>
      <c r="D54" s="171">
        <v>29</v>
      </c>
      <c r="E54" s="168"/>
      <c r="F54" s="169"/>
      <c r="G54" s="170"/>
      <c r="H54" s="170"/>
      <c r="I54" s="171"/>
    </row>
    <row r="55" spans="1:9" ht="5.25" customHeight="1">
      <c r="A55" s="172"/>
      <c r="B55" s="173"/>
      <c r="C55" s="173"/>
      <c r="D55" s="174"/>
      <c r="E55" s="168"/>
      <c r="F55" s="172"/>
      <c r="G55" s="173"/>
      <c r="H55" s="173"/>
      <c r="I55" s="174"/>
    </row>
    <row r="56" spans="1:9" ht="12">
      <c r="A56" s="169" t="s">
        <v>252</v>
      </c>
      <c r="B56" s="170"/>
      <c r="C56" s="170"/>
      <c r="D56" s="171">
        <v>30</v>
      </c>
      <c r="E56" s="168"/>
      <c r="F56" s="169"/>
      <c r="G56" s="170"/>
      <c r="H56" s="170"/>
      <c r="I56" s="171"/>
    </row>
    <row r="57" spans="1:9" ht="5.25" customHeight="1">
      <c r="A57" s="172"/>
      <c r="B57" s="173"/>
      <c r="C57" s="173"/>
      <c r="D57" s="174"/>
      <c r="E57" s="168"/>
      <c r="F57" s="172"/>
      <c r="G57" s="173"/>
      <c r="H57" s="173"/>
      <c r="I57" s="174"/>
    </row>
    <row r="58" spans="1:9" ht="12">
      <c r="A58" s="169" t="s">
        <v>253</v>
      </c>
      <c r="B58" s="170"/>
      <c r="C58" s="170"/>
      <c r="D58" s="171">
        <v>31</v>
      </c>
      <c r="E58" s="168"/>
      <c r="F58" s="169"/>
      <c r="G58" s="170"/>
      <c r="H58" s="170"/>
      <c r="I58" s="171"/>
    </row>
    <row r="59" spans="1:9" ht="5.25" customHeight="1">
      <c r="A59" s="172"/>
      <c r="B59" s="173"/>
      <c r="C59" s="173"/>
      <c r="D59" s="174"/>
      <c r="E59" s="168"/>
      <c r="F59" s="172"/>
      <c r="G59" s="173"/>
      <c r="H59" s="173"/>
      <c r="I59" s="174"/>
    </row>
    <row r="60" spans="1:9" ht="12">
      <c r="A60" s="169" t="s">
        <v>254</v>
      </c>
      <c r="B60" s="170"/>
      <c r="C60" s="170"/>
      <c r="D60" s="171">
        <v>32</v>
      </c>
      <c r="E60" s="168"/>
      <c r="F60" s="169"/>
      <c r="G60" s="170"/>
      <c r="H60" s="170"/>
      <c r="I60" s="171"/>
    </row>
    <row r="61" spans="1:9" ht="5.25" customHeight="1">
      <c r="A61" s="172"/>
      <c r="B61" s="173"/>
      <c r="C61" s="173"/>
      <c r="D61" s="174"/>
      <c r="E61" s="168"/>
      <c r="F61" s="172"/>
      <c r="G61" s="173"/>
      <c r="H61" s="173"/>
      <c r="I61" s="174"/>
    </row>
    <row r="62" spans="1:9" ht="12">
      <c r="A62" s="169" t="s">
        <v>255</v>
      </c>
      <c r="B62" s="170"/>
      <c r="C62" s="170"/>
      <c r="D62" s="171">
        <v>33</v>
      </c>
      <c r="E62" s="168"/>
      <c r="F62" s="169"/>
      <c r="G62" s="170"/>
      <c r="H62" s="170"/>
      <c r="I62" s="171"/>
    </row>
    <row r="63" spans="1:9" ht="5.25" customHeight="1">
      <c r="A63" s="172"/>
      <c r="B63" s="173"/>
      <c r="C63" s="173"/>
      <c r="D63" s="174"/>
      <c r="E63" s="168"/>
      <c r="F63" s="172"/>
      <c r="G63" s="173"/>
      <c r="H63" s="173"/>
      <c r="I63" s="174"/>
    </row>
    <row r="64" spans="1:9" ht="12">
      <c r="A64" s="169" t="s">
        <v>256</v>
      </c>
      <c r="B64" s="170"/>
      <c r="C64" s="170"/>
      <c r="D64" s="171">
        <v>34</v>
      </c>
      <c r="E64" s="168"/>
      <c r="F64" s="169"/>
      <c r="G64" s="170"/>
      <c r="H64" s="170"/>
      <c r="I64" s="171"/>
    </row>
    <row r="65" spans="1:9" ht="5.25" customHeight="1">
      <c r="A65" s="172"/>
      <c r="B65" s="173"/>
      <c r="C65" s="173"/>
      <c r="D65" s="174"/>
      <c r="E65" s="168"/>
      <c r="F65" s="172"/>
      <c r="G65" s="173"/>
      <c r="H65" s="173"/>
      <c r="I65" s="174"/>
    </row>
    <row r="66" spans="1:9" ht="12">
      <c r="A66" s="169" t="s">
        <v>257</v>
      </c>
      <c r="B66" s="170"/>
      <c r="C66" s="170"/>
      <c r="D66" s="171">
        <v>35</v>
      </c>
      <c r="E66" s="168"/>
      <c r="F66" s="169"/>
      <c r="G66" s="170"/>
      <c r="H66" s="170"/>
      <c r="I66" s="171"/>
    </row>
    <row r="67" spans="1:9" ht="5.25" customHeight="1">
      <c r="A67" s="172"/>
      <c r="B67" s="173"/>
      <c r="C67" s="173"/>
      <c r="D67" s="174"/>
      <c r="E67" s="168"/>
      <c r="F67" s="172"/>
      <c r="G67" s="173"/>
      <c r="H67" s="173"/>
      <c r="I67" s="174"/>
    </row>
    <row r="68" spans="1:9" ht="12">
      <c r="A68" s="169" t="s">
        <v>258</v>
      </c>
      <c r="B68" s="170"/>
      <c r="C68" s="170"/>
      <c r="D68" s="171">
        <v>36</v>
      </c>
      <c r="E68" s="168"/>
      <c r="F68" s="169"/>
      <c r="G68" s="170"/>
      <c r="H68" s="170"/>
      <c r="I68" s="171"/>
    </row>
    <row r="69" spans="1:9" ht="5.25" customHeight="1">
      <c r="A69" s="172"/>
      <c r="B69" s="173"/>
      <c r="C69" s="173"/>
      <c r="D69" s="174"/>
      <c r="E69" s="168"/>
      <c r="F69" s="172"/>
      <c r="G69" s="173"/>
      <c r="H69" s="173"/>
      <c r="I69" s="174"/>
    </row>
    <row r="70" spans="1:9" ht="12">
      <c r="A70" s="169" t="s">
        <v>259</v>
      </c>
      <c r="B70" s="170"/>
      <c r="C70" s="170"/>
      <c r="D70" s="171">
        <v>37</v>
      </c>
      <c r="E70" s="168"/>
      <c r="F70" s="169"/>
      <c r="G70" s="170"/>
      <c r="H70" s="170"/>
      <c r="I70" s="171"/>
    </row>
    <row r="71" spans="1:9" ht="5.25" customHeight="1">
      <c r="A71" s="172"/>
      <c r="B71" s="173"/>
      <c r="C71" s="173"/>
      <c r="D71" s="174"/>
      <c r="E71" s="168"/>
      <c r="F71" s="172"/>
      <c r="G71" s="173"/>
      <c r="H71" s="173"/>
      <c r="I71" s="174"/>
    </row>
    <row r="72" spans="1:9" ht="12">
      <c r="A72" s="169" t="s">
        <v>260</v>
      </c>
      <c r="B72" s="170"/>
      <c r="C72" s="170"/>
      <c r="D72" s="171">
        <v>38</v>
      </c>
      <c r="E72" s="168"/>
      <c r="F72" s="169"/>
      <c r="G72" s="170"/>
      <c r="H72" s="170"/>
      <c r="I72" s="171"/>
    </row>
    <row r="73" spans="1:9" ht="5.25" customHeight="1">
      <c r="A73" s="172"/>
      <c r="B73" s="173"/>
      <c r="C73" s="173"/>
      <c r="D73" s="174"/>
      <c r="E73" s="160"/>
      <c r="F73" s="172"/>
      <c r="G73" s="173"/>
      <c r="H73" s="173"/>
      <c r="I73" s="174"/>
    </row>
    <row r="74" spans="1:9" ht="12">
      <c r="A74" s="169" t="s">
        <v>261</v>
      </c>
      <c r="B74" s="170"/>
      <c r="C74" s="170"/>
      <c r="D74" s="171">
        <v>39</v>
      </c>
      <c r="E74" s="160"/>
      <c r="F74" s="169"/>
      <c r="G74" s="170"/>
      <c r="H74" s="170"/>
      <c r="I74" s="171"/>
    </row>
    <row r="75" spans="1:9" ht="5.25" customHeight="1">
      <c r="A75" s="172"/>
      <c r="B75" s="173"/>
      <c r="C75" s="173"/>
      <c r="D75" s="174"/>
      <c r="E75" s="160"/>
      <c r="F75" s="172"/>
      <c r="G75" s="173"/>
      <c r="H75" s="173"/>
      <c r="I75" s="174"/>
    </row>
    <row r="76" spans="1:9" ht="12">
      <c r="A76" s="169" t="s">
        <v>262</v>
      </c>
      <c r="B76" s="170"/>
      <c r="C76" s="170"/>
      <c r="D76" s="171">
        <v>40</v>
      </c>
      <c r="E76" s="160"/>
      <c r="F76" s="169"/>
      <c r="G76" s="170"/>
      <c r="H76" s="170"/>
      <c r="I76" s="171"/>
    </row>
    <row r="77" spans="1:9" ht="5.25" customHeight="1">
      <c r="A77" s="175"/>
      <c r="B77" s="176"/>
      <c r="C77" s="176"/>
      <c r="D77" s="177"/>
      <c r="E77" s="160"/>
      <c r="F77" s="175"/>
      <c r="G77" s="176"/>
      <c r="H77" s="176"/>
      <c r="I77" s="177"/>
    </row>
    <row r="78" spans="1:14" ht="15.75" customHeight="1">
      <c r="A78" s="249" t="s">
        <v>314</v>
      </c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1"/>
      <c r="M78" s="251"/>
      <c r="N78" s="251"/>
    </row>
    <row r="79" spans="1:4" ht="12">
      <c r="A79" s="178"/>
      <c r="B79" s="178"/>
      <c r="C79" s="178"/>
      <c r="D79" s="178"/>
    </row>
    <row r="80" spans="1:4" ht="12">
      <c r="A80" s="178"/>
      <c r="B80" s="178"/>
      <c r="C80" s="178"/>
      <c r="D80" s="178"/>
    </row>
    <row r="81" spans="1:4" ht="12">
      <c r="A81" s="178"/>
      <c r="B81" s="178"/>
      <c r="C81" s="178"/>
      <c r="D81" s="178"/>
    </row>
    <row r="82" spans="1:4" ht="12">
      <c r="A82" s="178"/>
      <c r="B82" s="178"/>
      <c r="C82" s="178"/>
      <c r="D82" s="178"/>
    </row>
    <row r="83" spans="1:4" ht="12">
      <c r="A83" s="178"/>
      <c r="B83" s="178"/>
      <c r="C83" s="178"/>
      <c r="D83" s="178"/>
    </row>
    <row r="84" spans="1:4" ht="12">
      <c r="A84" s="178"/>
      <c r="B84" s="178"/>
      <c r="C84" s="178"/>
      <c r="D84" s="178"/>
    </row>
    <row r="85" spans="1:4" ht="12">
      <c r="A85" s="178"/>
      <c r="B85" s="178"/>
      <c r="C85" s="178"/>
      <c r="D85" s="178"/>
    </row>
    <row r="86" spans="1:4" ht="12">
      <c r="A86" s="178"/>
      <c r="B86" s="178"/>
      <c r="C86" s="178"/>
      <c r="D86" s="178"/>
    </row>
    <row r="87" spans="1:4" ht="12">
      <c r="A87" s="178"/>
      <c r="B87" s="178"/>
      <c r="C87" s="178"/>
      <c r="D87" s="178"/>
    </row>
    <row r="88" spans="1:4" ht="12">
      <c r="A88" s="178"/>
      <c r="B88" s="178"/>
      <c r="C88" s="178"/>
      <c r="D88" s="178"/>
    </row>
    <row r="89" spans="1:4" ht="14.25">
      <c r="A89"/>
      <c r="B89"/>
      <c r="C89"/>
      <c r="D89"/>
    </row>
    <row r="90" spans="1:4" ht="14.25">
      <c r="A90"/>
      <c r="B90"/>
      <c r="C90"/>
      <c r="D90"/>
    </row>
    <row r="91" spans="1:4" ht="14.25">
      <c r="A91"/>
      <c r="B91"/>
      <c r="C91"/>
      <c r="D91"/>
    </row>
    <row r="92" spans="1:4" ht="14.25">
      <c r="A92"/>
      <c r="B92"/>
      <c r="C92"/>
      <c r="D92"/>
    </row>
    <row r="93" spans="1:4" ht="14.25">
      <c r="A93"/>
      <c r="B93"/>
      <c r="C93"/>
      <c r="D93"/>
    </row>
    <row r="94" spans="1:4" ht="14.25">
      <c r="A94"/>
      <c r="B94"/>
      <c r="C94"/>
      <c r="D94"/>
    </row>
    <row r="95" spans="1:4" ht="14.25">
      <c r="A95"/>
      <c r="B95"/>
      <c r="C95"/>
      <c r="D95"/>
    </row>
    <row r="96" spans="1:4" ht="14.25">
      <c r="A96"/>
      <c r="B96"/>
      <c r="C96"/>
      <c r="D96"/>
    </row>
    <row r="97" spans="1:4" ht="14.25">
      <c r="A97"/>
      <c r="B97"/>
      <c r="C97"/>
      <c r="D97"/>
    </row>
    <row r="98" spans="1:4" ht="14.25">
      <c r="A98"/>
      <c r="B98"/>
      <c r="C98"/>
      <c r="D98"/>
    </row>
    <row r="99" spans="1:4" ht="14.25">
      <c r="A99"/>
      <c r="B99"/>
      <c r="C99"/>
      <c r="D99"/>
    </row>
    <row r="100" spans="1:4" ht="14.25">
      <c r="A100"/>
      <c r="B100"/>
      <c r="C100"/>
      <c r="D100"/>
    </row>
    <row r="101" spans="1:4" ht="14.25">
      <c r="A101"/>
      <c r="B101"/>
      <c r="C101"/>
      <c r="D101"/>
    </row>
    <row r="102" spans="1:4" ht="14.25">
      <c r="A102"/>
      <c r="B102"/>
      <c r="C102"/>
      <c r="D102"/>
    </row>
    <row r="103" spans="1:4" ht="14.25">
      <c r="A103"/>
      <c r="B103"/>
      <c r="C103"/>
      <c r="D103"/>
    </row>
    <row r="104" spans="1:4" ht="14.25">
      <c r="A104"/>
      <c r="B104"/>
      <c r="C104"/>
      <c r="D104"/>
    </row>
    <row r="105" spans="1:4" ht="14.25">
      <c r="A105"/>
      <c r="B105"/>
      <c r="C105"/>
      <c r="D105"/>
    </row>
    <row r="106" spans="1:4" ht="14.25">
      <c r="A106"/>
      <c r="B106"/>
      <c r="C106"/>
      <c r="D106"/>
    </row>
  </sheetData>
  <sheetProtection/>
  <mergeCells count="2">
    <mergeCell ref="A3:I3"/>
    <mergeCell ref="A78:N78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70" zoomScaleNormal="70" zoomScaleSheetLayoutView="70" zoomScalePageLayoutView="0" workbookViewId="0" topLeftCell="A52">
      <selection activeCell="H84" sqref="H84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86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10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/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451</v>
      </c>
      <c r="D9" s="93">
        <v>500</v>
      </c>
      <c r="E9" s="93">
        <v>480</v>
      </c>
      <c r="F9" s="94"/>
      <c r="G9" s="94"/>
      <c r="H9" s="190">
        <v>18.937</v>
      </c>
      <c r="I9" s="190">
        <v>20.735</v>
      </c>
      <c r="J9" s="190"/>
      <c r="K9" s="95"/>
    </row>
    <row r="10" spans="1:11" s="96" customFormat="1" ht="11.25" customHeight="1">
      <c r="A10" s="98" t="s">
        <v>9</v>
      </c>
      <c r="B10" s="92"/>
      <c r="C10" s="93">
        <v>207</v>
      </c>
      <c r="D10" s="93">
        <v>212</v>
      </c>
      <c r="E10" s="93">
        <v>214</v>
      </c>
      <c r="F10" s="94"/>
      <c r="G10" s="94"/>
      <c r="H10" s="190">
        <v>10.861</v>
      </c>
      <c r="I10" s="190">
        <v>12.72</v>
      </c>
      <c r="J10" s="190"/>
      <c r="K10" s="95"/>
    </row>
    <row r="11" spans="1:11" s="96" customFormat="1" ht="11.25" customHeight="1">
      <c r="A11" s="91" t="s">
        <v>10</v>
      </c>
      <c r="B11" s="92"/>
      <c r="C11" s="93">
        <v>399</v>
      </c>
      <c r="D11" s="93">
        <v>399</v>
      </c>
      <c r="E11" s="93">
        <v>398</v>
      </c>
      <c r="F11" s="94"/>
      <c r="G11" s="94"/>
      <c r="H11" s="190">
        <v>18.937</v>
      </c>
      <c r="I11" s="190">
        <v>19.403</v>
      </c>
      <c r="J11" s="190"/>
      <c r="K11" s="95"/>
    </row>
    <row r="12" spans="1:11" s="96" customFormat="1" ht="11.25" customHeight="1">
      <c r="A12" s="98" t="s">
        <v>11</v>
      </c>
      <c r="B12" s="92"/>
      <c r="C12" s="93">
        <v>272</v>
      </c>
      <c r="D12" s="93">
        <v>276</v>
      </c>
      <c r="E12" s="93">
        <v>275</v>
      </c>
      <c r="F12" s="94"/>
      <c r="G12" s="94"/>
      <c r="H12" s="190">
        <v>8.657</v>
      </c>
      <c r="I12" s="190">
        <v>8.653</v>
      </c>
      <c r="J12" s="190"/>
      <c r="K12" s="95"/>
    </row>
    <row r="13" spans="1:11" s="105" customFormat="1" ht="11.25" customHeight="1">
      <c r="A13" s="99" t="s">
        <v>12</v>
      </c>
      <c r="B13" s="100"/>
      <c r="C13" s="101">
        <v>1329</v>
      </c>
      <c r="D13" s="101">
        <v>1387</v>
      </c>
      <c r="E13" s="101">
        <v>1367</v>
      </c>
      <c r="F13" s="102">
        <f>IF(D13&gt;0,100*E13/D13,0)</f>
        <v>98.5580389329488</v>
      </c>
      <c r="G13" s="103"/>
      <c r="H13" s="191">
        <v>57.391999999999996</v>
      </c>
      <c r="I13" s="192">
        <v>61.510999999999996</v>
      </c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>
        <v>39</v>
      </c>
      <c r="E15" s="101">
        <v>6</v>
      </c>
      <c r="F15" s="102">
        <f>IF(D15&gt;0,100*E15/D15,0)</f>
        <v>15.384615384615385</v>
      </c>
      <c r="G15" s="103"/>
      <c r="H15" s="191"/>
      <c r="I15" s="192">
        <v>0.949</v>
      </c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>
        <v>31</v>
      </c>
      <c r="E19" s="93">
        <v>31</v>
      </c>
      <c r="F19" s="94"/>
      <c r="G19" s="94"/>
      <c r="H19" s="190"/>
      <c r="I19" s="190">
        <v>0.868</v>
      </c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>
        <v>15</v>
      </c>
      <c r="E20" s="93">
        <v>15</v>
      </c>
      <c r="F20" s="94"/>
      <c r="G20" s="94"/>
      <c r="H20" s="190"/>
      <c r="I20" s="190">
        <v>0.406</v>
      </c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>
        <v>45</v>
      </c>
      <c r="E21" s="93">
        <v>45</v>
      </c>
      <c r="F21" s="94"/>
      <c r="G21" s="94"/>
      <c r="H21" s="190"/>
      <c r="I21" s="190">
        <v>1.223</v>
      </c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>
        <v>91</v>
      </c>
      <c r="E22" s="101">
        <v>91</v>
      </c>
      <c r="F22" s="102">
        <f>IF(D22&gt;0,100*E22/D22,0)</f>
        <v>100</v>
      </c>
      <c r="G22" s="103"/>
      <c r="H22" s="191"/>
      <c r="I22" s="192">
        <v>2.497</v>
      </c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105</v>
      </c>
      <c r="D24" s="101">
        <v>109</v>
      </c>
      <c r="E24" s="101">
        <v>80</v>
      </c>
      <c r="F24" s="102">
        <f>IF(D24&gt;0,100*E24/D24,0)</f>
        <v>73.39449541284404</v>
      </c>
      <c r="G24" s="103"/>
      <c r="H24" s="191">
        <v>2.894</v>
      </c>
      <c r="I24" s="192">
        <v>2.908</v>
      </c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92</v>
      </c>
      <c r="D26" s="101">
        <v>110</v>
      </c>
      <c r="E26" s="101">
        <v>110</v>
      </c>
      <c r="F26" s="102">
        <f>IF(D26&gt;0,100*E26/D26,0)</f>
        <v>100</v>
      </c>
      <c r="G26" s="103"/>
      <c r="H26" s="191">
        <v>3.369</v>
      </c>
      <c r="I26" s="192">
        <v>4</v>
      </c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>
        <v>2</v>
      </c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/>
      <c r="D29" s="93">
        <v>13</v>
      </c>
      <c r="E29" s="93"/>
      <c r="F29" s="94"/>
      <c r="G29" s="94"/>
      <c r="H29" s="190"/>
      <c r="I29" s="190">
        <v>0.429</v>
      </c>
      <c r="J29" s="190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/>
      <c r="I30" s="190"/>
      <c r="J30" s="190"/>
      <c r="K30" s="95"/>
    </row>
    <row r="31" spans="1:11" s="105" customFormat="1" ht="11.25" customHeight="1">
      <c r="A31" s="106" t="s">
        <v>24</v>
      </c>
      <c r="B31" s="100"/>
      <c r="C31" s="101"/>
      <c r="D31" s="101">
        <v>13</v>
      </c>
      <c r="E31" s="101">
        <v>2</v>
      </c>
      <c r="F31" s="102">
        <f>IF(D31&gt;0,100*E31/D31,0)</f>
        <v>15.384615384615385</v>
      </c>
      <c r="G31" s="103"/>
      <c r="H31" s="191"/>
      <c r="I31" s="192">
        <v>0.429</v>
      </c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146</v>
      </c>
      <c r="D33" s="93">
        <v>100</v>
      </c>
      <c r="E33" s="93">
        <v>100</v>
      </c>
      <c r="F33" s="94"/>
      <c r="G33" s="94"/>
      <c r="H33" s="190">
        <v>4.104</v>
      </c>
      <c r="I33" s="190">
        <v>2.1</v>
      </c>
      <c r="J33" s="190"/>
      <c r="K33" s="95"/>
    </row>
    <row r="34" spans="1:11" s="96" customFormat="1" ht="11.25" customHeight="1">
      <c r="A34" s="98" t="s">
        <v>26</v>
      </c>
      <c r="B34" s="92"/>
      <c r="C34" s="93"/>
      <c r="D34" s="93">
        <v>14</v>
      </c>
      <c r="E34" s="93">
        <v>32</v>
      </c>
      <c r="F34" s="94"/>
      <c r="G34" s="94"/>
      <c r="H34" s="190"/>
      <c r="I34" s="190">
        <v>0.4</v>
      </c>
      <c r="J34" s="190"/>
      <c r="K34" s="95"/>
    </row>
    <row r="35" spans="1:11" s="96" customFormat="1" ht="11.25" customHeight="1">
      <c r="A35" s="98" t="s">
        <v>27</v>
      </c>
      <c r="B35" s="92"/>
      <c r="C35" s="93">
        <v>29</v>
      </c>
      <c r="D35" s="93">
        <v>24</v>
      </c>
      <c r="E35" s="93">
        <v>27</v>
      </c>
      <c r="F35" s="94"/>
      <c r="G35" s="94"/>
      <c r="H35" s="190">
        <v>0.834</v>
      </c>
      <c r="I35" s="190">
        <v>0.7</v>
      </c>
      <c r="J35" s="190"/>
      <c r="K35" s="95"/>
    </row>
    <row r="36" spans="1:11" s="96" customFormat="1" ht="11.25" customHeight="1">
      <c r="A36" s="98" t="s">
        <v>28</v>
      </c>
      <c r="B36" s="92"/>
      <c r="C36" s="93">
        <v>223</v>
      </c>
      <c r="D36" s="93">
        <v>223</v>
      </c>
      <c r="E36" s="93">
        <v>220</v>
      </c>
      <c r="F36" s="94"/>
      <c r="G36" s="94"/>
      <c r="H36" s="190">
        <v>5.575</v>
      </c>
      <c r="I36" s="190">
        <v>5.575</v>
      </c>
      <c r="J36" s="190"/>
      <c r="K36" s="95"/>
    </row>
    <row r="37" spans="1:11" s="105" customFormat="1" ht="11.25" customHeight="1">
      <c r="A37" s="99" t="s">
        <v>29</v>
      </c>
      <c r="B37" s="100"/>
      <c r="C37" s="101">
        <v>398</v>
      </c>
      <c r="D37" s="101">
        <v>361</v>
      </c>
      <c r="E37" s="101">
        <v>379</v>
      </c>
      <c r="F37" s="102">
        <f>IF(D37&gt;0,100*E37/D37,0)</f>
        <v>104.98614958448753</v>
      </c>
      <c r="G37" s="103"/>
      <c r="H37" s="191">
        <v>10.513</v>
      </c>
      <c r="I37" s="192">
        <v>8.775</v>
      </c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46</v>
      </c>
      <c r="D39" s="101">
        <v>46</v>
      </c>
      <c r="E39" s="101">
        <v>75</v>
      </c>
      <c r="F39" s="102">
        <f>IF(D39&gt;0,100*E39/D39,0)</f>
        <v>163.04347826086956</v>
      </c>
      <c r="G39" s="103"/>
      <c r="H39" s="191">
        <v>2.124</v>
      </c>
      <c r="I39" s="192">
        <v>1.656</v>
      </c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>
        <v>3</v>
      </c>
      <c r="E41" s="93">
        <v>3</v>
      </c>
      <c r="F41" s="94"/>
      <c r="G41" s="94"/>
      <c r="H41" s="190"/>
      <c r="I41" s="190">
        <v>0.072</v>
      </c>
      <c r="J41" s="190"/>
      <c r="K41" s="95"/>
    </row>
    <row r="42" spans="1:11" s="96" customFormat="1" ht="11.25" customHeight="1">
      <c r="A42" s="98" t="s">
        <v>32</v>
      </c>
      <c r="B42" s="92"/>
      <c r="C42" s="93">
        <v>60</v>
      </c>
      <c r="D42" s="93">
        <v>50</v>
      </c>
      <c r="E42" s="93">
        <v>15</v>
      </c>
      <c r="F42" s="94"/>
      <c r="G42" s="94"/>
      <c r="H42" s="190">
        <v>1.8</v>
      </c>
      <c r="I42" s="190">
        <v>1.5</v>
      </c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>
        <v>60</v>
      </c>
      <c r="E43" s="93">
        <v>60</v>
      </c>
      <c r="F43" s="94"/>
      <c r="G43" s="94"/>
      <c r="H43" s="190"/>
      <c r="I43" s="190">
        <v>2.28</v>
      </c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>
        <v>4</v>
      </c>
      <c r="E44" s="93">
        <v>4</v>
      </c>
      <c r="F44" s="94"/>
      <c r="G44" s="94"/>
      <c r="H44" s="190"/>
      <c r="I44" s="190">
        <v>0.24</v>
      </c>
      <c r="J44" s="190"/>
      <c r="K44" s="95"/>
    </row>
    <row r="45" spans="1:11" s="96" customFormat="1" ht="11.25" customHeight="1">
      <c r="A45" s="98" t="s">
        <v>35</v>
      </c>
      <c r="B45" s="92"/>
      <c r="C45" s="93">
        <v>46</v>
      </c>
      <c r="D45" s="93">
        <v>52</v>
      </c>
      <c r="E45" s="93">
        <v>52</v>
      </c>
      <c r="F45" s="94"/>
      <c r="G45" s="94"/>
      <c r="H45" s="190">
        <v>1.15</v>
      </c>
      <c r="I45" s="190">
        <v>1.456</v>
      </c>
      <c r="J45" s="190"/>
      <c r="K45" s="95"/>
    </row>
    <row r="46" spans="1:11" s="96" customFormat="1" ht="11.25" customHeight="1">
      <c r="A46" s="98" t="s">
        <v>36</v>
      </c>
      <c r="B46" s="92"/>
      <c r="C46" s="93">
        <v>34</v>
      </c>
      <c r="D46" s="93">
        <v>32</v>
      </c>
      <c r="E46" s="93">
        <v>32</v>
      </c>
      <c r="F46" s="94"/>
      <c r="G46" s="94"/>
      <c r="H46" s="190">
        <v>1.36</v>
      </c>
      <c r="I46" s="190">
        <v>1.28</v>
      </c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>
        <v>1</v>
      </c>
      <c r="E47" s="93"/>
      <c r="F47" s="94"/>
      <c r="G47" s="94"/>
      <c r="H47" s="190"/>
      <c r="I47" s="190">
        <v>0.02</v>
      </c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>
        <v>5</v>
      </c>
      <c r="E48" s="93">
        <v>14</v>
      </c>
      <c r="F48" s="94"/>
      <c r="G48" s="94"/>
      <c r="H48" s="190"/>
      <c r="I48" s="190">
        <v>0.25</v>
      </c>
      <c r="J48" s="190"/>
      <c r="K48" s="95"/>
    </row>
    <row r="49" spans="1:11" s="96" customFormat="1" ht="11.25" customHeight="1">
      <c r="A49" s="98" t="s">
        <v>39</v>
      </c>
      <c r="B49" s="92"/>
      <c r="C49" s="93">
        <v>16</v>
      </c>
      <c r="D49" s="93">
        <v>3</v>
      </c>
      <c r="E49" s="93"/>
      <c r="F49" s="94"/>
      <c r="G49" s="94"/>
      <c r="H49" s="190">
        <v>0.562</v>
      </c>
      <c r="I49" s="190">
        <v>0.105</v>
      </c>
      <c r="J49" s="190"/>
      <c r="K49" s="95"/>
    </row>
    <row r="50" spans="1:11" s="105" customFormat="1" ht="11.25" customHeight="1">
      <c r="A50" s="106" t="s">
        <v>40</v>
      </c>
      <c r="B50" s="100"/>
      <c r="C50" s="101">
        <v>156</v>
      </c>
      <c r="D50" s="101">
        <v>210</v>
      </c>
      <c r="E50" s="101">
        <v>180</v>
      </c>
      <c r="F50" s="102">
        <f>IF(D50&gt;0,100*E50/D50,0)</f>
        <v>85.71428571428571</v>
      </c>
      <c r="G50" s="103"/>
      <c r="H50" s="191">
        <v>4.872000000000001</v>
      </c>
      <c r="I50" s="192">
        <v>7.203</v>
      </c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75</v>
      </c>
      <c r="D52" s="101">
        <v>75</v>
      </c>
      <c r="E52" s="101">
        <v>75</v>
      </c>
      <c r="F52" s="102">
        <f>IF(D52&gt;0,100*E52/D52,0)</f>
        <v>100</v>
      </c>
      <c r="G52" s="103"/>
      <c r="H52" s="191">
        <v>2.1</v>
      </c>
      <c r="I52" s="192">
        <v>2.1</v>
      </c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>
        <v>20</v>
      </c>
      <c r="E54" s="93">
        <v>30</v>
      </c>
      <c r="F54" s="94"/>
      <c r="G54" s="94"/>
      <c r="H54" s="190"/>
      <c r="I54" s="190">
        <v>0.5</v>
      </c>
      <c r="J54" s="190"/>
      <c r="K54" s="95"/>
    </row>
    <row r="55" spans="1:11" s="96" customFormat="1" ht="11.25" customHeight="1">
      <c r="A55" s="98" t="s">
        <v>43</v>
      </c>
      <c r="B55" s="92"/>
      <c r="C55" s="93"/>
      <c r="D55" s="93">
        <v>13</v>
      </c>
      <c r="E55" s="93">
        <v>6</v>
      </c>
      <c r="F55" s="94"/>
      <c r="G55" s="94"/>
      <c r="H55" s="190"/>
      <c r="I55" s="190">
        <v>0.17</v>
      </c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>
        <v>148</v>
      </c>
      <c r="D58" s="93">
        <v>45</v>
      </c>
      <c r="E58" s="93">
        <v>56</v>
      </c>
      <c r="F58" s="94"/>
      <c r="G58" s="94"/>
      <c r="H58" s="190">
        <v>5.034</v>
      </c>
      <c r="I58" s="190">
        <v>1.375</v>
      </c>
      <c r="J58" s="190"/>
      <c r="K58" s="95"/>
    </row>
    <row r="59" spans="1:11" s="105" customFormat="1" ht="11.25" customHeight="1">
      <c r="A59" s="99" t="s">
        <v>47</v>
      </c>
      <c r="B59" s="100"/>
      <c r="C59" s="101">
        <v>148</v>
      </c>
      <c r="D59" s="101">
        <v>78</v>
      </c>
      <c r="E59" s="101">
        <v>92</v>
      </c>
      <c r="F59" s="102">
        <f>IF(D59&gt;0,100*E59/D59,0)</f>
        <v>117.94871794871794</v>
      </c>
      <c r="G59" s="103"/>
      <c r="H59" s="191">
        <v>5.034</v>
      </c>
      <c r="I59" s="192">
        <v>2.045</v>
      </c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134</v>
      </c>
      <c r="D61" s="93">
        <v>140</v>
      </c>
      <c r="E61" s="93">
        <v>260</v>
      </c>
      <c r="F61" s="94"/>
      <c r="G61" s="94"/>
      <c r="H61" s="190">
        <v>4.02</v>
      </c>
      <c r="I61" s="190">
        <v>3.5</v>
      </c>
      <c r="J61" s="190"/>
      <c r="K61" s="95"/>
    </row>
    <row r="62" spans="1:11" s="96" customFormat="1" ht="11.25" customHeight="1">
      <c r="A62" s="98" t="s">
        <v>49</v>
      </c>
      <c r="B62" s="92"/>
      <c r="C62" s="93">
        <v>128</v>
      </c>
      <c r="D62" s="93">
        <v>115</v>
      </c>
      <c r="E62" s="93">
        <v>211</v>
      </c>
      <c r="F62" s="94"/>
      <c r="G62" s="94"/>
      <c r="H62" s="190">
        <v>3.955</v>
      </c>
      <c r="I62" s="190">
        <v>4.15</v>
      </c>
      <c r="J62" s="190"/>
      <c r="K62" s="95"/>
    </row>
    <row r="63" spans="1:11" s="96" customFormat="1" ht="11.25" customHeight="1">
      <c r="A63" s="98" t="s">
        <v>50</v>
      </c>
      <c r="B63" s="92"/>
      <c r="C63" s="93">
        <v>467</v>
      </c>
      <c r="D63" s="93">
        <v>839</v>
      </c>
      <c r="E63" s="93">
        <v>911</v>
      </c>
      <c r="F63" s="94"/>
      <c r="G63" s="94"/>
      <c r="H63" s="190">
        <v>11.675</v>
      </c>
      <c r="I63" s="190">
        <v>21</v>
      </c>
      <c r="J63" s="190"/>
      <c r="K63" s="95"/>
    </row>
    <row r="64" spans="1:11" s="105" customFormat="1" ht="11.25" customHeight="1">
      <c r="A64" s="99" t="s">
        <v>51</v>
      </c>
      <c r="B64" s="100"/>
      <c r="C64" s="101">
        <v>729</v>
      </c>
      <c r="D64" s="101">
        <v>1094</v>
      </c>
      <c r="E64" s="101">
        <v>1382</v>
      </c>
      <c r="F64" s="102">
        <f>IF(D64&gt;0,100*E64/D64,0)</f>
        <v>126.3254113345521</v>
      </c>
      <c r="G64" s="103"/>
      <c r="H64" s="191">
        <v>19.65</v>
      </c>
      <c r="I64" s="192">
        <v>28.65</v>
      </c>
      <c r="J64" s="192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172</v>
      </c>
      <c r="D66" s="101">
        <v>450</v>
      </c>
      <c r="E66" s="101">
        <v>202</v>
      </c>
      <c r="F66" s="102">
        <f>IF(D66&gt;0,100*E66/D66,0)</f>
        <v>44.888888888888886</v>
      </c>
      <c r="G66" s="103"/>
      <c r="H66" s="191">
        <v>3.784</v>
      </c>
      <c r="I66" s="192">
        <v>5.126</v>
      </c>
      <c r="J66" s="192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63</v>
      </c>
      <c r="D72" s="93">
        <v>151</v>
      </c>
      <c r="E72" s="93">
        <v>152</v>
      </c>
      <c r="F72" s="94"/>
      <c r="G72" s="94"/>
      <c r="H72" s="190">
        <v>1.527</v>
      </c>
      <c r="I72" s="190">
        <v>3.647</v>
      </c>
      <c r="J72" s="190"/>
      <c r="K72" s="95"/>
    </row>
    <row r="73" spans="1:11" s="96" customFormat="1" ht="11.25" customHeight="1">
      <c r="A73" s="98" t="s">
        <v>57</v>
      </c>
      <c r="B73" s="92"/>
      <c r="C73" s="93">
        <v>130</v>
      </c>
      <c r="D73" s="93">
        <v>102</v>
      </c>
      <c r="E73" s="93">
        <v>102</v>
      </c>
      <c r="F73" s="94"/>
      <c r="G73" s="94"/>
      <c r="H73" s="190">
        <v>6.594</v>
      </c>
      <c r="I73" s="190">
        <v>5.98</v>
      </c>
      <c r="J73" s="190"/>
      <c r="K73" s="95"/>
    </row>
    <row r="74" spans="1:11" s="96" customFormat="1" ht="11.25" customHeight="1">
      <c r="A74" s="98" t="s">
        <v>58</v>
      </c>
      <c r="B74" s="92"/>
      <c r="C74" s="93">
        <v>75</v>
      </c>
      <c r="D74" s="93">
        <v>85</v>
      </c>
      <c r="E74" s="93">
        <v>85</v>
      </c>
      <c r="F74" s="94"/>
      <c r="G74" s="94"/>
      <c r="H74" s="190">
        <v>1.811</v>
      </c>
      <c r="I74" s="190">
        <v>2.125</v>
      </c>
      <c r="J74" s="190"/>
      <c r="K74" s="95"/>
    </row>
    <row r="75" spans="1:11" s="96" customFormat="1" ht="11.25" customHeight="1">
      <c r="A75" s="98" t="s">
        <v>59</v>
      </c>
      <c r="B75" s="92"/>
      <c r="C75" s="93">
        <v>157</v>
      </c>
      <c r="D75" s="93">
        <v>193</v>
      </c>
      <c r="E75" s="93">
        <v>347</v>
      </c>
      <c r="F75" s="94"/>
      <c r="G75" s="94"/>
      <c r="H75" s="190">
        <v>2.945</v>
      </c>
      <c r="I75" s="190">
        <v>3.8227800000000003</v>
      </c>
      <c r="J75" s="190"/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/>
      <c r="I76" s="190"/>
      <c r="J76" s="190"/>
      <c r="K76" s="95"/>
    </row>
    <row r="77" spans="1:11" s="96" customFormat="1" ht="11.25" customHeight="1">
      <c r="A77" s="98" t="s">
        <v>61</v>
      </c>
      <c r="B77" s="92"/>
      <c r="C77" s="93"/>
      <c r="D77" s="93">
        <v>20</v>
      </c>
      <c r="E77" s="93"/>
      <c r="F77" s="94"/>
      <c r="G77" s="94"/>
      <c r="H77" s="190"/>
      <c r="I77" s="190">
        <v>0.51</v>
      </c>
      <c r="J77" s="190"/>
      <c r="K77" s="95"/>
    </row>
    <row r="78" spans="1:11" s="96" customFormat="1" ht="11.25" customHeight="1">
      <c r="A78" s="98" t="s">
        <v>62</v>
      </c>
      <c r="B78" s="92"/>
      <c r="C78" s="93"/>
      <c r="D78" s="93">
        <v>153</v>
      </c>
      <c r="E78" s="93">
        <v>140</v>
      </c>
      <c r="F78" s="94"/>
      <c r="G78" s="94"/>
      <c r="H78" s="190"/>
      <c r="I78" s="190">
        <v>6.12</v>
      </c>
      <c r="J78" s="190"/>
      <c r="K78" s="95"/>
    </row>
    <row r="79" spans="1:11" s="96" customFormat="1" ht="11.25" customHeight="1">
      <c r="A79" s="98" t="s">
        <v>63</v>
      </c>
      <c r="B79" s="92"/>
      <c r="C79" s="93"/>
      <c r="D79" s="93">
        <v>50</v>
      </c>
      <c r="E79" s="93">
        <v>50</v>
      </c>
      <c r="F79" s="94"/>
      <c r="G79" s="94"/>
      <c r="H79" s="190"/>
      <c r="I79" s="190">
        <v>1.05</v>
      </c>
      <c r="J79" s="190"/>
      <c r="K79" s="95"/>
    </row>
    <row r="80" spans="1:11" s="105" customFormat="1" ht="11.25" customHeight="1">
      <c r="A80" s="106" t="s">
        <v>64</v>
      </c>
      <c r="B80" s="100"/>
      <c r="C80" s="101">
        <v>425</v>
      </c>
      <c r="D80" s="101">
        <v>754</v>
      </c>
      <c r="E80" s="101">
        <v>876</v>
      </c>
      <c r="F80" s="102">
        <f>IF(D80&gt;0,100*E80/D80,0)</f>
        <v>116.18037135278514</v>
      </c>
      <c r="G80" s="103"/>
      <c r="H80" s="191">
        <v>12.877</v>
      </c>
      <c r="I80" s="192">
        <v>23.254780000000004</v>
      </c>
      <c r="J80" s="192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>
        <v>173</v>
      </c>
      <c r="E82" s="93">
        <v>179</v>
      </c>
      <c r="F82" s="94"/>
      <c r="G82" s="94"/>
      <c r="H82" s="190"/>
      <c r="I82" s="190">
        <v>6.167</v>
      </c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>
        <v>207</v>
      </c>
      <c r="E83" s="93">
        <v>220</v>
      </c>
      <c r="F83" s="94"/>
      <c r="G83" s="94"/>
      <c r="H83" s="190"/>
      <c r="I83" s="190">
        <v>5.08</v>
      </c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>
        <v>380</v>
      </c>
      <c r="E84" s="101">
        <v>399</v>
      </c>
      <c r="F84" s="102">
        <f>IF(D84&gt;0,100*E84/D84,0)</f>
        <v>105</v>
      </c>
      <c r="G84" s="103"/>
      <c r="H84" s="191"/>
      <c r="I84" s="192">
        <v>11.247</v>
      </c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3675</v>
      </c>
      <c r="D87" s="116">
        <v>5197</v>
      </c>
      <c r="E87" s="116">
        <v>5316</v>
      </c>
      <c r="F87" s="117">
        <f>IF(D87&gt;0,100*E87/D87,0)</f>
        <v>102.2897825668655</v>
      </c>
      <c r="G87" s="103"/>
      <c r="H87" s="195">
        <v>124.60899999999998</v>
      </c>
      <c r="I87" s="196">
        <v>162.35078000000004</v>
      </c>
      <c r="J87" s="196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60" zoomScaleNormal="70" zoomScalePageLayoutView="0" workbookViewId="0" topLeftCell="A43">
      <selection activeCell="K111" sqref="K111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87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7</v>
      </c>
      <c r="D7" s="84" t="s">
        <v>7</v>
      </c>
      <c r="E7" s="84">
        <v>10</v>
      </c>
      <c r="F7" s="85" t="str">
        <f>CONCATENATE(D6,"=100")</f>
        <v>2016=100</v>
      </c>
      <c r="G7" s="86"/>
      <c r="H7" s="83" t="s">
        <v>7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7</v>
      </c>
      <c r="D9" s="93">
        <v>8</v>
      </c>
      <c r="E9" s="93">
        <v>8</v>
      </c>
      <c r="F9" s="94"/>
      <c r="G9" s="94"/>
      <c r="H9" s="190">
        <v>0.517</v>
      </c>
      <c r="I9" s="190">
        <v>0.555</v>
      </c>
      <c r="J9" s="190"/>
      <c r="K9" s="95"/>
    </row>
    <row r="10" spans="1:11" s="96" customFormat="1" ht="11.25" customHeight="1">
      <c r="A10" s="98" t="s">
        <v>9</v>
      </c>
      <c r="B10" s="92"/>
      <c r="C10" s="93">
        <v>4</v>
      </c>
      <c r="D10" s="93">
        <v>4</v>
      </c>
      <c r="E10" s="93">
        <v>4</v>
      </c>
      <c r="F10" s="94"/>
      <c r="G10" s="94"/>
      <c r="H10" s="190">
        <v>0.344</v>
      </c>
      <c r="I10" s="190">
        <v>0.208</v>
      </c>
      <c r="J10" s="190"/>
      <c r="K10" s="95"/>
    </row>
    <row r="11" spans="1:11" s="96" customFormat="1" ht="11.25" customHeight="1">
      <c r="A11" s="91" t="s">
        <v>10</v>
      </c>
      <c r="B11" s="92"/>
      <c r="C11" s="93">
        <v>4</v>
      </c>
      <c r="D11" s="93">
        <v>4</v>
      </c>
      <c r="E11" s="93">
        <v>4</v>
      </c>
      <c r="F11" s="94"/>
      <c r="G11" s="94"/>
      <c r="H11" s="190">
        <v>0.273</v>
      </c>
      <c r="I11" s="190">
        <v>0.331</v>
      </c>
      <c r="J11" s="190"/>
      <c r="K11" s="95"/>
    </row>
    <row r="12" spans="1:11" s="96" customFormat="1" ht="11.25" customHeight="1">
      <c r="A12" s="98" t="s">
        <v>11</v>
      </c>
      <c r="B12" s="92"/>
      <c r="C12" s="93">
        <v>10</v>
      </c>
      <c r="D12" s="93">
        <v>10</v>
      </c>
      <c r="E12" s="93">
        <v>10</v>
      </c>
      <c r="F12" s="94"/>
      <c r="G12" s="94"/>
      <c r="H12" s="190">
        <v>0.83</v>
      </c>
      <c r="I12" s="190">
        <v>0.81</v>
      </c>
      <c r="J12" s="190"/>
      <c r="K12" s="95"/>
    </row>
    <row r="13" spans="1:11" s="105" customFormat="1" ht="11.25" customHeight="1">
      <c r="A13" s="99" t="s">
        <v>12</v>
      </c>
      <c r="B13" s="100"/>
      <c r="C13" s="101">
        <v>25</v>
      </c>
      <c r="D13" s="101">
        <v>26</v>
      </c>
      <c r="E13" s="101">
        <v>26</v>
      </c>
      <c r="F13" s="102">
        <f>IF(D13&gt;0,100*E13/D13,0)</f>
        <v>100</v>
      </c>
      <c r="G13" s="103"/>
      <c r="H13" s="191">
        <v>1.964</v>
      </c>
      <c r="I13" s="192">
        <v>1.9040000000000001</v>
      </c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>
        <v>5</v>
      </c>
      <c r="D20" s="93">
        <v>5</v>
      </c>
      <c r="E20" s="93"/>
      <c r="F20" s="94"/>
      <c r="G20" s="94"/>
      <c r="H20" s="190">
        <v>0.272</v>
      </c>
      <c r="I20" s="190">
        <v>0.286</v>
      </c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>
        <v>5</v>
      </c>
      <c r="D22" s="101">
        <v>5</v>
      </c>
      <c r="E22" s="101"/>
      <c r="F22" s="102"/>
      <c r="G22" s="103"/>
      <c r="H22" s="191">
        <v>0.272</v>
      </c>
      <c r="I22" s="192">
        <v>0.286</v>
      </c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/>
      <c r="I24" s="192"/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/>
      <c r="I26" s="192"/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>
        <v>1</v>
      </c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/>
      <c r="I30" s="190"/>
      <c r="J30" s="190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>
        <v>1</v>
      </c>
      <c r="F31" s="102"/>
      <c r="G31" s="103"/>
      <c r="H31" s="191"/>
      <c r="I31" s="192"/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30</v>
      </c>
      <c r="D33" s="93">
        <v>30</v>
      </c>
      <c r="E33" s="93">
        <v>30</v>
      </c>
      <c r="F33" s="94"/>
      <c r="G33" s="94"/>
      <c r="H33" s="190">
        <v>1.6</v>
      </c>
      <c r="I33" s="190">
        <v>1.6</v>
      </c>
      <c r="J33" s="190"/>
      <c r="K33" s="95"/>
    </row>
    <row r="34" spans="1:11" s="96" customFormat="1" ht="11.25" customHeight="1">
      <c r="A34" s="98" t="s">
        <v>26</v>
      </c>
      <c r="B34" s="92"/>
      <c r="C34" s="93">
        <v>27</v>
      </c>
      <c r="D34" s="93">
        <v>28</v>
      </c>
      <c r="E34" s="93">
        <v>28</v>
      </c>
      <c r="F34" s="94"/>
      <c r="G34" s="94"/>
      <c r="H34" s="190">
        <v>0.952</v>
      </c>
      <c r="I34" s="190">
        <v>0.975</v>
      </c>
      <c r="J34" s="190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/>
      <c r="I35" s="190"/>
      <c r="J35" s="190"/>
      <c r="K35" s="95"/>
    </row>
    <row r="36" spans="1:11" s="96" customFormat="1" ht="11.25" customHeight="1">
      <c r="A36" s="98" t="s">
        <v>28</v>
      </c>
      <c r="B36" s="92"/>
      <c r="C36" s="93">
        <v>7</v>
      </c>
      <c r="D36" s="93">
        <v>8</v>
      </c>
      <c r="E36" s="93">
        <v>8</v>
      </c>
      <c r="F36" s="94"/>
      <c r="G36" s="94"/>
      <c r="H36" s="190">
        <v>0.279</v>
      </c>
      <c r="I36" s="190">
        <v>0.288</v>
      </c>
      <c r="J36" s="190"/>
      <c r="K36" s="95"/>
    </row>
    <row r="37" spans="1:11" s="105" customFormat="1" ht="11.25" customHeight="1">
      <c r="A37" s="99" t="s">
        <v>29</v>
      </c>
      <c r="B37" s="100"/>
      <c r="C37" s="101">
        <v>64</v>
      </c>
      <c r="D37" s="101">
        <v>66</v>
      </c>
      <c r="E37" s="101">
        <v>66</v>
      </c>
      <c r="F37" s="102">
        <f>IF(D37&gt;0,100*E37/D37,0)</f>
        <v>100</v>
      </c>
      <c r="G37" s="103"/>
      <c r="H37" s="191">
        <v>2.831</v>
      </c>
      <c r="I37" s="192">
        <v>2.863</v>
      </c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87</v>
      </c>
      <c r="D39" s="101">
        <v>54</v>
      </c>
      <c r="E39" s="101">
        <v>40</v>
      </c>
      <c r="F39" s="102">
        <f>IF(D39&gt;0,100*E39/D39,0)</f>
        <v>74.07407407407408</v>
      </c>
      <c r="G39" s="103"/>
      <c r="H39" s="191">
        <v>1.253</v>
      </c>
      <c r="I39" s="192">
        <v>2</v>
      </c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/>
      <c r="I50" s="192"/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1</v>
      </c>
      <c r="D52" s="101">
        <v>1</v>
      </c>
      <c r="E52" s="101">
        <v>1</v>
      </c>
      <c r="F52" s="102">
        <f>IF(D52&gt;0,100*E52/D52,0)</f>
        <v>100</v>
      </c>
      <c r="G52" s="103"/>
      <c r="H52" s="191">
        <v>0.099</v>
      </c>
      <c r="I52" s="192">
        <v>0.099</v>
      </c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/>
      <c r="I54" s="190"/>
      <c r="J54" s="190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/>
      <c r="I58" s="190"/>
      <c r="J58" s="190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/>
      <c r="I59" s="192"/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140</v>
      </c>
      <c r="D61" s="93">
        <v>140</v>
      </c>
      <c r="E61" s="93">
        <v>140</v>
      </c>
      <c r="F61" s="94"/>
      <c r="G61" s="94"/>
      <c r="H61" s="190">
        <v>13</v>
      </c>
      <c r="I61" s="190">
        <v>12.5</v>
      </c>
      <c r="J61" s="190"/>
      <c r="K61" s="95"/>
    </row>
    <row r="62" spans="1:11" s="96" customFormat="1" ht="11.25" customHeight="1">
      <c r="A62" s="98" t="s">
        <v>49</v>
      </c>
      <c r="B62" s="92"/>
      <c r="C62" s="93">
        <v>55</v>
      </c>
      <c r="D62" s="93">
        <v>60</v>
      </c>
      <c r="E62" s="93">
        <v>60</v>
      </c>
      <c r="F62" s="94"/>
      <c r="G62" s="94"/>
      <c r="H62" s="190">
        <v>1.025</v>
      </c>
      <c r="I62" s="190">
        <v>1.882</v>
      </c>
      <c r="J62" s="190"/>
      <c r="K62" s="95"/>
    </row>
    <row r="63" spans="1:11" s="96" customFormat="1" ht="11.25" customHeight="1">
      <c r="A63" s="98" t="s">
        <v>50</v>
      </c>
      <c r="B63" s="92"/>
      <c r="C63" s="93">
        <v>19</v>
      </c>
      <c r="D63" s="93">
        <v>19</v>
      </c>
      <c r="E63" s="93">
        <v>19</v>
      </c>
      <c r="F63" s="94"/>
      <c r="G63" s="94"/>
      <c r="H63" s="190">
        <v>0.79</v>
      </c>
      <c r="I63" s="190">
        <v>0.85</v>
      </c>
      <c r="J63" s="190"/>
      <c r="K63" s="95"/>
    </row>
    <row r="64" spans="1:11" s="105" customFormat="1" ht="11.25" customHeight="1">
      <c r="A64" s="99" t="s">
        <v>51</v>
      </c>
      <c r="B64" s="100"/>
      <c r="C64" s="101">
        <v>214</v>
      </c>
      <c r="D64" s="101">
        <v>219</v>
      </c>
      <c r="E64" s="101">
        <v>219</v>
      </c>
      <c r="F64" s="102">
        <f>IF(D64&gt;0,100*E64/D64,0)</f>
        <v>100</v>
      </c>
      <c r="G64" s="103"/>
      <c r="H64" s="191">
        <v>14.815000000000001</v>
      </c>
      <c r="I64" s="192">
        <v>15.232</v>
      </c>
      <c r="J64" s="192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921</v>
      </c>
      <c r="D66" s="101">
        <v>958</v>
      </c>
      <c r="E66" s="101">
        <v>958</v>
      </c>
      <c r="F66" s="102">
        <f>IF(D66&gt;0,100*E66/D66,0)</f>
        <v>100</v>
      </c>
      <c r="G66" s="103"/>
      <c r="H66" s="191">
        <v>115.052</v>
      </c>
      <c r="I66" s="192">
        <v>129.261</v>
      </c>
      <c r="J66" s="192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7000</v>
      </c>
      <c r="D72" s="93">
        <v>7450</v>
      </c>
      <c r="E72" s="93"/>
      <c r="F72" s="94"/>
      <c r="G72" s="94"/>
      <c r="H72" s="190">
        <v>659.787</v>
      </c>
      <c r="I72" s="190">
        <v>711.583</v>
      </c>
      <c r="J72" s="190"/>
      <c r="K72" s="95"/>
    </row>
    <row r="73" spans="1:11" s="96" customFormat="1" ht="11.25" customHeight="1">
      <c r="A73" s="98" t="s">
        <v>57</v>
      </c>
      <c r="B73" s="92"/>
      <c r="C73" s="93">
        <v>410</v>
      </c>
      <c r="D73" s="93">
        <v>325</v>
      </c>
      <c r="E73" s="93">
        <v>385</v>
      </c>
      <c r="F73" s="94"/>
      <c r="G73" s="94"/>
      <c r="H73" s="190">
        <v>12.95</v>
      </c>
      <c r="I73" s="190">
        <v>11.925</v>
      </c>
      <c r="J73" s="190"/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/>
      <c r="I74" s="190"/>
      <c r="J74" s="190"/>
      <c r="K74" s="95"/>
    </row>
    <row r="75" spans="1:11" s="96" customFormat="1" ht="11.25" customHeight="1">
      <c r="A75" s="98" t="s">
        <v>59</v>
      </c>
      <c r="B75" s="92"/>
      <c r="C75" s="93">
        <v>1466</v>
      </c>
      <c r="D75" s="93">
        <v>1324</v>
      </c>
      <c r="E75" s="93">
        <v>1324</v>
      </c>
      <c r="F75" s="94"/>
      <c r="G75" s="94"/>
      <c r="H75" s="190">
        <v>142.187</v>
      </c>
      <c r="I75" s="190">
        <v>134.33695799999998</v>
      </c>
      <c r="J75" s="190"/>
      <c r="K75" s="95"/>
    </row>
    <row r="76" spans="1:11" s="96" customFormat="1" ht="11.25" customHeight="1">
      <c r="A76" s="98" t="s">
        <v>60</v>
      </c>
      <c r="B76" s="92"/>
      <c r="C76" s="93">
        <v>15</v>
      </c>
      <c r="D76" s="93">
        <v>17</v>
      </c>
      <c r="E76" s="93">
        <v>15</v>
      </c>
      <c r="F76" s="94"/>
      <c r="G76" s="94"/>
      <c r="H76" s="190">
        <v>0.525</v>
      </c>
      <c r="I76" s="190">
        <v>0.595</v>
      </c>
      <c r="J76" s="190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/>
      <c r="I77" s="190"/>
      <c r="J77" s="190"/>
      <c r="K77" s="95"/>
    </row>
    <row r="78" spans="1:11" s="96" customFormat="1" ht="11.25" customHeight="1">
      <c r="A78" s="98" t="s">
        <v>62</v>
      </c>
      <c r="B78" s="92"/>
      <c r="C78" s="93">
        <v>406</v>
      </c>
      <c r="D78" s="93">
        <v>400</v>
      </c>
      <c r="E78" s="93">
        <v>380</v>
      </c>
      <c r="F78" s="94"/>
      <c r="G78" s="94"/>
      <c r="H78" s="190">
        <v>28.42</v>
      </c>
      <c r="I78" s="190">
        <v>29.232</v>
      </c>
      <c r="J78" s="190"/>
      <c r="K78" s="95"/>
    </row>
    <row r="79" spans="1:11" s="96" customFormat="1" ht="11.25" customHeight="1">
      <c r="A79" s="98" t="s">
        <v>63</v>
      </c>
      <c r="B79" s="92"/>
      <c r="C79" s="93">
        <v>45</v>
      </c>
      <c r="D79" s="93">
        <v>45</v>
      </c>
      <c r="E79" s="93">
        <v>45</v>
      </c>
      <c r="F79" s="94"/>
      <c r="G79" s="94"/>
      <c r="H79" s="190">
        <v>3.825</v>
      </c>
      <c r="I79" s="190">
        <v>4.25</v>
      </c>
      <c r="J79" s="190"/>
      <c r="K79" s="95"/>
    </row>
    <row r="80" spans="1:11" s="105" customFormat="1" ht="11.25" customHeight="1">
      <c r="A80" s="106" t="s">
        <v>64</v>
      </c>
      <c r="B80" s="100"/>
      <c r="C80" s="101">
        <v>9342</v>
      </c>
      <c r="D80" s="101">
        <v>9561</v>
      </c>
      <c r="E80" s="101"/>
      <c r="F80" s="102"/>
      <c r="G80" s="103"/>
      <c r="H80" s="191">
        <v>847.6940000000001</v>
      </c>
      <c r="I80" s="192">
        <v>891.9219579999999</v>
      </c>
      <c r="J80" s="192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>
        <v>398</v>
      </c>
      <c r="D82" s="93">
        <v>319</v>
      </c>
      <c r="E82" s="93">
        <v>328</v>
      </c>
      <c r="F82" s="94"/>
      <c r="G82" s="94"/>
      <c r="H82" s="190">
        <v>46.092</v>
      </c>
      <c r="I82" s="190">
        <v>35.042</v>
      </c>
      <c r="J82" s="190"/>
      <c r="K82" s="95"/>
    </row>
    <row r="83" spans="1:11" s="96" customFormat="1" ht="11.25" customHeight="1">
      <c r="A83" s="98" t="s">
        <v>66</v>
      </c>
      <c r="B83" s="92"/>
      <c r="C83" s="93">
        <v>113</v>
      </c>
      <c r="D83" s="93">
        <v>87</v>
      </c>
      <c r="E83" s="93">
        <v>95</v>
      </c>
      <c r="F83" s="94"/>
      <c r="G83" s="94"/>
      <c r="H83" s="190">
        <v>8.199</v>
      </c>
      <c r="I83" s="190">
        <v>5.9</v>
      </c>
      <c r="J83" s="190"/>
      <c r="K83" s="95"/>
    </row>
    <row r="84" spans="1:11" s="105" customFormat="1" ht="11.25" customHeight="1">
      <c r="A84" s="99" t="s">
        <v>67</v>
      </c>
      <c r="B84" s="100"/>
      <c r="C84" s="101">
        <v>511</v>
      </c>
      <c r="D84" s="101">
        <v>406</v>
      </c>
      <c r="E84" s="101">
        <v>423</v>
      </c>
      <c r="F84" s="102">
        <f>IF(D84&gt;0,100*E84/D84,0)</f>
        <v>104.1871921182266</v>
      </c>
      <c r="G84" s="103"/>
      <c r="H84" s="191">
        <v>54.291</v>
      </c>
      <c r="I84" s="192">
        <v>40.942</v>
      </c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11170</v>
      </c>
      <c r="D87" s="116">
        <v>11296</v>
      </c>
      <c r="E87" s="116"/>
      <c r="F87" s="117"/>
      <c r="G87" s="103"/>
      <c r="H87" s="195">
        <v>1038.271</v>
      </c>
      <c r="I87" s="196">
        <v>1084.508958</v>
      </c>
      <c r="J87" s="196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70" zoomScaleNormal="70" zoomScaleSheetLayoutView="70" zoomScalePageLayoutView="0" workbookViewId="0" topLeftCell="A1">
      <selection activeCell="K60" sqref="K60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88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9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7</v>
      </c>
      <c r="D9" s="93">
        <v>5</v>
      </c>
      <c r="E9" s="93">
        <v>5</v>
      </c>
      <c r="F9" s="94"/>
      <c r="G9" s="94"/>
      <c r="H9" s="190">
        <v>0.571</v>
      </c>
      <c r="I9" s="190">
        <v>0.27</v>
      </c>
      <c r="J9" s="190">
        <v>0.257</v>
      </c>
      <c r="K9" s="95"/>
    </row>
    <row r="10" spans="1:11" s="96" customFormat="1" ht="11.25" customHeight="1">
      <c r="A10" s="98" t="s">
        <v>9</v>
      </c>
      <c r="B10" s="92"/>
      <c r="C10" s="93">
        <v>2</v>
      </c>
      <c r="D10" s="93">
        <v>15</v>
      </c>
      <c r="E10" s="93">
        <v>5</v>
      </c>
      <c r="F10" s="94"/>
      <c r="G10" s="94"/>
      <c r="H10" s="190">
        <v>0.172</v>
      </c>
      <c r="I10" s="190">
        <v>0.979</v>
      </c>
      <c r="J10" s="190">
        <v>0.053</v>
      </c>
      <c r="K10" s="95"/>
    </row>
    <row r="11" spans="1:11" s="96" customFormat="1" ht="11.25" customHeight="1">
      <c r="A11" s="91" t="s">
        <v>10</v>
      </c>
      <c r="B11" s="92"/>
      <c r="C11" s="93">
        <v>3</v>
      </c>
      <c r="D11" s="93">
        <v>15</v>
      </c>
      <c r="E11" s="93">
        <v>3</v>
      </c>
      <c r="F11" s="94"/>
      <c r="G11" s="94"/>
      <c r="H11" s="190">
        <v>0.304</v>
      </c>
      <c r="I11" s="190">
        <v>1.394</v>
      </c>
      <c r="J11" s="190">
        <v>0.141</v>
      </c>
      <c r="K11" s="95"/>
    </row>
    <row r="12" spans="1:11" s="96" customFormat="1" ht="11.25" customHeight="1">
      <c r="A12" s="98" t="s">
        <v>11</v>
      </c>
      <c r="B12" s="92"/>
      <c r="C12" s="93">
        <v>8</v>
      </c>
      <c r="D12" s="93">
        <v>15</v>
      </c>
      <c r="E12" s="93">
        <v>15</v>
      </c>
      <c r="F12" s="94"/>
      <c r="G12" s="94"/>
      <c r="H12" s="190">
        <v>0.633</v>
      </c>
      <c r="I12" s="190">
        <v>0.925</v>
      </c>
      <c r="J12" s="190">
        <v>0.932</v>
      </c>
      <c r="K12" s="95"/>
    </row>
    <row r="13" spans="1:11" s="105" customFormat="1" ht="11.25" customHeight="1">
      <c r="A13" s="99" t="s">
        <v>12</v>
      </c>
      <c r="B13" s="100"/>
      <c r="C13" s="101">
        <v>20</v>
      </c>
      <c r="D13" s="101">
        <v>50</v>
      </c>
      <c r="E13" s="101">
        <v>28</v>
      </c>
      <c r="F13" s="102">
        <f>IF(D13&gt;0,100*E13/D13,0)</f>
        <v>56</v>
      </c>
      <c r="G13" s="103"/>
      <c r="H13" s="191">
        <v>1.68</v>
      </c>
      <c r="I13" s="192">
        <v>3.5679999999999996</v>
      </c>
      <c r="J13" s="192">
        <v>1.383</v>
      </c>
      <c r="K13" s="104">
        <f>IF(I13&gt;0,100*J13/I13,0)</f>
        <v>38.76121076233185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>
        <v>3</v>
      </c>
      <c r="D20" s="93">
        <v>3</v>
      </c>
      <c r="E20" s="93">
        <v>4</v>
      </c>
      <c r="F20" s="94"/>
      <c r="G20" s="94"/>
      <c r="H20" s="190">
        <v>0.163</v>
      </c>
      <c r="I20" s="190">
        <v>0.163</v>
      </c>
      <c r="J20" s="190">
        <v>0.229</v>
      </c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>
        <v>3</v>
      </c>
      <c r="D22" s="101">
        <v>3</v>
      </c>
      <c r="E22" s="101">
        <v>4</v>
      </c>
      <c r="F22" s="102">
        <f>IF(D22&gt;0,100*E22/D22,0)</f>
        <v>133.33333333333334</v>
      </c>
      <c r="G22" s="103"/>
      <c r="H22" s="191">
        <v>0.163</v>
      </c>
      <c r="I22" s="192">
        <v>0.163</v>
      </c>
      <c r="J22" s="192">
        <v>0.229</v>
      </c>
      <c r="K22" s="104">
        <f>IF(I22&gt;0,100*J22/I22,0)</f>
        <v>140.4907975460123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/>
      <c r="I24" s="192"/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/>
      <c r="I26" s="192"/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/>
      <c r="D29" s="93">
        <v>3</v>
      </c>
      <c r="E29" s="93">
        <v>2</v>
      </c>
      <c r="F29" s="94"/>
      <c r="G29" s="94"/>
      <c r="H29" s="190"/>
      <c r="I29" s="190">
        <v>0.33</v>
      </c>
      <c r="J29" s="190">
        <v>0.103</v>
      </c>
      <c r="K29" s="95"/>
    </row>
    <row r="30" spans="1:11" s="96" customFormat="1" ht="11.25" customHeight="1">
      <c r="A30" s="98" t="s">
        <v>23</v>
      </c>
      <c r="B30" s="92"/>
      <c r="C30" s="93"/>
      <c r="D30" s="93">
        <v>39</v>
      </c>
      <c r="E30" s="93"/>
      <c r="F30" s="94"/>
      <c r="G30" s="94"/>
      <c r="H30" s="190"/>
      <c r="I30" s="190">
        <v>3.172</v>
      </c>
      <c r="J30" s="190"/>
      <c r="K30" s="95"/>
    </row>
    <row r="31" spans="1:11" s="105" customFormat="1" ht="11.25" customHeight="1">
      <c r="A31" s="106" t="s">
        <v>24</v>
      </c>
      <c r="B31" s="100"/>
      <c r="C31" s="101"/>
      <c r="D31" s="101">
        <v>42</v>
      </c>
      <c r="E31" s="101">
        <v>2</v>
      </c>
      <c r="F31" s="102">
        <f>IF(D31&gt;0,100*E31/D31,0)</f>
        <v>4.761904761904762</v>
      </c>
      <c r="G31" s="103"/>
      <c r="H31" s="191"/>
      <c r="I31" s="192">
        <v>3.5020000000000002</v>
      </c>
      <c r="J31" s="192">
        <v>0.103</v>
      </c>
      <c r="K31" s="104">
        <f>IF(I31&gt;0,100*J31/I31,0)</f>
        <v>2.9411764705882346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36</v>
      </c>
      <c r="D33" s="93">
        <v>40</v>
      </c>
      <c r="E33" s="93">
        <v>40</v>
      </c>
      <c r="F33" s="94"/>
      <c r="G33" s="94"/>
      <c r="H33" s="190">
        <v>1.841</v>
      </c>
      <c r="I33" s="190">
        <v>1.99</v>
      </c>
      <c r="J33" s="190">
        <v>2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/>
      <c r="I34" s="190"/>
      <c r="J34" s="190"/>
      <c r="K34" s="95"/>
    </row>
    <row r="35" spans="1:11" s="96" customFormat="1" ht="11.25" customHeight="1">
      <c r="A35" s="98" t="s">
        <v>27</v>
      </c>
      <c r="B35" s="92"/>
      <c r="C35" s="93">
        <v>35</v>
      </c>
      <c r="D35" s="93">
        <v>30</v>
      </c>
      <c r="E35" s="93">
        <v>35</v>
      </c>
      <c r="F35" s="94"/>
      <c r="G35" s="94"/>
      <c r="H35" s="190">
        <v>1.271</v>
      </c>
      <c r="I35" s="190">
        <v>1.05</v>
      </c>
      <c r="J35" s="190">
        <v>1.225</v>
      </c>
      <c r="K35" s="95"/>
    </row>
    <row r="36" spans="1:11" s="96" customFormat="1" ht="11.25" customHeight="1">
      <c r="A36" s="98" t="s">
        <v>28</v>
      </c>
      <c r="B36" s="92"/>
      <c r="C36" s="93">
        <v>36</v>
      </c>
      <c r="D36" s="93">
        <v>36</v>
      </c>
      <c r="E36" s="93">
        <v>37</v>
      </c>
      <c r="F36" s="94"/>
      <c r="G36" s="94"/>
      <c r="H36" s="190">
        <v>1.393</v>
      </c>
      <c r="I36" s="190">
        <v>1.393</v>
      </c>
      <c r="J36" s="190">
        <v>1.295</v>
      </c>
      <c r="K36" s="95"/>
    </row>
    <row r="37" spans="1:11" s="105" customFormat="1" ht="11.25" customHeight="1">
      <c r="A37" s="99" t="s">
        <v>29</v>
      </c>
      <c r="B37" s="100"/>
      <c r="C37" s="101">
        <v>107</v>
      </c>
      <c r="D37" s="101">
        <v>106</v>
      </c>
      <c r="E37" s="101">
        <v>112</v>
      </c>
      <c r="F37" s="102">
        <f>IF(D37&gt;0,100*E37/D37,0)</f>
        <v>105.66037735849056</v>
      </c>
      <c r="G37" s="103"/>
      <c r="H37" s="191">
        <v>4.505</v>
      </c>
      <c r="I37" s="192">
        <v>4.433</v>
      </c>
      <c r="J37" s="192">
        <v>4.52</v>
      </c>
      <c r="K37" s="104">
        <f>IF(I37&gt;0,100*J37/I37,0)</f>
        <v>101.9625535754568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104</v>
      </c>
      <c r="D39" s="101">
        <v>100</v>
      </c>
      <c r="E39" s="101">
        <v>50</v>
      </c>
      <c r="F39" s="102">
        <f>IF(D39&gt;0,100*E39/D39,0)</f>
        <v>50</v>
      </c>
      <c r="G39" s="103"/>
      <c r="H39" s="191">
        <v>1.504</v>
      </c>
      <c r="I39" s="192">
        <v>1.5</v>
      </c>
      <c r="J39" s="192">
        <v>1.9</v>
      </c>
      <c r="K39" s="104">
        <f>IF(I39&gt;0,100*J39/I39,0)</f>
        <v>126.66666666666667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>
        <v>3</v>
      </c>
      <c r="D45" s="93">
        <v>3</v>
      </c>
      <c r="E45" s="93">
        <v>3</v>
      </c>
      <c r="F45" s="94"/>
      <c r="G45" s="94"/>
      <c r="H45" s="190">
        <v>0.096</v>
      </c>
      <c r="I45" s="190">
        <v>0.114</v>
      </c>
      <c r="J45" s="190">
        <v>0.114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>
        <v>3</v>
      </c>
      <c r="D50" s="101">
        <v>3</v>
      </c>
      <c r="E50" s="101">
        <v>3</v>
      </c>
      <c r="F50" s="102">
        <f>IF(D50&gt;0,100*E50/D50,0)</f>
        <v>100</v>
      </c>
      <c r="G50" s="103"/>
      <c r="H50" s="191">
        <v>0.096</v>
      </c>
      <c r="I50" s="192">
        <v>0.114</v>
      </c>
      <c r="J50" s="192">
        <v>0.114</v>
      </c>
      <c r="K50" s="104">
        <f>IF(I50&gt;0,100*J50/I50,0)</f>
        <v>100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5</v>
      </c>
      <c r="D52" s="101">
        <v>5</v>
      </c>
      <c r="E52" s="101">
        <v>5</v>
      </c>
      <c r="F52" s="102">
        <f>IF(D52&gt;0,100*E52/D52,0)</f>
        <v>100</v>
      </c>
      <c r="G52" s="103"/>
      <c r="H52" s="191">
        <v>0.495</v>
      </c>
      <c r="I52" s="192">
        <v>0.495</v>
      </c>
      <c r="J52" s="192">
        <v>0.495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/>
      <c r="I54" s="190"/>
      <c r="J54" s="190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/>
      <c r="I58" s="190"/>
      <c r="J58" s="190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/>
      <c r="I59" s="192"/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309</v>
      </c>
      <c r="D61" s="93">
        <v>300</v>
      </c>
      <c r="E61" s="93">
        <v>270</v>
      </c>
      <c r="F61" s="94"/>
      <c r="G61" s="94"/>
      <c r="H61" s="190">
        <v>40.17</v>
      </c>
      <c r="I61" s="190">
        <v>36</v>
      </c>
      <c r="J61" s="190">
        <v>32.4</v>
      </c>
      <c r="K61" s="95"/>
    </row>
    <row r="62" spans="1:11" s="96" customFormat="1" ht="11.25" customHeight="1">
      <c r="A62" s="98" t="s">
        <v>49</v>
      </c>
      <c r="B62" s="92"/>
      <c r="C62" s="93">
        <v>76</v>
      </c>
      <c r="D62" s="93">
        <v>70</v>
      </c>
      <c r="E62" s="93">
        <v>75</v>
      </c>
      <c r="F62" s="94"/>
      <c r="G62" s="94"/>
      <c r="H62" s="190">
        <v>1.609</v>
      </c>
      <c r="I62" s="190">
        <v>1.4</v>
      </c>
      <c r="J62" s="190">
        <v>2.182</v>
      </c>
      <c r="K62" s="95"/>
    </row>
    <row r="63" spans="1:11" s="96" customFormat="1" ht="11.25" customHeight="1">
      <c r="A63" s="98" t="s">
        <v>50</v>
      </c>
      <c r="B63" s="92"/>
      <c r="C63" s="93">
        <v>10</v>
      </c>
      <c r="D63" s="93">
        <v>10</v>
      </c>
      <c r="E63" s="93">
        <v>10</v>
      </c>
      <c r="F63" s="94"/>
      <c r="G63" s="94"/>
      <c r="H63" s="190">
        <v>0.2</v>
      </c>
      <c r="I63" s="190">
        <v>0.178</v>
      </c>
      <c r="J63" s="190">
        <v>0.17</v>
      </c>
      <c r="K63" s="95"/>
    </row>
    <row r="64" spans="1:11" s="105" customFormat="1" ht="11.25" customHeight="1">
      <c r="A64" s="99" t="s">
        <v>51</v>
      </c>
      <c r="B64" s="100"/>
      <c r="C64" s="101">
        <v>395</v>
      </c>
      <c r="D64" s="101">
        <v>380</v>
      </c>
      <c r="E64" s="101">
        <v>355</v>
      </c>
      <c r="F64" s="102">
        <f>IF(D64&gt;0,100*E64/D64,0)</f>
        <v>93.42105263157895</v>
      </c>
      <c r="G64" s="103"/>
      <c r="H64" s="191">
        <v>41.979000000000006</v>
      </c>
      <c r="I64" s="192">
        <v>37.577999999999996</v>
      </c>
      <c r="J64" s="192">
        <v>34.752</v>
      </c>
      <c r="K64" s="104">
        <f>IF(I64&gt;0,100*J64/I64,0)</f>
        <v>92.47964234392465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1030</v>
      </c>
      <c r="D66" s="101">
        <v>902</v>
      </c>
      <c r="E66" s="101">
        <v>1420</v>
      </c>
      <c r="F66" s="102">
        <f>IF(D66&gt;0,100*E66/D66,0)</f>
        <v>157.4279379157428</v>
      </c>
      <c r="G66" s="103"/>
      <c r="H66" s="191">
        <v>151.057</v>
      </c>
      <c r="I66" s="192">
        <v>41.782</v>
      </c>
      <c r="J66" s="192">
        <v>65.777</v>
      </c>
      <c r="K66" s="104">
        <f>IF(I66&gt;0,100*J66/I66,0)</f>
        <v>157.4290364271696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2406</v>
      </c>
      <c r="D72" s="93">
        <v>2145</v>
      </c>
      <c r="E72" s="93">
        <v>2250</v>
      </c>
      <c r="F72" s="94"/>
      <c r="G72" s="94"/>
      <c r="H72" s="190">
        <v>239.017</v>
      </c>
      <c r="I72" s="190">
        <v>246.189</v>
      </c>
      <c r="J72" s="190">
        <v>266.625</v>
      </c>
      <c r="K72" s="95"/>
    </row>
    <row r="73" spans="1:11" s="96" customFormat="1" ht="11.25" customHeight="1">
      <c r="A73" s="98" t="s">
        <v>57</v>
      </c>
      <c r="B73" s="92"/>
      <c r="C73" s="93">
        <v>185</v>
      </c>
      <c r="D73" s="93">
        <v>185</v>
      </c>
      <c r="E73" s="93">
        <v>185</v>
      </c>
      <c r="F73" s="94"/>
      <c r="G73" s="94"/>
      <c r="H73" s="190">
        <v>6.147</v>
      </c>
      <c r="I73" s="190">
        <v>6.71</v>
      </c>
      <c r="J73" s="190">
        <v>6.7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/>
      <c r="I74" s="190"/>
      <c r="J74" s="190"/>
      <c r="K74" s="95"/>
    </row>
    <row r="75" spans="1:11" s="96" customFormat="1" ht="11.25" customHeight="1">
      <c r="A75" s="98" t="s">
        <v>59</v>
      </c>
      <c r="B75" s="92"/>
      <c r="C75" s="93">
        <v>199</v>
      </c>
      <c r="D75" s="93">
        <v>199</v>
      </c>
      <c r="E75" s="93">
        <v>1019</v>
      </c>
      <c r="F75" s="94"/>
      <c r="G75" s="94"/>
      <c r="H75" s="190">
        <v>19.838</v>
      </c>
      <c r="I75" s="190">
        <v>19.838</v>
      </c>
      <c r="J75" s="190">
        <v>107.682935</v>
      </c>
      <c r="K75" s="95"/>
    </row>
    <row r="76" spans="1:11" s="96" customFormat="1" ht="11.25" customHeight="1">
      <c r="A76" s="98" t="s">
        <v>60</v>
      </c>
      <c r="B76" s="92"/>
      <c r="C76" s="93">
        <v>12</v>
      </c>
      <c r="D76" s="93">
        <v>15</v>
      </c>
      <c r="E76" s="93">
        <v>15</v>
      </c>
      <c r="F76" s="94"/>
      <c r="G76" s="94"/>
      <c r="H76" s="190">
        <v>0.3</v>
      </c>
      <c r="I76" s="190">
        <v>0.375</v>
      </c>
      <c r="J76" s="190">
        <v>0.375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/>
      <c r="I77" s="190"/>
      <c r="J77" s="190"/>
      <c r="K77" s="95"/>
    </row>
    <row r="78" spans="1:11" s="96" customFormat="1" ht="11.25" customHeight="1">
      <c r="A78" s="98" t="s">
        <v>62</v>
      </c>
      <c r="B78" s="92"/>
      <c r="C78" s="93">
        <v>212</v>
      </c>
      <c r="D78" s="93">
        <v>212</v>
      </c>
      <c r="E78" s="93">
        <v>200</v>
      </c>
      <c r="F78" s="94"/>
      <c r="G78" s="94"/>
      <c r="H78" s="190">
        <v>14.102</v>
      </c>
      <c r="I78" s="190">
        <v>12.296</v>
      </c>
      <c r="J78" s="190">
        <v>12</v>
      </c>
      <c r="K78" s="95"/>
    </row>
    <row r="79" spans="1:11" s="96" customFormat="1" ht="11.25" customHeight="1">
      <c r="A79" s="98" t="s">
        <v>63</v>
      </c>
      <c r="B79" s="92"/>
      <c r="C79" s="93">
        <v>25</v>
      </c>
      <c r="D79" s="93">
        <v>30</v>
      </c>
      <c r="E79" s="93">
        <v>30</v>
      </c>
      <c r="F79" s="94"/>
      <c r="G79" s="94"/>
      <c r="H79" s="190">
        <v>2.125</v>
      </c>
      <c r="I79" s="190">
        <v>2.55</v>
      </c>
      <c r="J79" s="190">
        <v>2.55</v>
      </c>
      <c r="K79" s="95"/>
    </row>
    <row r="80" spans="1:11" s="105" customFormat="1" ht="11.25" customHeight="1">
      <c r="A80" s="106" t="s">
        <v>64</v>
      </c>
      <c r="B80" s="100"/>
      <c r="C80" s="101">
        <v>3039</v>
      </c>
      <c r="D80" s="101">
        <v>2786</v>
      </c>
      <c r="E80" s="101">
        <v>3699</v>
      </c>
      <c r="F80" s="102">
        <f>IF(D80&gt;0,100*E80/D80,0)</f>
        <v>132.77099784637474</v>
      </c>
      <c r="G80" s="103"/>
      <c r="H80" s="191">
        <v>281.529</v>
      </c>
      <c r="I80" s="192">
        <v>287.958</v>
      </c>
      <c r="J80" s="192">
        <v>395.932935</v>
      </c>
      <c r="K80" s="104">
        <f>IF(I80&gt;0,100*J80/I80,0)</f>
        <v>137.49676515325152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>
        <v>178</v>
      </c>
      <c r="D82" s="93">
        <v>179</v>
      </c>
      <c r="E82" s="93">
        <v>180</v>
      </c>
      <c r="F82" s="94"/>
      <c r="G82" s="94"/>
      <c r="H82" s="190">
        <v>16.675</v>
      </c>
      <c r="I82" s="190">
        <v>19.808</v>
      </c>
      <c r="J82" s="190">
        <v>19.807</v>
      </c>
      <c r="K82" s="95"/>
    </row>
    <row r="83" spans="1:11" s="96" customFormat="1" ht="11.25" customHeight="1">
      <c r="A83" s="98" t="s">
        <v>66</v>
      </c>
      <c r="B83" s="92"/>
      <c r="C83" s="93">
        <v>45</v>
      </c>
      <c r="D83" s="93">
        <v>28</v>
      </c>
      <c r="E83" s="93">
        <v>28</v>
      </c>
      <c r="F83" s="94"/>
      <c r="G83" s="94"/>
      <c r="H83" s="190">
        <v>4.375</v>
      </c>
      <c r="I83" s="190">
        <v>2.399</v>
      </c>
      <c r="J83" s="190">
        <v>1.7</v>
      </c>
      <c r="K83" s="95"/>
    </row>
    <row r="84" spans="1:11" s="105" customFormat="1" ht="11.25" customHeight="1">
      <c r="A84" s="99" t="s">
        <v>67</v>
      </c>
      <c r="B84" s="100"/>
      <c r="C84" s="101">
        <v>223</v>
      </c>
      <c r="D84" s="101">
        <v>207</v>
      </c>
      <c r="E84" s="101">
        <v>208</v>
      </c>
      <c r="F84" s="102">
        <f>IF(D84&gt;0,100*E84/D84,0)</f>
        <v>100.48309178743962</v>
      </c>
      <c r="G84" s="103"/>
      <c r="H84" s="191">
        <v>21.05</v>
      </c>
      <c r="I84" s="192">
        <v>22.207</v>
      </c>
      <c r="J84" s="192">
        <v>21.506999999999998</v>
      </c>
      <c r="K84" s="104">
        <f>IF(I84&gt;0,100*J84/I84,0)</f>
        <v>96.84784077092807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4929</v>
      </c>
      <c r="D87" s="116">
        <v>4584</v>
      </c>
      <c r="E87" s="116">
        <v>5886</v>
      </c>
      <c r="F87" s="117">
        <f>IF(D87&gt;0,100*E87/D87,0)</f>
        <v>128.40314136125656</v>
      </c>
      <c r="G87" s="103"/>
      <c r="H87" s="195">
        <v>504.058</v>
      </c>
      <c r="I87" s="196">
        <v>403.3</v>
      </c>
      <c r="J87" s="196">
        <v>526.7129349999999</v>
      </c>
      <c r="K87" s="117">
        <f>IF(I87&gt;0,100*J87/I87,0)</f>
        <v>130.60077733696997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70" zoomScaleNormal="70" zoomScaleSheetLayoutView="70" zoomScalePageLayoutView="0" workbookViewId="0" topLeftCell="A1">
      <selection activeCell="E17" sqref="E1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89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10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286</v>
      </c>
      <c r="D9" s="93">
        <v>273</v>
      </c>
      <c r="E9" s="93">
        <v>274</v>
      </c>
      <c r="F9" s="94"/>
      <c r="G9" s="94"/>
      <c r="H9" s="190">
        <v>21.815</v>
      </c>
      <c r="I9" s="190">
        <v>23.207</v>
      </c>
      <c r="J9" s="190">
        <v>23.171</v>
      </c>
      <c r="K9" s="95"/>
    </row>
    <row r="10" spans="1:11" s="96" customFormat="1" ht="11.25" customHeight="1">
      <c r="A10" s="98" t="s">
        <v>9</v>
      </c>
      <c r="B10" s="92"/>
      <c r="C10" s="93">
        <v>172</v>
      </c>
      <c r="D10" s="93">
        <v>183</v>
      </c>
      <c r="E10" s="93">
        <v>174</v>
      </c>
      <c r="F10" s="94"/>
      <c r="G10" s="94"/>
      <c r="H10" s="190">
        <v>14.805</v>
      </c>
      <c r="I10" s="190">
        <v>16.268</v>
      </c>
      <c r="J10" s="190">
        <v>15.201</v>
      </c>
      <c r="K10" s="95"/>
    </row>
    <row r="11" spans="1:11" s="96" customFormat="1" ht="11.25" customHeight="1">
      <c r="A11" s="91" t="s">
        <v>10</v>
      </c>
      <c r="B11" s="92"/>
      <c r="C11" s="93">
        <v>226</v>
      </c>
      <c r="D11" s="93">
        <v>239</v>
      </c>
      <c r="E11" s="93">
        <v>227</v>
      </c>
      <c r="F11" s="94"/>
      <c r="G11" s="94"/>
      <c r="H11" s="190">
        <v>22.898</v>
      </c>
      <c r="I11" s="190">
        <v>25.867</v>
      </c>
      <c r="J11" s="190">
        <v>24.682</v>
      </c>
      <c r="K11" s="95"/>
    </row>
    <row r="12" spans="1:11" s="96" customFormat="1" ht="11.25" customHeight="1">
      <c r="A12" s="98" t="s">
        <v>11</v>
      </c>
      <c r="B12" s="92"/>
      <c r="C12" s="93">
        <v>379</v>
      </c>
      <c r="D12" s="93">
        <v>394</v>
      </c>
      <c r="E12" s="93">
        <v>367</v>
      </c>
      <c r="F12" s="94"/>
      <c r="G12" s="94"/>
      <c r="H12" s="190">
        <v>29.988</v>
      </c>
      <c r="I12" s="190">
        <v>32.795</v>
      </c>
      <c r="J12" s="190">
        <v>29.492</v>
      </c>
      <c r="K12" s="95"/>
    </row>
    <row r="13" spans="1:11" s="105" customFormat="1" ht="11.25" customHeight="1">
      <c r="A13" s="99" t="s">
        <v>12</v>
      </c>
      <c r="B13" s="100"/>
      <c r="C13" s="101">
        <v>1063</v>
      </c>
      <c r="D13" s="101">
        <v>1089</v>
      </c>
      <c r="E13" s="101">
        <v>1042</v>
      </c>
      <c r="F13" s="102">
        <f>IF(D13&gt;0,100*E13/D13,0)</f>
        <v>95.68411386593205</v>
      </c>
      <c r="G13" s="103"/>
      <c r="H13" s="191">
        <v>89.506</v>
      </c>
      <c r="I13" s="192">
        <v>98.137</v>
      </c>
      <c r="J13" s="192">
        <v>92.546</v>
      </c>
      <c r="K13" s="104">
        <f>IF(I13&gt;0,100*J13/I13,0)</f>
        <v>94.30286232511693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>
        <v>96</v>
      </c>
      <c r="D15" s="101">
        <v>96</v>
      </c>
      <c r="E15" s="101">
        <v>98</v>
      </c>
      <c r="F15" s="102">
        <f>IF(D15&gt;0,100*E15/D15,0)</f>
        <v>102.08333333333333</v>
      </c>
      <c r="G15" s="103"/>
      <c r="H15" s="191">
        <v>2.36</v>
      </c>
      <c r="I15" s="192">
        <v>2.36</v>
      </c>
      <c r="J15" s="192">
        <v>2.3</v>
      </c>
      <c r="K15" s="104">
        <f>IF(I15&gt;0,100*J15/I15,0)</f>
        <v>97.45762711864406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>
        <v>16</v>
      </c>
      <c r="D17" s="101">
        <v>16</v>
      </c>
      <c r="E17" s="101">
        <v>16</v>
      </c>
      <c r="F17" s="102">
        <f>IF(D17&gt;0,100*E17/D17,0)</f>
        <v>100</v>
      </c>
      <c r="G17" s="103"/>
      <c r="H17" s="191">
        <v>0.324</v>
      </c>
      <c r="I17" s="192">
        <v>0.324</v>
      </c>
      <c r="J17" s="192">
        <v>1.165</v>
      </c>
      <c r="K17" s="104">
        <f>IF(I17&gt;0,100*J17/I17,0)</f>
        <v>359.5679012345679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>
        <v>55</v>
      </c>
      <c r="D19" s="93">
        <v>55</v>
      </c>
      <c r="E19" s="93">
        <v>55</v>
      </c>
      <c r="F19" s="94"/>
      <c r="G19" s="94"/>
      <c r="H19" s="190">
        <v>1.454</v>
      </c>
      <c r="I19" s="190">
        <v>1.63</v>
      </c>
      <c r="J19" s="190">
        <v>1.441</v>
      </c>
      <c r="K19" s="95"/>
    </row>
    <row r="20" spans="1:11" s="96" customFormat="1" ht="11.25" customHeight="1">
      <c r="A20" s="98" t="s">
        <v>16</v>
      </c>
      <c r="B20" s="92"/>
      <c r="C20" s="93">
        <v>70</v>
      </c>
      <c r="D20" s="93">
        <v>78</v>
      </c>
      <c r="E20" s="93">
        <v>84</v>
      </c>
      <c r="F20" s="94"/>
      <c r="G20" s="94"/>
      <c r="H20" s="190">
        <v>1.694</v>
      </c>
      <c r="I20" s="190">
        <v>2.315</v>
      </c>
      <c r="J20" s="190">
        <v>2.368</v>
      </c>
      <c r="K20" s="95"/>
    </row>
    <row r="21" spans="1:11" s="96" customFormat="1" ht="11.25" customHeight="1">
      <c r="A21" s="98" t="s">
        <v>17</v>
      </c>
      <c r="B21" s="92"/>
      <c r="C21" s="93">
        <v>160</v>
      </c>
      <c r="D21" s="93">
        <v>160</v>
      </c>
      <c r="E21" s="93">
        <v>164</v>
      </c>
      <c r="F21" s="94"/>
      <c r="G21" s="94"/>
      <c r="H21" s="190">
        <v>3.812</v>
      </c>
      <c r="I21" s="190">
        <v>3.943</v>
      </c>
      <c r="J21" s="190">
        <v>3.936</v>
      </c>
      <c r="K21" s="95"/>
    </row>
    <row r="22" spans="1:11" s="105" customFormat="1" ht="11.25" customHeight="1">
      <c r="A22" s="99" t="s">
        <v>18</v>
      </c>
      <c r="B22" s="100"/>
      <c r="C22" s="101">
        <v>285</v>
      </c>
      <c r="D22" s="101">
        <v>293</v>
      </c>
      <c r="E22" s="101">
        <v>303</v>
      </c>
      <c r="F22" s="102">
        <f>IF(D22&gt;0,100*E22/D22,0)</f>
        <v>103.41296928327645</v>
      </c>
      <c r="G22" s="103"/>
      <c r="H22" s="191">
        <v>6.959999999999999</v>
      </c>
      <c r="I22" s="192">
        <v>7.888</v>
      </c>
      <c r="J22" s="192">
        <v>7.745</v>
      </c>
      <c r="K22" s="104">
        <f>IF(I22&gt;0,100*J22/I22,0)</f>
        <v>98.18711967545639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1815</v>
      </c>
      <c r="D24" s="101">
        <v>2056</v>
      </c>
      <c r="E24" s="101">
        <v>2207</v>
      </c>
      <c r="F24" s="102">
        <f>IF(D24&gt;0,100*E24/D24,0)</f>
        <v>107.3443579766537</v>
      </c>
      <c r="G24" s="103"/>
      <c r="H24" s="191">
        <v>136.949</v>
      </c>
      <c r="I24" s="192">
        <v>163.305</v>
      </c>
      <c r="J24" s="192">
        <v>180.645</v>
      </c>
      <c r="K24" s="104">
        <f>IF(I24&gt;0,100*J24/I24,0)</f>
        <v>110.6181684577937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175</v>
      </c>
      <c r="D26" s="101">
        <v>220</v>
      </c>
      <c r="E26" s="101">
        <v>150</v>
      </c>
      <c r="F26" s="102">
        <f>IF(D26&gt;0,100*E26/D26,0)</f>
        <v>68.18181818181819</v>
      </c>
      <c r="G26" s="103"/>
      <c r="H26" s="191">
        <v>10.88</v>
      </c>
      <c r="I26" s="192">
        <v>14.05</v>
      </c>
      <c r="J26" s="192">
        <v>10</v>
      </c>
      <c r="K26" s="104">
        <f>IF(I26&gt;0,100*J26/I26,0)</f>
        <v>71.17437722419929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>
        <v>38</v>
      </c>
      <c r="D28" s="93">
        <v>42</v>
      </c>
      <c r="E28" s="93">
        <v>31</v>
      </c>
      <c r="F28" s="94"/>
      <c r="G28" s="94"/>
      <c r="H28" s="190">
        <v>3.06</v>
      </c>
      <c r="I28" s="190">
        <v>1.212</v>
      </c>
      <c r="J28" s="190">
        <v>2.35</v>
      </c>
      <c r="K28" s="95"/>
    </row>
    <row r="29" spans="1:11" s="96" customFormat="1" ht="11.25" customHeight="1">
      <c r="A29" s="98" t="s">
        <v>22</v>
      </c>
      <c r="B29" s="92"/>
      <c r="C29" s="93">
        <v>4</v>
      </c>
      <c r="D29" s="93">
        <v>7</v>
      </c>
      <c r="E29" s="93">
        <v>11</v>
      </c>
      <c r="F29" s="94"/>
      <c r="G29" s="94"/>
      <c r="H29" s="190">
        <v>0.66</v>
      </c>
      <c r="I29" s="190">
        <v>0.695</v>
      </c>
      <c r="J29" s="190">
        <v>0.56</v>
      </c>
      <c r="K29" s="95"/>
    </row>
    <row r="30" spans="1:11" s="96" customFormat="1" ht="11.25" customHeight="1">
      <c r="A30" s="98" t="s">
        <v>23</v>
      </c>
      <c r="B30" s="92"/>
      <c r="C30" s="93">
        <v>732</v>
      </c>
      <c r="D30" s="93">
        <v>641</v>
      </c>
      <c r="E30" s="93">
        <v>631</v>
      </c>
      <c r="F30" s="94"/>
      <c r="G30" s="94"/>
      <c r="H30" s="190">
        <v>55</v>
      </c>
      <c r="I30" s="190">
        <v>68.97</v>
      </c>
      <c r="J30" s="190">
        <v>52.1</v>
      </c>
      <c r="K30" s="95"/>
    </row>
    <row r="31" spans="1:11" s="105" customFormat="1" ht="11.25" customHeight="1">
      <c r="A31" s="106" t="s">
        <v>24</v>
      </c>
      <c r="B31" s="100"/>
      <c r="C31" s="101">
        <v>774</v>
      </c>
      <c r="D31" s="101">
        <v>690</v>
      </c>
      <c r="E31" s="101">
        <v>673</v>
      </c>
      <c r="F31" s="102">
        <f>IF(D31&gt;0,100*E31/D31,0)</f>
        <v>97.53623188405797</v>
      </c>
      <c r="G31" s="103"/>
      <c r="H31" s="191">
        <v>58.72</v>
      </c>
      <c r="I31" s="192">
        <v>70.877</v>
      </c>
      <c r="J31" s="192">
        <v>55.010000000000005</v>
      </c>
      <c r="K31" s="104">
        <f>IF(I31&gt;0,100*J31/I31,0)</f>
        <v>77.61333013530484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366</v>
      </c>
      <c r="D33" s="93">
        <v>345</v>
      </c>
      <c r="E33" s="93">
        <v>345</v>
      </c>
      <c r="F33" s="94"/>
      <c r="G33" s="94"/>
      <c r="H33" s="190">
        <v>23.014000000000003</v>
      </c>
      <c r="I33" s="190">
        <v>21.59</v>
      </c>
      <c r="J33" s="190">
        <v>19.6</v>
      </c>
      <c r="K33" s="95"/>
    </row>
    <row r="34" spans="1:11" s="96" customFormat="1" ht="11.25" customHeight="1">
      <c r="A34" s="98" t="s">
        <v>26</v>
      </c>
      <c r="B34" s="92"/>
      <c r="C34" s="93">
        <v>255</v>
      </c>
      <c r="D34" s="93">
        <v>255</v>
      </c>
      <c r="E34" s="93">
        <v>266</v>
      </c>
      <c r="F34" s="94"/>
      <c r="G34" s="94"/>
      <c r="H34" s="190">
        <v>9.522</v>
      </c>
      <c r="I34" s="190">
        <v>9.452</v>
      </c>
      <c r="J34" s="190">
        <v>9.675</v>
      </c>
      <c r="K34" s="95"/>
    </row>
    <row r="35" spans="1:11" s="96" customFormat="1" ht="11.25" customHeight="1">
      <c r="A35" s="98" t="s">
        <v>27</v>
      </c>
      <c r="B35" s="92"/>
      <c r="C35" s="93">
        <v>182</v>
      </c>
      <c r="D35" s="93">
        <v>170</v>
      </c>
      <c r="E35" s="93">
        <v>195</v>
      </c>
      <c r="F35" s="94"/>
      <c r="G35" s="94"/>
      <c r="H35" s="190">
        <v>6.354</v>
      </c>
      <c r="I35" s="190">
        <v>5.95</v>
      </c>
      <c r="J35" s="190">
        <v>6.725</v>
      </c>
      <c r="K35" s="95"/>
    </row>
    <row r="36" spans="1:11" s="96" customFormat="1" ht="11.25" customHeight="1">
      <c r="A36" s="98" t="s">
        <v>28</v>
      </c>
      <c r="B36" s="92"/>
      <c r="C36" s="93">
        <v>362</v>
      </c>
      <c r="D36" s="93">
        <v>362</v>
      </c>
      <c r="E36" s="93">
        <v>376</v>
      </c>
      <c r="F36" s="94"/>
      <c r="G36" s="94"/>
      <c r="H36" s="190">
        <v>13.93</v>
      </c>
      <c r="I36" s="190">
        <v>13.93</v>
      </c>
      <c r="J36" s="190">
        <v>13.168</v>
      </c>
      <c r="K36" s="95"/>
    </row>
    <row r="37" spans="1:11" s="105" customFormat="1" ht="11.25" customHeight="1">
      <c r="A37" s="99" t="s">
        <v>29</v>
      </c>
      <c r="B37" s="100"/>
      <c r="C37" s="101">
        <v>1165</v>
      </c>
      <c r="D37" s="101">
        <v>1132</v>
      </c>
      <c r="E37" s="101">
        <v>1182</v>
      </c>
      <c r="F37" s="102">
        <f>IF(D37&gt;0,100*E37/D37,0)</f>
        <v>104.41696113074205</v>
      </c>
      <c r="G37" s="103"/>
      <c r="H37" s="191">
        <v>52.82</v>
      </c>
      <c r="I37" s="192">
        <v>50.922000000000004</v>
      </c>
      <c r="J37" s="192">
        <v>49.168</v>
      </c>
      <c r="K37" s="104">
        <f>IF(I37&gt;0,100*J37/I37,0)</f>
        <v>96.55551627980047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580</v>
      </c>
      <c r="D39" s="101">
        <v>567</v>
      </c>
      <c r="E39" s="101">
        <v>294</v>
      </c>
      <c r="F39" s="102">
        <f>IF(D39&gt;0,100*E39/D39,0)</f>
        <v>51.851851851851855</v>
      </c>
      <c r="G39" s="103"/>
      <c r="H39" s="191">
        <v>8.354000000000001</v>
      </c>
      <c r="I39" s="192">
        <v>8.353</v>
      </c>
      <c r="J39" s="192">
        <v>11</v>
      </c>
      <c r="K39" s="104">
        <f>IF(I39&gt;0,100*J39/I39,0)</f>
        <v>131.68921345624327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>
        <v>18</v>
      </c>
      <c r="D41" s="93">
        <v>16</v>
      </c>
      <c r="E41" s="93">
        <v>15</v>
      </c>
      <c r="F41" s="94"/>
      <c r="G41" s="94"/>
      <c r="H41" s="190">
        <v>1.19</v>
      </c>
      <c r="I41" s="190">
        <v>1.04</v>
      </c>
      <c r="J41" s="190">
        <v>0.923</v>
      </c>
      <c r="K41" s="95"/>
    </row>
    <row r="42" spans="1:11" s="96" customFormat="1" ht="11.25" customHeight="1">
      <c r="A42" s="98" t="s">
        <v>32</v>
      </c>
      <c r="B42" s="92"/>
      <c r="C42" s="93">
        <v>3</v>
      </c>
      <c r="D42" s="93">
        <v>3</v>
      </c>
      <c r="E42" s="93">
        <v>1</v>
      </c>
      <c r="F42" s="94"/>
      <c r="G42" s="94"/>
      <c r="H42" s="190">
        <v>0.15</v>
      </c>
      <c r="I42" s="190">
        <v>0.15</v>
      </c>
      <c r="J42" s="190">
        <v>0.05</v>
      </c>
      <c r="K42" s="95"/>
    </row>
    <row r="43" spans="1:11" s="96" customFormat="1" ht="11.25" customHeight="1">
      <c r="A43" s="98" t="s">
        <v>33</v>
      </c>
      <c r="B43" s="92"/>
      <c r="C43" s="93">
        <v>25</v>
      </c>
      <c r="D43" s="93">
        <v>25</v>
      </c>
      <c r="E43" s="93">
        <v>22</v>
      </c>
      <c r="F43" s="94"/>
      <c r="G43" s="94"/>
      <c r="H43" s="190">
        <v>1.25</v>
      </c>
      <c r="I43" s="190">
        <v>1.25</v>
      </c>
      <c r="J43" s="190">
        <v>1.1</v>
      </c>
      <c r="K43" s="95"/>
    </row>
    <row r="44" spans="1:11" s="96" customFormat="1" ht="11.25" customHeight="1">
      <c r="A44" s="98" t="s">
        <v>34</v>
      </c>
      <c r="B44" s="92"/>
      <c r="C44" s="93">
        <v>10</v>
      </c>
      <c r="D44" s="93">
        <v>10</v>
      </c>
      <c r="E44" s="93">
        <v>10</v>
      </c>
      <c r="F44" s="94"/>
      <c r="G44" s="94"/>
      <c r="H44" s="190">
        <v>0.45</v>
      </c>
      <c r="I44" s="190">
        <v>0.45</v>
      </c>
      <c r="J44" s="190">
        <v>0.45</v>
      </c>
      <c r="K44" s="95"/>
    </row>
    <row r="45" spans="1:11" s="96" customFormat="1" ht="11.25" customHeight="1">
      <c r="A45" s="98" t="s">
        <v>35</v>
      </c>
      <c r="B45" s="92"/>
      <c r="C45" s="93">
        <v>35</v>
      </c>
      <c r="D45" s="93">
        <v>35</v>
      </c>
      <c r="E45" s="93">
        <v>35</v>
      </c>
      <c r="F45" s="94"/>
      <c r="G45" s="94"/>
      <c r="H45" s="190">
        <v>1.12</v>
      </c>
      <c r="I45" s="190">
        <v>1.122</v>
      </c>
      <c r="J45" s="190">
        <v>1.106</v>
      </c>
      <c r="K45" s="95"/>
    </row>
    <row r="46" spans="1:11" s="96" customFormat="1" ht="11.25" customHeight="1">
      <c r="A46" s="98" t="s">
        <v>36</v>
      </c>
      <c r="B46" s="92"/>
      <c r="C46" s="93">
        <v>40</v>
      </c>
      <c r="D46" s="93">
        <v>40</v>
      </c>
      <c r="E46" s="93">
        <v>34</v>
      </c>
      <c r="F46" s="94"/>
      <c r="G46" s="94"/>
      <c r="H46" s="190">
        <v>1.6</v>
      </c>
      <c r="I46" s="190">
        <v>1.6</v>
      </c>
      <c r="J46" s="190">
        <v>1.36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>
        <v>9</v>
      </c>
      <c r="D48" s="93">
        <v>11</v>
      </c>
      <c r="E48" s="93">
        <v>11</v>
      </c>
      <c r="F48" s="94"/>
      <c r="G48" s="94"/>
      <c r="H48" s="190">
        <v>0.36</v>
      </c>
      <c r="I48" s="190">
        <v>0.561</v>
      </c>
      <c r="J48" s="190">
        <v>0.418</v>
      </c>
      <c r="K48" s="95"/>
    </row>
    <row r="49" spans="1:11" s="96" customFormat="1" ht="11.25" customHeight="1">
      <c r="A49" s="98" t="s">
        <v>39</v>
      </c>
      <c r="B49" s="92"/>
      <c r="C49" s="93">
        <v>35</v>
      </c>
      <c r="D49" s="93">
        <v>9</v>
      </c>
      <c r="E49" s="93">
        <v>9</v>
      </c>
      <c r="F49" s="94"/>
      <c r="G49" s="94"/>
      <c r="H49" s="190">
        <v>2.03</v>
      </c>
      <c r="I49" s="190">
        <v>0.522</v>
      </c>
      <c r="J49" s="190">
        <v>0.522</v>
      </c>
      <c r="K49" s="95"/>
    </row>
    <row r="50" spans="1:11" s="105" customFormat="1" ht="11.25" customHeight="1">
      <c r="A50" s="106" t="s">
        <v>40</v>
      </c>
      <c r="B50" s="100"/>
      <c r="C50" s="101">
        <v>175</v>
      </c>
      <c r="D50" s="101">
        <v>149</v>
      </c>
      <c r="E50" s="101">
        <v>137</v>
      </c>
      <c r="F50" s="102">
        <f>IF(D50&gt;0,100*E50/D50,0)</f>
        <v>91.94630872483222</v>
      </c>
      <c r="G50" s="103"/>
      <c r="H50" s="191">
        <v>8.15</v>
      </c>
      <c r="I50" s="192">
        <v>6.695</v>
      </c>
      <c r="J50" s="192">
        <v>5.929000000000001</v>
      </c>
      <c r="K50" s="104">
        <f>IF(I50&gt;0,100*J50/I50,0)</f>
        <v>88.55862584017925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49</v>
      </c>
      <c r="D52" s="101">
        <v>49</v>
      </c>
      <c r="E52" s="101">
        <v>49</v>
      </c>
      <c r="F52" s="102">
        <f>IF(D52&gt;0,100*E52/D52,0)</f>
        <v>100</v>
      </c>
      <c r="G52" s="103"/>
      <c r="H52" s="191">
        <v>4.8500000000000005</v>
      </c>
      <c r="I52" s="192">
        <v>4.85</v>
      </c>
      <c r="J52" s="192">
        <v>4.85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105</v>
      </c>
      <c r="D54" s="93">
        <v>240</v>
      </c>
      <c r="E54" s="93">
        <v>223</v>
      </c>
      <c r="F54" s="94"/>
      <c r="G54" s="94"/>
      <c r="H54" s="190">
        <v>11.101</v>
      </c>
      <c r="I54" s="190">
        <v>22.8</v>
      </c>
      <c r="J54" s="190">
        <v>21.583</v>
      </c>
      <c r="K54" s="95"/>
    </row>
    <row r="55" spans="1:11" s="96" customFormat="1" ht="11.25" customHeight="1">
      <c r="A55" s="98" t="s">
        <v>43</v>
      </c>
      <c r="B55" s="92"/>
      <c r="C55" s="93">
        <v>310</v>
      </c>
      <c r="D55" s="93">
        <v>285</v>
      </c>
      <c r="E55" s="93">
        <v>340</v>
      </c>
      <c r="F55" s="94"/>
      <c r="G55" s="94"/>
      <c r="H55" s="190">
        <v>21.8</v>
      </c>
      <c r="I55" s="190">
        <v>22.35</v>
      </c>
      <c r="J55" s="190">
        <v>26.05</v>
      </c>
      <c r="K55" s="95"/>
    </row>
    <row r="56" spans="1:11" s="96" customFormat="1" ht="11.25" customHeight="1">
      <c r="A56" s="98" t="s">
        <v>44</v>
      </c>
      <c r="B56" s="92"/>
      <c r="C56" s="93">
        <v>7</v>
      </c>
      <c r="D56" s="93">
        <v>9</v>
      </c>
      <c r="E56" s="93">
        <v>8</v>
      </c>
      <c r="F56" s="94"/>
      <c r="G56" s="94"/>
      <c r="H56" s="190">
        <v>0.35</v>
      </c>
      <c r="I56" s="190">
        <v>0.405</v>
      </c>
      <c r="J56" s="190">
        <v>0.475</v>
      </c>
      <c r="K56" s="95"/>
    </row>
    <row r="57" spans="1:11" s="96" customFormat="1" ht="11.25" customHeight="1">
      <c r="A57" s="98" t="s">
        <v>45</v>
      </c>
      <c r="B57" s="92"/>
      <c r="C57" s="93">
        <v>3</v>
      </c>
      <c r="D57" s="93">
        <v>5</v>
      </c>
      <c r="E57" s="93">
        <v>34</v>
      </c>
      <c r="F57" s="94"/>
      <c r="G57" s="94"/>
      <c r="H57" s="190">
        <v>0.06</v>
      </c>
      <c r="I57" s="190">
        <v>0.105</v>
      </c>
      <c r="J57" s="190">
        <v>0.714</v>
      </c>
      <c r="K57" s="95"/>
    </row>
    <row r="58" spans="1:11" s="96" customFormat="1" ht="11.25" customHeight="1">
      <c r="A58" s="98" t="s">
        <v>46</v>
      </c>
      <c r="B58" s="92"/>
      <c r="C58" s="93">
        <v>607</v>
      </c>
      <c r="D58" s="93">
        <v>566</v>
      </c>
      <c r="E58" s="93">
        <v>635</v>
      </c>
      <c r="F58" s="94"/>
      <c r="G58" s="94"/>
      <c r="H58" s="190">
        <v>56.39</v>
      </c>
      <c r="I58" s="190">
        <v>44.19</v>
      </c>
      <c r="J58" s="190">
        <v>43.748</v>
      </c>
      <c r="K58" s="95"/>
    </row>
    <row r="59" spans="1:11" s="105" customFormat="1" ht="11.25" customHeight="1">
      <c r="A59" s="99" t="s">
        <v>47</v>
      </c>
      <c r="B59" s="100"/>
      <c r="C59" s="101">
        <v>1032</v>
      </c>
      <c r="D59" s="101">
        <v>1105</v>
      </c>
      <c r="E59" s="101">
        <v>1240</v>
      </c>
      <c r="F59" s="102">
        <f>IF(D59&gt;0,100*E59/D59,0)</f>
        <v>112.21719457013575</v>
      </c>
      <c r="G59" s="103"/>
      <c r="H59" s="191">
        <v>89.70100000000001</v>
      </c>
      <c r="I59" s="192">
        <v>89.85</v>
      </c>
      <c r="J59" s="192">
        <v>92.57</v>
      </c>
      <c r="K59" s="104">
        <f>IF(I59&gt;0,100*J59/I59,0)</f>
        <v>103.02726766833612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594</v>
      </c>
      <c r="D61" s="93">
        <v>490</v>
      </c>
      <c r="E61" s="93">
        <v>540</v>
      </c>
      <c r="F61" s="94"/>
      <c r="G61" s="94"/>
      <c r="H61" s="190">
        <v>56.895</v>
      </c>
      <c r="I61" s="190">
        <v>51.25</v>
      </c>
      <c r="J61" s="190">
        <v>50.1</v>
      </c>
      <c r="K61" s="95"/>
    </row>
    <row r="62" spans="1:11" s="96" customFormat="1" ht="11.25" customHeight="1">
      <c r="A62" s="98" t="s">
        <v>49</v>
      </c>
      <c r="B62" s="92"/>
      <c r="C62" s="93">
        <v>544</v>
      </c>
      <c r="D62" s="93">
        <v>550</v>
      </c>
      <c r="E62" s="93">
        <v>550</v>
      </c>
      <c r="F62" s="94"/>
      <c r="G62" s="94"/>
      <c r="H62" s="190">
        <v>11.082</v>
      </c>
      <c r="I62" s="190">
        <v>10.025</v>
      </c>
      <c r="J62" s="190">
        <v>18.978</v>
      </c>
      <c r="K62" s="95"/>
    </row>
    <row r="63" spans="1:11" s="96" customFormat="1" ht="11.25" customHeight="1">
      <c r="A63" s="98" t="s">
        <v>50</v>
      </c>
      <c r="B63" s="92"/>
      <c r="C63" s="93">
        <v>152</v>
      </c>
      <c r="D63" s="93">
        <v>146</v>
      </c>
      <c r="E63" s="93">
        <v>150</v>
      </c>
      <c r="F63" s="94"/>
      <c r="G63" s="94"/>
      <c r="H63" s="190">
        <v>6.2</v>
      </c>
      <c r="I63" s="190">
        <v>6.968</v>
      </c>
      <c r="J63" s="190">
        <v>6.179</v>
      </c>
      <c r="K63" s="95"/>
    </row>
    <row r="64" spans="1:11" s="105" customFormat="1" ht="11.25" customHeight="1">
      <c r="A64" s="99" t="s">
        <v>51</v>
      </c>
      <c r="B64" s="100"/>
      <c r="C64" s="101">
        <v>1290</v>
      </c>
      <c r="D64" s="101">
        <v>1186</v>
      </c>
      <c r="E64" s="101">
        <v>1240</v>
      </c>
      <c r="F64" s="102">
        <f>IF(D64&gt;0,100*E64/D64,0)</f>
        <v>104.5531197301855</v>
      </c>
      <c r="G64" s="103"/>
      <c r="H64" s="191">
        <v>74.177</v>
      </c>
      <c r="I64" s="192">
        <v>68.243</v>
      </c>
      <c r="J64" s="192">
        <v>75.257</v>
      </c>
      <c r="K64" s="104">
        <f>IF(I64&gt;0,100*J64/I64,0)</f>
        <v>110.2779772284337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2703</v>
      </c>
      <c r="D66" s="101">
        <v>2397</v>
      </c>
      <c r="E66" s="101">
        <v>3045</v>
      </c>
      <c r="F66" s="102">
        <f>IF(D66&gt;0,100*E66/D66,0)</f>
        <v>127.03379224030037</v>
      </c>
      <c r="G66" s="103"/>
      <c r="H66" s="191">
        <v>323.54200000000003</v>
      </c>
      <c r="I66" s="192">
        <v>190.48399999999998</v>
      </c>
      <c r="J66" s="192">
        <v>236.659</v>
      </c>
      <c r="K66" s="104">
        <f>IF(I66&gt;0,100*J66/I66,0)</f>
        <v>124.24088112387392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17830</v>
      </c>
      <c r="D68" s="93">
        <v>19850</v>
      </c>
      <c r="E68" s="93">
        <v>21500</v>
      </c>
      <c r="F68" s="94"/>
      <c r="G68" s="94"/>
      <c r="H68" s="190">
        <v>1647.974</v>
      </c>
      <c r="I68" s="190">
        <v>1726</v>
      </c>
      <c r="J68" s="190">
        <v>1569.3</v>
      </c>
      <c r="K68" s="95"/>
    </row>
    <row r="69" spans="1:11" s="96" customFormat="1" ht="11.25" customHeight="1">
      <c r="A69" s="98" t="s">
        <v>54</v>
      </c>
      <c r="B69" s="92"/>
      <c r="C69" s="93">
        <v>2308</v>
      </c>
      <c r="D69" s="93">
        <v>2650</v>
      </c>
      <c r="E69" s="93">
        <v>2800</v>
      </c>
      <c r="F69" s="94"/>
      <c r="G69" s="94"/>
      <c r="H69" s="190">
        <v>209.651</v>
      </c>
      <c r="I69" s="190">
        <v>227</v>
      </c>
      <c r="J69" s="190">
        <v>203</v>
      </c>
      <c r="K69" s="95"/>
    </row>
    <row r="70" spans="1:11" s="105" customFormat="1" ht="11.25" customHeight="1">
      <c r="A70" s="99" t="s">
        <v>55</v>
      </c>
      <c r="B70" s="100"/>
      <c r="C70" s="101">
        <v>20138</v>
      </c>
      <c r="D70" s="101">
        <v>22500</v>
      </c>
      <c r="E70" s="101">
        <v>24300</v>
      </c>
      <c r="F70" s="102">
        <f>IF(D70&gt;0,100*E70/D70,0)</f>
        <v>108</v>
      </c>
      <c r="G70" s="103"/>
      <c r="H70" s="191">
        <v>1857.625</v>
      </c>
      <c r="I70" s="192">
        <v>1953</v>
      </c>
      <c r="J70" s="192">
        <v>1772.3</v>
      </c>
      <c r="K70" s="104">
        <f>IF(I70&gt;0,100*J70/I70,0)</f>
        <v>90.74756784434204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11206</v>
      </c>
      <c r="D72" s="93">
        <v>10345</v>
      </c>
      <c r="E72" s="93">
        <v>11000</v>
      </c>
      <c r="F72" s="94"/>
      <c r="G72" s="94"/>
      <c r="H72" s="190">
        <v>1094.897</v>
      </c>
      <c r="I72" s="190">
        <v>984.757</v>
      </c>
      <c r="J72" s="190">
        <v>1132.401</v>
      </c>
      <c r="K72" s="95"/>
    </row>
    <row r="73" spans="1:11" s="96" customFormat="1" ht="11.25" customHeight="1">
      <c r="A73" s="98" t="s">
        <v>57</v>
      </c>
      <c r="B73" s="92"/>
      <c r="C73" s="93">
        <v>1074</v>
      </c>
      <c r="D73" s="93">
        <v>1165</v>
      </c>
      <c r="E73" s="93">
        <v>1125</v>
      </c>
      <c r="F73" s="94"/>
      <c r="G73" s="94"/>
      <c r="H73" s="190">
        <v>35.690999999999995</v>
      </c>
      <c r="I73" s="190">
        <v>53.47</v>
      </c>
      <c r="J73" s="190">
        <v>52.435</v>
      </c>
      <c r="K73" s="95"/>
    </row>
    <row r="74" spans="1:11" s="96" customFormat="1" ht="11.25" customHeight="1">
      <c r="A74" s="98" t="s">
        <v>58</v>
      </c>
      <c r="B74" s="92"/>
      <c r="C74" s="93">
        <v>220</v>
      </c>
      <c r="D74" s="93">
        <v>220</v>
      </c>
      <c r="E74" s="93">
        <v>300</v>
      </c>
      <c r="F74" s="94"/>
      <c r="G74" s="94"/>
      <c r="H74" s="190">
        <v>7.732</v>
      </c>
      <c r="I74" s="190">
        <v>7.7</v>
      </c>
      <c r="J74" s="190">
        <v>10.5</v>
      </c>
      <c r="K74" s="95"/>
    </row>
    <row r="75" spans="1:11" s="96" customFormat="1" ht="11.25" customHeight="1">
      <c r="A75" s="98" t="s">
        <v>59</v>
      </c>
      <c r="B75" s="92"/>
      <c r="C75" s="93">
        <v>4339</v>
      </c>
      <c r="D75" s="93">
        <v>4339</v>
      </c>
      <c r="E75" s="93">
        <v>4262</v>
      </c>
      <c r="F75" s="94"/>
      <c r="G75" s="94"/>
      <c r="H75" s="190">
        <v>387.68</v>
      </c>
      <c r="I75" s="190">
        <v>387.679</v>
      </c>
      <c r="J75" s="190">
        <v>389.294252</v>
      </c>
      <c r="K75" s="95"/>
    </row>
    <row r="76" spans="1:11" s="96" customFormat="1" ht="11.25" customHeight="1">
      <c r="A76" s="98" t="s">
        <v>60</v>
      </c>
      <c r="B76" s="92"/>
      <c r="C76" s="93">
        <v>163</v>
      </c>
      <c r="D76" s="93">
        <v>182</v>
      </c>
      <c r="E76" s="93">
        <v>187</v>
      </c>
      <c r="F76" s="94"/>
      <c r="G76" s="94"/>
      <c r="H76" s="190">
        <v>7.049</v>
      </c>
      <c r="I76" s="190">
        <v>7.316</v>
      </c>
      <c r="J76" s="190">
        <v>5.62</v>
      </c>
      <c r="K76" s="95"/>
    </row>
    <row r="77" spans="1:11" s="96" customFormat="1" ht="11.25" customHeight="1">
      <c r="A77" s="98" t="s">
        <v>61</v>
      </c>
      <c r="B77" s="92"/>
      <c r="C77" s="93">
        <v>187</v>
      </c>
      <c r="D77" s="93">
        <v>187</v>
      </c>
      <c r="E77" s="93">
        <v>46</v>
      </c>
      <c r="F77" s="94"/>
      <c r="G77" s="94"/>
      <c r="H77" s="190">
        <v>6.358</v>
      </c>
      <c r="I77" s="190">
        <v>7.79</v>
      </c>
      <c r="J77" s="190">
        <v>2.985</v>
      </c>
      <c r="K77" s="95"/>
    </row>
    <row r="78" spans="1:11" s="96" customFormat="1" ht="11.25" customHeight="1">
      <c r="A78" s="98" t="s">
        <v>62</v>
      </c>
      <c r="B78" s="92"/>
      <c r="C78" s="93">
        <v>994</v>
      </c>
      <c r="D78" s="93">
        <v>994</v>
      </c>
      <c r="E78" s="93">
        <v>940</v>
      </c>
      <c r="F78" s="94"/>
      <c r="G78" s="94"/>
      <c r="H78" s="190">
        <v>67.152</v>
      </c>
      <c r="I78" s="190">
        <v>65.156</v>
      </c>
      <c r="J78" s="190">
        <v>63.332</v>
      </c>
      <c r="K78" s="95"/>
    </row>
    <row r="79" spans="1:11" s="96" customFormat="1" ht="11.25" customHeight="1">
      <c r="A79" s="98" t="s">
        <v>63</v>
      </c>
      <c r="B79" s="92"/>
      <c r="C79" s="93">
        <v>4090</v>
      </c>
      <c r="D79" s="93">
        <v>6525</v>
      </c>
      <c r="E79" s="93">
        <v>8294</v>
      </c>
      <c r="F79" s="94"/>
      <c r="G79" s="94"/>
      <c r="H79" s="190">
        <v>437.86</v>
      </c>
      <c r="I79" s="190">
        <v>506.375</v>
      </c>
      <c r="J79" s="190">
        <v>816.632</v>
      </c>
      <c r="K79" s="95"/>
    </row>
    <row r="80" spans="1:11" s="105" customFormat="1" ht="11.25" customHeight="1">
      <c r="A80" s="106" t="s">
        <v>64</v>
      </c>
      <c r="B80" s="100"/>
      <c r="C80" s="101">
        <v>22273</v>
      </c>
      <c r="D80" s="101">
        <v>23957</v>
      </c>
      <c r="E80" s="101">
        <v>26154</v>
      </c>
      <c r="F80" s="102">
        <f>IF(D80&gt;0,100*E80/D80,0)</f>
        <v>109.1705973201987</v>
      </c>
      <c r="G80" s="103"/>
      <c r="H80" s="191">
        <v>2044.4189999999999</v>
      </c>
      <c r="I80" s="192">
        <v>2020.2429999999997</v>
      </c>
      <c r="J80" s="192">
        <v>2473.199252</v>
      </c>
      <c r="K80" s="104">
        <f>IF(I80&gt;0,100*J80/I80,0)</f>
        <v>122.42087966645599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>
        <v>686</v>
      </c>
      <c r="D82" s="93">
        <v>710</v>
      </c>
      <c r="E82" s="93">
        <v>651</v>
      </c>
      <c r="F82" s="94"/>
      <c r="G82" s="94"/>
      <c r="H82" s="190">
        <v>62.72200000000001</v>
      </c>
      <c r="I82" s="190">
        <v>76.936</v>
      </c>
      <c r="J82" s="190">
        <v>68.99</v>
      </c>
      <c r="K82" s="95"/>
    </row>
    <row r="83" spans="1:11" s="96" customFormat="1" ht="11.25" customHeight="1">
      <c r="A83" s="98" t="s">
        <v>66</v>
      </c>
      <c r="B83" s="92"/>
      <c r="C83" s="93">
        <v>361</v>
      </c>
      <c r="D83" s="93">
        <v>344</v>
      </c>
      <c r="E83" s="93">
        <v>315</v>
      </c>
      <c r="F83" s="94"/>
      <c r="G83" s="94"/>
      <c r="H83" s="190">
        <v>32.548</v>
      </c>
      <c r="I83" s="190">
        <v>27.655</v>
      </c>
      <c r="J83" s="190">
        <v>22.1</v>
      </c>
      <c r="K83" s="95"/>
    </row>
    <row r="84" spans="1:11" s="105" customFormat="1" ht="11.25" customHeight="1">
      <c r="A84" s="99" t="s">
        <v>67</v>
      </c>
      <c r="B84" s="100"/>
      <c r="C84" s="101">
        <v>1047</v>
      </c>
      <c r="D84" s="101">
        <v>1054</v>
      </c>
      <c r="E84" s="101">
        <v>966</v>
      </c>
      <c r="F84" s="102">
        <f>IF(D84&gt;0,100*E84/D84,0)</f>
        <v>91.65085388994308</v>
      </c>
      <c r="G84" s="103"/>
      <c r="H84" s="191">
        <v>95.27000000000001</v>
      </c>
      <c r="I84" s="192">
        <v>104.59100000000001</v>
      </c>
      <c r="J84" s="192">
        <v>91.09</v>
      </c>
      <c r="K84" s="104">
        <f>IF(I84&gt;0,100*J84/I84,0)</f>
        <v>87.09162356225679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54676</v>
      </c>
      <c r="D87" s="116">
        <v>58556</v>
      </c>
      <c r="E87" s="116">
        <v>63096</v>
      </c>
      <c r="F87" s="117">
        <f>IF(D87&gt;0,100*E87/D87,0)</f>
        <v>107.75326183482478</v>
      </c>
      <c r="G87" s="103"/>
      <c r="H87" s="195">
        <v>4864.607</v>
      </c>
      <c r="I87" s="196">
        <v>4854.172</v>
      </c>
      <c r="J87" s="196">
        <v>5161.433252</v>
      </c>
      <c r="K87" s="117">
        <f>IF(I87&gt;0,100*J87/I87,0)</f>
        <v>106.32983858009152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70" zoomScaleNormal="70" zoomScaleSheetLayoutView="70" zoomScalePageLayoutView="0" workbookViewId="0" topLeftCell="A49">
      <selection activeCell="C84" sqref="C84:K84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90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6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>
        <v>2</v>
      </c>
      <c r="D17" s="101"/>
      <c r="E17" s="101"/>
      <c r="F17" s="102"/>
      <c r="G17" s="103"/>
      <c r="H17" s="191">
        <v>0.04</v>
      </c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1695</v>
      </c>
      <c r="D24" s="101">
        <v>1977</v>
      </c>
      <c r="E24" s="101">
        <v>2070</v>
      </c>
      <c r="F24" s="102">
        <f>IF(D24&gt;0,100*E24/D24,0)</f>
        <v>104.7040971168437</v>
      </c>
      <c r="G24" s="103"/>
      <c r="H24" s="191">
        <v>129.247</v>
      </c>
      <c r="I24" s="192">
        <v>158.025</v>
      </c>
      <c r="J24" s="192">
        <v>174.97</v>
      </c>
      <c r="K24" s="104">
        <f>IF(I24&gt;0,100*J24/I24,0)</f>
        <v>110.72298686916626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40</v>
      </c>
      <c r="D26" s="101">
        <v>90</v>
      </c>
      <c r="E26" s="101">
        <v>40</v>
      </c>
      <c r="F26" s="102">
        <f>IF(D26&gt;0,100*E26/D26,0)</f>
        <v>44.44444444444444</v>
      </c>
      <c r="G26" s="103"/>
      <c r="H26" s="191">
        <v>3.2</v>
      </c>
      <c r="I26" s="192">
        <v>6.75</v>
      </c>
      <c r="J26" s="192">
        <v>3.2</v>
      </c>
      <c r="K26" s="104">
        <f>IF(I26&gt;0,100*J26/I26,0)</f>
        <v>47.407407407407405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>
        <v>21</v>
      </c>
      <c r="D28" s="93">
        <v>12</v>
      </c>
      <c r="E28" s="93">
        <v>25</v>
      </c>
      <c r="F28" s="94"/>
      <c r="G28" s="94"/>
      <c r="H28" s="190">
        <v>0.525</v>
      </c>
      <c r="I28" s="190">
        <v>0.277</v>
      </c>
      <c r="J28" s="190">
        <v>1.75</v>
      </c>
      <c r="K28" s="95"/>
    </row>
    <row r="29" spans="1:11" s="96" customFormat="1" ht="11.25" customHeight="1">
      <c r="A29" s="98" t="s">
        <v>22</v>
      </c>
      <c r="B29" s="92"/>
      <c r="C29" s="93">
        <v>1</v>
      </c>
      <c r="D29" s="93">
        <v>1</v>
      </c>
      <c r="E29" s="93">
        <v>1</v>
      </c>
      <c r="F29" s="94"/>
      <c r="G29" s="94"/>
      <c r="H29" s="190">
        <v>0.06</v>
      </c>
      <c r="I29" s="190">
        <v>0.035</v>
      </c>
      <c r="J29" s="190">
        <v>0.04</v>
      </c>
      <c r="K29" s="95"/>
    </row>
    <row r="30" spans="1:11" s="96" customFormat="1" ht="11.25" customHeight="1">
      <c r="A30" s="98" t="s">
        <v>23</v>
      </c>
      <c r="B30" s="92"/>
      <c r="C30" s="93">
        <v>213</v>
      </c>
      <c r="D30" s="93">
        <v>538</v>
      </c>
      <c r="E30" s="93">
        <v>545</v>
      </c>
      <c r="F30" s="94"/>
      <c r="G30" s="94"/>
      <c r="H30" s="190">
        <v>17.04</v>
      </c>
      <c r="I30" s="190">
        <v>43.195</v>
      </c>
      <c r="J30" s="190">
        <v>42.64</v>
      </c>
      <c r="K30" s="95"/>
    </row>
    <row r="31" spans="1:11" s="105" customFormat="1" ht="11.25" customHeight="1">
      <c r="A31" s="106" t="s">
        <v>24</v>
      </c>
      <c r="B31" s="100"/>
      <c r="C31" s="101">
        <v>235</v>
      </c>
      <c r="D31" s="101">
        <v>551</v>
      </c>
      <c r="E31" s="101">
        <v>571</v>
      </c>
      <c r="F31" s="102">
        <f>IF(D31&gt;0,100*E31/D31,0)</f>
        <v>103.62976406533575</v>
      </c>
      <c r="G31" s="103"/>
      <c r="H31" s="191">
        <v>17.625</v>
      </c>
      <c r="I31" s="192">
        <v>43.507</v>
      </c>
      <c r="J31" s="192">
        <v>44.43</v>
      </c>
      <c r="K31" s="104">
        <f>IF(I31&gt;0,100*J31/I31,0)</f>
        <v>102.1214976900269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/>
      <c r="I33" s="190"/>
      <c r="J33" s="190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/>
      <c r="I34" s="190"/>
      <c r="J34" s="190"/>
      <c r="K34" s="95"/>
    </row>
    <row r="35" spans="1:11" s="96" customFormat="1" ht="11.25" customHeight="1">
      <c r="A35" s="98" t="s">
        <v>27</v>
      </c>
      <c r="B35" s="92"/>
      <c r="C35" s="93"/>
      <c r="D35" s="93">
        <v>50</v>
      </c>
      <c r="E35" s="93">
        <v>50</v>
      </c>
      <c r="F35" s="94"/>
      <c r="G35" s="94"/>
      <c r="H35" s="190"/>
      <c r="I35" s="190">
        <v>1.25</v>
      </c>
      <c r="J35" s="190">
        <v>1.25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/>
      <c r="I36" s="190"/>
      <c r="J36" s="190"/>
      <c r="K36" s="95"/>
    </row>
    <row r="37" spans="1:11" s="105" customFormat="1" ht="11.25" customHeight="1">
      <c r="A37" s="99" t="s">
        <v>29</v>
      </c>
      <c r="B37" s="100"/>
      <c r="C37" s="101"/>
      <c r="D37" s="101">
        <v>50</v>
      </c>
      <c r="E37" s="101">
        <v>50</v>
      </c>
      <c r="F37" s="102">
        <f>IF(D37&gt;0,100*E37/D37,0)</f>
        <v>100</v>
      </c>
      <c r="G37" s="103"/>
      <c r="H37" s="191"/>
      <c r="I37" s="192">
        <v>1.25</v>
      </c>
      <c r="J37" s="192">
        <v>1.25</v>
      </c>
      <c r="K37" s="104">
        <f>IF(I37&gt;0,100*J37/I37,0)</f>
        <v>100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/>
      <c r="I39" s="192"/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/>
      <c r="I50" s="192"/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50</v>
      </c>
      <c r="D54" s="93">
        <v>173</v>
      </c>
      <c r="E54" s="93">
        <v>143</v>
      </c>
      <c r="F54" s="94"/>
      <c r="G54" s="94"/>
      <c r="H54" s="190">
        <v>4.1</v>
      </c>
      <c r="I54" s="190">
        <v>14.186</v>
      </c>
      <c r="J54" s="190">
        <v>11.583</v>
      </c>
      <c r="K54" s="95"/>
    </row>
    <row r="55" spans="1:11" s="96" customFormat="1" ht="11.25" customHeight="1">
      <c r="A55" s="98" t="s">
        <v>43</v>
      </c>
      <c r="B55" s="92"/>
      <c r="C55" s="93">
        <v>160</v>
      </c>
      <c r="D55" s="93">
        <v>210</v>
      </c>
      <c r="E55" s="93">
        <v>226</v>
      </c>
      <c r="F55" s="94"/>
      <c r="G55" s="94"/>
      <c r="H55" s="190">
        <v>12.8</v>
      </c>
      <c r="I55" s="190">
        <v>17.85</v>
      </c>
      <c r="J55" s="190">
        <v>19.21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>
        <v>535</v>
      </c>
      <c r="D58" s="93">
        <v>562</v>
      </c>
      <c r="E58" s="93">
        <v>480</v>
      </c>
      <c r="F58" s="94"/>
      <c r="G58" s="94"/>
      <c r="H58" s="190">
        <v>48.15</v>
      </c>
      <c r="I58" s="190">
        <v>39.78</v>
      </c>
      <c r="J58" s="190">
        <v>37.68</v>
      </c>
      <c r="K58" s="95"/>
    </row>
    <row r="59" spans="1:11" s="105" customFormat="1" ht="11.25" customHeight="1">
      <c r="A59" s="99" t="s">
        <v>47</v>
      </c>
      <c r="B59" s="100"/>
      <c r="C59" s="101">
        <v>745</v>
      </c>
      <c r="D59" s="101">
        <v>945</v>
      </c>
      <c r="E59" s="101">
        <v>849</v>
      </c>
      <c r="F59" s="102">
        <f>IF(D59&gt;0,100*E59/D59,0)</f>
        <v>89.84126984126983</v>
      </c>
      <c r="G59" s="103"/>
      <c r="H59" s="191">
        <v>65.05</v>
      </c>
      <c r="I59" s="192">
        <v>71.816</v>
      </c>
      <c r="J59" s="192">
        <v>68.473</v>
      </c>
      <c r="K59" s="104">
        <f>IF(I59&gt;0,100*J59/I59,0)</f>
        <v>95.34504845716832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/>
      <c r="I61" s="190"/>
      <c r="J61" s="190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/>
      <c r="I62" s="190"/>
      <c r="J62" s="190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/>
      <c r="I63" s="190"/>
      <c r="J63" s="190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/>
      <c r="I64" s="192"/>
      <c r="J64" s="192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100</v>
      </c>
      <c r="D66" s="101">
        <v>195</v>
      </c>
      <c r="E66" s="101">
        <v>22</v>
      </c>
      <c r="F66" s="102">
        <f>IF(D66&gt;0,100*E66/D66,0)</f>
        <v>11.282051282051283</v>
      </c>
      <c r="G66" s="103"/>
      <c r="H66" s="191">
        <v>5.8</v>
      </c>
      <c r="I66" s="192">
        <v>6.282</v>
      </c>
      <c r="J66" s="192">
        <v>1.65</v>
      </c>
      <c r="K66" s="104">
        <f>IF(I66&gt;0,100*J66/I66,0)</f>
        <v>26.26552053486151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17800</v>
      </c>
      <c r="D68" s="93">
        <v>19850</v>
      </c>
      <c r="E68" s="93">
        <v>21500</v>
      </c>
      <c r="F68" s="94"/>
      <c r="G68" s="94"/>
      <c r="H68" s="190">
        <v>1640</v>
      </c>
      <c r="I68" s="190">
        <v>1726</v>
      </c>
      <c r="J68" s="190">
        <v>1569.3</v>
      </c>
      <c r="K68" s="95"/>
    </row>
    <row r="69" spans="1:11" s="96" customFormat="1" ht="11.25" customHeight="1">
      <c r="A69" s="98" t="s">
        <v>54</v>
      </c>
      <c r="B69" s="92"/>
      <c r="C69" s="93">
        <v>2290</v>
      </c>
      <c r="D69" s="93">
        <v>2650</v>
      </c>
      <c r="E69" s="93">
        <v>2800</v>
      </c>
      <c r="F69" s="94"/>
      <c r="G69" s="94"/>
      <c r="H69" s="190">
        <v>205</v>
      </c>
      <c r="I69" s="190">
        <v>227</v>
      </c>
      <c r="J69" s="190">
        <v>203</v>
      </c>
      <c r="K69" s="95"/>
    </row>
    <row r="70" spans="1:11" s="105" customFormat="1" ht="11.25" customHeight="1">
      <c r="A70" s="99" t="s">
        <v>55</v>
      </c>
      <c r="B70" s="100"/>
      <c r="C70" s="101">
        <v>20090</v>
      </c>
      <c r="D70" s="101">
        <v>22500</v>
      </c>
      <c r="E70" s="101">
        <v>24300</v>
      </c>
      <c r="F70" s="102">
        <f>IF(D70&gt;0,100*E70/D70,0)</f>
        <v>108</v>
      </c>
      <c r="G70" s="103"/>
      <c r="H70" s="191">
        <v>1845</v>
      </c>
      <c r="I70" s="192">
        <v>1953</v>
      </c>
      <c r="J70" s="192">
        <v>1772.3</v>
      </c>
      <c r="K70" s="104">
        <f>IF(I70&gt;0,100*J70/I70,0)</f>
        <v>90.74756784434204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10</v>
      </c>
      <c r="D72" s="93">
        <v>10</v>
      </c>
      <c r="E72" s="93">
        <v>5</v>
      </c>
      <c r="F72" s="94"/>
      <c r="G72" s="94"/>
      <c r="H72" s="190">
        <v>0.5</v>
      </c>
      <c r="I72" s="190">
        <v>0.5</v>
      </c>
      <c r="J72" s="190">
        <v>0.25</v>
      </c>
      <c r="K72" s="95"/>
    </row>
    <row r="73" spans="1:11" s="96" customFormat="1" ht="11.25" customHeight="1">
      <c r="A73" s="98" t="s">
        <v>57</v>
      </c>
      <c r="B73" s="92"/>
      <c r="C73" s="93">
        <v>260</v>
      </c>
      <c r="D73" s="93">
        <v>422</v>
      </c>
      <c r="E73" s="93">
        <v>450</v>
      </c>
      <c r="F73" s="94"/>
      <c r="G73" s="94"/>
      <c r="H73" s="190">
        <v>10.125</v>
      </c>
      <c r="I73" s="190">
        <v>9.95</v>
      </c>
      <c r="J73" s="190">
        <v>12.2</v>
      </c>
      <c r="K73" s="95"/>
    </row>
    <row r="74" spans="1:11" s="96" customFormat="1" ht="11.25" customHeight="1">
      <c r="A74" s="98" t="s">
        <v>58</v>
      </c>
      <c r="B74" s="92"/>
      <c r="C74" s="93">
        <v>41</v>
      </c>
      <c r="D74" s="93">
        <v>58</v>
      </c>
      <c r="E74" s="93">
        <v>58</v>
      </c>
      <c r="F74" s="94"/>
      <c r="G74" s="94"/>
      <c r="H74" s="190">
        <v>1.435</v>
      </c>
      <c r="I74" s="190">
        <v>2.03</v>
      </c>
      <c r="J74" s="190">
        <v>2.03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/>
      <c r="I75" s="190"/>
      <c r="J75" s="190"/>
      <c r="K75" s="95"/>
    </row>
    <row r="76" spans="1:11" s="96" customFormat="1" ht="11.25" customHeight="1">
      <c r="A76" s="98" t="s">
        <v>60</v>
      </c>
      <c r="B76" s="92"/>
      <c r="C76" s="93">
        <v>46</v>
      </c>
      <c r="D76" s="93">
        <v>32</v>
      </c>
      <c r="E76" s="93">
        <v>51</v>
      </c>
      <c r="F76" s="94"/>
      <c r="G76" s="94"/>
      <c r="H76" s="190">
        <v>3.749</v>
      </c>
      <c r="I76" s="190">
        <v>3.296</v>
      </c>
      <c r="J76" s="190">
        <v>3.72</v>
      </c>
      <c r="K76" s="95"/>
    </row>
    <row r="77" spans="1:11" s="96" customFormat="1" ht="11.25" customHeight="1">
      <c r="A77" s="98" t="s">
        <v>61</v>
      </c>
      <c r="B77" s="92"/>
      <c r="C77" s="93">
        <v>15</v>
      </c>
      <c r="D77" s="93">
        <v>28</v>
      </c>
      <c r="E77" s="93">
        <v>35</v>
      </c>
      <c r="F77" s="94"/>
      <c r="G77" s="94"/>
      <c r="H77" s="190">
        <v>0.54</v>
      </c>
      <c r="I77" s="190">
        <v>1.008</v>
      </c>
      <c r="J77" s="190">
        <v>2.6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/>
      <c r="I78" s="190"/>
      <c r="J78" s="190"/>
      <c r="K78" s="95"/>
    </row>
    <row r="79" spans="1:11" s="96" customFormat="1" ht="11.25" customHeight="1">
      <c r="A79" s="98" t="s">
        <v>63</v>
      </c>
      <c r="B79" s="92"/>
      <c r="C79" s="93">
        <v>3842</v>
      </c>
      <c r="D79" s="93">
        <v>5630</v>
      </c>
      <c r="E79" s="93">
        <v>7399</v>
      </c>
      <c r="F79" s="94"/>
      <c r="G79" s="94"/>
      <c r="H79" s="190">
        <v>421.445</v>
      </c>
      <c r="I79" s="190">
        <v>450.4</v>
      </c>
      <c r="J79" s="190">
        <v>706.476</v>
      </c>
      <c r="K79" s="95"/>
    </row>
    <row r="80" spans="1:11" s="105" customFormat="1" ht="11.25" customHeight="1">
      <c r="A80" s="106" t="s">
        <v>64</v>
      </c>
      <c r="B80" s="100"/>
      <c r="C80" s="101">
        <v>4214</v>
      </c>
      <c r="D80" s="101">
        <v>6180</v>
      </c>
      <c r="E80" s="101">
        <v>7998</v>
      </c>
      <c r="F80" s="102">
        <f>IF(D80&gt;0,100*E80/D80,0)</f>
        <v>129.41747572815535</v>
      </c>
      <c r="G80" s="103"/>
      <c r="H80" s="191">
        <v>437.794</v>
      </c>
      <c r="I80" s="192">
        <v>467.18399999999997</v>
      </c>
      <c r="J80" s="192">
        <v>727.276</v>
      </c>
      <c r="K80" s="104">
        <f>IF(I80&gt;0,100*J80/I80,0)</f>
        <v>155.67228329737318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/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/>
      <c r="I84" s="192"/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27121</v>
      </c>
      <c r="D87" s="116">
        <v>32488</v>
      </c>
      <c r="E87" s="116">
        <v>35900</v>
      </c>
      <c r="F87" s="117">
        <f>IF(D87&gt;0,100*E87/D87,0)</f>
        <v>110.50233932528934</v>
      </c>
      <c r="G87" s="103"/>
      <c r="H87" s="195">
        <v>2503.756</v>
      </c>
      <c r="I87" s="196">
        <v>2707.8140000000003</v>
      </c>
      <c r="J87" s="196">
        <v>2793.549</v>
      </c>
      <c r="K87" s="117">
        <f>IF(I87&gt;0,100*J87/I87,0)</f>
        <v>103.16620713239536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70" zoomScaleNormal="70" zoomScaleSheetLayoutView="70" zoomScalePageLayoutView="0" workbookViewId="0" topLeftCell="A52">
      <selection activeCell="C84" sqref="C84:K84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91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7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>
        <v>2</v>
      </c>
      <c r="D17" s="101">
        <v>2</v>
      </c>
      <c r="E17" s="101">
        <v>2</v>
      </c>
      <c r="F17" s="102">
        <f>IF(D17&gt;0,100*E17/D17,0)</f>
        <v>100</v>
      </c>
      <c r="G17" s="103"/>
      <c r="H17" s="191">
        <v>0.068</v>
      </c>
      <c r="I17" s="192">
        <v>0.068</v>
      </c>
      <c r="J17" s="192">
        <v>0.068</v>
      </c>
      <c r="K17" s="104">
        <f>IF(I17&gt;0,100*J17/I17,0)</f>
        <v>100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596</v>
      </c>
      <c r="D24" s="101">
        <v>725</v>
      </c>
      <c r="E24" s="101">
        <v>918</v>
      </c>
      <c r="F24" s="102">
        <f>IF(D24&gt;0,100*E24/D24,0)</f>
        <v>126.62068965517241</v>
      </c>
      <c r="G24" s="103"/>
      <c r="H24" s="191">
        <v>16.581</v>
      </c>
      <c r="I24" s="192">
        <v>23.162</v>
      </c>
      <c r="J24" s="192">
        <v>34.8</v>
      </c>
      <c r="K24" s="104">
        <f>IF(I24&gt;0,100*J24/I24,0)</f>
        <v>150.24609273810552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100</v>
      </c>
      <c r="D26" s="101">
        <v>105</v>
      </c>
      <c r="E26" s="101">
        <v>100</v>
      </c>
      <c r="F26" s="102">
        <f>IF(D26&gt;0,100*E26/D26,0)</f>
        <v>95.23809523809524</v>
      </c>
      <c r="G26" s="103"/>
      <c r="H26" s="191">
        <v>1.91</v>
      </c>
      <c r="I26" s="192">
        <v>2.5</v>
      </c>
      <c r="J26" s="192">
        <v>2.6</v>
      </c>
      <c r="K26" s="104">
        <f>IF(I26&gt;0,100*J26/I26,0)</f>
        <v>104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>
        <v>1</v>
      </c>
      <c r="E28" s="93">
        <v>18</v>
      </c>
      <c r="F28" s="94"/>
      <c r="G28" s="94"/>
      <c r="H28" s="190"/>
      <c r="I28" s="190">
        <v>0.03</v>
      </c>
      <c r="J28" s="190">
        <v>0.36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>
        <v>113</v>
      </c>
      <c r="D30" s="93">
        <v>104</v>
      </c>
      <c r="E30" s="93">
        <v>104</v>
      </c>
      <c r="F30" s="94"/>
      <c r="G30" s="94"/>
      <c r="H30" s="190">
        <v>1.593</v>
      </c>
      <c r="I30" s="190">
        <v>2.08</v>
      </c>
      <c r="J30" s="190">
        <v>2.08</v>
      </c>
      <c r="K30" s="95"/>
    </row>
    <row r="31" spans="1:11" s="105" customFormat="1" ht="11.25" customHeight="1">
      <c r="A31" s="106" t="s">
        <v>24</v>
      </c>
      <c r="B31" s="100"/>
      <c r="C31" s="101">
        <v>113</v>
      </c>
      <c r="D31" s="101">
        <v>105</v>
      </c>
      <c r="E31" s="101">
        <v>122</v>
      </c>
      <c r="F31" s="102">
        <f>IF(D31&gt;0,100*E31/D31,0)</f>
        <v>116.19047619047619</v>
      </c>
      <c r="G31" s="103"/>
      <c r="H31" s="191">
        <v>1.593</v>
      </c>
      <c r="I31" s="192">
        <v>2.11</v>
      </c>
      <c r="J31" s="192">
        <v>2.44</v>
      </c>
      <c r="K31" s="104">
        <f>IF(I31&gt;0,100*J31/I31,0)</f>
        <v>115.6398104265403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/>
      <c r="I33" s="190"/>
      <c r="J33" s="190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/>
      <c r="I34" s="190"/>
      <c r="J34" s="190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/>
      <c r="I35" s="190"/>
      <c r="J35" s="190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/>
      <c r="I36" s="190"/>
      <c r="J36" s="190"/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/>
      <c r="I37" s="192"/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/>
      <c r="I39" s="192"/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/>
      <c r="I50" s="192"/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65</v>
      </c>
      <c r="D54" s="93">
        <v>72</v>
      </c>
      <c r="E54" s="93">
        <v>120</v>
      </c>
      <c r="F54" s="94"/>
      <c r="G54" s="94"/>
      <c r="H54" s="190">
        <v>2.925</v>
      </c>
      <c r="I54" s="190">
        <v>3.312</v>
      </c>
      <c r="J54" s="190">
        <v>5.76</v>
      </c>
      <c r="K54" s="95"/>
    </row>
    <row r="55" spans="1:11" s="96" customFormat="1" ht="11.25" customHeight="1">
      <c r="A55" s="98" t="s">
        <v>43</v>
      </c>
      <c r="B55" s="92"/>
      <c r="C55" s="93">
        <v>280</v>
      </c>
      <c r="D55" s="93">
        <v>320</v>
      </c>
      <c r="E55" s="93">
        <v>385</v>
      </c>
      <c r="F55" s="94"/>
      <c r="G55" s="94"/>
      <c r="H55" s="190">
        <v>11.2</v>
      </c>
      <c r="I55" s="190">
        <v>12.8</v>
      </c>
      <c r="J55" s="190">
        <v>15.4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>
        <v>30</v>
      </c>
      <c r="D58" s="93">
        <v>18</v>
      </c>
      <c r="E58" s="93">
        <v>8</v>
      </c>
      <c r="F58" s="94"/>
      <c r="G58" s="94"/>
      <c r="H58" s="190">
        <v>1.35</v>
      </c>
      <c r="I58" s="190">
        <v>0.162</v>
      </c>
      <c r="J58" s="190">
        <v>0.314</v>
      </c>
      <c r="K58" s="95"/>
    </row>
    <row r="59" spans="1:11" s="105" customFormat="1" ht="11.25" customHeight="1">
      <c r="A59" s="99" t="s">
        <v>47</v>
      </c>
      <c r="B59" s="100"/>
      <c r="C59" s="101">
        <v>375</v>
      </c>
      <c r="D59" s="101">
        <v>410</v>
      </c>
      <c r="E59" s="101">
        <v>513</v>
      </c>
      <c r="F59" s="102">
        <f>IF(D59&gt;0,100*E59/D59,0)</f>
        <v>125.1219512195122</v>
      </c>
      <c r="G59" s="103"/>
      <c r="H59" s="191">
        <v>15.475</v>
      </c>
      <c r="I59" s="192">
        <v>16.274</v>
      </c>
      <c r="J59" s="192">
        <v>21.474</v>
      </c>
      <c r="K59" s="104">
        <f>IF(I59&gt;0,100*J59/I59,0)</f>
        <v>131.95280816025561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/>
      <c r="I61" s="190"/>
      <c r="J61" s="190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/>
      <c r="I62" s="190"/>
      <c r="J62" s="190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/>
      <c r="I63" s="190"/>
      <c r="J63" s="190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/>
      <c r="I64" s="192"/>
      <c r="J64" s="192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250</v>
      </c>
      <c r="D66" s="101">
        <v>117</v>
      </c>
      <c r="E66" s="101">
        <v>316</v>
      </c>
      <c r="F66" s="102">
        <f>IF(D66&gt;0,100*E66/D66,0)</f>
        <v>270.0854700854701</v>
      </c>
      <c r="G66" s="103"/>
      <c r="H66" s="191">
        <v>10</v>
      </c>
      <c r="I66" s="192">
        <v>5.53</v>
      </c>
      <c r="J66" s="192">
        <v>14.936</v>
      </c>
      <c r="K66" s="104">
        <f>IF(I66&gt;0,100*J66/I66,0)</f>
        <v>270.0904159132007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200</v>
      </c>
      <c r="D68" s="93">
        <v>220</v>
      </c>
      <c r="E68" s="93">
        <v>400</v>
      </c>
      <c r="F68" s="94"/>
      <c r="G68" s="94"/>
      <c r="H68" s="190">
        <v>9</v>
      </c>
      <c r="I68" s="190">
        <v>8</v>
      </c>
      <c r="J68" s="190">
        <v>15</v>
      </c>
      <c r="K68" s="95"/>
    </row>
    <row r="69" spans="1:11" s="96" customFormat="1" ht="11.25" customHeight="1">
      <c r="A69" s="98" t="s">
        <v>54</v>
      </c>
      <c r="B69" s="92"/>
      <c r="C69" s="93">
        <v>110</v>
      </c>
      <c r="D69" s="93">
        <v>100</v>
      </c>
      <c r="E69" s="93">
        <v>150</v>
      </c>
      <c r="F69" s="94"/>
      <c r="G69" s="94"/>
      <c r="H69" s="190">
        <v>4.5</v>
      </c>
      <c r="I69" s="190">
        <v>4</v>
      </c>
      <c r="J69" s="190">
        <v>5.5</v>
      </c>
      <c r="K69" s="95"/>
    </row>
    <row r="70" spans="1:11" s="105" customFormat="1" ht="11.25" customHeight="1">
      <c r="A70" s="99" t="s">
        <v>55</v>
      </c>
      <c r="B70" s="100"/>
      <c r="C70" s="101">
        <v>310</v>
      </c>
      <c r="D70" s="101">
        <v>320</v>
      </c>
      <c r="E70" s="101">
        <v>550</v>
      </c>
      <c r="F70" s="102">
        <f>IF(D70&gt;0,100*E70/D70,0)</f>
        <v>171.875</v>
      </c>
      <c r="G70" s="103"/>
      <c r="H70" s="191">
        <v>13.5</v>
      </c>
      <c r="I70" s="192">
        <v>12</v>
      </c>
      <c r="J70" s="192">
        <v>20.5</v>
      </c>
      <c r="K70" s="104">
        <f>IF(I70&gt;0,100*J70/I70,0)</f>
        <v>170.83333333333334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/>
      <c r="I72" s="190"/>
      <c r="J72" s="190"/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/>
      <c r="I73" s="190"/>
      <c r="J73" s="190"/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/>
      <c r="I74" s="190"/>
      <c r="J74" s="190"/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/>
      <c r="I75" s="190"/>
      <c r="J75" s="190"/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/>
      <c r="I76" s="190"/>
      <c r="J76" s="190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>
        <v>30</v>
      </c>
      <c r="F77" s="94"/>
      <c r="G77" s="94"/>
      <c r="H77" s="190"/>
      <c r="I77" s="190"/>
      <c r="J77" s="190">
        <v>0.736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/>
      <c r="I78" s="190"/>
      <c r="J78" s="190"/>
      <c r="K78" s="95"/>
    </row>
    <row r="79" spans="1:11" s="96" customFormat="1" ht="11.25" customHeight="1">
      <c r="A79" s="98" t="s">
        <v>63</v>
      </c>
      <c r="B79" s="92"/>
      <c r="C79" s="93">
        <v>100</v>
      </c>
      <c r="D79" s="93"/>
      <c r="E79" s="93">
        <v>22</v>
      </c>
      <c r="F79" s="94"/>
      <c r="G79" s="94"/>
      <c r="H79" s="190">
        <v>2.55</v>
      </c>
      <c r="I79" s="190"/>
      <c r="J79" s="190">
        <v>0.29</v>
      </c>
      <c r="K79" s="95"/>
    </row>
    <row r="80" spans="1:11" s="105" customFormat="1" ht="11.25" customHeight="1">
      <c r="A80" s="106" t="s">
        <v>64</v>
      </c>
      <c r="B80" s="100"/>
      <c r="C80" s="101">
        <v>100</v>
      </c>
      <c r="D80" s="101"/>
      <c r="E80" s="101">
        <v>52</v>
      </c>
      <c r="F80" s="102"/>
      <c r="G80" s="103"/>
      <c r="H80" s="191">
        <v>2.55</v>
      </c>
      <c r="I80" s="192"/>
      <c r="J80" s="192">
        <v>1.026</v>
      </c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/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/>
      <c r="I84" s="192"/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1846</v>
      </c>
      <c r="D87" s="116">
        <v>1784</v>
      </c>
      <c r="E87" s="116">
        <v>2573</v>
      </c>
      <c r="F87" s="117">
        <f>IF(D87&gt;0,100*E87/D87,0)</f>
        <v>144.22645739910314</v>
      </c>
      <c r="G87" s="103"/>
      <c r="H87" s="195">
        <v>61.677</v>
      </c>
      <c r="I87" s="196">
        <v>61.644000000000005</v>
      </c>
      <c r="J87" s="196">
        <v>97.84399999999998</v>
      </c>
      <c r="K87" s="117">
        <f>IF(I87&gt;0,100*J87/I87,0)</f>
        <v>158.72428784634346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70" zoomScaleNormal="70" zoomScaleSheetLayoutView="70" zoomScalePageLayoutView="0" workbookViewId="0" topLeftCell="A1">
      <selection activeCell="K75" sqref="K75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92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8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>
        <v>1</v>
      </c>
      <c r="D15" s="101">
        <v>1</v>
      </c>
      <c r="E15" s="101">
        <v>1</v>
      </c>
      <c r="F15" s="102">
        <f>IF(D15&gt;0,100*E15/D15,0)</f>
        <v>100</v>
      </c>
      <c r="G15" s="103"/>
      <c r="H15" s="191">
        <v>0.01</v>
      </c>
      <c r="I15" s="192">
        <v>0.01</v>
      </c>
      <c r="J15" s="192">
        <v>0.01</v>
      </c>
      <c r="K15" s="104">
        <f>IF(I15&gt;0,100*J15/I15,0)</f>
        <v>100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>
        <v>2</v>
      </c>
      <c r="D17" s="101"/>
      <c r="E17" s="101"/>
      <c r="F17" s="102"/>
      <c r="G17" s="103"/>
      <c r="H17" s="191">
        <v>0.026</v>
      </c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>
        <v>1</v>
      </c>
      <c r="D19" s="93">
        <v>1</v>
      </c>
      <c r="E19" s="93">
        <v>1</v>
      </c>
      <c r="F19" s="94"/>
      <c r="G19" s="94"/>
      <c r="H19" s="190">
        <v>0.011</v>
      </c>
      <c r="I19" s="190">
        <v>0.01</v>
      </c>
      <c r="J19" s="190">
        <v>0.011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>
        <v>1</v>
      </c>
      <c r="D22" s="101">
        <v>1</v>
      </c>
      <c r="E22" s="101">
        <v>1</v>
      </c>
      <c r="F22" s="102">
        <f>IF(D22&gt;0,100*E22/D22,0)</f>
        <v>100</v>
      </c>
      <c r="G22" s="103"/>
      <c r="H22" s="191">
        <v>0.011</v>
      </c>
      <c r="I22" s="192">
        <v>0.01</v>
      </c>
      <c r="J22" s="192">
        <v>0.011</v>
      </c>
      <c r="K22" s="104">
        <f>IF(I22&gt;0,100*J22/I22,0)</f>
        <v>109.99999999999999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982</v>
      </c>
      <c r="D24" s="101">
        <v>1192</v>
      </c>
      <c r="E24" s="101">
        <v>1192</v>
      </c>
      <c r="F24" s="102">
        <f>IF(D24&gt;0,100*E24/D24,0)</f>
        <v>100</v>
      </c>
      <c r="G24" s="103"/>
      <c r="H24" s="191">
        <v>14.587</v>
      </c>
      <c r="I24" s="192">
        <v>14.892</v>
      </c>
      <c r="J24" s="192">
        <v>15</v>
      </c>
      <c r="K24" s="104">
        <f>IF(I24&gt;0,100*J24/I24,0)</f>
        <v>100.72522159548751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180</v>
      </c>
      <c r="D26" s="101">
        <v>180</v>
      </c>
      <c r="E26" s="101">
        <v>180</v>
      </c>
      <c r="F26" s="102">
        <f>IF(D26&gt;0,100*E26/D26,0)</f>
        <v>100</v>
      </c>
      <c r="G26" s="103"/>
      <c r="H26" s="191">
        <v>2.3</v>
      </c>
      <c r="I26" s="192">
        <v>2.2</v>
      </c>
      <c r="J26" s="192">
        <v>2.2</v>
      </c>
      <c r="K26" s="104">
        <f>IF(I26&gt;0,100*J26/I26,0)</f>
        <v>100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>
        <v>1</v>
      </c>
      <c r="F28" s="94"/>
      <c r="G28" s="94"/>
      <c r="H28" s="190"/>
      <c r="I28" s="190"/>
      <c r="J28" s="190">
        <v>0.012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>
        <v>29</v>
      </c>
      <c r="D30" s="93">
        <v>29</v>
      </c>
      <c r="E30" s="93">
        <v>29</v>
      </c>
      <c r="F30" s="94"/>
      <c r="G30" s="94"/>
      <c r="H30" s="190">
        <v>0.72</v>
      </c>
      <c r="I30" s="190">
        <v>0.56</v>
      </c>
      <c r="J30" s="190">
        <v>0.56</v>
      </c>
      <c r="K30" s="95"/>
    </row>
    <row r="31" spans="1:11" s="105" customFormat="1" ht="11.25" customHeight="1">
      <c r="A31" s="106" t="s">
        <v>24</v>
      </c>
      <c r="B31" s="100"/>
      <c r="C31" s="101">
        <v>29</v>
      </c>
      <c r="D31" s="101">
        <v>29</v>
      </c>
      <c r="E31" s="101">
        <v>30</v>
      </c>
      <c r="F31" s="102">
        <f>IF(D31&gt;0,100*E31/D31,0)</f>
        <v>103.44827586206897</v>
      </c>
      <c r="G31" s="103"/>
      <c r="H31" s="191">
        <v>0.72</v>
      </c>
      <c r="I31" s="192">
        <v>0.56</v>
      </c>
      <c r="J31" s="192">
        <v>0.5720000000000001</v>
      </c>
      <c r="K31" s="104">
        <f>IF(I31&gt;0,100*J31/I31,0)</f>
        <v>102.14285714285714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237</v>
      </c>
      <c r="D33" s="93">
        <v>240</v>
      </c>
      <c r="E33" s="93">
        <v>240</v>
      </c>
      <c r="F33" s="94"/>
      <c r="G33" s="94"/>
      <c r="H33" s="190">
        <v>3.555</v>
      </c>
      <c r="I33" s="190">
        <v>2.8</v>
      </c>
      <c r="J33" s="190"/>
      <c r="K33" s="95"/>
    </row>
    <row r="34" spans="1:11" s="96" customFormat="1" ht="11.25" customHeight="1">
      <c r="A34" s="98" t="s">
        <v>26</v>
      </c>
      <c r="B34" s="92"/>
      <c r="C34" s="93">
        <v>28</v>
      </c>
      <c r="D34" s="93">
        <v>16</v>
      </c>
      <c r="E34" s="93">
        <v>16</v>
      </c>
      <c r="F34" s="94"/>
      <c r="G34" s="94"/>
      <c r="H34" s="190">
        <v>0.28</v>
      </c>
      <c r="I34" s="190">
        <v>0.165</v>
      </c>
      <c r="J34" s="190">
        <v>0.165</v>
      </c>
      <c r="K34" s="95"/>
    </row>
    <row r="35" spans="1:11" s="96" customFormat="1" ht="11.25" customHeight="1">
      <c r="A35" s="98" t="s">
        <v>27</v>
      </c>
      <c r="B35" s="92"/>
      <c r="C35" s="93">
        <v>11</v>
      </c>
      <c r="D35" s="93">
        <v>11</v>
      </c>
      <c r="E35" s="93">
        <v>11</v>
      </c>
      <c r="F35" s="94"/>
      <c r="G35" s="94"/>
      <c r="H35" s="190">
        <v>0.135</v>
      </c>
      <c r="I35" s="190">
        <v>0.135</v>
      </c>
      <c r="J35" s="190">
        <v>0.135</v>
      </c>
      <c r="K35" s="95"/>
    </row>
    <row r="36" spans="1:11" s="96" customFormat="1" ht="11.25" customHeight="1">
      <c r="A36" s="98" t="s">
        <v>28</v>
      </c>
      <c r="B36" s="92"/>
      <c r="C36" s="93">
        <v>500</v>
      </c>
      <c r="D36" s="93">
        <v>488</v>
      </c>
      <c r="E36" s="93">
        <v>488</v>
      </c>
      <c r="F36" s="94"/>
      <c r="G36" s="94"/>
      <c r="H36" s="190">
        <v>7.5</v>
      </c>
      <c r="I36" s="190">
        <v>7.32</v>
      </c>
      <c r="J36" s="190"/>
      <c r="K36" s="95"/>
    </row>
    <row r="37" spans="1:11" s="105" customFormat="1" ht="11.25" customHeight="1">
      <c r="A37" s="99" t="s">
        <v>29</v>
      </c>
      <c r="B37" s="100"/>
      <c r="C37" s="101">
        <v>776</v>
      </c>
      <c r="D37" s="101">
        <v>755</v>
      </c>
      <c r="E37" s="101">
        <v>755</v>
      </c>
      <c r="F37" s="102">
        <f>IF(D37&gt;0,100*E37/D37,0)</f>
        <v>100</v>
      </c>
      <c r="G37" s="103"/>
      <c r="H37" s="191">
        <v>11.469999999999999</v>
      </c>
      <c r="I37" s="192">
        <v>10.42</v>
      </c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205</v>
      </c>
      <c r="D39" s="101">
        <v>75</v>
      </c>
      <c r="E39" s="101">
        <v>75</v>
      </c>
      <c r="F39" s="102">
        <f>IF(D39&gt;0,100*E39/D39,0)</f>
        <v>100</v>
      </c>
      <c r="G39" s="103"/>
      <c r="H39" s="191">
        <v>2.949</v>
      </c>
      <c r="I39" s="192">
        <v>0.99</v>
      </c>
      <c r="J39" s="192">
        <v>0.9</v>
      </c>
      <c r="K39" s="104">
        <f>IF(I39&gt;0,100*J39/I39,0)</f>
        <v>90.9090909090909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>
        <v>1</v>
      </c>
      <c r="D42" s="93"/>
      <c r="E42" s="93"/>
      <c r="F42" s="94"/>
      <c r="G42" s="94"/>
      <c r="H42" s="190">
        <v>0.015</v>
      </c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>
        <v>5</v>
      </c>
      <c r="D46" s="93">
        <v>5</v>
      </c>
      <c r="E46" s="93">
        <v>5</v>
      </c>
      <c r="F46" s="94"/>
      <c r="G46" s="94"/>
      <c r="H46" s="190">
        <v>0.05</v>
      </c>
      <c r="I46" s="190">
        <v>0.05</v>
      </c>
      <c r="J46" s="190">
        <v>0.05</v>
      </c>
      <c r="K46" s="95"/>
    </row>
    <row r="47" spans="1:11" s="96" customFormat="1" ht="11.25" customHeight="1">
      <c r="A47" s="98" t="s">
        <v>37</v>
      </c>
      <c r="B47" s="92"/>
      <c r="C47" s="93">
        <v>2</v>
      </c>
      <c r="D47" s="93"/>
      <c r="E47" s="93"/>
      <c r="F47" s="94"/>
      <c r="G47" s="94"/>
      <c r="H47" s="190">
        <v>0.01</v>
      </c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>
        <v>2</v>
      </c>
      <c r="E48" s="93">
        <v>2</v>
      </c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>
        <v>8</v>
      </c>
      <c r="D50" s="101">
        <v>7</v>
      </c>
      <c r="E50" s="101">
        <v>7</v>
      </c>
      <c r="F50" s="102">
        <f>IF(D50&gt;0,100*E50/D50,0)</f>
        <v>100</v>
      </c>
      <c r="G50" s="103"/>
      <c r="H50" s="191">
        <v>0.075</v>
      </c>
      <c r="I50" s="192">
        <v>0.05</v>
      </c>
      <c r="J50" s="192">
        <v>0.05</v>
      </c>
      <c r="K50" s="104">
        <f>IF(I50&gt;0,100*J50/I50,0)</f>
        <v>100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16</v>
      </c>
      <c r="D52" s="101">
        <v>18</v>
      </c>
      <c r="E52" s="101">
        <v>18</v>
      </c>
      <c r="F52" s="102">
        <f>IF(D52&gt;0,100*E52/D52,0)</f>
        <v>100</v>
      </c>
      <c r="G52" s="103"/>
      <c r="H52" s="191">
        <v>0.27</v>
      </c>
      <c r="I52" s="192">
        <v>0.27</v>
      </c>
      <c r="J52" s="192">
        <v>0.27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120</v>
      </c>
      <c r="D54" s="93">
        <v>300</v>
      </c>
      <c r="E54" s="93">
        <v>331</v>
      </c>
      <c r="F54" s="94"/>
      <c r="G54" s="94"/>
      <c r="H54" s="190">
        <v>1.56</v>
      </c>
      <c r="I54" s="190">
        <v>3.75</v>
      </c>
      <c r="J54" s="190">
        <v>4.303</v>
      </c>
      <c r="K54" s="95"/>
    </row>
    <row r="55" spans="1:11" s="96" customFormat="1" ht="11.25" customHeight="1">
      <c r="A55" s="98" t="s">
        <v>43</v>
      </c>
      <c r="B55" s="92"/>
      <c r="C55" s="93">
        <v>12</v>
      </c>
      <c r="D55" s="93">
        <v>14</v>
      </c>
      <c r="E55" s="93">
        <v>7</v>
      </c>
      <c r="F55" s="94"/>
      <c r="G55" s="94"/>
      <c r="H55" s="190">
        <v>0.12</v>
      </c>
      <c r="I55" s="190">
        <v>0.14</v>
      </c>
      <c r="J55" s="190">
        <v>0.07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>
        <v>10</v>
      </c>
      <c r="F57" s="94"/>
      <c r="G57" s="94"/>
      <c r="H57" s="190"/>
      <c r="I57" s="190">
        <v>0.05</v>
      </c>
      <c r="J57" s="190">
        <v>0.05</v>
      </c>
      <c r="K57" s="95"/>
    </row>
    <row r="58" spans="1:11" s="96" customFormat="1" ht="11.25" customHeight="1">
      <c r="A58" s="98" t="s">
        <v>46</v>
      </c>
      <c r="B58" s="92"/>
      <c r="C58" s="93">
        <v>24</v>
      </c>
      <c r="D58" s="93">
        <v>12</v>
      </c>
      <c r="E58" s="93">
        <v>3</v>
      </c>
      <c r="F58" s="94"/>
      <c r="G58" s="94"/>
      <c r="H58" s="190">
        <v>0.252</v>
      </c>
      <c r="I58" s="190">
        <v>0.134</v>
      </c>
      <c r="J58" s="190">
        <v>0.041</v>
      </c>
      <c r="K58" s="95"/>
    </row>
    <row r="59" spans="1:11" s="105" customFormat="1" ht="11.25" customHeight="1">
      <c r="A59" s="99" t="s">
        <v>47</v>
      </c>
      <c r="B59" s="100"/>
      <c r="C59" s="101">
        <v>156</v>
      </c>
      <c r="D59" s="101">
        <v>326</v>
      </c>
      <c r="E59" s="101">
        <v>351</v>
      </c>
      <c r="F59" s="102">
        <f>IF(D59&gt;0,100*E59/D59,0)</f>
        <v>107.66871165644172</v>
      </c>
      <c r="G59" s="103"/>
      <c r="H59" s="191">
        <v>1.9320000000000002</v>
      </c>
      <c r="I59" s="192">
        <v>4.074</v>
      </c>
      <c r="J59" s="192">
        <v>4.464</v>
      </c>
      <c r="K59" s="104">
        <f>IF(I59&gt;0,100*J59/I59,0)</f>
        <v>109.57290132547865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2100</v>
      </c>
      <c r="D61" s="93">
        <v>2100</v>
      </c>
      <c r="E61" s="93">
        <v>1980</v>
      </c>
      <c r="F61" s="94"/>
      <c r="G61" s="94"/>
      <c r="H61" s="190">
        <v>27</v>
      </c>
      <c r="I61" s="190">
        <v>31.5</v>
      </c>
      <c r="J61" s="190">
        <v>29.7</v>
      </c>
      <c r="K61" s="95"/>
    </row>
    <row r="62" spans="1:11" s="96" customFormat="1" ht="11.25" customHeight="1">
      <c r="A62" s="98" t="s">
        <v>49</v>
      </c>
      <c r="B62" s="92"/>
      <c r="C62" s="93">
        <v>1000</v>
      </c>
      <c r="D62" s="93">
        <v>955</v>
      </c>
      <c r="E62" s="93">
        <v>955</v>
      </c>
      <c r="F62" s="94"/>
      <c r="G62" s="94"/>
      <c r="H62" s="190">
        <v>19.5</v>
      </c>
      <c r="I62" s="190">
        <v>14.803</v>
      </c>
      <c r="J62" s="190">
        <v>17.019</v>
      </c>
      <c r="K62" s="95"/>
    </row>
    <row r="63" spans="1:11" s="96" customFormat="1" ht="11.25" customHeight="1">
      <c r="A63" s="98" t="s">
        <v>50</v>
      </c>
      <c r="B63" s="92"/>
      <c r="C63" s="93">
        <v>948</v>
      </c>
      <c r="D63" s="93">
        <v>942</v>
      </c>
      <c r="E63" s="93">
        <v>1096</v>
      </c>
      <c r="F63" s="94"/>
      <c r="G63" s="94"/>
      <c r="H63" s="190">
        <v>15.9</v>
      </c>
      <c r="I63" s="190">
        <v>9.45</v>
      </c>
      <c r="J63" s="190">
        <v>17.87</v>
      </c>
      <c r="K63" s="95"/>
    </row>
    <row r="64" spans="1:11" s="105" customFormat="1" ht="11.25" customHeight="1">
      <c r="A64" s="99" t="s">
        <v>51</v>
      </c>
      <c r="B64" s="100"/>
      <c r="C64" s="101">
        <v>4048</v>
      </c>
      <c r="D64" s="101">
        <v>3997</v>
      </c>
      <c r="E64" s="101">
        <v>4031</v>
      </c>
      <c r="F64" s="102">
        <f>IF(D64&gt;0,100*E64/D64,0)</f>
        <v>100.85063797848386</v>
      </c>
      <c r="G64" s="103"/>
      <c r="H64" s="191">
        <v>62.4</v>
      </c>
      <c r="I64" s="192">
        <v>55.753</v>
      </c>
      <c r="J64" s="192">
        <v>64.589</v>
      </c>
      <c r="K64" s="104">
        <f>IF(I64&gt;0,100*J64/I64,0)</f>
        <v>115.8484745215504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8400</v>
      </c>
      <c r="D66" s="101">
        <v>7511</v>
      </c>
      <c r="E66" s="101">
        <v>7385</v>
      </c>
      <c r="F66" s="102">
        <f>IF(D66&gt;0,100*E66/D66,0)</f>
        <v>98.3224603914259</v>
      </c>
      <c r="G66" s="103"/>
      <c r="H66" s="191">
        <v>98.1</v>
      </c>
      <c r="I66" s="192">
        <v>101.348</v>
      </c>
      <c r="J66" s="192">
        <v>96</v>
      </c>
      <c r="K66" s="104">
        <f>IF(I66&gt;0,100*J66/I66,0)</f>
        <v>94.72313217823736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258</v>
      </c>
      <c r="D72" s="93">
        <v>208</v>
      </c>
      <c r="E72" s="93">
        <v>208</v>
      </c>
      <c r="F72" s="94"/>
      <c r="G72" s="94"/>
      <c r="H72" s="190">
        <v>2.963</v>
      </c>
      <c r="I72" s="190">
        <v>2.555</v>
      </c>
      <c r="J72" s="190">
        <v>2.555</v>
      </c>
      <c r="K72" s="95"/>
    </row>
    <row r="73" spans="1:11" s="96" customFormat="1" ht="11.25" customHeight="1">
      <c r="A73" s="98" t="s">
        <v>57</v>
      </c>
      <c r="B73" s="92"/>
      <c r="C73" s="93">
        <v>190</v>
      </c>
      <c r="D73" s="93">
        <v>170</v>
      </c>
      <c r="E73" s="93">
        <v>170</v>
      </c>
      <c r="F73" s="94"/>
      <c r="G73" s="94"/>
      <c r="H73" s="190">
        <v>3.45</v>
      </c>
      <c r="I73" s="190">
        <v>3.1</v>
      </c>
      <c r="J73" s="190">
        <v>3.1</v>
      </c>
      <c r="K73" s="95"/>
    </row>
    <row r="74" spans="1:11" s="96" customFormat="1" ht="11.25" customHeight="1">
      <c r="A74" s="98" t="s">
        <v>58</v>
      </c>
      <c r="B74" s="92"/>
      <c r="C74" s="93">
        <v>90</v>
      </c>
      <c r="D74" s="93">
        <v>90</v>
      </c>
      <c r="E74" s="93">
        <v>90</v>
      </c>
      <c r="F74" s="94"/>
      <c r="G74" s="94"/>
      <c r="H74" s="190">
        <v>1.215</v>
      </c>
      <c r="I74" s="190">
        <v>1.215</v>
      </c>
      <c r="J74" s="190">
        <v>1.215</v>
      </c>
      <c r="K74" s="95"/>
    </row>
    <row r="75" spans="1:11" s="96" customFormat="1" ht="11.25" customHeight="1">
      <c r="A75" s="98" t="s">
        <v>59</v>
      </c>
      <c r="B75" s="92"/>
      <c r="C75" s="93">
        <v>781</v>
      </c>
      <c r="D75" s="93">
        <v>771</v>
      </c>
      <c r="E75" s="93">
        <v>771</v>
      </c>
      <c r="F75" s="94"/>
      <c r="G75" s="94"/>
      <c r="H75" s="190">
        <v>9.34985</v>
      </c>
      <c r="I75" s="190">
        <v>9.173</v>
      </c>
      <c r="J75" s="190">
        <v>9.172799999999999</v>
      </c>
      <c r="K75" s="95"/>
    </row>
    <row r="76" spans="1:11" s="96" customFormat="1" ht="11.25" customHeight="1">
      <c r="A76" s="98" t="s">
        <v>60</v>
      </c>
      <c r="B76" s="92"/>
      <c r="C76" s="93">
        <v>15</v>
      </c>
      <c r="D76" s="93">
        <v>17</v>
      </c>
      <c r="E76" s="93">
        <v>15</v>
      </c>
      <c r="F76" s="94"/>
      <c r="G76" s="94"/>
      <c r="H76" s="190">
        <v>0.188</v>
      </c>
      <c r="I76" s="190">
        <v>0.221</v>
      </c>
      <c r="J76" s="190">
        <v>0.195</v>
      </c>
      <c r="K76" s="95"/>
    </row>
    <row r="77" spans="1:11" s="96" customFormat="1" ht="11.25" customHeight="1">
      <c r="A77" s="98" t="s">
        <v>61</v>
      </c>
      <c r="B77" s="92"/>
      <c r="C77" s="93">
        <v>60</v>
      </c>
      <c r="D77" s="93">
        <v>5</v>
      </c>
      <c r="E77" s="93">
        <v>4</v>
      </c>
      <c r="F77" s="94"/>
      <c r="G77" s="94"/>
      <c r="H77" s="190">
        <v>0.84</v>
      </c>
      <c r="I77" s="190">
        <v>0.06</v>
      </c>
      <c r="J77" s="190">
        <v>0.04</v>
      </c>
      <c r="K77" s="95"/>
    </row>
    <row r="78" spans="1:11" s="96" customFormat="1" ht="11.25" customHeight="1">
      <c r="A78" s="98" t="s">
        <v>62</v>
      </c>
      <c r="B78" s="92"/>
      <c r="C78" s="93">
        <v>390</v>
      </c>
      <c r="D78" s="93">
        <v>270</v>
      </c>
      <c r="E78" s="93">
        <v>270</v>
      </c>
      <c r="F78" s="94"/>
      <c r="G78" s="94"/>
      <c r="H78" s="190">
        <v>6.8</v>
      </c>
      <c r="I78" s="190">
        <v>4.698</v>
      </c>
      <c r="J78" s="190">
        <v>4.55</v>
      </c>
      <c r="K78" s="95"/>
    </row>
    <row r="79" spans="1:11" s="96" customFormat="1" ht="11.25" customHeight="1">
      <c r="A79" s="98" t="s">
        <v>63</v>
      </c>
      <c r="B79" s="92"/>
      <c r="C79" s="93">
        <v>180</v>
      </c>
      <c r="D79" s="93">
        <v>180</v>
      </c>
      <c r="E79" s="93">
        <v>180</v>
      </c>
      <c r="F79" s="94"/>
      <c r="G79" s="94"/>
      <c r="H79" s="190">
        <v>2.55</v>
      </c>
      <c r="I79" s="190">
        <v>2.55</v>
      </c>
      <c r="J79" s="190">
        <v>2.55</v>
      </c>
      <c r="K79" s="95"/>
    </row>
    <row r="80" spans="1:11" s="105" customFormat="1" ht="11.25" customHeight="1">
      <c r="A80" s="106" t="s">
        <v>64</v>
      </c>
      <c r="B80" s="100"/>
      <c r="C80" s="101">
        <v>1964</v>
      </c>
      <c r="D80" s="101">
        <v>1711</v>
      </c>
      <c r="E80" s="101">
        <v>1708</v>
      </c>
      <c r="F80" s="102">
        <f>IF(D80&gt;0,100*E80/D80,0)</f>
        <v>99.82466393921683</v>
      </c>
      <c r="G80" s="103"/>
      <c r="H80" s="191">
        <v>27.35585</v>
      </c>
      <c r="I80" s="192">
        <v>23.572</v>
      </c>
      <c r="J80" s="192">
        <v>23.3778</v>
      </c>
      <c r="K80" s="104">
        <f>IF(I80&gt;0,100*J80/I80,0)</f>
        <v>99.17614118445614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>
        <v>1</v>
      </c>
      <c r="D82" s="93">
        <v>1</v>
      </c>
      <c r="E82" s="93">
        <v>1</v>
      </c>
      <c r="F82" s="94"/>
      <c r="G82" s="94"/>
      <c r="H82" s="190">
        <v>0.025</v>
      </c>
      <c r="I82" s="190">
        <v>0.025</v>
      </c>
      <c r="J82" s="190">
        <v>0.025</v>
      </c>
      <c r="K82" s="95"/>
    </row>
    <row r="83" spans="1:11" s="96" customFormat="1" ht="11.25" customHeight="1">
      <c r="A83" s="98" t="s">
        <v>66</v>
      </c>
      <c r="B83" s="92"/>
      <c r="C83" s="93">
        <v>9</v>
      </c>
      <c r="D83" s="93">
        <v>9</v>
      </c>
      <c r="E83" s="93">
        <v>9</v>
      </c>
      <c r="F83" s="94"/>
      <c r="G83" s="94"/>
      <c r="H83" s="190">
        <v>0.023</v>
      </c>
      <c r="I83" s="190">
        <v>0.023</v>
      </c>
      <c r="J83" s="190">
        <v>0.023</v>
      </c>
      <c r="K83" s="95"/>
    </row>
    <row r="84" spans="1:11" s="105" customFormat="1" ht="11.25" customHeight="1">
      <c r="A84" s="99" t="s">
        <v>67</v>
      </c>
      <c r="B84" s="100"/>
      <c r="C84" s="101">
        <v>10</v>
      </c>
      <c r="D84" s="101">
        <v>10</v>
      </c>
      <c r="E84" s="101">
        <v>10</v>
      </c>
      <c r="F84" s="102">
        <f>IF(D84&gt;0,100*E84/D84,0)</f>
        <v>100</v>
      </c>
      <c r="G84" s="103"/>
      <c r="H84" s="191">
        <v>0.048</v>
      </c>
      <c r="I84" s="192">
        <v>0.048</v>
      </c>
      <c r="J84" s="192">
        <v>0.048</v>
      </c>
      <c r="K84" s="104">
        <f>IF(I84&gt;0,100*J84/I84,0)</f>
        <v>100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16778</v>
      </c>
      <c r="D87" s="116">
        <v>15813</v>
      </c>
      <c r="E87" s="116">
        <v>15744</v>
      </c>
      <c r="F87" s="117">
        <f>IF(D87&gt;0,100*E87/D87,0)</f>
        <v>99.56365016125973</v>
      </c>
      <c r="G87" s="103"/>
      <c r="H87" s="195">
        <v>222.25385</v>
      </c>
      <c r="I87" s="196">
        <v>214.197</v>
      </c>
      <c r="J87" s="196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70" zoomScaleNormal="70" zoomScaleSheetLayoutView="70" zoomScalePageLayoutView="0" workbookViewId="0" topLeftCell="A1">
      <selection activeCell="E80" sqref="E80:F80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93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7</v>
      </c>
      <c r="D7" s="84" t="s">
        <v>7</v>
      </c>
      <c r="E7" s="84">
        <v>10</v>
      </c>
      <c r="F7" s="85" t="str">
        <f>CONCATENATE(D6,"=100")</f>
        <v>2016=100</v>
      </c>
      <c r="G7" s="86"/>
      <c r="H7" s="83" t="s">
        <v>7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>
        <v>3</v>
      </c>
      <c r="D17" s="101"/>
      <c r="E17" s="101"/>
      <c r="F17" s="102"/>
      <c r="G17" s="103"/>
      <c r="H17" s="191">
        <v>0.036</v>
      </c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/>
      <c r="I24" s="192"/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38</v>
      </c>
      <c r="D26" s="101">
        <v>36</v>
      </c>
      <c r="E26" s="101">
        <v>36</v>
      </c>
      <c r="F26" s="102">
        <f>IF(D26&gt;0,100*E26/D26,0)</f>
        <v>100</v>
      </c>
      <c r="G26" s="103"/>
      <c r="H26" s="191">
        <v>1.5</v>
      </c>
      <c r="I26" s="192">
        <v>1.5</v>
      </c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>
        <v>3</v>
      </c>
      <c r="D30" s="93">
        <v>3</v>
      </c>
      <c r="E30" s="93">
        <v>3</v>
      </c>
      <c r="F30" s="94"/>
      <c r="G30" s="94"/>
      <c r="H30" s="190">
        <v>0.124</v>
      </c>
      <c r="I30" s="190">
        <v>0.125</v>
      </c>
      <c r="J30" s="190"/>
      <c r="K30" s="95"/>
    </row>
    <row r="31" spans="1:11" s="105" customFormat="1" ht="11.25" customHeight="1">
      <c r="A31" s="106" t="s">
        <v>24</v>
      </c>
      <c r="B31" s="100"/>
      <c r="C31" s="101">
        <v>3</v>
      </c>
      <c r="D31" s="101">
        <v>3</v>
      </c>
      <c r="E31" s="101">
        <v>3</v>
      </c>
      <c r="F31" s="102">
        <f>IF(D31&gt;0,100*E31/D31,0)</f>
        <v>100</v>
      </c>
      <c r="G31" s="103"/>
      <c r="H31" s="191">
        <v>0.124</v>
      </c>
      <c r="I31" s="192">
        <v>0.125</v>
      </c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120</v>
      </c>
      <c r="D33" s="93">
        <v>120</v>
      </c>
      <c r="E33" s="93">
        <v>120</v>
      </c>
      <c r="F33" s="94"/>
      <c r="G33" s="94"/>
      <c r="H33" s="190">
        <v>3.5</v>
      </c>
      <c r="I33" s="190">
        <v>3.5</v>
      </c>
      <c r="J33" s="190"/>
      <c r="K33" s="95"/>
    </row>
    <row r="34" spans="1:11" s="96" customFormat="1" ht="11.25" customHeight="1">
      <c r="A34" s="98" t="s">
        <v>26</v>
      </c>
      <c r="B34" s="92"/>
      <c r="C34" s="93">
        <v>18</v>
      </c>
      <c r="D34" s="93">
        <v>12</v>
      </c>
      <c r="E34" s="93">
        <v>12</v>
      </c>
      <c r="F34" s="94"/>
      <c r="G34" s="94"/>
      <c r="H34" s="190">
        <v>0.4</v>
      </c>
      <c r="I34" s="190">
        <v>0.45</v>
      </c>
      <c r="J34" s="190"/>
      <c r="K34" s="95"/>
    </row>
    <row r="35" spans="1:11" s="96" customFormat="1" ht="11.25" customHeight="1">
      <c r="A35" s="98" t="s">
        <v>27</v>
      </c>
      <c r="B35" s="92"/>
      <c r="C35" s="93">
        <v>12</v>
      </c>
      <c r="D35" s="93">
        <v>13</v>
      </c>
      <c r="E35" s="93">
        <v>12</v>
      </c>
      <c r="F35" s="94"/>
      <c r="G35" s="94"/>
      <c r="H35" s="190">
        <v>0.5</v>
      </c>
      <c r="I35" s="190">
        <v>0.55</v>
      </c>
      <c r="J35" s="190"/>
      <c r="K35" s="95"/>
    </row>
    <row r="36" spans="1:11" s="96" customFormat="1" ht="11.25" customHeight="1">
      <c r="A36" s="98" t="s">
        <v>28</v>
      </c>
      <c r="B36" s="92"/>
      <c r="C36" s="93">
        <v>204</v>
      </c>
      <c r="D36" s="93">
        <v>184</v>
      </c>
      <c r="E36" s="93">
        <v>195</v>
      </c>
      <c r="F36" s="94"/>
      <c r="G36" s="94"/>
      <c r="H36" s="190">
        <v>9.768</v>
      </c>
      <c r="I36" s="190">
        <v>8.628</v>
      </c>
      <c r="J36" s="190"/>
      <c r="K36" s="95"/>
    </row>
    <row r="37" spans="1:11" s="105" customFormat="1" ht="11.25" customHeight="1">
      <c r="A37" s="99" t="s">
        <v>29</v>
      </c>
      <c r="B37" s="100"/>
      <c r="C37" s="101">
        <v>354</v>
      </c>
      <c r="D37" s="101">
        <v>329</v>
      </c>
      <c r="E37" s="101">
        <v>339</v>
      </c>
      <c r="F37" s="102">
        <f>IF(D37&gt;0,100*E37/D37,0)</f>
        <v>103.03951367781156</v>
      </c>
      <c r="G37" s="103"/>
      <c r="H37" s="191">
        <v>14.168000000000001</v>
      </c>
      <c r="I37" s="192">
        <v>13.128</v>
      </c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33</v>
      </c>
      <c r="D39" s="101">
        <v>12</v>
      </c>
      <c r="E39" s="101">
        <v>10</v>
      </c>
      <c r="F39" s="102">
        <f>IF(D39&gt;0,100*E39/D39,0)</f>
        <v>83.33333333333333</v>
      </c>
      <c r="G39" s="103"/>
      <c r="H39" s="191">
        <v>0.78</v>
      </c>
      <c r="I39" s="192">
        <v>0.4</v>
      </c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>
        <v>12</v>
      </c>
      <c r="D43" s="93">
        <v>10</v>
      </c>
      <c r="E43" s="93">
        <v>10</v>
      </c>
      <c r="F43" s="94"/>
      <c r="G43" s="94"/>
      <c r="H43" s="190">
        <v>0.288</v>
      </c>
      <c r="I43" s="190">
        <v>0.24</v>
      </c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>
        <v>2</v>
      </c>
      <c r="D45" s="93">
        <v>2</v>
      </c>
      <c r="E45" s="93">
        <v>2</v>
      </c>
      <c r="F45" s="94"/>
      <c r="G45" s="94"/>
      <c r="H45" s="190">
        <v>0.052</v>
      </c>
      <c r="I45" s="190">
        <v>0.052</v>
      </c>
      <c r="J45" s="190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>
        <v>14</v>
      </c>
      <c r="D50" s="101">
        <v>12</v>
      </c>
      <c r="E50" s="101">
        <v>12</v>
      </c>
      <c r="F50" s="102">
        <f>IF(D50&gt;0,100*E50/D50,0)</f>
        <v>100</v>
      </c>
      <c r="G50" s="103"/>
      <c r="H50" s="191">
        <v>0.33999999999999997</v>
      </c>
      <c r="I50" s="192">
        <v>0.292</v>
      </c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100</v>
      </c>
      <c r="D54" s="93">
        <v>100</v>
      </c>
      <c r="E54" s="93">
        <v>125</v>
      </c>
      <c r="F54" s="94"/>
      <c r="G54" s="94"/>
      <c r="H54" s="190">
        <v>5.1</v>
      </c>
      <c r="I54" s="190">
        <v>5</v>
      </c>
      <c r="J54" s="190"/>
      <c r="K54" s="95"/>
    </row>
    <row r="55" spans="1:11" s="96" customFormat="1" ht="11.25" customHeight="1">
      <c r="A55" s="98" t="s">
        <v>43</v>
      </c>
      <c r="B55" s="92"/>
      <c r="C55" s="93">
        <v>270</v>
      </c>
      <c r="D55" s="93">
        <v>275</v>
      </c>
      <c r="E55" s="93">
        <v>275</v>
      </c>
      <c r="F55" s="94"/>
      <c r="G55" s="94"/>
      <c r="H55" s="190">
        <v>13.3</v>
      </c>
      <c r="I55" s="190">
        <v>13.75</v>
      </c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>
        <v>38</v>
      </c>
      <c r="D58" s="93">
        <v>38</v>
      </c>
      <c r="E58" s="93">
        <v>38</v>
      </c>
      <c r="F58" s="94"/>
      <c r="G58" s="94"/>
      <c r="H58" s="190">
        <v>1.71</v>
      </c>
      <c r="I58" s="190">
        <v>1.71</v>
      </c>
      <c r="J58" s="190"/>
      <c r="K58" s="95"/>
    </row>
    <row r="59" spans="1:11" s="105" customFormat="1" ht="11.25" customHeight="1">
      <c r="A59" s="99" t="s">
        <v>47</v>
      </c>
      <c r="B59" s="100"/>
      <c r="C59" s="101">
        <v>408</v>
      </c>
      <c r="D59" s="101">
        <v>413</v>
      </c>
      <c r="E59" s="101">
        <v>438</v>
      </c>
      <c r="F59" s="102">
        <f>IF(D59&gt;0,100*E59/D59,0)</f>
        <v>106.05326876513317</v>
      </c>
      <c r="G59" s="103"/>
      <c r="H59" s="191">
        <v>20.11</v>
      </c>
      <c r="I59" s="192">
        <v>20.46</v>
      </c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180</v>
      </c>
      <c r="D61" s="93">
        <v>200</v>
      </c>
      <c r="E61" s="93">
        <v>220</v>
      </c>
      <c r="F61" s="94"/>
      <c r="G61" s="94"/>
      <c r="H61" s="190">
        <v>7.2</v>
      </c>
      <c r="I61" s="190">
        <v>7</v>
      </c>
      <c r="J61" s="190"/>
      <c r="K61" s="95"/>
    </row>
    <row r="62" spans="1:11" s="96" customFormat="1" ht="11.25" customHeight="1">
      <c r="A62" s="98" t="s">
        <v>49</v>
      </c>
      <c r="B62" s="92"/>
      <c r="C62" s="93">
        <v>150</v>
      </c>
      <c r="D62" s="93">
        <v>166</v>
      </c>
      <c r="E62" s="93">
        <v>170</v>
      </c>
      <c r="F62" s="94"/>
      <c r="G62" s="94"/>
      <c r="H62" s="190">
        <v>3.618</v>
      </c>
      <c r="I62" s="190">
        <v>3.594</v>
      </c>
      <c r="J62" s="190"/>
      <c r="K62" s="95"/>
    </row>
    <row r="63" spans="1:11" s="96" customFormat="1" ht="11.25" customHeight="1">
      <c r="A63" s="98" t="s">
        <v>50</v>
      </c>
      <c r="B63" s="92"/>
      <c r="C63" s="93">
        <v>1008</v>
      </c>
      <c r="D63" s="93">
        <v>1025</v>
      </c>
      <c r="E63" s="93"/>
      <c r="F63" s="94"/>
      <c r="G63" s="94"/>
      <c r="H63" s="190">
        <v>55.44</v>
      </c>
      <c r="I63" s="190">
        <v>70.179</v>
      </c>
      <c r="J63" s="190"/>
      <c r="K63" s="95"/>
    </row>
    <row r="64" spans="1:11" s="105" customFormat="1" ht="11.25" customHeight="1">
      <c r="A64" s="99" t="s">
        <v>51</v>
      </c>
      <c r="B64" s="100"/>
      <c r="C64" s="101">
        <v>1338</v>
      </c>
      <c r="D64" s="101">
        <v>1391</v>
      </c>
      <c r="E64" s="101"/>
      <c r="F64" s="102"/>
      <c r="G64" s="103"/>
      <c r="H64" s="191">
        <v>66.258</v>
      </c>
      <c r="I64" s="192">
        <v>80.773</v>
      </c>
      <c r="J64" s="192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414</v>
      </c>
      <c r="D66" s="101">
        <v>400</v>
      </c>
      <c r="E66" s="101">
        <v>400</v>
      </c>
      <c r="F66" s="102">
        <f>IF(D66&gt;0,100*E66/D66,0)</f>
        <v>100</v>
      </c>
      <c r="G66" s="103"/>
      <c r="H66" s="191">
        <v>29.335</v>
      </c>
      <c r="I66" s="192">
        <v>29.883</v>
      </c>
      <c r="J66" s="192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>
        <v>0</v>
      </c>
      <c r="I70" s="192">
        <v>0</v>
      </c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22</v>
      </c>
      <c r="D72" s="93">
        <v>18</v>
      </c>
      <c r="E72" s="93">
        <v>18</v>
      </c>
      <c r="F72" s="94"/>
      <c r="G72" s="94"/>
      <c r="H72" s="190">
        <v>0.371</v>
      </c>
      <c r="I72" s="190">
        <v>0.316</v>
      </c>
      <c r="J72" s="190"/>
      <c r="K72" s="95"/>
    </row>
    <row r="73" spans="1:11" s="96" customFormat="1" ht="11.25" customHeight="1">
      <c r="A73" s="98" t="s">
        <v>57</v>
      </c>
      <c r="B73" s="92"/>
      <c r="C73" s="93">
        <v>70</v>
      </c>
      <c r="D73" s="93">
        <v>70</v>
      </c>
      <c r="E73" s="93">
        <v>70</v>
      </c>
      <c r="F73" s="94"/>
      <c r="G73" s="94"/>
      <c r="H73" s="190">
        <v>1.61</v>
      </c>
      <c r="I73" s="190">
        <v>1.55</v>
      </c>
      <c r="J73" s="190"/>
      <c r="K73" s="95"/>
    </row>
    <row r="74" spans="1:11" s="96" customFormat="1" ht="11.25" customHeight="1">
      <c r="A74" s="98" t="s">
        <v>58</v>
      </c>
      <c r="B74" s="92"/>
      <c r="C74" s="93">
        <v>437</v>
      </c>
      <c r="D74" s="93">
        <v>573</v>
      </c>
      <c r="E74" s="93"/>
      <c r="F74" s="94"/>
      <c r="G74" s="94"/>
      <c r="H74" s="190">
        <v>21.85</v>
      </c>
      <c r="I74" s="190">
        <v>28.65</v>
      </c>
      <c r="J74" s="190"/>
      <c r="K74" s="95"/>
    </row>
    <row r="75" spans="1:11" s="96" customFormat="1" ht="11.25" customHeight="1">
      <c r="A75" s="98" t="s">
        <v>59</v>
      </c>
      <c r="B75" s="92"/>
      <c r="C75" s="93">
        <v>162</v>
      </c>
      <c r="D75" s="93">
        <v>167</v>
      </c>
      <c r="E75" s="93">
        <v>167</v>
      </c>
      <c r="F75" s="94"/>
      <c r="G75" s="94"/>
      <c r="H75" s="190">
        <v>6.066225</v>
      </c>
      <c r="I75" s="190">
        <v>6.3982209999999995</v>
      </c>
      <c r="J75" s="190"/>
      <c r="K75" s="95"/>
    </row>
    <row r="76" spans="1:11" s="96" customFormat="1" ht="11.25" customHeight="1">
      <c r="A76" s="98" t="s">
        <v>60</v>
      </c>
      <c r="B76" s="92"/>
      <c r="C76" s="93">
        <v>50</v>
      </c>
      <c r="D76" s="93">
        <v>48</v>
      </c>
      <c r="E76" s="93">
        <v>55</v>
      </c>
      <c r="F76" s="94"/>
      <c r="G76" s="94"/>
      <c r="H76" s="190">
        <v>1.75</v>
      </c>
      <c r="I76" s="190">
        <v>1.44</v>
      </c>
      <c r="J76" s="190"/>
      <c r="K76" s="95"/>
    </row>
    <row r="77" spans="1:11" s="96" customFormat="1" ht="11.25" customHeight="1">
      <c r="A77" s="98" t="s">
        <v>61</v>
      </c>
      <c r="B77" s="92"/>
      <c r="C77" s="93">
        <v>35</v>
      </c>
      <c r="D77" s="93">
        <v>110</v>
      </c>
      <c r="E77" s="93">
        <v>110</v>
      </c>
      <c r="F77" s="94"/>
      <c r="G77" s="94"/>
      <c r="H77" s="190">
        <v>1.4</v>
      </c>
      <c r="I77" s="190">
        <v>4.95</v>
      </c>
      <c r="J77" s="190"/>
      <c r="K77" s="95"/>
    </row>
    <row r="78" spans="1:11" s="96" customFormat="1" ht="11.25" customHeight="1">
      <c r="A78" s="98" t="s">
        <v>62</v>
      </c>
      <c r="B78" s="92"/>
      <c r="C78" s="93">
        <v>170</v>
      </c>
      <c r="D78" s="93">
        <v>160</v>
      </c>
      <c r="E78" s="93">
        <v>160</v>
      </c>
      <c r="F78" s="94"/>
      <c r="G78" s="94"/>
      <c r="H78" s="190">
        <v>6.8</v>
      </c>
      <c r="I78" s="190">
        <v>8</v>
      </c>
      <c r="J78" s="190"/>
      <c r="K78" s="95"/>
    </row>
    <row r="79" spans="1:11" s="96" customFormat="1" ht="11.25" customHeight="1">
      <c r="A79" s="98" t="s">
        <v>63</v>
      </c>
      <c r="B79" s="92"/>
      <c r="C79" s="93">
        <v>245</v>
      </c>
      <c r="D79" s="93">
        <v>258</v>
      </c>
      <c r="E79" s="93">
        <v>258</v>
      </c>
      <c r="F79" s="94"/>
      <c r="G79" s="94"/>
      <c r="H79" s="190">
        <v>12.5</v>
      </c>
      <c r="I79" s="190">
        <v>13.182</v>
      </c>
      <c r="J79" s="190"/>
      <c r="K79" s="95"/>
    </row>
    <row r="80" spans="1:11" s="105" customFormat="1" ht="11.25" customHeight="1">
      <c r="A80" s="106" t="s">
        <v>64</v>
      </c>
      <c r="B80" s="100"/>
      <c r="C80" s="101">
        <v>1191</v>
      </c>
      <c r="D80" s="101">
        <v>1404</v>
      </c>
      <c r="E80" s="101"/>
      <c r="F80" s="102"/>
      <c r="G80" s="103"/>
      <c r="H80" s="191">
        <v>52.347225</v>
      </c>
      <c r="I80" s="192">
        <v>64.486221</v>
      </c>
      <c r="J80" s="192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/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/>
      <c r="I84" s="192"/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3796</v>
      </c>
      <c r="D87" s="116">
        <v>4000</v>
      </c>
      <c r="E87" s="116"/>
      <c r="F87" s="117"/>
      <c r="G87" s="103"/>
      <c r="H87" s="195">
        <v>184.99822500000002</v>
      </c>
      <c r="I87" s="196">
        <v>211.047221</v>
      </c>
      <c r="J87" s="196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70" zoomScaleNormal="70" zoomScaleSheetLayoutView="70" zoomScalePageLayoutView="0" workbookViewId="0" topLeftCell="A50">
      <selection activeCell="C84" sqref="C84:K84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94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10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>
        <v>5</v>
      </c>
      <c r="E17" s="101"/>
      <c r="F17" s="102"/>
      <c r="G17" s="103"/>
      <c r="H17" s="191"/>
      <c r="I17" s="192">
        <v>0.1</v>
      </c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>
        <v>20</v>
      </c>
      <c r="D20" s="93">
        <v>20</v>
      </c>
      <c r="E20" s="93">
        <v>20</v>
      </c>
      <c r="F20" s="94"/>
      <c r="G20" s="94"/>
      <c r="H20" s="190">
        <v>0.35</v>
      </c>
      <c r="I20" s="190">
        <v>0.377</v>
      </c>
      <c r="J20" s="190">
        <v>0.371</v>
      </c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>
        <v>20</v>
      </c>
      <c r="D22" s="101">
        <v>20</v>
      </c>
      <c r="E22" s="101">
        <v>20</v>
      </c>
      <c r="F22" s="102">
        <f>IF(D22&gt;0,100*E22/D22,0)</f>
        <v>100</v>
      </c>
      <c r="G22" s="103"/>
      <c r="H22" s="191">
        <v>0.35</v>
      </c>
      <c r="I22" s="192">
        <v>0.377</v>
      </c>
      <c r="J22" s="192">
        <v>0.371</v>
      </c>
      <c r="K22" s="104">
        <f>IF(I22&gt;0,100*J22/I22,0)</f>
        <v>98.40848806366049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314</v>
      </c>
      <c r="D24" s="101">
        <v>287</v>
      </c>
      <c r="E24" s="101">
        <v>284</v>
      </c>
      <c r="F24" s="102">
        <f>IF(D24&gt;0,100*E24/D24,0)</f>
        <v>98.95470383275261</v>
      </c>
      <c r="G24" s="103"/>
      <c r="H24" s="191">
        <v>18.458</v>
      </c>
      <c r="I24" s="192">
        <v>17.365</v>
      </c>
      <c r="J24" s="192">
        <v>17.182</v>
      </c>
      <c r="K24" s="104">
        <f>IF(I24&gt;0,100*J24/I24,0)</f>
        <v>98.94615606104233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27</v>
      </c>
      <c r="D26" s="101">
        <v>27</v>
      </c>
      <c r="E26" s="101">
        <v>26</v>
      </c>
      <c r="F26" s="102">
        <f>IF(D26&gt;0,100*E26/D26,0)</f>
        <v>96.29629629629629</v>
      </c>
      <c r="G26" s="103"/>
      <c r="H26" s="191">
        <v>1.45</v>
      </c>
      <c r="I26" s="192">
        <v>1.45</v>
      </c>
      <c r="J26" s="192">
        <v>1.4</v>
      </c>
      <c r="K26" s="104">
        <f>IF(I26&gt;0,100*J26/I26,0)</f>
        <v>96.55172413793103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>
        <v>301</v>
      </c>
      <c r="E28" s="93">
        <v>323</v>
      </c>
      <c r="F28" s="94"/>
      <c r="G28" s="94"/>
      <c r="H28" s="190"/>
      <c r="I28" s="190">
        <v>7.525</v>
      </c>
      <c r="J28" s="190">
        <v>19.285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/>
      <c r="D30" s="93">
        <v>574</v>
      </c>
      <c r="E30" s="93">
        <v>574</v>
      </c>
      <c r="F30" s="94"/>
      <c r="G30" s="94"/>
      <c r="H30" s="190"/>
      <c r="I30" s="190">
        <v>22.72</v>
      </c>
      <c r="J30" s="190">
        <v>22.72</v>
      </c>
      <c r="K30" s="95"/>
    </row>
    <row r="31" spans="1:11" s="105" customFormat="1" ht="11.25" customHeight="1">
      <c r="A31" s="106" t="s">
        <v>24</v>
      </c>
      <c r="B31" s="100"/>
      <c r="C31" s="101"/>
      <c r="D31" s="101">
        <v>875</v>
      </c>
      <c r="E31" s="101">
        <v>897</v>
      </c>
      <c r="F31" s="102">
        <f>IF(D31&gt;0,100*E31/D31,0)</f>
        <v>102.51428571428572</v>
      </c>
      <c r="G31" s="103"/>
      <c r="H31" s="191"/>
      <c r="I31" s="192">
        <v>30.244999999999997</v>
      </c>
      <c r="J31" s="192">
        <v>42.004999999999995</v>
      </c>
      <c r="K31" s="104">
        <f>IF(I31&gt;0,100*J31/I31,0)</f>
        <v>138.88245991072907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31</v>
      </c>
      <c r="D33" s="93">
        <v>30</v>
      </c>
      <c r="E33" s="93">
        <v>30</v>
      </c>
      <c r="F33" s="94"/>
      <c r="G33" s="94"/>
      <c r="H33" s="190">
        <v>0.965</v>
      </c>
      <c r="I33" s="190">
        <v>0.9</v>
      </c>
      <c r="J33" s="190">
        <v>0.9</v>
      </c>
      <c r="K33" s="95"/>
    </row>
    <row r="34" spans="1:11" s="96" customFormat="1" ht="11.25" customHeight="1">
      <c r="A34" s="98" t="s">
        <v>26</v>
      </c>
      <c r="B34" s="92"/>
      <c r="C34" s="93">
        <v>140</v>
      </c>
      <c r="D34" s="93">
        <v>140</v>
      </c>
      <c r="E34" s="93">
        <v>100</v>
      </c>
      <c r="F34" s="94"/>
      <c r="G34" s="94"/>
      <c r="H34" s="190">
        <v>3.976</v>
      </c>
      <c r="I34" s="190">
        <v>3.95</v>
      </c>
      <c r="J34" s="190">
        <v>3.8</v>
      </c>
      <c r="K34" s="95"/>
    </row>
    <row r="35" spans="1:11" s="96" customFormat="1" ht="11.25" customHeight="1">
      <c r="A35" s="98" t="s">
        <v>27</v>
      </c>
      <c r="B35" s="92"/>
      <c r="C35" s="93">
        <v>42</v>
      </c>
      <c r="D35" s="93">
        <v>35</v>
      </c>
      <c r="E35" s="93">
        <v>50</v>
      </c>
      <c r="F35" s="94"/>
      <c r="G35" s="94"/>
      <c r="H35" s="190">
        <v>1.959</v>
      </c>
      <c r="I35" s="190">
        <v>1.65</v>
      </c>
      <c r="J35" s="190">
        <v>2.35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/>
      <c r="I36" s="190"/>
      <c r="J36" s="190"/>
      <c r="K36" s="95"/>
    </row>
    <row r="37" spans="1:11" s="105" customFormat="1" ht="11.25" customHeight="1">
      <c r="A37" s="99" t="s">
        <v>29</v>
      </c>
      <c r="B37" s="100"/>
      <c r="C37" s="101">
        <v>213</v>
      </c>
      <c r="D37" s="101">
        <v>205</v>
      </c>
      <c r="E37" s="101">
        <v>180</v>
      </c>
      <c r="F37" s="102">
        <f>IF(D37&gt;0,100*E37/D37,0)</f>
        <v>87.8048780487805</v>
      </c>
      <c r="G37" s="103"/>
      <c r="H37" s="191">
        <v>6.9</v>
      </c>
      <c r="I37" s="192">
        <v>6.5</v>
      </c>
      <c r="J37" s="192">
        <v>7.050000000000001</v>
      </c>
      <c r="K37" s="104">
        <f>IF(I37&gt;0,100*J37/I37,0)</f>
        <v>108.46153846153848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169</v>
      </c>
      <c r="D39" s="101">
        <v>170</v>
      </c>
      <c r="E39" s="101">
        <v>63</v>
      </c>
      <c r="F39" s="102">
        <f>IF(D39&gt;0,100*E39/D39,0)</f>
        <v>37.05882352941177</v>
      </c>
      <c r="G39" s="103"/>
      <c r="H39" s="191">
        <v>3.993</v>
      </c>
      <c r="I39" s="192">
        <v>3.99</v>
      </c>
      <c r="J39" s="192">
        <v>2.07</v>
      </c>
      <c r="K39" s="104">
        <f>IF(I39&gt;0,100*J39/I39,0)</f>
        <v>51.87969924812029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>
        <v>180</v>
      </c>
      <c r="D41" s="93">
        <v>100</v>
      </c>
      <c r="E41" s="93">
        <v>80</v>
      </c>
      <c r="F41" s="94"/>
      <c r="G41" s="94"/>
      <c r="H41" s="190">
        <v>13.5</v>
      </c>
      <c r="I41" s="190">
        <v>6.5</v>
      </c>
      <c r="J41" s="190">
        <v>4.16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>
        <v>6</v>
      </c>
      <c r="D43" s="93">
        <v>7</v>
      </c>
      <c r="E43" s="93">
        <v>6</v>
      </c>
      <c r="F43" s="94"/>
      <c r="G43" s="94"/>
      <c r="H43" s="190">
        <v>0.132</v>
      </c>
      <c r="I43" s="190">
        <v>0.154</v>
      </c>
      <c r="J43" s="190">
        <v>0.12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>
        <v>13</v>
      </c>
      <c r="D45" s="93">
        <v>12</v>
      </c>
      <c r="E45" s="93">
        <v>12</v>
      </c>
      <c r="F45" s="94"/>
      <c r="G45" s="94"/>
      <c r="H45" s="190">
        <v>0.364</v>
      </c>
      <c r="I45" s="190">
        <v>0.312</v>
      </c>
      <c r="J45" s="190">
        <v>0.336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>
        <v>715</v>
      </c>
      <c r="D48" s="93">
        <v>674</v>
      </c>
      <c r="E48" s="93">
        <v>706</v>
      </c>
      <c r="F48" s="94"/>
      <c r="G48" s="94"/>
      <c r="H48" s="190">
        <v>32.175</v>
      </c>
      <c r="I48" s="190">
        <v>23.59</v>
      </c>
      <c r="J48" s="190">
        <v>24.71</v>
      </c>
      <c r="K48" s="95"/>
    </row>
    <row r="49" spans="1:11" s="96" customFormat="1" ht="11.25" customHeight="1">
      <c r="A49" s="98" t="s">
        <v>39</v>
      </c>
      <c r="B49" s="92"/>
      <c r="C49" s="93">
        <v>15</v>
      </c>
      <c r="D49" s="93">
        <v>12</v>
      </c>
      <c r="E49" s="93">
        <v>29</v>
      </c>
      <c r="F49" s="94"/>
      <c r="G49" s="94"/>
      <c r="H49" s="190">
        <v>0.585</v>
      </c>
      <c r="I49" s="190">
        <v>0.468</v>
      </c>
      <c r="J49" s="190">
        <v>1.131</v>
      </c>
      <c r="K49" s="95"/>
    </row>
    <row r="50" spans="1:11" s="105" customFormat="1" ht="11.25" customHeight="1">
      <c r="A50" s="106" t="s">
        <v>40</v>
      </c>
      <c r="B50" s="100"/>
      <c r="C50" s="101">
        <v>929</v>
      </c>
      <c r="D50" s="101">
        <v>805</v>
      </c>
      <c r="E50" s="101">
        <v>833</v>
      </c>
      <c r="F50" s="102">
        <f>IF(D50&gt;0,100*E50/D50,0)</f>
        <v>103.47826086956522</v>
      </c>
      <c r="G50" s="103"/>
      <c r="H50" s="191">
        <v>46.756</v>
      </c>
      <c r="I50" s="192">
        <v>31.024</v>
      </c>
      <c r="J50" s="192">
        <v>30.457</v>
      </c>
      <c r="K50" s="104">
        <f>IF(I50&gt;0,100*J50/I50,0)</f>
        <v>98.17238267148015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503</v>
      </c>
      <c r="D52" s="101">
        <v>503</v>
      </c>
      <c r="E52" s="101">
        <v>503</v>
      </c>
      <c r="F52" s="102">
        <f>IF(D52&gt;0,100*E52/D52,0)</f>
        <v>100</v>
      </c>
      <c r="G52" s="103"/>
      <c r="H52" s="191">
        <v>19.4</v>
      </c>
      <c r="I52" s="192">
        <v>19.4</v>
      </c>
      <c r="J52" s="192">
        <v>19.4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5300</v>
      </c>
      <c r="D54" s="93">
        <v>4180</v>
      </c>
      <c r="E54" s="93">
        <v>4483</v>
      </c>
      <c r="F54" s="94"/>
      <c r="G54" s="94"/>
      <c r="H54" s="190">
        <v>408.1</v>
      </c>
      <c r="I54" s="190">
        <v>313.5</v>
      </c>
      <c r="J54" s="190">
        <v>367.606</v>
      </c>
      <c r="K54" s="95"/>
    </row>
    <row r="55" spans="1:11" s="96" customFormat="1" ht="11.25" customHeight="1">
      <c r="A55" s="98" t="s">
        <v>43</v>
      </c>
      <c r="B55" s="92"/>
      <c r="C55" s="93">
        <v>1515</v>
      </c>
      <c r="D55" s="93">
        <v>1515</v>
      </c>
      <c r="E55" s="93">
        <v>1562</v>
      </c>
      <c r="F55" s="94"/>
      <c r="G55" s="94"/>
      <c r="H55" s="190">
        <v>90.9</v>
      </c>
      <c r="I55" s="190">
        <v>90.9</v>
      </c>
      <c r="J55" s="190">
        <v>93.72</v>
      </c>
      <c r="K55" s="95"/>
    </row>
    <row r="56" spans="1:11" s="96" customFormat="1" ht="11.25" customHeight="1">
      <c r="A56" s="98" t="s">
        <v>44</v>
      </c>
      <c r="B56" s="92"/>
      <c r="C56" s="93">
        <v>780</v>
      </c>
      <c r="D56" s="93">
        <v>1151</v>
      </c>
      <c r="E56" s="93">
        <v>1200</v>
      </c>
      <c r="F56" s="94"/>
      <c r="G56" s="94"/>
      <c r="H56" s="190">
        <v>48.8</v>
      </c>
      <c r="I56" s="190">
        <v>78</v>
      </c>
      <c r="J56" s="190">
        <v>74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>
        <v>894</v>
      </c>
      <c r="D58" s="93">
        <v>925</v>
      </c>
      <c r="E58" s="93">
        <v>930</v>
      </c>
      <c r="F58" s="94"/>
      <c r="G58" s="94"/>
      <c r="H58" s="190">
        <v>66.378</v>
      </c>
      <c r="I58" s="190">
        <v>69.93</v>
      </c>
      <c r="J58" s="190">
        <v>59.52</v>
      </c>
      <c r="K58" s="95"/>
    </row>
    <row r="59" spans="1:11" s="105" customFormat="1" ht="11.25" customHeight="1">
      <c r="A59" s="99" t="s">
        <v>47</v>
      </c>
      <c r="B59" s="100"/>
      <c r="C59" s="101">
        <v>8489</v>
      </c>
      <c r="D59" s="101">
        <v>7771</v>
      </c>
      <c r="E59" s="101">
        <v>8175</v>
      </c>
      <c r="F59" s="102">
        <f>IF(D59&gt;0,100*E59/D59,0)</f>
        <v>105.19881611118261</v>
      </c>
      <c r="G59" s="103"/>
      <c r="H59" s="191">
        <v>614.178</v>
      </c>
      <c r="I59" s="192">
        <v>552.3299999999999</v>
      </c>
      <c r="J59" s="192">
        <v>594.846</v>
      </c>
      <c r="K59" s="104">
        <f>IF(I59&gt;0,100*J59/I59,0)</f>
        <v>107.6975721036337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110</v>
      </c>
      <c r="D61" s="93">
        <v>150</v>
      </c>
      <c r="E61" s="93">
        <v>110</v>
      </c>
      <c r="F61" s="94"/>
      <c r="G61" s="94"/>
      <c r="H61" s="190">
        <v>3.85</v>
      </c>
      <c r="I61" s="190">
        <v>5.25</v>
      </c>
      <c r="J61" s="190">
        <v>3.85</v>
      </c>
      <c r="K61" s="95"/>
    </row>
    <row r="62" spans="1:11" s="96" customFormat="1" ht="11.25" customHeight="1">
      <c r="A62" s="98" t="s">
        <v>49</v>
      </c>
      <c r="B62" s="92"/>
      <c r="C62" s="93">
        <v>78</v>
      </c>
      <c r="D62" s="93">
        <v>70</v>
      </c>
      <c r="E62" s="93">
        <v>72</v>
      </c>
      <c r="F62" s="94"/>
      <c r="G62" s="94"/>
      <c r="H62" s="190">
        <v>1.736</v>
      </c>
      <c r="I62" s="190">
        <v>1.75</v>
      </c>
      <c r="J62" s="190">
        <v>1.578</v>
      </c>
      <c r="K62" s="95"/>
    </row>
    <row r="63" spans="1:11" s="96" customFormat="1" ht="11.25" customHeight="1">
      <c r="A63" s="98" t="s">
        <v>50</v>
      </c>
      <c r="B63" s="92"/>
      <c r="C63" s="93">
        <v>57</v>
      </c>
      <c r="D63" s="93">
        <v>57</v>
      </c>
      <c r="E63" s="93">
        <v>50</v>
      </c>
      <c r="F63" s="94"/>
      <c r="G63" s="94"/>
      <c r="H63" s="190">
        <v>1.672</v>
      </c>
      <c r="I63" s="190">
        <v>3.4</v>
      </c>
      <c r="J63" s="190">
        <v>2.9</v>
      </c>
      <c r="K63" s="95"/>
    </row>
    <row r="64" spans="1:11" s="105" customFormat="1" ht="11.25" customHeight="1">
      <c r="A64" s="99" t="s">
        <v>51</v>
      </c>
      <c r="B64" s="100"/>
      <c r="C64" s="101">
        <v>245</v>
      </c>
      <c r="D64" s="101">
        <v>277</v>
      </c>
      <c r="E64" s="101">
        <v>232</v>
      </c>
      <c r="F64" s="102">
        <f>IF(D64&gt;0,100*E64/D64,0)</f>
        <v>83.75451263537906</v>
      </c>
      <c r="G64" s="103"/>
      <c r="H64" s="191">
        <v>7.258</v>
      </c>
      <c r="I64" s="192">
        <v>10.4</v>
      </c>
      <c r="J64" s="192">
        <v>8.328</v>
      </c>
      <c r="K64" s="104">
        <f>IF(I64&gt;0,100*J64/I64,0)</f>
        <v>80.07692307692307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54</v>
      </c>
      <c r="D66" s="101">
        <v>115</v>
      </c>
      <c r="E66" s="101">
        <v>113</v>
      </c>
      <c r="F66" s="102">
        <f>IF(D66&gt;0,100*E66/D66,0)</f>
        <v>98.26086956521739</v>
      </c>
      <c r="G66" s="103"/>
      <c r="H66" s="191">
        <v>3.331</v>
      </c>
      <c r="I66" s="192">
        <v>5.82</v>
      </c>
      <c r="J66" s="192">
        <v>5.205</v>
      </c>
      <c r="K66" s="104">
        <f>IF(I66&gt;0,100*J66/I66,0)</f>
        <v>89.43298969072164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70</v>
      </c>
      <c r="D72" s="93">
        <v>69</v>
      </c>
      <c r="E72" s="93">
        <v>43</v>
      </c>
      <c r="F72" s="94"/>
      <c r="G72" s="94"/>
      <c r="H72" s="190">
        <v>1.652</v>
      </c>
      <c r="I72" s="190">
        <v>1.613</v>
      </c>
      <c r="J72" s="190">
        <v>0.959</v>
      </c>
      <c r="K72" s="95"/>
    </row>
    <row r="73" spans="1:11" s="96" customFormat="1" ht="11.25" customHeight="1">
      <c r="A73" s="98" t="s">
        <v>57</v>
      </c>
      <c r="B73" s="92"/>
      <c r="C73" s="93">
        <v>80</v>
      </c>
      <c r="D73" s="93">
        <v>80</v>
      </c>
      <c r="E73" s="93">
        <v>75</v>
      </c>
      <c r="F73" s="94"/>
      <c r="G73" s="94"/>
      <c r="H73" s="190">
        <v>2.24</v>
      </c>
      <c r="I73" s="190">
        <v>3.665</v>
      </c>
      <c r="J73" s="190">
        <v>3.5</v>
      </c>
      <c r="K73" s="95"/>
    </row>
    <row r="74" spans="1:11" s="96" customFormat="1" ht="11.25" customHeight="1">
      <c r="A74" s="98" t="s">
        <v>58</v>
      </c>
      <c r="B74" s="92"/>
      <c r="C74" s="93">
        <v>305</v>
      </c>
      <c r="D74" s="93">
        <v>375</v>
      </c>
      <c r="E74" s="93">
        <v>423</v>
      </c>
      <c r="F74" s="94"/>
      <c r="G74" s="94"/>
      <c r="H74" s="190">
        <v>13.607</v>
      </c>
      <c r="I74" s="190">
        <v>17.08</v>
      </c>
      <c r="J74" s="190">
        <v>17.75</v>
      </c>
      <c r="K74" s="95"/>
    </row>
    <row r="75" spans="1:11" s="96" customFormat="1" ht="11.25" customHeight="1">
      <c r="A75" s="98" t="s">
        <v>59</v>
      </c>
      <c r="B75" s="92"/>
      <c r="C75" s="93">
        <v>131</v>
      </c>
      <c r="D75" s="93">
        <v>131</v>
      </c>
      <c r="E75" s="93">
        <v>134</v>
      </c>
      <c r="F75" s="94"/>
      <c r="G75" s="94"/>
      <c r="H75" s="190">
        <v>5.342</v>
      </c>
      <c r="I75" s="190">
        <v>5.7698100000000005</v>
      </c>
      <c r="J75" s="190">
        <v>6.36777</v>
      </c>
      <c r="K75" s="95"/>
    </row>
    <row r="76" spans="1:11" s="96" customFormat="1" ht="11.25" customHeight="1">
      <c r="A76" s="98" t="s">
        <v>60</v>
      </c>
      <c r="B76" s="92"/>
      <c r="C76" s="93">
        <v>40</v>
      </c>
      <c r="D76" s="93">
        <v>50</v>
      </c>
      <c r="E76" s="93">
        <v>55</v>
      </c>
      <c r="F76" s="94"/>
      <c r="G76" s="94"/>
      <c r="H76" s="190">
        <v>1.08</v>
      </c>
      <c r="I76" s="190">
        <v>2</v>
      </c>
      <c r="J76" s="190">
        <v>1.76</v>
      </c>
      <c r="K76" s="95"/>
    </row>
    <row r="77" spans="1:11" s="96" customFormat="1" ht="11.25" customHeight="1">
      <c r="A77" s="98" t="s">
        <v>61</v>
      </c>
      <c r="B77" s="92"/>
      <c r="C77" s="93">
        <v>84</v>
      </c>
      <c r="D77" s="93">
        <v>122</v>
      </c>
      <c r="E77" s="93">
        <v>23</v>
      </c>
      <c r="F77" s="94"/>
      <c r="G77" s="94"/>
      <c r="H77" s="190">
        <v>3.23</v>
      </c>
      <c r="I77" s="190">
        <v>4.6</v>
      </c>
      <c r="J77" s="190">
        <v>0.92</v>
      </c>
      <c r="K77" s="95"/>
    </row>
    <row r="78" spans="1:11" s="96" customFormat="1" ht="11.25" customHeight="1">
      <c r="A78" s="98" t="s">
        <v>62</v>
      </c>
      <c r="B78" s="92"/>
      <c r="C78" s="93">
        <v>397</v>
      </c>
      <c r="D78" s="93">
        <v>397</v>
      </c>
      <c r="E78" s="93">
        <v>375</v>
      </c>
      <c r="F78" s="94"/>
      <c r="G78" s="94"/>
      <c r="H78" s="190">
        <v>16.665</v>
      </c>
      <c r="I78" s="190">
        <v>17.28</v>
      </c>
      <c r="J78" s="190">
        <v>16.875</v>
      </c>
      <c r="K78" s="95"/>
    </row>
    <row r="79" spans="1:11" s="96" customFormat="1" ht="11.25" customHeight="1">
      <c r="A79" s="98" t="s">
        <v>63</v>
      </c>
      <c r="B79" s="92"/>
      <c r="C79" s="93">
        <v>458</v>
      </c>
      <c r="D79" s="93">
        <v>400</v>
      </c>
      <c r="E79" s="93">
        <v>422</v>
      </c>
      <c r="F79" s="94"/>
      <c r="G79" s="94"/>
      <c r="H79" s="190">
        <v>24.028</v>
      </c>
      <c r="I79" s="190">
        <v>18.8</v>
      </c>
      <c r="J79" s="190">
        <v>19.826</v>
      </c>
      <c r="K79" s="95"/>
    </row>
    <row r="80" spans="1:11" s="105" customFormat="1" ht="11.25" customHeight="1">
      <c r="A80" s="106" t="s">
        <v>64</v>
      </c>
      <c r="B80" s="100"/>
      <c r="C80" s="101">
        <v>1565</v>
      </c>
      <c r="D80" s="101">
        <v>1624</v>
      </c>
      <c r="E80" s="101">
        <v>1550</v>
      </c>
      <c r="F80" s="102">
        <f>IF(D80&gt;0,100*E80/D80,0)</f>
        <v>95.44334975369458</v>
      </c>
      <c r="G80" s="103"/>
      <c r="H80" s="191">
        <v>67.844</v>
      </c>
      <c r="I80" s="192">
        <v>70.80781</v>
      </c>
      <c r="J80" s="192">
        <v>67.95777000000001</v>
      </c>
      <c r="K80" s="104">
        <f>IF(I80&gt;0,100*J80/I80,0)</f>
        <v>95.97496377871312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/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/>
      <c r="I84" s="192"/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12528</v>
      </c>
      <c r="D87" s="116">
        <v>12684</v>
      </c>
      <c r="E87" s="116">
        <v>12876</v>
      </c>
      <c r="F87" s="117">
        <f>IF(D87&gt;0,100*E87/D87,0)</f>
        <v>101.51371807000946</v>
      </c>
      <c r="G87" s="103"/>
      <c r="H87" s="195">
        <v>789.9180000000001</v>
      </c>
      <c r="I87" s="196">
        <v>749.80881</v>
      </c>
      <c r="J87" s="196">
        <v>796.27177</v>
      </c>
      <c r="K87" s="117">
        <f>IF(I87&gt;0,100*J87/I87,0)</f>
        <v>106.19664098105221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70" zoomScaleNormal="70" zoomScaleSheetLayoutView="70" zoomScalePageLayoutView="0" workbookViewId="0" topLeftCell="A49">
      <selection activeCell="K74" sqref="K74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95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7</v>
      </c>
      <c r="D7" s="84" t="s">
        <v>7</v>
      </c>
      <c r="E7" s="84">
        <v>10</v>
      </c>
      <c r="F7" s="85" t="str">
        <f>CONCATENATE(D6,"=100")</f>
        <v>2016=100</v>
      </c>
      <c r="G7" s="86"/>
      <c r="H7" s="83" t="s">
        <v>7</v>
      </c>
      <c r="I7" s="84" t="s">
        <v>7</v>
      </c>
      <c r="J7" s="84">
        <v>10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>
        <v>1</v>
      </c>
      <c r="D17" s="101">
        <v>1</v>
      </c>
      <c r="E17" s="101"/>
      <c r="F17" s="102"/>
      <c r="G17" s="103"/>
      <c r="H17" s="191">
        <v>0.005</v>
      </c>
      <c r="I17" s="192">
        <v>0.005</v>
      </c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>
        <v>4</v>
      </c>
      <c r="D19" s="93">
        <v>3</v>
      </c>
      <c r="E19" s="93"/>
      <c r="F19" s="94"/>
      <c r="G19" s="94"/>
      <c r="H19" s="190">
        <v>0.091</v>
      </c>
      <c r="I19" s="190">
        <v>0.094</v>
      </c>
      <c r="J19" s="190"/>
      <c r="K19" s="95"/>
    </row>
    <row r="20" spans="1:11" s="96" customFormat="1" ht="11.25" customHeight="1">
      <c r="A20" s="98" t="s">
        <v>16</v>
      </c>
      <c r="B20" s="92"/>
      <c r="C20" s="93">
        <v>11</v>
      </c>
      <c r="D20" s="93">
        <v>11</v>
      </c>
      <c r="E20" s="93">
        <v>12</v>
      </c>
      <c r="F20" s="94"/>
      <c r="G20" s="94"/>
      <c r="H20" s="190">
        <v>0.264</v>
      </c>
      <c r="I20" s="190">
        <v>0.266</v>
      </c>
      <c r="J20" s="190">
        <v>0.266</v>
      </c>
      <c r="K20" s="95"/>
    </row>
    <row r="21" spans="1:11" s="96" customFormat="1" ht="11.25" customHeight="1">
      <c r="A21" s="98" t="s">
        <v>17</v>
      </c>
      <c r="B21" s="92"/>
      <c r="C21" s="93">
        <v>15</v>
      </c>
      <c r="D21" s="93">
        <v>10</v>
      </c>
      <c r="E21" s="93">
        <v>10</v>
      </c>
      <c r="F21" s="94"/>
      <c r="G21" s="94"/>
      <c r="H21" s="190">
        <v>0.383</v>
      </c>
      <c r="I21" s="190">
        <v>0.256</v>
      </c>
      <c r="J21" s="190"/>
      <c r="K21" s="95"/>
    </row>
    <row r="22" spans="1:11" s="105" customFormat="1" ht="11.25" customHeight="1">
      <c r="A22" s="99" t="s">
        <v>18</v>
      </c>
      <c r="B22" s="100"/>
      <c r="C22" s="101">
        <v>30</v>
      </c>
      <c r="D22" s="101">
        <v>24</v>
      </c>
      <c r="E22" s="101">
        <v>22</v>
      </c>
      <c r="F22" s="102">
        <f>IF(D22&gt;0,100*E22/D22,0)</f>
        <v>91.66666666666667</v>
      </c>
      <c r="G22" s="103"/>
      <c r="H22" s="191">
        <v>0.738</v>
      </c>
      <c r="I22" s="192">
        <v>0.616</v>
      </c>
      <c r="J22" s="192">
        <v>0.266</v>
      </c>
      <c r="K22" s="104">
        <f>IF(I22&gt;0,100*J22/I22,0)</f>
        <v>43.18181818181819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249</v>
      </c>
      <c r="D24" s="101">
        <v>152</v>
      </c>
      <c r="E24" s="101">
        <v>152</v>
      </c>
      <c r="F24" s="102">
        <f>IF(D24&gt;0,100*E24/D24,0)</f>
        <v>100</v>
      </c>
      <c r="G24" s="103"/>
      <c r="H24" s="191">
        <v>7.352</v>
      </c>
      <c r="I24" s="192">
        <v>4.766</v>
      </c>
      <c r="J24" s="192">
        <v>4.774</v>
      </c>
      <c r="K24" s="104">
        <f>IF(I24&gt;0,100*J24/I24,0)</f>
        <v>100.16785564414603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17</v>
      </c>
      <c r="D26" s="101">
        <v>13</v>
      </c>
      <c r="E26" s="101">
        <v>12</v>
      </c>
      <c r="F26" s="102">
        <f>IF(D26&gt;0,100*E26/D26,0)</f>
        <v>92.3076923076923</v>
      </c>
      <c r="G26" s="103"/>
      <c r="H26" s="191">
        <v>0.4</v>
      </c>
      <c r="I26" s="192">
        <v>0.33</v>
      </c>
      <c r="J26" s="192">
        <v>0.33</v>
      </c>
      <c r="K26" s="104">
        <f>IF(I26&gt;0,100*J26/I26,0)</f>
        <v>100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>
        <v>2</v>
      </c>
      <c r="F28" s="94"/>
      <c r="G28" s="94"/>
      <c r="H28" s="190"/>
      <c r="I28" s="190"/>
      <c r="J28" s="190">
        <v>0.048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>
        <v>8</v>
      </c>
      <c r="D30" s="93">
        <v>36</v>
      </c>
      <c r="E30" s="93">
        <v>43</v>
      </c>
      <c r="F30" s="94"/>
      <c r="G30" s="94"/>
      <c r="H30" s="190">
        <v>0.29</v>
      </c>
      <c r="I30" s="190">
        <v>1.29</v>
      </c>
      <c r="J30" s="190">
        <v>1.29</v>
      </c>
      <c r="K30" s="95"/>
    </row>
    <row r="31" spans="1:11" s="105" customFormat="1" ht="11.25" customHeight="1">
      <c r="A31" s="106" t="s">
        <v>24</v>
      </c>
      <c r="B31" s="100"/>
      <c r="C31" s="101">
        <v>8</v>
      </c>
      <c r="D31" s="101">
        <v>36</v>
      </c>
      <c r="E31" s="101">
        <v>45</v>
      </c>
      <c r="F31" s="102">
        <f>IF(D31&gt;0,100*E31/D31,0)</f>
        <v>125</v>
      </c>
      <c r="G31" s="103"/>
      <c r="H31" s="191">
        <v>0.29</v>
      </c>
      <c r="I31" s="192">
        <v>1.29</v>
      </c>
      <c r="J31" s="192">
        <v>1.338</v>
      </c>
      <c r="K31" s="104">
        <f>IF(I31&gt;0,100*J31/I31,0)</f>
        <v>103.72093023255815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100</v>
      </c>
      <c r="D33" s="93">
        <v>100</v>
      </c>
      <c r="E33" s="93">
        <v>90</v>
      </c>
      <c r="F33" s="94"/>
      <c r="G33" s="94"/>
      <c r="H33" s="190">
        <v>3.1</v>
      </c>
      <c r="I33" s="190">
        <v>2</v>
      </c>
      <c r="J33" s="190">
        <v>1.8</v>
      </c>
      <c r="K33" s="95"/>
    </row>
    <row r="34" spans="1:11" s="96" customFormat="1" ht="11.25" customHeight="1">
      <c r="A34" s="98" t="s">
        <v>26</v>
      </c>
      <c r="B34" s="92"/>
      <c r="C34" s="93">
        <v>76</v>
      </c>
      <c r="D34" s="93">
        <v>55</v>
      </c>
      <c r="E34" s="93">
        <v>52</v>
      </c>
      <c r="F34" s="94"/>
      <c r="G34" s="94"/>
      <c r="H34" s="190">
        <v>1.364</v>
      </c>
      <c r="I34" s="190">
        <v>1.05</v>
      </c>
      <c r="J34" s="190">
        <v>1.2</v>
      </c>
      <c r="K34" s="95"/>
    </row>
    <row r="35" spans="1:11" s="96" customFormat="1" ht="11.25" customHeight="1">
      <c r="A35" s="98" t="s">
        <v>27</v>
      </c>
      <c r="B35" s="92"/>
      <c r="C35" s="93">
        <v>36</v>
      </c>
      <c r="D35" s="93">
        <v>30</v>
      </c>
      <c r="E35" s="93">
        <v>25</v>
      </c>
      <c r="F35" s="94"/>
      <c r="G35" s="94"/>
      <c r="H35" s="190">
        <v>0.75</v>
      </c>
      <c r="I35" s="190">
        <v>0.63</v>
      </c>
      <c r="J35" s="190">
        <v>0.525</v>
      </c>
      <c r="K35" s="95"/>
    </row>
    <row r="36" spans="1:11" s="96" customFormat="1" ht="11.25" customHeight="1">
      <c r="A36" s="98" t="s">
        <v>28</v>
      </c>
      <c r="B36" s="92"/>
      <c r="C36" s="93">
        <v>283</v>
      </c>
      <c r="D36" s="93">
        <v>184</v>
      </c>
      <c r="E36" s="93">
        <v>150</v>
      </c>
      <c r="F36" s="94"/>
      <c r="G36" s="94"/>
      <c r="H36" s="190">
        <v>7.075</v>
      </c>
      <c r="I36" s="190">
        <v>4.6</v>
      </c>
      <c r="J36" s="190">
        <v>3.75</v>
      </c>
      <c r="K36" s="95"/>
    </row>
    <row r="37" spans="1:11" s="105" customFormat="1" ht="11.25" customHeight="1">
      <c r="A37" s="99" t="s">
        <v>29</v>
      </c>
      <c r="B37" s="100"/>
      <c r="C37" s="101">
        <v>495</v>
      </c>
      <c r="D37" s="101">
        <v>369</v>
      </c>
      <c r="E37" s="101">
        <v>317</v>
      </c>
      <c r="F37" s="102">
        <f>IF(D37&gt;0,100*E37/D37,0)</f>
        <v>85.90785907859079</v>
      </c>
      <c r="G37" s="103"/>
      <c r="H37" s="191">
        <v>12.289000000000001</v>
      </c>
      <c r="I37" s="192">
        <v>8.28</v>
      </c>
      <c r="J37" s="192">
        <v>7.275</v>
      </c>
      <c r="K37" s="104">
        <f>IF(I37&gt;0,100*J37/I37,0)</f>
        <v>87.86231884057972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19</v>
      </c>
      <c r="D39" s="101">
        <v>15</v>
      </c>
      <c r="E39" s="101">
        <v>23</v>
      </c>
      <c r="F39" s="102">
        <f>IF(D39&gt;0,100*E39/D39,0)</f>
        <v>153.33333333333334</v>
      </c>
      <c r="G39" s="103"/>
      <c r="H39" s="191">
        <v>0.348</v>
      </c>
      <c r="I39" s="192">
        <v>0.3</v>
      </c>
      <c r="J39" s="192">
        <v>0.415</v>
      </c>
      <c r="K39" s="104">
        <f>IF(I39&gt;0,100*J39/I39,0)</f>
        <v>138.33333333333334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>
        <v>7</v>
      </c>
      <c r="D42" s="93">
        <v>3</v>
      </c>
      <c r="E42" s="93"/>
      <c r="F42" s="94"/>
      <c r="G42" s="94"/>
      <c r="H42" s="190">
        <v>0.175</v>
      </c>
      <c r="I42" s="190">
        <v>0.075</v>
      </c>
      <c r="J42" s="190"/>
      <c r="K42" s="95"/>
    </row>
    <row r="43" spans="1:11" s="96" customFormat="1" ht="11.25" customHeight="1">
      <c r="A43" s="98" t="s">
        <v>33</v>
      </c>
      <c r="B43" s="92"/>
      <c r="C43" s="93">
        <v>12</v>
      </c>
      <c r="D43" s="93">
        <v>12</v>
      </c>
      <c r="E43" s="93">
        <v>9</v>
      </c>
      <c r="F43" s="94"/>
      <c r="G43" s="94"/>
      <c r="H43" s="190">
        <v>0.456</v>
      </c>
      <c r="I43" s="190">
        <v>0.456</v>
      </c>
      <c r="J43" s="190">
        <v>0.342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>
        <v>3</v>
      </c>
      <c r="D45" s="93">
        <v>3</v>
      </c>
      <c r="E45" s="93">
        <v>3</v>
      </c>
      <c r="F45" s="94"/>
      <c r="G45" s="94"/>
      <c r="H45" s="190">
        <v>0.069</v>
      </c>
      <c r="I45" s="190">
        <v>0.06</v>
      </c>
      <c r="J45" s="190">
        <v>0.063</v>
      </c>
      <c r="K45" s="95"/>
    </row>
    <row r="46" spans="1:11" s="96" customFormat="1" ht="11.25" customHeight="1">
      <c r="A46" s="98" t="s">
        <v>36</v>
      </c>
      <c r="B46" s="92"/>
      <c r="C46" s="93">
        <v>7</v>
      </c>
      <c r="D46" s="93">
        <v>9</v>
      </c>
      <c r="E46" s="93">
        <v>7</v>
      </c>
      <c r="F46" s="94"/>
      <c r="G46" s="94"/>
      <c r="H46" s="190">
        <v>0.105</v>
      </c>
      <c r="I46" s="190">
        <v>0.135</v>
      </c>
      <c r="J46" s="190">
        <v>0.105</v>
      </c>
      <c r="K46" s="95"/>
    </row>
    <row r="47" spans="1:11" s="96" customFormat="1" ht="11.25" customHeight="1">
      <c r="A47" s="98" t="s">
        <v>37</v>
      </c>
      <c r="B47" s="92"/>
      <c r="C47" s="93">
        <v>130</v>
      </c>
      <c r="D47" s="93">
        <v>117</v>
      </c>
      <c r="E47" s="93">
        <v>112</v>
      </c>
      <c r="F47" s="94"/>
      <c r="G47" s="94"/>
      <c r="H47" s="190">
        <v>3.77</v>
      </c>
      <c r="I47" s="190">
        <v>4.095</v>
      </c>
      <c r="J47" s="190">
        <v>3.696</v>
      </c>
      <c r="K47" s="95"/>
    </row>
    <row r="48" spans="1:11" s="96" customFormat="1" ht="11.25" customHeight="1">
      <c r="A48" s="98" t="s">
        <v>38</v>
      </c>
      <c r="B48" s="92"/>
      <c r="C48" s="93">
        <v>1</v>
      </c>
      <c r="D48" s="93"/>
      <c r="E48" s="93"/>
      <c r="F48" s="94"/>
      <c r="G48" s="94"/>
      <c r="H48" s="190">
        <v>0.018</v>
      </c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>
        <v>5</v>
      </c>
      <c r="D49" s="93">
        <v>5</v>
      </c>
      <c r="E49" s="93"/>
      <c r="F49" s="94"/>
      <c r="G49" s="94"/>
      <c r="H49" s="190">
        <v>0.125</v>
      </c>
      <c r="I49" s="190">
        <v>0.125</v>
      </c>
      <c r="J49" s="190"/>
      <c r="K49" s="95"/>
    </row>
    <row r="50" spans="1:11" s="105" customFormat="1" ht="11.25" customHeight="1">
      <c r="A50" s="106" t="s">
        <v>40</v>
      </c>
      <c r="B50" s="100"/>
      <c r="C50" s="101">
        <v>165</v>
      </c>
      <c r="D50" s="101">
        <v>149</v>
      </c>
      <c r="E50" s="101">
        <v>131</v>
      </c>
      <c r="F50" s="102">
        <f>IF(D50&gt;0,100*E50/D50,0)</f>
        <v>87.91946308724832</v>
      </c>
      <c r="G50" s="103"/>
      <c r="H50" s="191">
        <v>4.718</v>
      </c>
      <c r="I50" s="192">
        <v>4.946</v>
      </c>
      <c r="J50" s="192">
        <v>4.206</v>
      </c>
      <c r="K50" s="104">
        <f>IF(I50&gt;0,100*J50/I50,0)</f>
        <v>85.0384148807117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/>
      <c r="I54" s="190"/>
      <c r="J54" s="190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>
        <v>25</v>
      </c>
      <c r="D58" s="93">
        <v>25</v>
      </c>
      <c r="E58" s="93">
        <v>22</v>
      </c>
      <c r="F58" s="94"/>
      <c r="G58" s="94"/>
      <c r="H58" s="190">
        <v>0.575</v>
      </c>
      <c r="I58" s="190">
        <v>0.575</v>
      </c>
      <c r="J58" s="190">
        <v>0.528</v>
      </c>
      <c r="K58" s="95"/>
    </row>
    <row r="59" spans="1:11" s="105" customFormat="1" ht="11.25" customHeight="1">
      <c r="A59" s="99" t="s">
        <v>47</v>
      </c>
      <c r="B59" s="100"/>
      <c r="C59" s="101">
        <v>25</v>
      </c>
      <c r="D59" s="101">
        <v>25</v>
      </c>
      <c r="E59" s="101">
        <v>22</v>
      </c>
      <c r="F59" s="102">
        <f>IF(D59&gt;0,100*E59/D59,0)</f>
        <v>88</v>
      </c>
      <c r="G59" s="103"/>
      <c r="H59" s="191">
        <v>0.575</v>
      </c>
      <c r="I59" s="192">
        <v>0.575</v>
      </c>
      <c r="J59" s="192">
        <v>0.528</v>
      </c>
      <c r="K59" s="104">
        <f>IF(I59&gt;0,100*J59/I59,0)</f>
        <v>91.82608695652175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160</v>
      </c>
      <c r="D61" s="93">
        <v>160</v>
      </c>
      <c r="E61" s="93">
        <v>150</v>
      </c>
      <c r="F61" s="94"/>
      <c r="G61" s="94"/>
      <c r="H61" s="190">
        <v>4.8</v>
      </c>
      <c r="I61" s="190">
        <v>5.985</v>
      </c>
      <c r="J61" s="190">
        <v>4.5</v>
      </c>
      <c r="K61" s="95"/>
    </row>
    <row r="62" spans="1:11" s="96" customFormat="1" ht="11.25" customHeight="1">
      <c r="A62" s="98" t="s">
        <v>49</v>
      </c>
      <c r="B62" s="92"/>
      <c r="C62" s="93">
        <v>60</v>
      </c>
      <c r="D62" s="93">
        <v>75</v>
      </c>
      <c r="E62" s="93">
        <v>75</v>
      </c>
      <c r="F62" s="94"/>
      <c r="G62" s="94"/>
      <c r="H62" s="190">
        <v>1.6</v>
      </c>
      <c r="I62" s="190">
        <v>1.875</v>
      </c>
      <c r="J62" s="190">
        <v>1.875</v>
      </c>
      <c r="K62" s="95"/>
    </row>
    <row r="63" spans="1:11" s="96" customFormat="1" ht="11.25" customHeight="1">
      <c r="A63" s="98" t="s">
        <v>50</v>
      </c>
      <c r="B63" s="92"/>
      <c r="C63" s="93">
        <v>106</v>
      </c>
      <c r="D63" s="93">
        <v>106</v>
      </c>
      <c r="E63" s="93">
        <v>109</v>
      </c>
      <c r="F63" s="94"/>
      <c r="G63" s="94"/>
      <c r="H63" s="190">
        <v>3.18</v>
      </c>
      <c r="I63" s="190">
        <v>3.18</v>
      </c>
      <c r="J63" s="190">
        <v>3.27</v>
      </c>
      <c r="K63" s="95"/>
    </row>
    <row r="64" spans="1:11" s="105" customFormat="1" ht="11.25" customHeight="1">
      <c r="A64" s="99" t="s">
        <v>51</v>
      </c>
      <c r="B64" s="100"/>
      <c r="C64" s="101">
        <v>326</v>
      </c>
      <c r="D64" s="101">
        <v>341</v>
      </c>
      <c r="E64" s="101">
        <v>334</v>
      </c>
      <c r="F64" s="102">
        <f>IF(D64&gt;0,100*E64/D64,0)</f>
        <v>97.94721407624634</v>
      </c>
      <c r="G64" s="103"/>
      <c r="H64" s="191">
        <v>9.58</v>
      </c>
      <c r="I64" s="192">
        <v>11.040000000000001</v>
      </c>
      <c r="J64" s="192">
        <v>9.645</v>
      </c>
      <c r="K64" s="104">
        <f>IF(I64&gt;0,100*J64/I64,0)</f>
        <v>87.3641304347826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492</v>
      </c>
      <c r="D66" s="101">
        <v>518</v>
      </c>
      <c r="E66" s="101">
        <v>516</v>
      </c>
      <c r="F66" s="102">
        <f>IF(D66&gt;0,100*E66/D66,0)</f>
        <v>99.61389961389962</v>
      </c>
      <c r="G66" s="103"/>
      <c r="H66" s="191">
        <v>12.969</v>
      </c>
      <c r="I66" s="192">
        <v>11.059</v>
      </c>
      <c r="J66" s="192">
        <v>11.059</v>
      </c>
      <c r="K66" s="104">
        <f>IF(I66&gt;0,100*J66/I66,0)</f>
        <v>100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186</v>
      </c>
      <c r="D72" s="93">
        <v>186</v>
      </c>
      <c r="E72" s="93">
        <v>186</v>
      </c>
      <c r="F72" s="94"/>
      <c r="G72" s="94"/>
      <c r="H72" s="190">
        <v>6.662</v>
      </c>
      <c r="I72" s="190">
        <v>6.662</v>
      </c>
      <c r="J72" s="190">
        <v>6.662</v>
      </c>
      <c r="K72" s="95"/>
    </row>
    <row r="73" spans="1:11" s="96" customFormat="1" ht="11.25" customHeight="1">
      <c r="A73" s="98" t="s">
        <v>57</v>
      </c>
      <c r="B73" s="92"/>
      <c r="C73" s="93">
        <v>6</v>
      </c>
      <c r="D73" s="93">
        <v>5</v>
      </c>
      <c r="E73" s="93">
        <v>6</v>
      </c>
      <c r="F73" s="94"/>
      <c r="G73" s="94"/>
      <c r="H73" s="190">
        <v>0.108</v>
      </c>
      <c r="I73" s="190">
        <v>0.09</v>
      </c>
      <c r="J73" s="190">
        <v>0.09</v>
      </c>
      <c r="K73" s="95"/>
    </row>
    <row r="74" spans="1:11" s="96" customFormat="1" ht="11.25" customHeight="1">
      <c r="A74" s="98" t="s">
        <v>58</v>
      </c>
      <c r="B74" s="92"/>
      <c r="C74" s="93">
        <v>25</v>
      </c>
      <c r="D74" s="93">
        <v>25</v>
      </c>
      <c r="E74" s="93">
        <v>25</v>
      </c>
      <c r="F74" s="94"/>
      <c r="G74" s="94"/>
      <c r="H74" s="190">
        <v>0.5</v>
      </c>
      <c r="I74" s="190">
        <v>0.5</v>
      </c>
      <c r="J74" s="190">
        <v>0.5</v>
      </c>
      <c r="K74" s="95"/>
    </row>
    <row r="75" spans="1:11" s="96" customFormat="1" ht="11.25" customHeight="1">
      <c r="A75" s="98" t="s">
        <v>59</v>
      </c>
      <c r="B75" s="92"/>
      <c r="C75" s="93">
        <v>356</v>
      </c>
      <c r="D75" s="93">
        <v>356</v>
      </c>
      <c r="E75" s="93">
        <v>356</v>
      </c>
      <c r="F75" s="94"/>
      <c r="G75" s="94"/>
      <c r="H75" s="190">
        <v>11.314</v>
      </c>
      <c r="I75" s="190">
        <v>11.914</v>
      </c>
      <c r="J75" s="190">
        <v>11.836879999999999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/>
      <c r="I76" s="190"/>
      <c r="J76" s="190"/>
      <c r="K76" s="95"/>
    </row>
    <row r="77" spans="1:11" s="96" customFormat="1" ht="11.25" customHeight="1">
      <c r="A77" s="98" t="s">
        <v>61</v>
      </c>
      <c r="B77" s="92"/>
      <c r="C77" s="93">
        <v>5</v>
      </c>
      <c r="D77" s="93">
        <v>5</v>
      </c>
      <c r="E77" s="93"/>
      <c r="F77" s="94"/>
      <c r="G77" s="94"/>
      <c r="H77" s="190">
        <v>0.1</v>
      </c>
      <c r="I77" s="190">
        <v>0.09</v>
      </c>
      <c r="J77" s="190"/>
      <c r="K77" s="95"/>
    </row>
    <row r="78" spans="1:11" s="96" customFormat="1" ht="11.25" customHeight="1">
      <c r="A78" s="98" t="s">
        <v>62</v>
      </c>
      <c r="B78" s="92"/>
      <c r="C78" s="93">
        <v>9</v>
      </c>
      <c r="D78" s="93">
        <v>10</v>
      </c>
      <c r="E78" s="93"/>
      <c r="F78" s="94"/>
      <c r="G78" s="94"/>
      <c r="H78" s="190">
        <v>0.216</v>
      </c>
      <c r="I78" s="190">
        <v>0.25</v>
      </c>
      <c r="J78" s="190"/>
      <c r="K78" s="95"/>
    </row>
    <row r="79" spans="1:11" s="96" customFormat="1" ht="11.25" customHeight="1">
      <c r="A79" s="98" t="s">
        <v>63</v>
      </c>
      <c r="B79" s="92"/>
      <c r="C79" s="93">
        <v>10</v>
      </c>
      <c r="D79" s="93">
        <v>10</v>
      </c>
      <c r="E79" s="93">
        <v>10</v>
      </c>
      <c r="F79" s="94"/>
      <c r="G79" s="94"/>
      <c r="H79" s="190">
        <v>0.105</v>
      </c>
      <c r="I79" s="190">
        <v>0.2</v>
      </c>
      <c r="J79" s="190">
        <v>0.2</v>
      </c>
      <c r="K79" s="95"/>
    </row>
    <row r="80" spans="1:11" s="105" customFormat="1" ht="11.25" customHeight="1">
      <c r="A80" s="106" t="s">
        <v>64</v>
      </c>
      <c r="B80" s="100"/>
      <c r="C80" s="101">
        <v>597</v>
      </c>
      <c r="D80" s="101">
        <v>597</v>
      </c>
      <c r="E80" s="101">
        <v>583</v>
      </c>
      <c r="F80" s="102">
        <f>IF(D80&gt;0,100*E80/D80,0)</f>
        <v>97.65494137353434</v>
      </c>
      <c r="G80" s="103"/>
      <c r="H80" s="191">
        <v>19.005000000000003</v>
      </c>
      <c r="I80" s="192">
        <v>19.706</v>
      </c>
      <c r="J80" s="192">
        <v>19.28888</v>
      </c>
      <c r="K80" s="104">
        <f>IF(I80&gt;0,100*J80/I80,0)</f>
        <v>97.88328427889982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>
        <v>51</v>
      </c>
      <c r="D82" s="93">
        <v>57</v>
      </c>
      <c r="E82" s="93">
        <v>65</v>
      </c>
      <c r="F82" s="94"/>
      <c r="G82" s="94"/>
      <c r="H82" s="190">
        <v>1.03</v>
      </c>
      <c r="I82" s="190">
        <v>1.315</v>
      </c>
      <c r="J82" s="190">
        <v>1.315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>
        <v>51</v>
      </c>
      <c r="D84" s="101">
        <v>57</v>
      </c>
      <c r="E84" s="101">
        <v>65</v>
      </c>
      <c r="F84" s="102">
        <f>IF(D84&gt;0,100*E84/D84,0)</f>
        <v>114.03508771929825</v>
      </c>
      <c r="G84" s="103"/>
      <c r="H84" s="191">
        <v>1.03</v>
      </c>
      <c r="I84" s="192">
        <v>1.315</v>
      </c>
      <c r="J84" s="192">
        <v>1.315</v>
      </c>
      <c r="K84" s="104">
        <f>IF(I84&gt;0,100*J84/I84,0)</f>
        <v>100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2475</v>
      </c>
      <c r="D87" s="116">
        <v>2297</v>
      </c>
      <c r="E87" s="116">
        <v>2222</v>
      </c>
      <c r="F87" s="117">
        <f>IF(D87&gt;0,100*E87/D87,0)</f>
        <v>96.73487157161514</v>
      </c>
      <c r="G87" s="103"/>
      <c r="H87" s="195">
        <v>69.299</v>
      </c>
      <c r="I87" s="196">
        <v>64.228</v>
      </c>
      <c r="J87" s="196">
        <v>60.439879999999995</v>
      </c>
      <c r="K87" s="117">
        <f>IF(I87&gt;0,100*J87/I87,0)</f>
        <v>94.1020738618671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83"/>
  <sheetViews>
    <sheetView showZeros="0" tabSelected="1" view="pageBreakPreview" zoomScale="80" zoomScaleNormal="70" zoomScaleSheetLayoutView="80" zoomScalePageLayoutView="0" workbookViewId="0" topLeftCell="F54">
      <selection activeCell="U64" sqref="U64"/>
    </sheetView>
  </sheetViews>
  <sheetFormatPr defaultColWidth="8.7109375" defaultRowHeight="15"/>
  <cols>
    <col min="1" max="1" width="22.00390625" style="126" customWidth="1"/>
    <col min="2" max="2" width="0.9921875" style="126" customWidth="1"/>
    <col min="3" max="3" width="1.1484375" style="126" customWidth="1"/>
    <col min="4" max="4" width="6.421875" style="126" customWidth="1"/>
    <col min="5" max="7" width="9.421875" style="126" customWidth="1"/>
    <col min="8" max="8" width="10.421875" style="126" customWidth="1"/>
    <col min="9" max="9" width="0.9921875" style="126" customWidth="1"/>
    <col min="10" max="10" width="6.421875" style="126" customWidth="1"/>
    <col min="11" max="13" width="9.421875" style="126" customWidth="1"/>
    <col min="14" max="14" width="10.421875" style="126" customWidth="1"/>
    <col min="15" max="15" width="22.00390625" style="126" customWidth="1"/>
    <col min="16" max="16" width="0.9921875" style="126" customWidth="1"/>
    <col min="17" max="17" width="1.1484375" style="126" customWidth="1"/>
    <col min="18" max="18" width="6.421875" style="126" customWidth="1"/>
    <col min="19" max="21" width="9.421875" style="126" customWidth="1"/>
    <col min="22" max="22" width="10.421875" style="126" customWidth="1"/>
    <col min="23" max="23" width="0.9921875" style="126" customWidth="1"/>
    <col min="24" max="24" width="6.421875" style="126" customWidth="1"/>
    <col min="25" max="27" width="9.421875" style="126" customWidth="1"/>
    <col min="28" max="28" width="10.421875" style="126" customWidth="1"/>
    <col min="29" max="16384" width="8.7109375" style="126" customWidth="1"/>
  </cols>
  <sheetData>
    <row r="1" spans="1:22" ht="9.75">
      <c r="A1" s="125"/>
      <c r="B1" s="125"/>
      <c r="C1" s="125"/>
      <c r="D1" s="125"/>
      <c r="E1" s="125"/>
      <c r="F1" s="125"/>
      <c r="G1" s="125"/>
      <c r="H1" s="125"/>
      <c r="O1" s="125"/>
      <c r="P1" s="125"/>
      <c r="Q1" s="125"/>
      <c r="R1" s="125"/>
      <c r="S1" s="125"/>
      <c r="T1" s="125"/>
      <c r="U1" s="125"/>
      <c r="V1" s="125"/>
    </row>
    <row r="2" spans="1:27" s="129" customFormat="1" ht="10.5">
      <c r="A2" s="127" t="s">
        <v>115</v>
      </c>
      <c r="B2" s="128"/>
      <c r="C2" s="128"/>
      <c r="D2" s="128"/>
      <c r="E2" s="128"/>
      <c r="F2" s="128"/>
      <c r="G2" s="128"/>
      <c r="H2" s="128"/>
      <c r="J2" s="129" t="s">
        <v>116</v>
      </c>
      <c r="M2" s="129" t="s">
        <v>123</v>
      </c>
      <c r="O2" s="127" t="s">
        <v>115</v>
      </c>
      <c r="P2" s="128"/>
      <c r="Q2" s="128"/>
      <c r="R2" s="128"/>
      <c r="S2" s="128"/>
      <c r="T2" s="128"/>
      <c r="U2" s="128"/>
      <c r="V2" s="128"/>
      <c r="X2" s="129" t="s">
        <v>116</v>
      </c>
      <c r="AA2" s="129" t="s">
        <v>123</v>
      </c>
    </row>
    <row r="3" spans="1:22" s="129" customFormat="1" ht="12" customHeight="1" thickBot="1">
      <c r="A3" s="128"/>
      <c r="B3" s="128"/>
      <c r="C3" s="128"/>
      <c r="D3" s="128"/>
      <c r="E3" s="128"/>
      <c r="F3" s="128"/>
      <c r="G3" s="128"/>
      <c r="H3" s="128"/>
      <c r="O3" s="128"/>
      <c r="P3" s="128"/>
      <c r="Q3" s="128"/>
      <c r="R3" s="128"/>
      <c r="S3" s="128"/>
      <c r="T3" s="128"/>
      <c r="U3" s="128"/>
      <c r="V3" s="128"/>
    </row>
    <row r="4" spans="1:28" s="129" customFormat="1" ht="10.5" thickBot="1">
      <c r="A4" s="130"/>
      <c r="B4" s="131"/>
      <c r="C4" s="132"/>
      <c r="D4" s="252" t="s">
        <v>117</v>
      </c>
      <c r="E4" s="253"/>
      <c r="F4" s="253"/>
      <c r="G4" s="253"/>
      <c r="H4" s="254"/>
      <c r="J4" s="252" t="s">
        <v>118</v>
      </c>
      <c r="K4" s="253"/>
      <c r="L4" s="253"/>
      <c r="M4" s="253"/>
      <c r="N4" s="254"/>
      <c r="O4" s="130"/>
      <c r="P4" s="131"/>
      <c r="Q4" s="132"/>
      <c r="R4" s="252" t="s">
        <v>117</v>
      </c>
      <c r="S4" s="253"/>
      <c r="T4" s="253"/>
      <c r="U4" s="253"/>
      <c r="V4" s="254"/>
      <c r="X4" s="252" t="s">
        <v>118</v>
      </c>
      <c r="Y4" s="253"/>
      <c r="Z4" s="253"/>
      <c r="AA4" s="253"/>
      <c r="AB4" s="254"/>
    </row>
    <row r="5" spans="1:28" s="129" customFormat="1" ht="10.5">
      <c r="A5" s="133" t="s">
        <v>119</v>
      </c>
      <c r="B5" s="134"/>
      <c r="C5" s="132"/>
      <c r="D5" s="130"/>
      <c r="E5" s="135" t="s">
        <v>307</v>
      </c>
      <c r="F5" s="135" t="s">
        <v>120</v>
      </c>
      <c r="G5" s="135" t="s">
        <v>121</v>
      </c>
      <c r="H5" s="136">
        <f>G6</f>
        <v>2016</v>
      </c>
      <c r="J5" s="130"/>
      <c r="K5" s="135" t="s">
        <v>307</v>
      </c>
      <c r="L5" s="135" t="s">
        <v>120</v>
      </c>
      <c r="M5" s="135" t="s">
        <v>121</v>
      </c>
      <c r="N5" s="136">
        <f>M6</f>
        <v>2016</v>
      </c>
      <c r="O5" s="133" t="s">
        <v>119</v>
      </c>
      <c r="P5" s="134"/>
      <c r="Q5" s="132"/>
      <c r="R5" s="130"/>
      <c r="S5" s="135" t="s">
        <v>307</v>
      </c>
      <c r="T5" s="135" t="s">
        <v>120</v>
      </c>
      <c r="U5" s="135" t="s">
        <v>121</v>
      </c>
      <c r="V5" s="136">
        <f>U6</f>
        <v>2016</v>
      </c>
      <c r="X5" s="130"/>
      <c r="Y5" s="135" t="s">
        <v>307</v>
      </c>
      <c r="Z5" s="135" t="s">
        <v>120</v>
      </c>
      <c r="AA5" s="135" t="s">
        <v>121</v>
      </c>
      <c r="AB5" s="136">
        <f>AA6</f>
        <v>2016</v>
      </c>
    </row>
    <row r="6" spans="1:28" s="129" customFormat="1" ht="23.25" customHeight="1" thickBot="1">
      <c r="A6" s="137"/>
      <c r="B6" s="138"/>
      <c r="C6" s="139"/>
      <c r="D6" s="140" t="s">
        <v>122</v>
      </c>
      <c r="E6" s="141">
        <f>G6-2</f>
        <v>2014</v>
      </c>
      <c r="F6" s="141">
        <f>G6-1</f>
        <v>2015</v>
      </c>
      <c r="G6" s="141">
        <v>2016</v>
      </c>
      <c r="H6" s="227" t="str">
        <f>CONCATENATE(F6,"=100")</f>
        <v>2015=100</v>
      </c>
      <c r="I6" s="142"/>
      <c r="J6" s="140" t="s">
        <v>122</v>
      </c>
      <c r="K6" s="141">
        <f>M6-2</f>
        <v>2014</v>
      </c>
      <c r="L6" s="141">
        <f>M6-1</f>
        <v>2015</v>
      </c>
      <c r="M6" s="141">
        <v>2016</v>
      </c>
      <c r="N6" s="227" t="str">
        <f>CONCATENATE(L6,"=100")</f>
        <v>2015=100</v>
      </c>
      <c r="O6" s="137"/>
      <c r="P6" s="138"/>
      <c r="Q6" s="139"/>
      <c r="R6" s="140" t="s">
        <v>122</v>
      </c>
      <c r="S6" s="141">
        <f>U6-2</f>
        <v>2014</v>
      </c>
      <c r="T6" s="141">
        <f>U6-1</f>
        <v>2015</v>
      </c>
      <c r="U6" s="141">
        <v>2016</v>
      </c>
      <c r="V6" s="227" t="str">
        <f>CONCATENATE(T6,"=100")</f>
        <v>2015=100</v>
      </c>
      <c r="W6" s="142"/>
      <c r="X6" s="140" t="s">
        <v>122</v>
      </c>
      <c r="Y6" s="141">
        <f>AA6-2</f>
        <v>2014</v>
      </c>
      <c r="Z6" s="141">
        <f>AA6-1</f>
        <v>2015</v>
      </c>
      <c r="AA6" s="141">
        <v>2016</v>
      </c>
      <c r="AB6" s="227" t="str">
        <f>CONCATENATE(Z6,"=100")</f>
        <v>2015=100</v>
      </c>
    </row>
    <row r="7" spans="1:28" s="149" customFormat="1" ht="3.75" customHeight="1">
      <c r="A7" s="143"/>
      <c r="B7" s="143"/>
      <c r="C7" s="143"/>
      <c r="D7" s="144"/>
      <c r="E7" s="145"/>
      <c r="F7" s="145"/>
      <c r="G7" s="145"/>
      <c r="H7" s="145">
        <f>IF(AND(F7&gt;0,G7&gt;0),G7*100/F7,"")</f>
      </c>
      <c r="I7" s="146"/>
      <c r="J7" s="146"/>
      <c r="K7" s="147"/>
      <c r="L7" s="147"/>
      <c r="M7" s="147"/>
      <c r="N7" s="147">
        <f>IF(AND(L7&gt;0,M7&gt;0),M7*100/L7,"")</f>
      </c>
      <c r="O7" s="143"/>
      <c r="P7" s="143"/>
      <c r="Q7" s="143"/>
      <c r="R7" s="144"/>
      <c r="S7" s="145"/>
      <c r="T7" s="145"/>
      <c r="U7" s="145"/>
      <c r="V7" s="145">
        <f>IF(AND(T7&gt;0,U7&gt;0),U7*100/T7,"")</f>
      </c>
      <c r="W7" s="146"/>
      <c r="X7" s="146"/>
      <c r="Y7" s="147"/>
      <c r="Z7" s="147"/>
      <c r="AA7" s="147"/>
      <c r="AB7" s="148">
        <f>IF(AND(Z7&gt;0,AA7&gt;0),AA7*100/Z7,"")</f>
      </c>
    </row>
    <row r="8" spans="1:28" s="149" customFormat="1" ht="2.25" customHeight="1">
      <c r="A8" s="143"/>
      <c r="B8" s="143"/>
      <c r="C8" s="143"/>
      <c r="D8" s="144"/>
      <c r="E8" s="145"/>
      <c r="F8" s="145"/>
      <c r="G8" s="179"/>
      <c r="H8" s="145"/>
      <c r="I8" s="145"/>
      <c r="J8" s="145"/>
      <c r="K8" s="145"/>
      <c r="L8" s="145"/>
      <c r="M8" s="145"/>
      <c r="N8" s="147"/>
      <c r="O8" s="143"/>
      <c r="P8" s="143"/>
      <c r="Q8" s="143"/>
      <c r="R8" s="144"/>
      <c r="S8" s="145"/>
      <c r="T8" s="145"/>
      <c r="U8" s="145"/>
      <c r="V8" s="145"/>
      <c r="W8" s="146"/>
      <c r="X8" s="146"/>
      <c r="Y8" s="147"/>
      <c r="Z8" s="147"/>
      <c r="AA8" s="147"/>
      <c r="AB8" s="148"/>
    </row>
    <row r="9" spans="1:28" s="149" customFormat="1" ht="11.25" customHeight="1">
      <c r="A9" s="143" t="s">
        <v>124</v>
      </c>
      <c r="B9" s="143"/>
      <c r="C9" s="143"/>
      <c r="D9" s="158"/>
      <c r="E9" s="145"/>
      <c r="F9" s="145"/>
      <c r="G9" s="145"/>
      <c r="H9" s="145">
        <f aca="true" t="shared" si="0" ref="H9:H22">IF(AND(F9&gt;0,G9&gt;0),G9*100/F9,"")</f>
      </c>
      <c r="I9" s="146"/>
      <c r="J9" s="159"/>
      <c r="K9" s="147"/>
      <c r="L9" s="147"/>
      <c r="M9" s="147"/>
      <c r="N9" s="147">
        <f aca="true" t="shared" si="1" ref="N9:N22">IF(AND(L9&gt;0,M9&gt;0),M9*100/L9,"")</f>
      </c>
      <c r="O9" s="143" t="s">
        <v>134</v>
      </c>
      <c r="P9" s="143"/>
      <c r="Q9" s="143"/>
      <c r="R9" s="158"/>
      <c r="S9" s="145"/>
      <c r="T9" s="145"/>
      <c r="U9" s="145"/>
      <c r="V9" s="145">
        <f aca="true" t="shared" si="2" ref="V9:V15">IF(AND(T9&gt;0,U9&gt;0),U9*100/T9,"")</f>
      </c>
      <c r="W9" s="146"/>
      <c r="X9" s="159"/>
      <c r="Y9" s="147"/>
      <c r="Z9" s="147"/>
      <c r="AA9" s="147"/>
      <c r="AB9" s="148">
        <f aca="true" t="shared" si="3" ref="AB9:AB15">IF(AND(Z9&gt;0,AA9&gt;0),AA9*100/Z9,"")</f>
      </c>
    </row>
    <row r="10" spans="1:28" s="149" customFormat="1" ht="11.25" customHeight="1">
      <c r="A10" s="143" t="s">
        <v>125</v>
      </c>
      <c r="B10" s="145"/>
      <c r="C10" s="145"/>
      <c r="D10" s="158">
        <v>9</v>
      </c>
      <c r="E10" s="151">
        <v>1874.542</v>
      </c>
      <c r="F10" s="151">
        <v>1828.423</v>
      </c>
      <c r="G10" s="151">
        <v>1800.2456459999999</v>
      </c>
      <c r="H10" s="151">
        <f t="shared" si="0"/>
        <v>98.45892586124764</v>
      </c>
      <c r="I10" s="147"/>
      <c r="J10" s="159">
        <v>9</v>
      </c>
      <c r="K10" s="148">
        <v>5647.301</v>
      </c>
      <c r="L10" s="148">
        <v>5437.736</v>
      </c>
      <c r="M10" s="148">
        <v>6913.0582581191275</v>
      </c>
      <c r="N10" s="147">
        <f t="shared" si="1"/>
        <v>127.13118581187332</v>
      </c>
      <c r="O10" s="143" t="s">
        <v>196</v>
      </c>
      <c r="P10" s="145"/>
      <c r="Q10" s="145"/>
      <c r="R10" s="158">
        <v>5</v>
      </c>
      <c r="S10" s="151">
        <v>2.402</v>
      </c>
      <c r="T10" s="151">
        <v>2.478</v>
      </c>
      <c r="U10" s="151">
        <v>2.793</v>
      </c>
      <c r="V10" s="151">
        <f t="shared" si="2"/>
        <v>112.71186440677965</v>
      </c>
      <c r="W10" s="147"/>
      <c r="X10" s="159">
        <v>9</v>
      </c>
      <c r="Y10" s="148">
        <v>65.668</v>
      </c>
      <c r="Z10" s="148">
        <v>72.17099999999999</v>
      </c>
      <c r="AA10" s="148">
        <v>86.71960000000001</v>
      </c>
      <c r="AB10" s="148">
        <f t="shared" si="3"/>
        <v>120.15851242188694</v>
      </c>
    </row>
    <row r="11" spans="1:28" s="149" customFormat="1" ht="11.25" customHeight="1">
      <c r="A11" s="143" t="s">
        <v>126</v>
      </c>
      <c r="B11" s="145"/>
      <c r="C11" s="145"/>
      <c r="D11" s="158">
        <v>9</v>
      </c>
      <c r="E11" s="151">
        <v>297.138</v>
      </c>
      <c r="F11" s="151">
        <v>347.93</v>
      </c>
      <c r="G11" s="151">
        <v>448.795059</v>
      </c>
      <c r="H11" s="151">
        <f t="shared" si="0"/>
        <v>128.99004368694852</v>
      </c>
      <c r="I11" s="147"/>
      <c r="J11" s="159">
        <v>9</v>
      </c>
      <c r="K11" s="148">
        <v>825.453</v>
      </c>
      <c r="L11" s="148">
        <v>924.9559999999999</v>
      </c>
      <c r="M11" s="148">
        <v>1029.891939468258</v>
      </c>
      <c r="N11" s="147">
        <f t="shared" si="1"/>
        <v>111.34496554087526</v>
      </c>
      <c r="O11" s="143" t="s">
        <v>138</v>
      </c>
      <c r="P11" s="145"/>
      <c r="Q11" s="145"/>
      <c r="R11" s="158">
        <v>5</v>
      </c>
      <c r="S11" s="151">
        <v>10.102</v>
      </c>
      <c r="T11" s="151">
        <v>10.331</v>
      </c>
      <c r="U11" s="151">
        <v>10.935</v>
      </c>
      <c r="V11" s="151">
        <f t="shared" si="2"/>
        <v>105.84648146355629</v>
      </c>
      <c r="W11" s="147"/>
      <c r="X11" s="159">
        <v>10</v>
      </c>
      <c r="Y11" s="148">
        <v>464.4960000000001</v>
      </c>
      <c r="Z11" s="148">
        <v>539.022953</v>
      </c>
      <c r="AA11" s="148">
        <v>574.82575</v>
      </c>
      <c r="AB11" s="148">
        <f t="shared" si="3"/>
        <v>106.64216557026653</v>
      </c>
    </row>
    <row r="12" spans="1:28" ht="11.25">
      <c r="A12" s="143" t="s">
        <v>127</v>
      </c>
      <c r="B12" s="145"/>
      <c r="C12" s="145"/>
      <c r="D12" s="158">
        <v>9</v>
      </c>
      <c r="E12" s="151">
        <v>2171.68</v>
      </c>
      <c r="F12" s="151">
        <v>2176.353</v>
      </c>
      <c r="G12" s="151">
        <v>2249.040705</v>
      </c>
      <c r="H12" s="151">
        <f t="shared" si="0"/>
        <v>103.33988580896573</v>
      </c>
      <c r="I12" s="147"/>
      <c r="J12" s="159">
        <v>9</v>
      </c>
      <c r="K12" s="148">
        <v>6472.754000000001</v>
      </c>
      <c r="L12" s="148">
        <v>6362.691999999999</v>
      </c>
      <c r="M12" s="148">
        <v>7942.950197587386</v>
      </c>
      <c r="N12" s="147">
        <f t="shared" si="1"/>
        <v>124.83631452830636</v>
      </c>
      <c r="O12" s="143" t="s">
        <v>197</v>
      </c>
      <c r="P12" s="145"/>
      <c r="Q12" s="145"/>
      <c r="R12" s="158">
        <v>5</v>
      </c>
      <c r="S12" s="151">
        <v>6.926</v>
      </c>
      <c r="T12" s="151">
        <v>6.693</v>
      </c>
      <c r="U12" s="151">
        <v>6.667</v>
      </c>
      <c r="V12" s="151">
        <f t="shared" si="2"/>
        <v>99.61153443896607</v>
      </c>
      <c r="W12" s="147"/>
      <c r="X12" s="159">
        <v>9</v>
      </c>
      <c r="Y12" s="148">
        <v>376.952</v>
      </c>
      <c r="Z12" s="148">
        <v>403.423</v>
      </c>
      <c r="AA12" s="148">
        <v>401.02900000000005</v>
      </c>
      <c r="AB12" s="148">
        <f t="shared" si="3"/>
        <v>99.40657820699367</v>
      </c>
    </row>
    <row r="13" spans="1:28" s="129" customFormat="1" ht="11.25">
      <c r="A13" s="143" t="s">
        <v>128</v>
      </c>
      <c r="B13" s="145"/>
      <c r="C13" s="145"/>
      <c r="D13" s="158">
        <v>9</v>
      </c>
      <c r="E13" s="151">
        <v>384.533</v>
      </c>
      <c r="F13" s="151">
        <v>368.434</v>
      </c>
      <c r="G13" s="151">
        <v>304.461804096404</v>
      </c>
      <c r="H13" s="151">
        <f t="shared" si="0"/>
        <v>82.63672844970985</v>
      </c>
      <c r="I13" s="147"/>
      <c r="J13" s="159">
        <v>9</v>
      </c>
      <c r="K13" s="148">
        <v>704.3220000000001</v>
      </c>
      <c r="L13" s="148">
        <v>809.3000000000001</v>
      </c>
      <c r="M13" s="148">
        <v>808.4203088265292</v>
      </c>
      <c r="N13" s="147">
        <f t="shared" si="1"/>
        <v>99.891302215066</v>
      </c>
      <c r="O13" s="143" t="s">
        <v>139</v>
      </c>
      <c r="P13" s="145"/>
      <c r="Q13" s="145"/>
      <c r="R13" s="158">
        <v>3</v>
      </c>
      <c r="S13" s="151">
        <v>6.965</v>
      </c>
      <c r="T13" s="151">
        <v>6.987195177867483</v>
      </c>
      <c r="U13" s="151">
        <v>6.926854483082769</v>
      </c>
      <c r="V13" s="151">
        <f t="shared" si="2"/>
        <v>99.13641034422729</v>
      </c>
      <c r="W13" s="147"/>
      <c r="X13" s="159">
        <v>5</v>
      </c>
      <c r="Y13" s="148">
        <v>85.67900000000003</v>
      </c>
      <c r="Z13" s="148">
        <v>81.64500000000001</v>
      </c>
      <c r="AA13" s="148">
        <v>80.33670000000001</v>
      </c>
      <c r="AB13" s="148">
        <f t="shared" si="3"/>
        <v>98.39757486680139</v>
      </c>
    </row>
    <row r="14" spans="1:28" s="129" customFormat="1" ht="12" customHeight="1">
      <c r="A14" s="143" t="s">
        <v>140</v>
      </c>
      <c r="B14" s="145"/>
      <c r="C14" s="145"/>
      <c r="D14" s="158">
        <v>9</v>
      </c>
      <c r="E14" s="151">
        <v>2407.693</v>
      </c>
      <c r="F14" s="151">
        <v>2230.462</v>
      </c>
      <c r="G14" s="151">
        <v>2265.187867403596</v>
      </c>
      <c r="H14" s="151">
        <f t="shared" si="0"/>
        <v>101.55689123614732</v>
      </c>
      <c r="I14" s="147"/>
      <c r="J14" s="159">
        <v>9</v>
      </c>
      <c r="K14" s="148">
        <v>6278.967</v>
      </c>
      <c r="L14" s="148">
        <v>5895.8060000000005</v>
      </c>
      <c r="M14" s="148">
        <v>8481.336373148499</v>
      </c>
      <c r="N14" s="147">
        <f t="shared" si="1"/>
        <v>143.85372200422637</v>
      </c>
      <c r="O14" s="143" t="s">
        <v>290</v>
      </c>
      <c r="P14" s="145"/>
      <c r="Q14" s="145"/>
      <c r="R14" s="158">
        <v>3</v>
      </c>
      <c r="S14" s="151">
        <v>25.6</v>
      </c>
      <c r="T14" s="151">
        <v>24.5</v>
      </c>
      <c r="U14" s="151">
        <v>27.7</v>
      </c>
      <c r="V14" s="151">
        <f t="shared" si="2"/>
        <v>113.06122448979592</v>
      </c>
      <c r="W14" s="147"/>
      <c r="X14" s="159">
        <v>6</v>
      </c>
      <c r="Y14" s="148">
        <v>4.558999999999999</v>
      </c>
      <c r="Z14" s="148">
        <v>4.702999999999999</v>
      </c>
      <c r="AA14" s="148">
        <v>4.8420000000000005</v>
      </c>
      <c r="AB14" s="148">
        <f t="shared" si="3"/>
        <v>102.95556028067193</v>
      </c>
    </row>
    <row r="15" spans="1:28" s="129" customFormat="1" ht="11.25">
      <c r="A15" s="143" t="s">
        <v>141</v>
      </c>
      <c r="B15" s="145"/>
      <c r="C15" s="145"/>
      <c r="D15" s="158">
        <v>9</v>
      </c>
      <c r="E15" s="151">
        <v>2792.226</v>
      </c>
      <c r="F15" s="151">
        <v>2598.896</v>
      </c>
      <c r="G15" s="151">
        <v>2569.6496715</v>
      </c>
      <c r="H15" s="151">
        <f t="shared" si="0"/>
        <v>98.87466337629515</v>
      </c>
      <c r="I15" s="147"/>
      <c r="J15" s="159">
        <v>9</v>
      </c>
      <c r="K15" s="148">
        <v>6983.289</v>
      </c>
      <c r="L15" s="148">
        <v>6705.106</v>
      </c>
      <c r="M15" s="148">
        <v>9289.75668197503</v>
      </c>
      <c r="N15" s="147">
        <f t="shared" si="1"/>
        <v>138.54749920396532</v>
      </c>
      <c r="O15" s="143" t="s">
        <v>198</v>
      </c>
      <c r="P15" s="145"/>
      <c r="Q15" s="145"/>
      <c r="R15" s="158"/>
      <c r="S15" s="151">
        <v>2.912</v>
      </c>
      <c r="T15" s="151">
        <v>2.842</v>
      </c>
      <c r="U15" s="151">
        <v>2.595</v>
      </c>
      <c r="V15" s="151">
        <f t="shared" si="2"/>
        <v>91.30893736805066</v>
      </c>
      <c r="W15" s="147"/>
      <c r="X15" s="159">
        <v>3</v>
      </c>
      <c r="Y15" s="148">
        <v>91.40100000000001</v>
      </c>
      <c r="Z15" s="148">
        <v>86.03799999999997</v>
      </c>
      <c r="AA15" s="148">
        <v>79.83049999999999</v>
      </c>
      <c r="AB15" s="148">
        <f t="shared" si="3"/>
        <v>92.78516469466982</v>
      </c>
    </row>
    <row r="16" spans="1:28" s="129" customFormat="1" ht="11.25">
      <c r="A16" s="143" t="s">
        <v>129</v>
      </c>
      <c r="B16" s="145"/>
      <c r="C16" s="145"/>
      <c r="D16" s="158">
        <v>9</v>
      </c>
      <c r="E16" s="151">
        <v>430.419</v>
      </c>
      <c r="F16" s="151">
        <v>483.727</v>
      </c>
      <c r="G16" s="151">
        <v>500.93625549999996</v>
      </c>
      <c r="H16" s="151">
        <f t="shared" si="0"/>
        <v>103.55763798588873</v>
      </c>
      <c r="I16" s="147"/>
      <c r="J16" s="159">
        <v>9</v>
      </c>
      <c r="K16" s="148">
        <v>649.1940000000001</v>
      </c>
      <c r="L16" s="148">
        <v>781.0479999999999</v>
      </c>
      <c r="M16" s="148">
        <v>1115.646360129066</v>
      </c>
      <c r="N16" s="147">
        <f t="shared" si="1"/>
        <v>142.83966672074777</v>
      </c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</row>
    <row r="17" spans="1:28" s="129" customFormat="1" ht="12" customHeight="1">
      <c r="A17" s="143" t="s">
        <v>130</v>
      </c>
      <c r="B17" s="145"/>
      <c r="C17" s="145"/>
      <c r="D17" s="158">
        <v>9</v>
      </c>
      <c r="E17" s="151">
        <v>134.563</v>
      </c>
      <c r="F17" s="151">
        <v>146.625</v>
      </c>
      <c r="G17" s="151">
        <v>156.4199585</v>
      </c>
      <c r="H17" s="151">
        <f t="shared" si="0"/>
        <v>106.68027860187554</v>
      </c>
      <c r="I17" s="147"/>
      <c r="J17" s="159">
        <v>9</v>
      </c>
      <c r="K17" s="148">
        <v>233.54199999999997</v>
      </c>
      <c r="L17" s="148">
        <v>281.366</v>
      </c>
      <c r="M17" s="148">
        <v>390.6806370001191</v>
      </c>
      <c r="N17" s="147">
        <f t="shared" si="1"/>
        <v>138.85140244383442</v>
      </c>
      <c r="O17" s="143" t="s">
        <v>199</v>
      </c>
      <c r="P17" s="145"/>
      <c r="Q17" s="145"/>
      <c r="R17" s="158"/>
      <c r="S17" s="151"/>
      <c r="T17" s="151"/>
      <c r="U17" s="151"/>
      <c r="V17" s="151"/>
      <c r="W17" s="147"/>
      <c r="X17" s="159"/>
      <c r="Y17" s="148"/>
      <c r="Z17" s="148"/>
      <c r="AA17" s="148"/>
      <c r="AB17" s="148"/>
    </row>
    <row r="18" spans="1:28" s="149" customFormat="1" ht="11.25" customHeight="1">
      <c r="A18" s="143" t="s">
        <v>131</v>
      </c>
      <c r="B18" s="145"/>
      <c r="C18" s="145"/>
      <c r="D18" s="158">
        <v>9</v>
      </c>
      <c r="E18" s="151">
        <v>195.684</v>
      </c>
      <c r="F18" s="151">
        <v>215.62</v>
      </c>
      <c r="G18" s="151">
        <v>223.97109600000002</v>
      </c>
      <c r="H18" s="151">
        <f t="shared" si="0"/>
        <v>103.8730618681013</v>
      </c>
      <c r="I18" s="147"/>
      <c r="J18" s="159">
        <v>9</v>
      </c>
      <c r="K18" s="148">
        <v>449.67519999999996</v>
      </c>
      <c r="L18" s="148">
        <v>449.983</v>
      </c>
      <c r="M18" s="148">
        <v>540.8032492667419</v>
      </c>
      <c r="N18" s="147">
        <f t="shared" si="1"/>
        <v>120.18304008523475</v>
      </c>
      <c r="O18" s="143" t="s">
        <v>200</v>
      </c>
      <c r="P18" s="145"/>
      <c r="Q18" s="145"/>
      <c r="R18" s="158">
        <v>0</v>
      </c>
      <c r="S18" s="151">
        <v>0</v>
      </c>
      <c r="T18" s="151">
        <v>0</v>
      </c>
      <c r="U18" s="151">
        <v>0</v>
      </c>
      <c r="V18" s="151">
        <f aca="true" t="shared" si="4" ref="V18:V23">IF(AND(T18&gt;0,U18&gt;0),U18*100/T18,"")</f>
      </c>
      <c r="W18" s="147"/>
      <c r="X18" s="159">
        <v>8</v>
      </c>
      <c r="Y18" s="148">
        <v>3483.5869999999995</v>
      </c>
      <c r="Z18" s="148">
        <v>3086.7780000000002</v>
      </c>
      <c r="AA18" s="148">
        <v>3629.7200000000003</v>
      </c>
      <c r="AB18" s="148">
        <f aca="true" t="shared" si="5" ref="AB18:AB23">IF(AND(Z18&gt;0,AA18&gt;0),AA18*100/Z18,"")</f>
        <v>117.58927917718734</v>
      </c>
    </row>
    <row r="19" spans="1:28" s="149" customFormat="1" ht="11.25" customHeight="1">
      <c r="A19" s="143" t="s">
        <v>284</v>
      </c>
      <c r="B19" s="145"/>
      <c r="C19" s="145"/>
      <c r="D19" s="158">
        <v>9</v>
      </c>
      <c r="E19" s="151">
        <f>E12+E15+E16+E17+E18</f>
        <v>5724.572</v>
      </c>
      <c r="F19" s="151">
        <f>F12+F15+F16+F17+F18</f>
        <v>5621.221</v>
      </c>
      <c r="G19" s="151">
        <f>G12+G15+G16+G17+G18</f>
        <v>5700.017686499999</v>
      </c>
      <c r="H19" s="151">
        <f t="shared" si="0"/>
        <v>101.40177172361663</v>
      </c>
      <c r="I19" s="147"/>
      <c r="J19" s="159">
        <v>9</v>
      </c>
      <c r="K19" s="148">
        <f>K12+K15+K16+K17+K18</f>
        <v>14788.4542</v>
      </c>
      <c r="L19" s="148">
        <f>L12+L15+L16+L17+L18</f>
        <v>14580.195</v>
      </c>
      <c r="M19" s="148">
        <f>M12+M15+M16+M17+M18</f>
        <v>19279.83712595834</v>
      </c>
      <c r="N19" s="147">
        <f t="shared" si="1"/>
        <v>132.2330539883612</v>
      </c>
      <c r="O19" s="143" t="s">
        <v>201</v>
      </c>
      <c r="P19" s="145"/>
      <c r="Q19" s="145"/>
      <c r="R19" s="158">
        <v>0</v>
      </c>
      <c r="S19" s="151">
        <v>0</v>
      </c>
      <c r="T19" s="151">
        <v>0</v>
      </c>
      <c r="U19" s="151">
        <v>0</v>
      </c>
      <c r="V19" s="151">
        <f t="shared" si="4"/>
      </c>
      <c r="W19" s="147"/>
      <c r="X19" s="159">
        <v>8</v>
      </c>
      <c r="Y19" s="148">
        <v>1088.982</v>
      </c>
      <c r="Z19" s="148">
        <v>775.752</v>
      </c>
      <c r="AA19" s="148">
        <v>954.222</v>
      </c>
      <c r="AB19" s="148">
        <f t="shared" si="5"/>
        <v>123.00606379358352</v>
      </c>
    </row>
    <row r="20" spans="1:28" s="149" customFormat="1" ht="11.25" customHeight="1">
      <c r="A20" s="143" t="s">
        <v>142</v>
      </c>
      <c r="B20" s="145"/>
      <c r="C20" s="145"/>
      <c r="D20" s="158">
        <v>7</v>
      </c>
      <c r="E20" s="151">
        <v>421.605</v>
      </c>
      <c r="F20" s="151">
        <v>390.895</v>
      </c>
      <c r="G20" s="151">
        <v>357.233</v>
      </c>
      <c r="H20" s="151">
        <f t="shared" si="0"/>
        <v>91.3884802824288</v>
      </c>
      <c r="I20" s="147"/>
      <c r="J20" s="159">
        <v>10</v>
      </c>
      <c r="K20" s="148">
        <v>4811.496000000001</v>
      </c>
      <c r="L20" s="148">
        <v>4547.753669999999</v>
      </c>
      <c r="M20" s="148">
        <v>3994.438069440249</v>
      </c>
      <c r="N20" s="147">
        <f t="shared" si="1"/>
        <v>87.83321083967702</v>
      </c>
      <c r="O20" s="143" t="s">
        <v>202</v>
      </c>
      <c r="P20" s="145"/>
      <c r="Q20" s="145"/>
      <c r="R20" s="158">
        <v>0</v>
      </c>
      <c r="S20" s="151">
        <v>0</v>
      </c>
      <c r="T20" s="151">
        <v>0</v>
      </c>
      <c r="U20" s="151">
        <v>0</v>
      </c>
      <c r="V20" s="151">
        <f t="shared" si="4"/>
      </c>
      <c r="W20" s="147"/>
      <c r="X20" s="159">
        <v>10</v>
      </c>
      <c r="Y20" s="148">
        <v>77.931</v>
      </c>
      <c r="Z20" s="148">
        <v>68.41199999999999</v>
      </c>
      <c r="AA20" s="148">
        <v>67.71000000000001</v>
      </c>
      <c r="AB20" s="148">
        <f t="shared" si="5"/>
        <v>98.97386423434487</v>
      </c>
    </row>
    <row r="21" spans="1:28" s="149" customFormat="1" ht="11.25" customHeight="1">
      <c r="A21" s="143" t="s">
        <v>143</v>
      </c>
      <c r="B21" s="145"/>
      <c r="C21" s="145"/>
      <c r="D21" s="158">
        <v>6</v>
      </c>
      <c r="E21" s="151">
        <v>7.298</v>
      </c>
      <c r="F21" s="151">
        <v>8.437</v>
      </c>
      <c r="G21" s="151">
        <v>7.908</v>
      </c>
      <c r="H21" s="151">
        <f t="shared" si="0"/>
        <v>93.72999881474459</v>
      </c>
      <c r="I21" s="147"/>
      <c r="J21" s="159">
        <v>10</v>
      </c>
      <c r="K21" s="148">
        <v>45.76299999999999</v>
      </c>
      <c r="L21" s="148">
        <v>54.372547000000004</v>
      </c>
      <c r="M21" s="148">
        <v>46.768440729032264</v>
      </c>
      <c r="N21" s="147">
        <f t="shared" si="1"/>
        <v>86.01480583396665</v>
      </c>
      <c r="O21" s="143" t="s">
        <v>203</v>
      </c>
      <c r="P21" s="145"/>
      <c r="Q21" s="145"/>
      <c r="R21" s="158">
        <v>0</v>
      </c>
      <c r="S21" s="151">
        <v>0</v>
      </c>
      <c r="T21" s="151">
        <v>0</v>
      </c>
      <c r="U21" s="151">
        <v>0</v>
      </c>
      <c r="V21" s="151">
        <f t="shared" si="4"/>
      </c>
      <c r="W21" s="147"/>
      <c r="X21" s="159">
        <v>10</v>
      </c>
      <c r="Y21" s="148">
        <v>135.754</v>
      </c>
      <c r="Z21" s="148">
        <v>117.486</v>
      </c>
      <c r="AA21" s="148">
        <v>223.80899999999997</v>
      </c>
      <c r="AB21" s="148">
        <f t="shared" si="5"/>
        <v>190.49844236760123</v>
      </c>
    </row>
    <row r="22" spans="1:28" s="149" customFormat="1" ht="11.25" customHeight="1">
      <c r="A22" s="143" t="s">
        <v>144</v>
      </c>
      <c r="B22" s="145"/>
      <c r="C22" s="145"/>
      <c r="D22" s="158">
        <v>9</v>
      </c>
      <c r="E22" s="151">
        <v>110.419</v>
      </c>
      <c r="F22" s="151">
        <v>109.483</v>
      </c>
      <c r="G22" s="151">
        <v>109.328</v>
      </c>
      <c r="H22" s="151">
        <f t="shared" si="0"/>
        <v>99.85842550898313</v>
      </c>
      <c r="I22" s="147"/>
      <c r="J22" s="159">
        <v>10</v>
      </c>
      <c r="K22" s="148">
        <v>861.103</v>
      </c>
      <c r="L22" s="148">
        <v>842.501</v>
      </c>
      <c r="M22" s="148">
        <v>826.93779</v>
      </c>
      <c r="N22" s="147">
        <f t="shared" si="1"/>
        <v>98.15273691069802</v>
      </c>
      <c r="O22" s="143" t="s">
        <v>204</v>
      </c>
      <c r="P22" s="145"/>
      <c r="Q22" s="145"/>
      <c r="R22" s="158">
        <v>0</v>
      </c>
      <c r="S22" s="151">
        <v>0</v>
      </c>
      <c r="T22" s="151">
        <v>0</v>
      </c>
      <c r="U22" s="151">
        <v>0</v>
      </c>
      <c r="V22" s="151">
        <f t="shared" si="4"/>
      </c>
      <c r="W22" s="147"/>
      <c r="X22" s="159">
        <v>10</v>
      </c>
      <c r="Y22" s="148">
        <v>1694.536</v>
      </c>
      <c r="Z22" s="148">
        <v>1353.3779000000002</v>
      </c>
      <c r="AA22" s="148">
        <v>1701.1009999999997</v>
      </c>
      <c r="AB22" s="148">
        <f t="shared" si="5"/>
        <v>125.69297902677438</v>
      </c>
    </row>
    <row r="23" spans="1:28" s="149" customFormat="1" ht="11.25" customHeight="1">
      <c r="A23" s="143"/>
      <c r="B23" s="145"/>
      <c r="C23" s="145"/>
      <c r="D23" s="158"/>
      <c r="E23" s="151"/>
      <c r="F23" s="151"/>
      <c r="G23" s="151"/>
      <c r="H23" s="151"/>
      <c r="I23" s="147"/>
      <c r="J23" s="159"/>
      <c r="K23" s="148"/>
      <c r="L23" s="148"/>
      <c r="M23" s="148"/>
      <c r="N23" s="147"/>
      <c r="O23" s="143" t="s">
        <v>205</v>
      </c>
      <c r="P23" s="145"/>
      <c r="Q23" s="145"/>
      <c r="R23" s="158">
        <v>0</v>
      </c>
      <c r="S23" s="151">
        <v>0</v>
      </c>
      <c r="T23" s="151">
        <v>0</v>
      </c>
      <c r="U23" s="151">
        <v>0</v>
      </c>
      <c r="V23" s="151">
        <f t="shared" si="4"/>
      </c>
      <c r="W23" s="147"/>
      <c r="X23" s="159">
        <v>3</v>
      </c>
      <c r="Y23" s="148">
        <v>559.584</v>
      </c>
      <c r="Z23" s="148">
        <v>520.9258999999998</v>
      </c>
      <c r="AA23" s="148">
        <v>0</v>
      </c>
      <c r="AB23" s="148">
        <f t="shared" si="5"/>
      </c>
    </row>
    <row r="24" spans="1:26" s="149" customFormat="1" ht="11.25" customHeight="1">
      <c r="A24" s="143" t="s">
        <v>145</v>
      </c>
      <c r="B24" s="145"/>
      <c r="C24" s="145"/>
      <c r="D24" s="158"/>
      <c r="E24" s="151"/>
      <c r="F24" s="151"/>
      <c r="G24" s="151"/>
      <c r="H24" s="151"/>
      <c r="I24" s="147"/>
      <c r="J24" s="159"/>
      <c r="K24" s="148"/>
      <c r="L24" s="148"/>
      <c r="M24" s="148"/>
      <c r="N24" s="147"/>
      <c r="O24" s="149" t="s">
        <v>292</v>
      </c>
      <c r="Y24" s="148">
        <f>SUM(Y21:Y23)</f>
        <v>2389.874</v>
      </c>
      <c r="Z24" s="148">
        <f>SUM(Z21:Z23)</f>
        <v>1991.7898</v>
      </c>
    </row>
    <row r="25" spans="1:14" s="149" customFormat="1" ht="11.25" customHeight="1">
      <c r="A25" s="143" t="s">
        <v>146</v>
      </c>
      <c r="B25" s="145"/>
      <c r="C25" s="145"/>
      <c r="D25" s="158">
        <v>8</v>
      </c>
      <c r="E25" s="151">
        <v>7.737</v>
      </c>
      <c r="F25" s="151">
        <v>8.7845</v>
      </c>
      <c r="G25" s="151">
        <v>9.3024813</v>
      </c>
      <c r="H25" s="151">
        <f aca="true" t="shared" si="6" ref="H25:H32">IF(AND(F25&gt;0,G25&gt;0),G25*100/F25,"")</f>
        <v>105.896537082361</v>
      </c>
      <c r="I25" s="147"/>
      <c r="J25" s="159">
        <v>8</v>
      </c>
      <c r="K25" s="148">
        <v>12.629</v>
      </c>
      <c r="L25" s="148">
        <v>18.039599999999993</v>
      </c>
      <c r="M25" s="148">
        <v>17.934389999999997</v>
      </c>
      <c r="N25" s="147">
        <f aca="true" t="shared" si="7" ref="N25:N32">IF(AND(L25&gt;0,M25&gt;0),M25*100/L25,"")</f>
        <v>99.41678307723011</v>
      </c>
    </row>
    <row r="26" spans="1:28" s="149" customFormat="1" ht="11.25" customHeight="1">
      <c r="A26" s="143" t="s">
        <v>147</v>
      </c>
      <c r="B26" s="145"/>
      <c r="C26" s="145"/>
      <c r="D26" s="158">
        <v>8</v>
      </c>
      <c r="E26" s="151">
        <v>23.22</v>
      </c>
      <c r="F26" s="151">
        <v>50.347</v>
      </c>
      <c r="G26" s="151">
        <v>46.192651</v>
      </c>
      <c r="H26" s="151">
        <f t="shared" si="6"/>
        <v>91.74856694539892</v>
      </c>
      <c r="I26" s="147"/>
      <c r="J26" s="159">
        <v>8</v>
      </c>
      <c r="K26" s="148">
        <v>39.03999999999999</v>
      </c>
      <c r="L26" s="148">
        <v>62.425</v>
      </c>
      <c r="M26" s="148">
        <v>55.0354</v>
      </c>
      <c r="N26" s="147">
        <f t="shared" si="7"/>
        <v>88.1624349219063</v>
      </c>
      <c r="O26" s="143" t="s">
        <v>206</v>
      </c>
      <c r="P26" s="145"/>
      <c r="Q26" s="145"/>
      <c r="R26" s="158"/>
      <c r="S26" s="151"/>
      <c r="T26" s="151"/>
      <c r="U26" s="151"/>
      <c r="V26" s="151"/>
      <c r="W26" s="147"/>
      <c r="X26" s="159"/>
      <c r="Y26" s="148"/>
      <c r="Z26" s="148"/>
      <c r="AA26" s="148"/>
      <c r="AB26" s="148"/>
    </row>
    <row r="27" spans="1:28" s="149" customFormat="1" ht="11.25" customHeight="1">
      <c r="A27" s="143" t="s">
        <v>148</v>
      </c>
      <c r="B27" s="145"/>
      <c r="C27" s="145"/>
      <c r="D27" s="158">
        <v>8</v>
      </c>
      <c r="E27" s="151">
        <v>31.35</v>
      </c>
      <c r="F27" s="151">
        <v>30.786</v>
      </c>
      <c r="G27" s="151">
        <v>26.627419999999997</v>
      </c>
      <c r="H27" s="151">
        <f t="shared" si="6"/>
        <v>86.49197687260441</v>
      </c>
      <c r="I27" s="147"/>
      <c r="J27" s="159">
        <v>8</v>
      </c>
      <c r="K27" s="148">
        <v>23.905749999999998</v>
      </c>
      <c r="L27" s="148">
        <v>20.113000000000003</v>
      </c>
      <c r="M27" s="148">
        <v>29.343999999999998</v>
      </c>
      <c r="N27" s="147">
        <f t="shared" si="7"/>
        <v>145.8956893551434</v>
      </c>
      <c r="O27" s="143" t="s">
        <v>207</v>
      </c>
      <c r="P27" s="145"/>
      <c r="Q27" s="145"/>
      <c r="R27" s="158">
        <v>0</v>
      </c>
      <c r="S27" s="151">
        <v>0</v>
      </c>
      <c r="T27" s="151">
        <v>0</v>
      </c>
      <c r="U27" s="151">
        <v>0</v>
      </c>
      <c r="V27" s="151">
        <f>IF(AND(T27&gt;0,U27&gt;0),U27*100/T27,"")</f>
      </c>
      <c r="W27" s="147"/>
      <c r="X27" s="159">
        <v>8</v>
      </c>
      <c r="Y27" s="148">
        <v>76.98700000000001</v>
      </c>
      <c r="Z27" s="148">
        <v>93.15799999999999</v>
      </c>
      <c r="AA27" s="148">
        <v>95.964</v>
      </c>
      <c r="AB27" s="148">
        <f aca="true" t="shared" si="8" ref="AB27:AB44">IF(AND(Z27&gt;0,AA27&gt;0),AA27*100/Z27,"")</f>
        <v>103.0120869919921</v>
      </c>
    </row>
    <row r="28" spans="1:28" s="149" customFormat="1" ht="11.25" customHeight="1">
      <c r="A28" s="143" t="s">
        <v>149</v>
      </c>
      <c r="B28" s="145"/>
      <c r="C28" s="145"/>
      <c r="D28" s="158">
        <v>8</v>
      </c>
      <c r="E28" s="151">
        <v>38.61</v>
      </c>
      <c r="F28" s="151">
        <v>38.05338</v>
      </c>
      <c r="G28" s="151">
        <v>33.472491000000005</v>
      </c>
      <c r="H28" s="151">
        <f t="shared" si="6"/>
        <v>87.96193925480472</v>
      </c>
      <c r="I28" s="147"/>
      <c r="J28" s="159">
        <v>8</v>
      </c>
      <c r="K28" s="148">
        <v>33.954</v>
      </c>
      <c r="L28" s="148">
        <v>27.502711599999998</v>
      </c>
      <c r="M28" s="148">
        <v>38.93150000000001</v>
      </c>
      <c r="N28" s="147">
        <f t="shared" si="7"/>
        <v>141.55513305822546</v>
      </c>
      <c r="O28" s="143" t="s">
        <v>208</v>
      </c>
      <c r="P28" s="145"/>
      <c r="Q28" s="145"/>
      <c r="R28" s="158">
        <v>0</v>
      </c>
      <c r="S28" s="151">
        <v>0</v>
      </c>
      <c r="T28" s="151">
        <v>0</v>
      </c>
      <c r="U28" s="151">
        <v>0</v>
      </c>
      <c r="V28" s="151">
        <f>IF(AND(T28&gt;0,U28&gt;0),U28*100/T28,"")</f>
      </c>
      <c r="W28" s="147"/>
      <c r="X28" s="159">
        <v>10</v>
      </c>
      <c r="Y28" s="148">
        <v>542.948</v>
      </c>
      <c r="Z28" s="148">
        <v>534.810545</v>
      </c>
      <c r="AA28" s="148">
        <v>538.6287159999999</v>
      </c>
      <c r="AB28" s="148">
        <f t="shared" si="8"/>
        <v>100.71392964026165</v>
      </c>
    </row>
    <row r="29" spans="1:28" s="149" customFormat="1" ht="12" customHeight="1">
      <c r="A29" s="143" t="s">
        <v>150</v>
      </c>
      <c r="B29" s="145"/>
      <c r="C29" s="145"/>
      <c r="D29" s="158">
        <v>8</v>
      </c>
      <c r="E29" s="151">
        <v>139.386</v>
      </c>
      <c r="F29" s="151">
        <v>165.27447</v>
      </c>
      <c r="G29" s="151">
        <v>160.7353175</v>
      </c>
      <c r="H29" s="151">
        <f t="shared" si="6"/>
        <v>97.25356705122091</v>
      </c>
      <c r="I29" s="147"/>
      <c r="J29" s="159">
        <v>8</v>
      </c>
      <c r="K29" s="148">
        <v>141.85500000000002</v>
      </c>
      <c r="L29" s="148">
        <v>193.47500000000002</v>
      </c>
      <c r="M29" s="148">
        <v>297.116</v>
      </c>
      <c r="N29" s="147">
        <f t="shared" si="7"/>
        <v>153.56816126114484</v>
      </c>
      <c r="O29" s="149" t="s">
        <v>291</v>
      </c>
      <c r="X29" s="159">
        <v>10</v>
      </c>
      <c r="Y29" s="148">
        <f>SUM(Y27:Y28)</f>
        <v>619.935</v>
      </c>
      <c r="Z29" s="148">
        <f>SUM(Z27:Z28)</f>
        <v>627.9685450000001</v>
      </c>
      <c r="AA29" s="148">
        <f>SUM(AA27:AA28)</f>
        <v>634.5927159999999</v>
      </c>
      <c r="AB29" s="148">
        <f t="shared" si="8"/>
        <v>101.05485713460374</v>
      </c>
    </row>
    <row r="30" spans="1:28" s="149" customFormat="1" ht="11.25" customHeight="1">
      <c r="A30" s="143" t="s">
        <v>151</v>
      </c>
      <c r="B30" s="145"/>
      <c r="C30" s="145"/>
      <c r="D30" s="158">
        <v>8</v>
      </c>
      <c r="E30" s="151">
        <v>94.69</v>
      </c>
      <c r="F30" s="151">
        <v>100.489</v>
      </c>
      <c r="G30" s="151">
        <v>90.57399799999999</v>
      </c>
      <c r="H30" s="151">
        <f t="shared" si="6"/>
        <v>90.13324642498183</v>
      </c>
      <c r="I30" s="147"/>
      <c r="J30" s="159">
        <v>8</v>
      </c>
      <c r="K30" s="148">
        <v>79.04299999999998</v>
      </c>
      <c r="L30" s="148">
        <v>87.764</v>
      </c>
      <c r="M30" s="148">
        <v>110.69660000000002</v>
      </c>
      <c r="N30" s="147">
        <f t="shared" si="7"/>
        <v>126.12984822934236</v>
      </c>
      <c r="O30" s="143" t="s">
        <v>209</v>
      </c>
      <c r="P30" s="145"/>
      <c r="Q30" s="145"/>
      <c r="R30" s="158">
        <v>0</v>
      </c>
      <c r="S30" s="151">
        <v>0</v>
      </c>
      <c r="T30" s="151">
        <v>0</v>
      </c>
      <c r="U30" s="151">
        <v>0</v>
      </c>
      <c r="V30" s="151">
        <f>IF(AND(T30&gt;0,U30&gt;0),U30*100/T30,"")</f>
      </c>
      <c r="W30" s="147"/>
      <c r="X30" s="159">
        <v>10</v>
      </c>
      <c r="Y30" s="148">
        <v>427.279</v>
      </c>
      <c r="Z30" s="148">
        <v>381.24267199999997</v>
      </c>
      <c r="AA30" s="148">
        <v>335.82394199999993</v>
      </c>
      <c r="AB30" s="148">
        <f t="shared" si="8"/>
        <v>88.08666150571938</v>
      </c>
    </row>
    <row r="31" spans="1:28" s="149" customFormat="1" ht="11.25" customHeight="1">
      <c r="A31" s="143" t="s">
        <v>152</v>
      </c>
      <c r="B31" s="145"/>
      <c r="C31" s="145"/>
      <c r="D31" s="158">
        <v>8</v>
      </c>
      <c r="E31" s="151">
        <v>4.706</v>
      </c>
      <c r="F31" s="151">
        <v>3.38</v>
      </c>
      <c r="G31" s="151">
        <v>3.244</v>
      </c>
      <c r="H31" s="151">
        <f t="shared" si="6"/>
        <v>95.97633136094676</v>
      </c>
      <c r="I31" s="147"/>
      <c r="J31" s="159">
        <v>8</v>
      </c>
      <c r="K31" s="148">
        <v>2.9629999999999996</v>
      </c>
      <c r="L31" s="148">
        <v>2.379</v>
      </c>
      <c r="M31" s="148">
        <v>3.1889999999999996</v>
      </c>
      <c r="N31" s="147">
        <f t="shared" si="7"/>
        <v>134.0479192938209</v>
      </c>
      <c r="O31" s="143" t="s">
        <v>210</v>
      </c>
      <c r="P31" s="145"/>
      <c r="Q31" s="145"/>
      <c r="R31" s="158">
        <v>0</v>
      </c>
      <c r="S31" s="151">
        <v>0</v>
      </c>
      <c r="T31" s="151">
        <v>0</v>
      </c>
      <c r="U31" s="151">
        <v>0</v>
      </c>
      <c r="V31" s="151">
        <f>IF(AND(T31&gt;0,U31&gt;0),U31*100/T31,"")</f>
      </c>
      <c r="W31" s="147"/>
      <c r="X31" s="159">
        <v>8</v>
      </c>
      <c r="Y31" s="148">
        <v>135.96599999999998</v>
      </c>
      <c r="Z31" s="148">
        <v>154.076504</v>
      </c>
      <c r="AA31" s="148">
        <v>148.436</v>
      </c>
      <c r="AB31" s="148">
        <f t="shared" si="8"/>
        <v>96.33915369730872</v>
      </c>
    </row>
    <row r="32" spans="1:28" s="149" customFormat="1" ht="11.25" customHeight="1">
      <c r="A32" s="143" t="s">
        <v>153</v>
      </c>
      <c r="B32" s="145"/>
      <c r="C32" s="145"/>
      <c r="D32" s="158">
        <v>8</v>
      </c>
      <c r="E32" s="151">
        <v>105.185</v>
      </c>
      <c r="F32" s="151">
        <v>75.163</v>
      </c>
      <c r="G32" s="151">
        <v>71.709965</v>
      </c>
      <c r="H32" s="151">
        <f t="shared" si="6"/>
        <v>95.40593776193073</v>
      </c>
      <c r="I32" s="147"/>
      <c r="J32" s="159">
        <v>8</v>
      </c>
      <c r="K32" s="148">
        <v>103.242</v>
      </c>
      <c r="L32" s="148">
        <v>56.34499999999999</v>
      </c>
      <c r="M32" s="148">
        <v>84.65300000000002</v>
      </c>
      <c r="N32" s="147">
        <f t="shared" si="7"/>
        <v>150.24048274026097</v>
      </c>
      <c r="O32" s="143" t="s">
        <v>211</v>
      </c>
      <c r="P32" s="145"/>
      <c r="Q32" s="145"/>
      <c r="R32" s="158">
        <v>0</v>
      </c>
      <c r="S32" s="151">
        <v>0</v>
      </c>
      <c r="T32" s="151">
        <v>0</v>
      </c>
      <c r="U32" s="151">
        <v>0</v>
      </c>
      <c r="V32" s="151">
        <f>IF(AND(T32&gt;0,U32&gt;0),U32*100/T32,"")</f>
      </c>
      <c r="W32" s="147"/>
      <c r="X32" s="159">
        <v>6</v>
      </c>
      <c r="Y32" s="148">
        <v>111.821</v>
      </c>
      <c r="Z32" s="148">
        <v>86.05672399999999</v>
      </c>
      <c r="AA32" s="148">
        <v>84.7823</v>
      </c>
      <c r="AB32" s="148">
        <f t="shared" si="8"/>
        <v>98.51908840964016</v>
      </c>
    </row>
    <row r="33" spans="1:28" s="149" customFormat="1" ht="11.25" customHeight="1">
      <c r="A33" s="143"/>
      <c r="B33" s="145"/>
      <c r="C33" s="145"/>
      <c r="D33" s="158"/>
      <c r="E33" s="151"/>
      <c r="F33" s="151"/>
      <c r="G33" s="151"/>
      <c r="H33" s="151"/>
      <c r="I33" s="147"/>
      <c r="J33" s="159"/>
      <c r="K33" s="148"/>
      <c r="L33" s="148"/>
      <c r="M33" s="148"/>
      <c r="N33" s="147"/>
      <c r="O33" s="143" t="s">
        <v>293</v>
      </c>
      <c r="P33" s="145"/>
      <c r="Q33" s="145"/>
      <c r="R33" s="158">
        <v>0</v>
      </c>
      <c r="S33" s="151">
        <v>0</v>
      </c>
      <c r="T33" s="151">
        <v>0</v>
      </c>
      <c r="U33" s="151">
        <v>0</v>
      </c>
      <c r="V33" s="151">
        <f aca="true" t="shared" si="9" ref="V33:V44">IF(AND(T33&gt;0,U33&gt;0),U33*100/T33,"")</f>
      </c>
      <c r="W33" s="147"/>
      <c r="X33" s="159">
        <v>9</v>
      </c>
      <c r="Y33" s="148">
        <v>930.1189999999999</v>
      </c>
      <c r="Z33" s="148">
        <v>894.078282</v>
      </c>
      <c r="AA33" s="148">
        <v>910.695772</v>
      </c>
      <c r="AB33" s="148">
        <f t="shared" si="8"/>
        <v>101.85861689457748</v>
      </c>
    </row>
    <row r="34" spans="1:28" s="149" customFormat="1" ht="11.25" customHeight="1">
      <c r="A34" s="143" t="s">
        <v>154</v>
      </c>
      <c r="B34" s="145"/>
      <c r="C34" s="145"/>
      <c r="D34" s="158"/>
      <c r="E34" s="151"/>
      <c r="F34" s="151"/>
      <c r="G34" s="180"/>
      <c r="H34" s="151"/>
      <c r="I34" s="151"/>
      <c r="J34" s="151"/>
      <c r="K34" s="151"/>
      <c r="L34" s="151"/>
      <c r="M34" s="151"/>
      <c r="N34" s="147"/>
      <c r="O34" s="143" t="s">
        <v>212</v>
      </c>
      <c r="P34" s="145"/>
      <c r="Q34" s="145"/>
      <c r="R34" s="158">
        <v>0</v>
      </c>
      <c r="S34" s="151">
        <v>0</v>
      </c>
      <c r="T34" s="151">
        <v>0</v>
      </c>
      <c r="U34" s="151">
        <v>0</v>
      </c>
      <c r="V34" s="151">
        <f t="shared" si="9"/>
      </c>
      <c r="W34" s="147"/>
      <c r="X34" s="159">
        <v>6</v>
      </c>
      <c r="Y34" s="148">
        <v>232.64</v>
      </c>
      <c r="Z34" s="148">
        <v>211.432885</v>
      </c>
      <c r="AA34" s="148">
        <v>186.20819999999998</v>
      </c>
      <c r="AB34" s="148">
        <f t="shared" si="8"/>
        <v>88.06964914658379</v>
      </c>
    </row>
    <row r="35" spans="1:28" s="149" customFormat="1" ht="11.25" customHeight="1">
      <c r="A35" s="143" t="s">
        <v>155</v>
      </c>
      <c r="B35" s="145"/>
      <c r="C35" s="145"/>
      <c r="D35" s="158">
        <v>4</v>
      </c>
      <c r="E35" s="151">
        <v>4.468</v>
      </c>
      <c r="F35" s="151">
        <v>4.269</v>
      </c>
      <c r="G35" s="151">
        <v>4.309</v>
      </c>
      <c r="H35" s="151">
        <f>IF(AND(F35&gt;0,G35&gt;0),G35*100/F35,"")</f>
        <v>100.9369875849145</v>
      </c>
      <c r="I35" s="147"/>
      <c r="J35" s="159">
        <v>4</v>
      </c>
      <c r="K35" s="148">
        <v>109.86099999999999</v>
      </c>
      <c r="L35" s="148">
        <v>104.03899999999999</v>
      </c>
      <c r="M35" s="148">
        <v>105.5155</v>
      </c>
      <c r="N35" s="147">
        <f>IF(AND(L35&gt;0,M35&gt;0),M35*100/L35,"")</f>
        <v>101.41917934620673</v>
      </c>
      <c r="O35" s="143" t="s">
        <v>213</v>
      </c>
      <c r="P35" s="145"/>
      <c r="Q35" s="145"/>
      <c r="R35" s="158">
        <v>0</v>
      </c>
      <c r="S35" s="151">
        <v>0</v>
      </c>
      <c r="T35" s="151">
        <v>0</v>
      </c>
      <c r="U35" s="151">
        <v>0</v>
      </c>
      <c r="V35" s="151">
        <f t="shared" si="9"/>
      </c>
      <c r="W35" s="147"/>
      <c r="X35" s="159">
        <v>8</v>
      </c>
      <c r="Y35" s="148">
        <v>363.602</v>
      </c>
      <c r="Z35" s="148">
        <v>373.266</v>
      </c>
      <c r="AA35" s="148">
        <v>403.474</v>
      </c>
      <c r="AB35" s="148">
        <f t="shared" si="8"/>
        <v>108.09288818161846</v>
      </c>
    </row>
    <row r="36" spans="1:28" s="149" customFormat="1" ht="11.25" customHeight="1">
      <c r="A36" s="143" t="s">
        <v>156</v>
      </c>
      <c r="B36" s="145"/>
      <c r="C36" s="145"/>
      <c r="D36" s="158">
        <v>6</v>
      </c>
      <c r="E36" s="151">
        <v>14.725</v>
      </c>
      <c r="F36" s="151">
        <v>13.902</v>
      </c>
      <c r="G36" s="151">
        <v>14.213</v>
      </c>
      <c r="H36" s="151">
        <f>IF(AND(F36&gt;0,G36&gt;0),G36*100/F36,"")</f>
        <v>102.23708818874982</v>
      </c>
      <c r="I36" s="147"/>
      <c r="J36" s="159">
        <v>6</v>
      </c>
      <c r="K36" s="148">
        <v>448.841</v>
      </c>
      <c r="L36" s="148">
        <v>419.692</v>
      </c>
      <c r="M36" s="148">
        <v>366.78</v>
      </c>
      <c r="N36" s="147">
        <f>IF(AND(L36&gt;0,M36&gt;0),M36*100/L36,"")</f>
        <v>87.39265937878254</v>
      </c>
      <c r="O36" s="143" t="s">
        <v>214</v>
      </c>
      <c r="P36" s="145"/>
      <c r="Q36" s="145"/>
      <c r="R36" s="158">
        <v>0</v>
      </c>
      <c r="S36" s="151">
        <v>0</v>
      </c>
      <c r="T36" s="151">
        <v>0</v>
      </c>
      <c r="U36" s="151">
        <v>0</v>
      </c>
      <c r="V36" s="151">
        <f t="shared" si="9"/>
      </c>
      <c r="W36" s="147"/>
      <c r="X36" s="159">
        <v>10</v>
      </c>
      <c r="Y36" s="148">
        <v>28.910000000000004</v>
      </c>
      <c r="Z36" s="148">
        <v>24.274448000000007</v>
      </c>
      <c r="AA36" s="148">
        <v>28.812905</v>
      </c>
      <c r="AB36" s="148">
        <f t="shared" si="8"/>
        <v>118.69643750498463</v>
      </c>
    </row>
    <row r="37" spans="1:28" s="149" customFormat="1" ht="11.25" customHeight="1">
      <c r="A37" s="143" t="s">
        <v>157</v>
      </c>
      <c r="B37" s="145"/>
      <c r="C37" s="145"/>
      <c r="D37" s="158">
        <v>9</v>
      </c>
      <c r="E37" s="151">
        <v>33.547</v>
      </c>
      <c r="F37" s="151">
        <v>33.837</v>
      </c>
      <c r="G37" s="151">
        <v>33.17</v>
      </c>
      <c r="H37" s="151">
        <f>IF(AND(F37&gt;0,G37&gt;0),G37*100/F37,"")</f>
        <v>98.02878505777699</v>
      </c>
      <c r="I37" s="147"/>
      <c r="J37" s="159">
        <v>9</v>
      </c>
      <c r="K37" s="148">
        <v>1035.787</v>
      </c>
      <c r="L37" s="148">
        <v>977.9883990000001</v>
      </c>
      <c r="M37" s="148">
        <v>943.2111500000001</v>
      </c>
      <c r="N37" s="147">
        <f>IF(AND(L37&gt;0,M37&gt;0),M37*100/L37,"")</f>
        <v>96.44400188841095</v>
      </c>
      <c r="O37" s="143" t="s">
        <v>215</v>
      </c>
      <c r="P37" s="145"/>
      <c r="Q37" s="145"/>
      <c r="R37" s="158">
        <v>0</v>
      </c>
      <c r="S37" s="151">
        <v>0</v>
      </c>
      <c r="T37" s="151">
        <v>0</v>
      </c>
      <c r="U37" s="151">
        <v>0</v>
      </c>
      <c r="V37" s="151">
        <f t="shared" si="9"/>
      </c>
      <c r="W37" s="147"/>
      <c r="X37" s="159">
        <v>9</v>
      </c>
      <c r="Y37" s="148">
        <v>20.893</v>
      </c>
      <c r="Z37" s="148">
        <v>21.362</v>
      </c>
      <c r="AA37" s="148">
        <v>31.247000000000003</v>
      </c>
      <c r="AB37" s="148">
        <f t="shared" si="8"/>
        <v>146.2737571388447</v>
      </c>
    </row>
    <row r="38" spans="1:28" s="149" customFormat="1" ht="11.25" customHeight="1">
      <c r="A38" s="143" t="s">
        <v>158</v>
      </c>
      <c r="B38" s="145"/>
      <c r="C38" s="145"/>
      <c r="D38" s="158">
        <v>8</v>
      </c>
      <c r="E38" s="151">
        <v>23.388</v>
      </c>
      <c r="F38" s="151">
        <v>20.049</v>
      </c>
      <c r="G38" s="151">
        <v>21.56</v>
      </c>
      <c r="H38" s="151">
        <f>IF(AND(F38&gt;0,G38&gt;0),G38*100/F38,"")</f>
        <v>107.53653548805427</v>
      </c>
      <c r="I38" s="147"/>
      <c r="J38" s="159">
        <v>10</v>
      </c>
      <c r="K38" s="148">
        <v>949.5199999999999</v>
      </c>
      <c r="L38" s="148">
        <v>743.0740000000001</v>
      </c>
      <c r="M38" s="148">
        <v>790.7265000000001</v>
      </c>
      <c r="N38" s="147">
        <f>IF(AND(L38&gt;0,M38&gt;0),M38*100/L38,"")</f>
        <v>106.41288754552036</v>
      </c>
      <c r="O38" s="143" t="s">
        <v>216</v>
      </c>
      <c r="P38" s="145"/>
      <c r="Q38" s="145"/>
      <c r="R38" s="158">
        <v>0</v>
      </c>
      <c r="S38" s="151">
        <v>0</v>
      </c>
      <c r="T38" s="151">
        <v>0</v>
      </c>
      <c r="U38" s="151">
        <v>0</v>
      </c>
      <c r="V38" s="151">
        <f t="shared" si="9"/>
      </c>
      <c r="W38" s="147"/>
      <c r="X38" s="159">
        <v>3</v>
      </c>
      <c r="Y38" s="148">
        <v>79.886</v>
      </c>
      <c r="Z38" s="148">
        <v>83.64849999999998</v>
      </c>
      <c r="AA38" s="148">
        <v>0</v>
      </c>
      <c r="AB38" s="148">
        <f t="shared" si="8"/>
      </c>
    </row>
    <row r="39" spans="1:28" s="149" customFormat="1" ht="11.25" customHeight="1">
      <c r="A39" s="143" t="s">
        <v>159</v>
      </c>
      <c r="B39" s="145"/>
      <c r="C39" s="145"/>
      <c r="D39" s="158">
        <v>7</v>
      </c>
      <c r="E39" s="151">
        <v>76.128</v>
      </c>
      <c r="F39" s="151">
        <v>72.057</v>
      </c>
      <c r="G39" s="151">
        <v>73.252</v>
      </c>
      <c r="H39" s="151">
        <f>IF(AND(F39&gt;0,G39&gt;0),G39*100/F39,"")</f>
        <v>101.65840931484796</v>
      </c>
      <c r="I39" s="147"/>
      <c r="J39" s="159">
        <v>10</v>
      </c>
      <c r="K39" s="148">
        <v>2544.0090000000005</v>
      </c>
      <c r="L39" s="148">
        <v>2244.793399</v>
      </c>
      <c r="M39" s="148">
        <v>2206.2331499999996</v>
      </c>
      <c r="N39" s="147">
        <f>IF(AND(L39&gt;0,M39&gt;0),M39*100/L39,"")</f>
        <v>98.28223617295123</v>
      </c>
      <c r="O39" s="143" t="s">
        <v>217</v>
      </c>
      <c r="P39" s="145"/>
      <c r="Q39" s="145"/>
      <c r="R39" s="158">
        <v>0</v>
      </c>
      <c r="S39" s="151">
        <v>0</v>
      </c>
      <c r="T39" s="151">
        <v>0</v>
      </c>
      <c r="U39" s="151">
        <v>0</v>
      </c>
      <c r="V39" s="151">
        <f t="shared" si="9"/>
      </c>
      <c r="W39" s="147"/>
      <c r="X39" s="159">
        <v>10</v>
      </c>
      <c r="Y39" s="148">
        <v>642.5730000000001</v>
      </c>
      <c r="Z39" s="148">
        <v>610.275798</v>
      </c>
      <c r="AA39" s="148">
        <v>536.14876</v>
      </c>
      <c r="AB39" s="148">
        <f t="shared" si="8"/>
        <v>87.85351832025297</v>
      </c>
    </row>
    <row r="40" spans="1:28" s="149" customFormat="1" ht="11.25" customHeight="1">
      <c r="A40" s="143"/>
      <c r="B40" s="145"/>
      <c r="C40" s="145"/>
      <c r="D40" s="158"/>
      <c r="E40" s="151"/>
      <c r="F40" s="151"/>
      <c r="G40" s="151"/>
      <c r="H40" s="151"/>
      <c r="I40" s="147"/>
      <c r="J40" s="159"/>
      <c r="K40" s="148"/>
      <c r="L40" s="148"/>
      <c r="M40" s="148"/>
      <c r="N40" s="147"/>
      <c r="O40" s="143" t="s">
        <v>294</v>
      </c>
      <c r="P40" s="145"/>
      <c r="Q40" s="145"/>
      <c r="R40" s="158">
        <v>0</v>
      </c>
      <c r="S40" s="151">
        <v>0</v>
      </c>
      <c r="T40" s="151">
        <v>0</v>
      </c>
      <c r="U40" s="151">
        <v>0</v>
      </c>
      <c r="V40" s="151">
        <f t="shared" si="9"/>
      </c>
      <c r="W40" s="147"/>
      <c r="X40" s="159">
        <v>9</v>
      </c>
      <c r="Y40" s="148">
        <v>15.45</v>
      </c>
      <c r="Z40" s="148">
        <v>15.375643</v>
      </c>
      <c r="AA40" s="148">
        <v>13.324745000000002</v>
      </c>
      <c r="AB40" s="148">
        <f t="shared" si="8"/>
        <v>86.66138385236964</v>
      </c>
    </row>
    <row r="41" spans="1:28" s="149" customFormat="1" ht="11.25" customHeight="1">
      <c r="A41" s="143" t="s">
        <v>132</v>
      </c>
      <c r="B41" s="145"/>
      <c r="C41" s="145"/>
      <c r="D41" s="158"/>
      <c r="E41" s="151"/>
      <c r="F41" s="151"/>
      <c r="G41" s="151"/>
      <c r="H41" s="151"/>
      <c r="I41" s="147"/>
      <c r="J41" s="159"/>
      <c r="K41" s="148"/>
      <c r="L41" s="148"/>
      <c r="M41" s="148"/>
      <c r="N41" s="147"/>
      <c r="O41" s="143" t="s">
        <v>218</v>
      </c>
      <c r="P41" s="145"/>
      <c r="Q41" s="145"/>
      <c r="R41" s="158">
        <v>0</v>
      </c>
      <c r="S41" s="151">
        <v>0</v>
      </c>
      <c r="T41" s="151">
        <v>0</v>
      </c>
      <c r="U41" s="151">
        <v>0</v>
      </c>
      <c r="V41" s="151">
        <f t="shared" si="9"/>
      </c>
      <c r="W41" s="147"/>
      <c r="X41" s="159">
        <v>9</v>
      </c>
      <c r="Y41" s="148">
        <v>161.359</v>
      </c>
      <c r="Z41" s="148">
        <v>163.276</v>
      </c>
      <c r="AA41" s="148">
        <v>157.87099999999998</v>
      </c>
      <c r="AB41" s="148">
        <f t="shared" si="8"/>
        <v>96.68965432764152</v>
      </c>
    </row>
    <row r="42" spans="1:28" s="149" customFormat="1" ht="11.25" customHeight="1">
      <c r="A42" s="143" t="s">
        <v>133</v>
      </c>
      <c r="B42" s="145"/>
      <c r="C42" s="145"/>
      <c r="D42" s="158">
        <v>9</v>
      </c>
      <c r="E42" s="151">
        <v>8.636</v>
      </c>
      <c r="F42" s="151">
        <v>8.745</v>
      </c>
      <c r="G42" s="151">
        <v>7.241</v>
      </c>
      <c r="H42" s="151">
        <f aca="true" t="shared" si="10" ref="H42:H49">IF(AND(F42&gt;0,G42&gt;0),G42*100/F42,"")</f>
        <v>82.80160091480846</v>
      </c>
      <c r="I42" s="147"/>
      <c r="J42" s="159">
        <v>9</v>
      </c>
      <c r="K42" s="148">
        <v>752.787</v>
      </c>
      <c r="L42" s="148">
        <v>683.0060000000001</v>
      </c>
      <c r="M42" s="148">
        <v>654.914</v>
      </c>
      <c r="N42" s="147">
        <f aca="true" t="shared" si="11" ref="N42:N49">IF(AND(L42&gt;0,M42&gt;0),M42*100/L42,"")</f>
        <v>95.88700538501857</v>
      </c>
      <c r="O42" s="143" t="s">
        <v>219</v>
      </c>
      <c r="P42" s="145"/>
      <c r="Q42" s="145"/>
      <c r="R42" s="158">
        <v>0</v>
      </c>
      <c r="S42" s="151">
        <v>0</v>
      </c>
      <c r="T42" s="151">
        <v>0</v>
      </c>
      <c r="U42" s="151">
        <v>0</v>
      </c>
      <c r="V42" s="151">
        <f t="shared" si="9"/>
      </c>
      <c r="W42" s="147"/>
      <c r="X42" s="159">
        <v>6</v>
      </c>
      <c r="Y42" s="148">
        <v>14.307000000000002</v>
      </c>
      <c r="Z42" s="148">
        <v>16.76</v>
      </c>
      <c r="AA42" s="148">
        <v>18.941000000000003</v>
      </c>
      <c r="AB42" s="148">
        <f t="shared" si="8"/>
        <v>113.01312649164679</v>
      </c>
    </row>
    <row r="43" spans="1:28" s="149" customFormat="1" ht="11.25" customHeight="1">
      <c r="A43" s="143" t="s">
        <v>160</v>
      </c>
      <c r="B43" s="145"/>
      <c r="C43" s="145"/>
      <c r="D43" s="158">
        <v>9</v>
      </c>
      <c r="E43" s="151">
        <v>29.778</v>
      </c>
      <c r="F43" s="151">
        <v>28.801</v>
      </c>
      <c r="G43" s="151">
        <v>25.773</v>
      </c>
      <c r="H43" s="151">
        <f t="shared" si="10"/>
        <v>89.4864761640221</v>
      </c>
      <c r="I43" s="147"/>
      <c r="J43" s="159">
        <v>9</v>
      </c>
      <c r="K43" s="148">
        <v>2970.5260000000003</v>
      </c>
      <c r="L43" s="148">
        <v>2552.647</v>
      </c>
      <c r="M43" s="148">
        <v>2467.9530000000004</v>
      </c>
      <c r="N43" s="147">
        <f t="shared" si="11"/>
        <v>96.68211076580509</v>
      </c>
      <c r="O43" s="143" t="s">
        <v>295</v>
      </c>
      <c r="P43" s="145"/>
      <c r="Q43" s="145"/>
      <c r="R43" s="158">
        <v>0</v>
      </c>
      <c r="S43" s="151">
        <v>0</v>
      </c>
      <c r="T43" s="151">
        <v>0</v>
      </c>
      <c r="U43" s="151">
        <v>0</v>
      </c>
      <c r="V43" s="151">
        <f t="shared" si="9"/>
      </c>
      <c r="W43" s="147"/>
      <c r="X43" s="159">
        <v>10</v>
      </c>
      <c r="Y43" s="148">
        <v>195.699</v>
      </c>
      <c r="Z43" s="148">
        <v>219.16646500000002</v>
      </c>
      <c r="AA43" s="148">
        <v>191.55430058377618</v>
      </c>
      <c r="AB43" s="148">
        <f t="shared" si="8"/>
        <v>87.4012822097469</v>
      </c>
    </row>
    <row r="44" spans="1:28" s="149" customFormat="1" ht="11.25" customHeight="1">
      <c r="A44" s="143" t="s">
        <v>285</v>
      </c>
      <c r="B44" s="145"/>
      <c r="C44" s="145"/>
      <c r="D44" s="158">
        <v>9</v>
      </c>
      <c r="E44" s="151">
        <f>SUM(E42:E43)</f>
        <v>38.414</v>
      </c>
      <c r="F44" s="151">
        <f>SUM(F42:F43)</f>
        <v>37.546</v>
      </c>
      <c r="G44" s="151">
        <f>SUM(G42:G43)</f>
        <v>33.013999999999996</v>
      </c>
      <c r="H44" s="151">
        <f t="shared" si="10"/>
        <v>87.92947317956639</v>
      </c>
      <c r="I44" s="147"/>
      <c r="J44" s="159">
        <v>9</v>
      </c>
      <c r="K44" s="148">
        <f>SUM(K42:K43)</f>
        <v>3723.313</v>
      </c>
      <c r="L44" s="148">
        <f>SUM(L42:L43)</f>
        <v>3235.6530000000002</v>
      </c>
      <c r="M44" s="148">
        <f>SUM(M42:M43)</f>
        <v>3122.867</v>
      </c>
      <c r="N44" s="147">
        <f t="shared" si="11"/>
        <v>96.51427393481316</v>
      </c>
      <c r="O44" s="143" t="s">
        <v>296</v>
      </c>
      <c r="P44" s="145"/>
      <c r="Q44" s="145"/>
      <c r="R44" s="158">
        <v>0</v>
      </c>
      <c r="S44" s="151">
        <v>0</v>
      </c>
      <c r="T44" s="151">
        <v>0</v>
      </c>
      <c r="U44" s="151">
        <v>0</v>
      </c>
      <c r="V44" s="151">
        <f t="shared" si="9"/>
      </c>
      <c r="W44" s="147"/>
      <c r="X44" s="159">
        <v>10</v>
      </c>
      <c r="Y44" s="148">
        <v>13.544</v>
      </c>
      <c r="Z44" s="148">
        <v>13.594999999999999</v>
      </c>
      <c r="AA44" s="148">
        <v>12.222999999999999</v>
      </c>
      <c r="AB44" s="148">
        <f t="shared" si="8"/>
        <v>89.90805443177639</v>
      </c>
    </row>
    <row r="45" spans="1:28" s="149" customFormat="1" ht="11.25" customHeight="1">
      <c r="A45" s="143" t="s">
        <v>161</v>
      </c>
      <c r="B45" s="145"/>
      <c r="C45" s="145"/>
      <c r="D45" s="158">
        <v>7</v>
      </c>
      <c r="E45" s="151">
        <v>74.265</v>
      </c>
      <c r="F45" s="151">
        <v>63.269</v>
      </c>
      <c r="G45" s="151">
        <v>60.832</v>
      </c>
      <c r="H45" s="151">
        <f t="shared" si="10"/>
        <v>96.1481926377847</v>
      </c>
      <c r="I45" s="147"/>
      <c r="J45" s="159">
        <v>10</v>
      </c>
      <c r="K45" s="148">
        <v>224.734</v>
      </c>
      <c r="L45" s="148">
        <v>160.009</v>
      </c>
      <c r="M45" s="148">
        <v>181.60899999999998</v>
      </c>
      <c r="N45" s="147">
        <f t="shared" si="11"/>
        <v>113.49924066771244</v>
      </c>
      <c r="O45" s="143"/>
      <c r="P45" s="145"/>
      <c r="Q45" s="145"/>
      <c r="R45" s="158"/>
      <c r="S45" s="151"/>
      <c r="T45" s="151"/>
      <c r="U45" s="151"/>
      <c r="V45" s="151"/>
      <c r="W45" s="147"/>
      <c r="X45" s="159"/>
      <c r="Y45" s="148"/>
      <c r="Z45" s="148"/>
      <c r="AA45" s="148"/>
      <c r="AB45" s="148"/>
    </row>
    <row r="46" spans="1:28" s="149" customFormat="1" ht="11.25" customHeight="1">
      <c r="A46" s="143" t="s">
        <v>162</v>
      </c>
      <c r="B46" s="145"/>
      <c r="C46" s="145"/>
      <c r="D46" s="158">
        <v>6</v>
      </c>
      <c r="E46" s="151">
        <v>783.425</v>
      </c>
      <c r="F46" s="151">
        <v>738.025</v>
      </c>
      <c r="G46" s="151">
        <v>712.9945</v>
      </c>
      <c r="H46" s="151">
        <f t="shared" si="10"/>
        <v>96.60844822329867</v>
      </c>
      <c r="I46" s="147"/>
      <c r="J46" s="159">
        <v>10</v>
      </c>
      <c r="K46" s="148">
        <v>952.986</v>
      </c>
      <c r="L46" s="148">
        <v>745.4465</v>
      </c>
      <c r="M46" s="148">
        <v>709.6735526413581</v>
      </c>
      <c r="N46" s="147">
        <f t="shared" si="11"/>
        <v>95.201138195881</v>
      </c>
      <c r="O46" s="143" t="s">
        <v>220</v>
      </c>
      <c r="P46" s="145"/>
      <c r="Q46" s="145"/>
      <c r="R46" s="158"/>
      <c r="S46" s="151"/>
      <c r="T46" s="151"/>
      <c r="U46" s="151"/>
      <c r="V46" s="151"/>
      <c r="W46" s="147"/>
      <c r="X46" s="159"/>
      <c r="Y46" s="148"/>
      <c r="Z46" s="148"/>
      <c r="AA46" s="148"/>
      <c r="AB46" s="148"/>
    </row>
    <row r="47" spans="1:28" s="149" customFormat="1" ht="11.25" customHeight="1">
      <c r="A47" s="143" t="s">
        <v>163</v>
      </c>
      <c r="B47" s="145"/>
      <c r="C47" s="145"/>
      <c r="D47" s="158">
        <v>9</v>
      </c>
      <c r="E47" s="151">
        <v>0.805</v>
      </c>
      <c r="F47" s="151">
        <v>1.429</v>
      </c>
      <c r="G47" s="151">
        <v>1.072008</v>
      </c>
      <c r="H47" s="151">
        <f t="shared" si="10"/>
        <v>75.01805458362492</v>
      </c>
      <c r="I47" s="147"/>
      <c r="J47" s="159">
        <v>9</v>
      </c>
      <c r="K47" s="148">
        <v>2.65</v>
      </c>
      <c r="L47" s="148">
        <v>4.165</v>
      </c>
      <c r="M47" s="148">
        <v>3.2445</v>
      </c>
      <c r="N47" s="147">
        <f t="shared" si="11"/>
        <v>77.89915966386555</v>
      </c>
      <c r="O47" s="143" t="s">
        <v>221</v>
      </c>
      <c r="P47" s="145"/>
      <c r="Q47" s="145"/>
      <c r="R47" s="158">
        <v>0</v>
      </c>
      <c r="S47" s="151">
        <v>0</v>
      </c>
      <c r="T47" s="151">
        <v>0</v>
      </c>
      <c r="U47" s="151">
        <v>0</v>
      </c>
      <c r="V47" s="151">
        <f>IF(AND(T47&gt;0,U47&gt;0),U47*100/T47,"")</f>
      </c>
      <c r="W47" s="147"/>
      <c r="X47" s="159">
        <v>10</v>
      </c>
      <c r="Y47" s="148">
        <v>232.9652</v>
      </c>
      <c r="Z47" s="148">
        <v>280.42621</v>
      </c>
      <c r="AA47" s="148">
        <v>300.16852000000006</v>
      </c>
      <c r="AB47" s="148">
        <f>IF(AND(Z47&gt;0,AA47&gt;0),AA47*100/Z47,"")</f>
        <v>107.0401086974003</v>
      </c>
    </row>
    <row r="48" spans="1:28" s="149" customFormat="1" ht="11.25" customHeight="1">
      <c r="A48" s="143" t="s">
        <v>164</v>
      </c>
      <c r="B48" s="145"/>
      <c r="C48" s="145"/>
      <c r="D48" s="158">
        <v>7</v>
      </c>
      <c r="E48" s="151">
        <v>43.244</v>
      </c>
      <c r="F48" s="151">
        <v>68.813</v>
      </c>
      <c r="G48" s="151">
        <v>89.79</v>
      </c>
      <c r="H48" s="151">
        <f t="shared" si="10"/>
        <v>130.4840655108773</v>
      </c>
      <c r="I48" s="147"/>
      <c r="J48" s="159">
        <v>7</v>
      </c>
      <c r="K48" s="148">
        <v>104.36099999999999</v>
      </c>
      <c r="L48" s="148">
        <v>144.632</v>
      </c>
      <c r="M48" s="148">
        <v>231.564</v>
      </c>
      <c r="N48" s="147">
        <f t="shared" si="11"/>
        <v>160.10564743625199</v>
      </c>
      <c r="O48" s="143" t="s">
        <v>222</v>
      </c>
      <c r="P48" s="145"/>
      <c r="Q48" s="145"/>
      <c r="R48" s="158">
        <v>0</v>
      </c>
      <c r="S48" s="151">
        <v>0</v>
      </c>
      <c r="T48" s="151">
        <v>0</v>
      </c>
      <c r="U48" s="151">
        <v>0</v>
      </c>
      <c r="V48" s="151">
        <f>IF(AND(T48&gt;0,U48&gt;0),U48*100/T48,"")</f>
      </c>
      <c r="W48" s="147"/>
      <c r="X48" s="159">
        <v>10</v>
      </c>
      <c r="Y48" s="148">
        <v>5911.603640537239</v>
      </c>
      <c r="Z48" s="148">
        <v>5720.082484296172</v>
      </c>
      <c r="AA48" s="148">
        <v>5679.411744585919</v>
      </c>
      <c r="AB48" s="148">
        <f>IF(AND(Z48&gt;0,AA48&gt;0),AA48*100/Z48,"")</f>
        <v>99.28898333508461</v>
      </c>
    </row>
    <row r="49" spans="1:28" s="149" customFormat="1" ht="11.25" customHeight="1">
      <c r="A49" s="143" t="s">
        <v>165</v>
      </c>
      <c r="B49" s="145"/>
      <c r="C49" s="145"/>
      <c r="D49" s="158">
        <v>10</v>
      </c>
      <c r="E49" s="151">
        <v>10.21504</v>
      </c>
      <c r="F49" s="151">
        <v>9</v>
      </c>
      <c r="G49" s="151">
        <v>8.95668</v>
      </c>
      <c r="H49" s="151">
        <f t="shared" si="10"/>
        <v>99.51866666666666</v>
      </c>
      <c r="I49" s="147"/>
      <c r="J49" s="159">
        <v>9</v>
      </c>
      <c r="K49" s="148">
        <v>33.556999999999995</v>
      </c>
      <c r="L49" s="148">
        <v>28.709256</v>
      </c>
      <c r="M49" s="148">
        <v>28.847097163636363</v>
      </c>
      <c r="N49" s="147">
        <f t="shared" si="11"/>
        <v>100.48012795467902</v>
      </c>
      <c r="O49" s="143" t="s">
        <v>297</v>
      </c>
      <c r="P49" s="145"/>
      <c r="Q49" s="145"/>
      <c r="R49" s="158">
        <v>0</v>
      </c>
      <c r="S49" s="151">
        <v>0</v>
      </c>
      <c r="T49" s="151">
        <v>0</v>
      </c>
      <c r="U49" s="151">
        <v>0</v>
      </c>
      <c r="V49" s="151">
        <f>IF(AND(T49&gt;0,U49&gt;0),U49*100/T49,"")</f>
      </c>
      <c r="W49" s="147"/>
      <c r="X49" s="159">
        <v>10</v>
      </c>
      <c r="Y49" s="148">
        <v>44415.16185122008</v>
      </c>
      <c r="Z49" s="148">
        <v>43259.14829595985</v>
      </c>
      <c r="AA49" s="148"/>
      <c r="AB49" s="148">
        <f>IF(AND(Z49&gt;0,AA49&gt;0),AA49*100/Z49,"")</f>
      </c>
    </row>
    <row r="50" spans="1:28" s="149" customFormat="1" ht="11.25" customHeight="1">
      <c r="A50" s="143"/>
      <c r="B50" s="145"/>
      <c r="C50" s="145"/>
      <c r="D50" s="158"/>
      <c r="E50" s="151"/>
      <c r="F50" s="151"/>
      <c r="G50" s="151"/>
      <c r="H50" s="151"/>
      <c r="I50" s="147"/>
      <c r="J50" s="159"/>
      <c r="K50" s="148"/>
      <c r="L50" s="148"/>
      <c r="M50" s="148"/>
      <c r="N50" s="147"/>
      <c r="O50" s="143" t="s">
        <v>298</v>
      </c>
      <c r="P50" s="145"/>
      <c r="Q50" s="145"/>
      <c r="R50" s="158">
        <v>0</v>
      </c>
      <c r="S50" s="151">
        <v>0</v>
      </c>
      <c r="T50" s="151">
        <v>0</v>
      </c>
      <c r="U50" s="151">
        <v>0</v>
      </c>
      <c r="V50" s="151">
        <f>IF(AND(T50&gt;0,U50&gt;0),U50*100/T50,"")</f>
      </c>
      <c r="W50" s="147"/>
      <c r="X50" s="159">
        <v>10</v>
      </c>
      <c r="Y50" s="148">
        <v>1.021</v>
      </c>
      <c r="Z50" s="148">
        <v>1.297</v>
      </c>
      <c r="AA50" s="148">
        <v>1.2109999999999999</v>
      </c>
      <c r="AB50" s="148">
        <f>IF(AND(Z50&gt;0,AA50&gt;0),AA50*100/Z50,"")</f>
        <v>93.3693138010794</v>
      </c>
    </row>
    <row r="51" spans="1:28" s="149" customFormat="1" ht="11.25" customHeight="1">
      <c r="A51" s="143" t="s">
        <v>166</v>
      </c>
      <c r="B51" s="145"/>
      <c r="C51" s="145"/>
      <c r="D51" s="158"/>
      <c r="E51" s="151"/>
      <c r="F51" s="151"/>
      <c r="G51" s="151"/>
      <c r="H51" s="151"/>
      <c r="I51" s="147"/>
      <c r="J51" s="159"/>
      <c r="K51" s="148"/>
      <c r="L51" s="148"/>
      <c r="M51" s="148"/>
      <c r="N51" s="147"/>
      <c r="O51" s="143"/>
      <c r="P51" s="145"/>
      <c r="Q51" s="145"/>
      <c r="R51" s="158"/>
      <c r="S51" s="151"/>
      <c r="T51" s="151"/>
      <c r="U51" s="151"/>
      <c r="V51" s="151"/>
      <c r="W51" s="147"/>
      <c r="X51" s="159"/>
      <c r="Y51" s="148"/>
      <c r="Z51" s="148"/>
      <c r="AA51" s="148"/>
      <c r="AB51" s="148"/>
    </row>
    <row r="52" spans="1:28" s="149" customFormat="1" ht="11.25" customHeight="1">
      <c r="A52" s="143" t="s">
        <v>167</v>
      </c>
      <c r="B52" s="145"/>
      <c r="C52" s="145"/>
      <c r="D52" s="158">
        <v>8</v>
      </c>
      <c r="E52" s="151">
        <v>110.196</v>
      </c>
      <c r="F52" s="151">
        <v>108.117</v>
      </c>
      <c r="G52" s="151">
        <v>107.461</v>
      </c>
      <c r="H52" s="151">
        <f>IF(AND(F52&gt;0,G52&gt;0),G52*100/F52,"")</f>
        <v>99.39324990519529</v>
      </c>
      <c r="I52" s="147"/>
      <c r="J52" s="159">
        <v>8</v>
      </c>
      <c r="K52" s="148">
        <v>5000.7</v>
      </c>
      <c r="L52" s="148">
        <v>4747.812</v>
      </c>
      <c r="M52" s="148">
        <v>4299.9799</v>
      </c>
      <c r="N52" s="147">
        <f>IF(AND(L52&gt;0,M52&gt;0),M52*100/L52,"")</f>
        <v>90.56761093320462</v>
      </c>
      <c r="O52" s="143" t="s">
        <v>223</v>
      </c>
      <c r="P52" s="145"/>
      <c r="Q52" s="145"/>
      <c r="R52" s="158"/>
      <c r="S52" s="151"/>
      <c r="T52" s="151"/>
      <c r="U52" s="151"/>
      <c r="V52" s="151"/>
      <c r="W52" s="147"/>
      <c r="X52" s="159"/>
      <c r="Y52" s="148"/>
      <c r="Z52" s="148"/>
      <c r="AA52" s="148"/>
      <c r="AB52" s="148"/>
    </row>
    <row r="53" spans="1:28" s="149" customFormat="1" ht="11.25" customHeight="1">
      <c r="A53" s="143" t="s">
        <v>168</v>
      </c>
      <c r="B53" s="145"/>
      <c r="C53" s="145"/>
      <c r="D53" s="158">
        <v>8</v>
      </c>
      <c r="E53" s="151">
        <v>247.639</v>
      </c>
      <c r="F53" s="151">
        <v>256.944</v>
      </c>
      <c r="G53" s="151">
        <v>262.0186435</v>
      </c>
      <c r="H53" s="151">
        <f>IF(AND(F53&gt;0,G53&gt;0),G53*100/F53,"")</f>
        <v>101.97499980540506</v>
      </c>
      <c r="I53" s="147"/>
      <c r="J53" s="159">
        <v>8</v>
      </c>
      <c r="K53" s="148">
        <v>10126.971000000003</v>
      </c>
      <c r="L53" s="148">
        <v>9862.246764909247</v>
      </c>
      <c r="M53" s="148">
        <v>11050.024201239892</v>
      </c>
      <c r="N53" s="147">
        <f>IF(AND(L53&gt;0,M53&gt;0),M53*100/L53,"")</f>
        <v>112.04367995086945</v>
      </c>
      <c r="O53" s="143" t="s">
        <v>224</v>
      </c>
      <c r="P53" s="145"/>
      <c r="Q53" s="145"/>
      <c r="R53" s="158">
        <v>0</v>
      </c>
      <c r="S53" s="151">
        <v>0</v>
      </c>
      <c r="T53" s="151">
        <v>0</v>
      </c>
      <c r="U53" s="151">
        <v>0</v>
      </c>
      <c r="V53" s="151">
        <f>IF(AND(T53&gt;0,U53&gt;0),U53*100/T53,"")</f>
      </c>
      <c r="W53" s="147"/>
      <c r="X53" s="159">
        <v>10</v>
      </c>
      <c r="Y53" s="148">
        <v>553.9638</v>
      </c>
      <c r="Z53" s="148">
        <v>602.3618</v>
      </c>
      <c r="AA53" s="148">
        <v>491.22730000000007</v>
      </c>
      <c r="AB53" s="148">
        <f>IF(AND(Z53&gt;0,AA53&gt;0),AA53*100/Z53,"")</f>
        <v>81.550207865107</v>
      </c>
    </row>
    <row r="54" spans="1:28" s="149" customFormat="1" ht="11.25" customHeight="1">
      <c r="A54" s="143" t="s">
        <v>169</v>
      </c>
      <c r="B54" s="145"/>
      <c r="C54" s="145"/>
      <c r="D54" s="158">
        <v>8</v>
      </c>
      <c r="E54" s="151">
        <v>113.725</v>
      </c>
      <c r="F54" s="151">
        <v>131.505</v>
      </c>
      <c r="G54" s="151">
        <v>122.444</v>
      </c>
      <c r="H54" s="151">
        <f>IF(AND(F54&gt;0,G54&gt;0),G54*100/F54,"")</f>
        <v>93.10976768944147</v>
      </c>
      <c r="I54" s="147"/>
      <c r="J54" s="159">
        <v>8</v>
      </c>
      <c r="K54" s="148">
        <v>1290.5649999999998</v>
      </c>
      <c r="L54" s="148">
        <v>1492.0892050000002</v>
      </c>
      <c r="M54" s="148">
        <v>1681.6922132375696</v>
      </c>
      <c r="N54" s="147">
        <f>IF(AND(L54&gt;0,M54&gt;0),M54*100/L54,"")</f>
        <v>112.70721667325309</v>
      </c>
      <c r="O54" s="143" t="s">
        <v>225</v>
      </c>
      <c r="P54" s="145"/>
      <c r="Q54" s="145"/>
      <c r="R54" s="158">
        <v>0</v>
      </c>
      <c r="S54" s="151">
        <v>0</v>
      </c>
      <c r="T54" s="151">
        <v>0</v>
      </c>
      <c r="U54" s="151">
        <v>0</v>
      </c>
      <c r="V54" s="151">
        <f>IF(AND(T54&gt;0,U54&gt;0),U54*100/T54,"")</f>
      </c>
      <c r="W54" s="147"/>
      <c r="X54" s="159">
        <v>10</v>
      </c>
      <c r="Y54" s="148">
        <v>4060.0530000000003</v>
      </c>
      <c r="Z54" s="148">
        <v>6759.179398073837</v>
      </c>
      <c r="AA54" s="148">
        <v>6388.8155</v>
      </c>
      <c r="AB54" s="148">
        <f>IF(AND(Z54&gt;0,AA54&gt;0),AA54*100/Z54,"")</f>
        <v>94.5205789599344</v>
      </c>
    </row>
    <row r="55" spans="1:28" s="149" customFormat="1" ht="11.25" customHeight="1">
      <c r="A55" s="143"/>
      <c r="B55" s="145"/>
      <c r="C55" s="145"/>
      <c r="D55" s="158"/>
      <c r="E55" s="151"/>
      <c r="F55" s="151"/>
      <c r="G55" s="151"/>
      <c r="H55" s="151"/>
      <c r="I55" s="147"/>
      <c r="J55" s="159"/>
      <c r="K55" s="148"/>
      <c r="L55" s="148"/>
      <c r="M55" s="148"/>
      <c r="N55" s="147"/>
      <c r="O55" s="143" t="s">
        <v>226</v>
      </c>
      <c r="P55" s="145"/>
      <c r="Q55" s="145"/>
      <c r="R55" s="158">
        <v>0</v>
      </c>
      <c r="S55" s="151">
        <v>0</v>
      </c>
      <c r="T55" s="151">
        <v>0</v>
      </c>
      <c r="U55" s="151">
        <v>0</v>
      </c>
      <c r="V55" s="151">
        <f>IF(AND(T55&gt;0,U55&gt;0),U55*100/T55,"")</f>
      </c>
      <c r="W55" s="147"/>
      <c r="X55" s="159">
        <v>10</v>
      </c>
      <c r="Y55" s="148">
        <v>841.98959</v>
      </c>
      <c r="Z55" s="148">
        <v>1395.075523434992</v>
      </c>
      <c r="AA55" s="148">
        <v>1316.4314100000001</v>
      </c>
      <c r="AB55" s="148">
        <f>IF(AND(Z55&gt;0,AA55&gt;0),AA55*100/Z55,"")</f>
        <v>94.36273433847134</v>
      </c>
    </row>
    <row r="56" spans="1:14" s="149" customFormat="1" ht="11.25" customHeight="1">
      <c r="A56" s="143" t="s">
        <v>134</v>
      </c>
      <c r="B56" s="145"/>
      <c r="C56" s="145"/>
      <c r="D56" s="158"/>
      <c r="E56" s="151"/>
      <c r="F56" s="151"/>
      <c r="G56" s="151"/>
      <c r="H56" s="151"/>
      <c r="I56" s="147"/>
      <c r="J56" s="159"/>
      <c r="K56" s="148"/>
      <c r="L56" s="148"/>
      <c r="M56" s="148"/>
      <c r="N56" s="147"/>
    </row>
    <row r="57" spans="1:28" s="149" customFormat="1" ht="11.25" customHeight="1">
      <c r="A57" s="143" t="s">
        <v>170</v>
      </c>
      <c r="B57" s="145"/>
      <c r="C57" s="145"/>
      <c r="D57" s="158">
        <v>10</v>
      </c>
      <c r="E57" s="151">
        <v>3.675</v>
      </c>
      <c r="F57" s="151">
        <v>5.197</v>
      </c>
      <c r="G57" s="151">
        <v>5.316</v>
      </c>
      <c r="H57" s="151">
        <f aca="true" t="shared" si="12" ref="H57:H87">IF(AND(F57&gt;0,G57&gt;0),G57*100/F57,"")</f>
        <v>102.2897825668655</v>
      </c>
      <c r="I57" s="147"/>
      <c r="J57" s="159">
        <v>11</v>
      </c>
      <c r="K57" s="148">
        <v>124.60899999999998</v>
      </c>
      <c r="L57" s="148">
        <v>162.35078000000004</v>
      </c>
      <c r="M57" s="148">
        <v>0</v>
      </c>
      <c r="N57" s="147">
        <f aca="true" t="shared" si="13" ref="N57:N87">IF(AND(L57&gt;0,M57&gt;0),M57*100/L57,"")</f>
      </c>
      <c r="O57" s="127" t="s">
        <v>115</v>
      </c>
      <c r="P57" s="128"/>
      <c r="Q57" s="128"/>
      <c r="R57" s="128"/>
      <c r="S57" s="128"/>
      <c r="T57" s="128"/>
      <c r="U57" s="128"/>
      <c r="V57" s="128"/>
      <c r="W57" s="129"/>
      <c r="X57" s="129" t="s">
        <v>116</v>
      </c>
      <c r="Y57" s="129"/>
      <c r="Z57" s="129"/>
      <c r="AA57" s="129" t="s">
        <v>123</v>
      </c>
      <c r="AB57" s="129"/>
    </row>
    <row r="58" spans="1:28" s="149" customFormat="1" ht="11.25" customHeight="1" thickBot="1">
      <c r="A58" s="143" t="s">
        <v>171</v>
      </c>
      <c r="B58" s="145"/>
      <c r="C58" s="145"/>
      <c r="D58" s="158">
        <v>7</v>
      </c>
      <c r="E58" s="151">
        <v>10.112</v>
      </c>
      <c r="F58" s="151">
        <v>10.587</v>
      </c>
      <c r="G58" s="151">
        <v>11.644</v>
      </c>
      <c r="H58" s="151">
        <f t="shared" si="12"/>
        <v>109.98394257107775</v>
      </c>
      <c r="I58" s="147"/>
      <c r="J58" s="159">
        <v>7</v>
      </c>
      <c r="K58" s="148">
        <v>48.814</v>
      </c>
      <c r="L58" s="148">
        <v>52.918609000000004</v>
      </c>
      <c r="M58" s="148">
        <v>51.78890050000001</v>
      </c>
      <c r="N58" s="147">
        <f t="shared" si="13"/>
        <v>97.86519615434337</v>
      </c>
      <c r="O58" s="128"/>
      <c r="P58" s="128"/>
      <c r="Q58" s="128"/>
      <c r="R58" s="128"/>
      <c r="S58" s="128"/>
      <c r="T58" s="128"/>
      <c r="U58" s="128"/>
      <c r="V58" s="128"/>
      <c r="W58" s="129"/>
      <c r="X58" s="129"/>
      <c r="Y58" s="129"/>
      <c r="Z58" s="129"/>
      <c r="AA58" s="129"/>
      <c r="AB58" s="129"/>
    </row>
    <row r="59" spans="1:28" s="149" customFormat="1" ht="11.25" customHeight="1" thickBot="1">
      <c r="A59" s="143" t="s">
        <v>172</v>
      </c>
      <c r="B59" s="145"/>
      <c r="C59" s="145"/>
      <c r="D59" s="158">
        <v>8</v>
      </c>
      <c r="E59" s="151">
        <v>33.924</v>
      </c>
      <c r="F59" s="151">
        <v>34.534</v>
      </c>
      <c r="G59" s="151">
        <v>35.279300000000006</v>
      </c>
      <c r="H59" s="151">
        <f t="shared" si="12"/>
        <v>102.15816296982686</v>
      </c>
      <c r="I59" s="147"/>
      <c r="J59" s="159">
        <v>8</v>
      </c>
      <c r="K59" s="148">
        <v>904.889</v>
      </c>
      <c r="L59" s="148">
        <v>929.1879660000001</v>
      </c>
      <c r="M59" s="148">
        <v>918.5436269999998</v>
      </c>
      <c r="N59" s="147">
        <f t="shared" si="13"/>
        <v>98.85444717436211</v>
      </c>
      <c r="O59" s="130"/>
      <c r="P59" s="131"/>
      <c r="Q59" s="132"/>
      <c r="R59" s="252" t="s">
        <v>117</v>
      </c>
      <c r="S59" s="253"/>
      <c r="T59" s="253"/>
      <c r="U59" s="253"/>
      <c r="V59" s="254"/>
      <c r="W59" s="129"/>
      <c r="X59" s="252" t="s">
        <v>118</v>
      </c>
      <c r="Y59" s="253"/>
      <c r="Z59" s="253"/>
      <c r="AA59" s="253"/>
      <c r="AB59" s="254"/>
    </row>
    <row r="60" spans="1:28" s="149" customFormat="1" ht="11.25" customHeight="1">
      <c r="A60" s="143" t="s">
        <v>173</v>
      </c>
      <c r="B60" s="145"/>
      <c r="C60" s="145"/>
      <c r="D60" s="158">
        <v>9</v>
      </c>
      <c r="E60" s="151">
        <v>18.059</v>
      </c>
      <c r="F60" s="151">
        <v>19.809</v>
      </c>
      <c r="G60" s="151">
        <v>20.029</v>
      </c>
      <c r="H60" s="151">
        <f t="shared" si="12"/>
        <v>101.11060629007017</v>
      </c>
      <c r="I60" s="147"/>
      <c r="J60" s="159">
        <v>9</v>
      </c>
      <c r="K60" s="148">
        <v>918.32</v>
      </c>
      <c r="L60" s="148">
        <v>1035.220003</v>
      </c>
      <c r="M60" s="148">
        <v>1107.7800000000002</v>
      </c>
      <c r="N60" s="147">
        <f t="shared" si="13"/>
        <v>107.0091378441033</v>
      </c>
      <c r="O60" s="133" t="s">
        <v>119</v>
      </c>
      <c r="P60" s="134"/>
      <c r="Q60" s="132"/>
      <c r="R60" s="130"/>
      <c r="S60" s="135" t="s">
        <v>120</v>
      </c>
      <c r="T60" s="135" t="s">
        <v>120</v>
      </c>
      <c r="U60" s="135" t="s">
        <v>121</v>
      </c>
      <c r="V60" s="136">
        <f>U61</f>
        <v>2017</v>
      </c>
      <c r="W60" s="129"/>
      <c r="X60" s="130"/>
      <c r="Y60" s="135" t="s">
        <v>120</v>
      </c>
      <c r="Z60" s="135" t="s">
        <v>120</v>
      </c>
      <c r="AA60" s="135" t="s">
        <v>121</v>
      </c>
      <c r="AB60" s="136">
        <f>AA61</f>
        <v>2017</v>
      </c>
    </row>
    <row r="61" spans="1:28" s="149" customFormat="1" ht="11.25" customHeight="1" thickBot="1">
      <c r="A61" s="143" t="s">
        <v>174</v>
      </c>
      <c r="B61" s="145"/>
      <c r="C61" s="145"/>
      <c r="D61" s="158">
        <v>9</v>
      </c>
      <c r="E61" s="151">
        <v>23.8</v>
      </c>
      <c r="F61" s="151">
        <v>23.27</v>
      </c>
      <c r="G61" s="151">
        <v>21.47</v>
      </c>
      <c r="H61" s="151">
        <f t="shared" si="12"/>
        <v>92.26471852170177</v>
      </c>
      <c r="I61" s="147"/>
      <c r="J61" s="159">
        <v>9</v>
      </c>
      <c r="K61" s="148">
        <v>750.592</v>
      </c>
      <c r="L61" s="148">
        <v>736.2390160000001</v>
      </c>
      <c r="M61" s="148">
        <v>691.740497</v>
      </c>
      <c r="N61" s="147">
        <f t="shared" si="13"/>
        <v>93.95596836992404</v>
      </c>
      <c r="O61" s="137"/>
      <c r="P61" s="138"/>
      <c r="Q61" s="139"/>
      <c r="R61" s="140" t="s">
        <v>122</v>
      </c>
      <c r="S61" s="141">
        <f>U61-2</f>
        <v>2015</v>
      </c>
      <c r="T61" s="141">
        <f>U61-1</f>
        <v>2016</v>
      </c>
      <c r="U61" s="141">
        <v>2017</v>
      </c>
      <c r="V61" s="227" t="str">
        <f>CONCATENATE(T61,"=100")</f>
        <v>2016=100</v>
      </c>
      <c r="W61" s="142"/>
      <c r="X61" s="140" t="s">
        <v>122</v>
      </c>
      <c r="Y61" s="141">
        <f>AA61-2</f>
        <v>2015</v>
      </c>
      <c r="Z61" s="141">
        <f>AA61-1</f>
        <v>2016</v>
      </c>
      <c r="AA61" s="141">
        <v>2017</v>
      </c>
      <c r="AB61" s="227" t="str">
        <f>CONCATENATE(Z61,"=100")</f>
        <v>2016=100</v>
      </c>
    </row>
    <row r="62" spans="1:28" s="149" customFormat="1" ht="11.25" customHeight="1">
      <c r="A62" s="143" t="s">
        <v>135</v>
      </c>
      <c r="B62" s="145"/>
      <c r="C62" s="145"/>
      <c r="D62" s="158">
        <v>5</v>
      </c>
      <c r="E62" s="151">
        <v>11.609</v>
      </c>
      <c r="F62" s="151">
        <v>11.17</v>
      </c>
      <c r="G62" s="151">
        <v>11.296</v>
      </c>
      <c r="H62" s="151">
        <f t="shared" si="12"/>
        <v>101.12802148612354</v>
      </c>
      <c r="I62" s="147"/>
      <c r="J62" s="159">
        <v>5</v>
      </c>
      <c r="K62" s="148">
        <v>1060.4530000000002</v>
      </c>
      <c r="L62" s="148">
        <v>1038.271</v>
      </c>
      <c r="M62" s="148">
        <v>1084.508958</v>
      </c>
      <c r="N62" s="147">
        <f t="shared" si="13"/>
        <v>104.45336121301663</v>
      </c>
      <c r="O62" s="143"/>
      <c r="P62" s="143"/>
      <c r="Q62" s="143"/>
      <c r="R62" s="144"/>
      <c r="S62" s="145"/>
      <c r="T62" s="145"/>
      <c r="U62" s="145"/>
      <c r="V62" s="145">
        <f>IF(AND(T62&gt;0,U62&gt;0),U62*100/T62,"")</f>
      </c>
      <c r="W62" s="146"/>
      <c r="X62" s="146"/>
      <c r="Y62" s="147"/>
      <c r="Z62" s="147"/>
      <c r="AA62" s="147"/>
      <c r="AB62" s="148">
        <f>IF(AND(Z62&gt;0,AA62&gt;0),AA62*100/Z62,"")</f>
      </c>
    </row>
    <row r="63" spans="1:28" s="149" customFormat="1" ht="11.25" customHeight="1">
      <c r="A63" s="143" t="s">
        <v>175</v>
      </c>
      <c r="B63" s="145"/>
      <c r="C63" s="145"/>
      <c r="D63" s="158">
        <v>9</v>
      </c>
      <c r="E63" s="151">
        <v>38.138</v>
      </c>
      <c r="F63" s="151">
        <v>42.802</v>
      </c>
      <c r="G63" s="151">
        <v>45.914</v>
      </c>
      <c r="H63" s="151">
        <f t="shared" si="12"/>
        <v>107.27068828559415</v>
      </c>
      <c r="I63" s="147"/>
      <c r="J63" s="159">
        <v>9</v>
      </c>
      <c r="K63" s="148">
        <v>3300.096</v>
      </c>
      <c r="L63" s="148">
        <v>3412.601</v>
      </c>
      <c r="M63" s="148">
        <v>3550.2113590000004</v>
      </c>
      <c r="N63" s="147">
        <f t="shared" si="13"/>
        <v>104.03241864489873</v>
      </c>
      <c r="O63" s="143" t="s">
        <v>124</v>
      </c>
      <c r="P63" s="143"/>
      <c r="Q63" s="143"/>
      <c r="R63" s="158"/>
      <c r="S63" s="145"/>
      <c r="T63" s="145"/>
      <c r="U63" s="145"/>
      <c r="V63" s="145">
        <f aca="true" t="shared" si="14" ref="V63:V70">IF(AND(T63&gt;0,U63&gt;0),U63*100/T63,"")</f>
      </c>
      <c r="W63" s="146"/>
      <c r="X63" s="159"/>
      <c r="Y63" s="147"/>
      <c r="Z63" s="147"/>
      <c r="AA63" s="147"/>
      <c r="AB63" s="148">
        <f aca="true" t="shared" si="15" ref="AB63:AB70">IF(AND(Z63&gt;0,AA63&gt;0),AA63*100/Z63,"")</f>
      </c>
    </row>
    <row r="64" spans="1:28" s="149" customFormat="1" ht="11.25" customHeight="1">
      <c r="A64" s="143" t="s">
        <v>176</v>
      </c>
      <c r="B64" s="145"/>
      <c r="C64" s="145"/>
      <c r="D64" s="158">
        <v>9</v>
      </c>
      <c r="E64" s="151">
        <v>4.929</v>
      </c>
      <c r="F64" s="151">
        <v>4.584</v>
      </c>
      <c r="G64" s="151">
        <v>5.886</v>
      </c>
      <c r="H64" s="151">
        <f t="shared" si="12"/>
        <v>128.40314136125656</v>
      </c>
      <c r="I64" s="147"/>
      <c r="J64" s="159">
        <v>10</v>
      </c>
      <c r="K64" s="148">
        <v>504.058</v>
      </c>
      <c r="L64" s="148">
        <v>403.3</v>
      </c>
      <c r="M64" s="148">
        <v>526.7129349999999</v>
      </c>
      <c r="N64" s="147">
        <f t="shared" si="13"/>
        <v>130.60077733696997</v>
      </c>
      <c r="O64" s="143" t="s">
        <v>125</v>
      </c>
      <c r="P64" s="145"/>
      <c r="Q64" s="145"/>
      <c r="R64" s="158">
        <v>10</v>
      </c>
      <c r="S64" s="151">
        <v>1828.423</v>
      </c>
      <c r="T64" s="151">
        <v>1800.2456459999999</v>
      </c>
      <c r="U64" s="151">
        <v>1799.967646</v>
      </c>
      <c r="V64" s="151">
        <f t="shared" si="14"/>
        <v>99.9845576629713</v>
      </c>
      <c r="W64" s="147"/>
      <c r="X64" s="159">
        <v>9</v>
      </c>
      <c r="Y64" s="148">
        <v>5437.736</v>
      </c>
      <c r="Z64" s="148">
        <v>6913.0582581191275</v>
      </c>
      <c r="AA64" s="148">
        <v>0</v>
      </c>
      <c r="AB64" s="148">
        <f t="shared" si="15"/>
      </c>
    </row>
    <row r="65" spans="1:28" s="149" customFormat="1" ht="11.25" customHeight="1">
      <c r="A65" s="143" t="s">
        <v>177</v>
      </c>
      <c r="B65" s="145"/>
      <c r="C65" s="145"/>
      <c r="D65" s="158">
        <v>10</v>
      </c>
      <c r="E65" s="151">
        <v>54.676</v>
      </c>
      <c r="F65" s="151">
        <v>58.556</v>
      </c>
      <c r="G65" s="151">
        <v>63.096</v>
      </c>
      <c r="H65" s="151">
        <f t="shared" si="12"/>
        <v>107.75326183482478</v>
      </c>
      <c r="I65" s="147"/>
      <c r="J65" s="159">
        <v>10</v>
      </c>
      <c r="K65" s="148">
        <v>4864.607</v>
      </c>
      <c r="L65" s="148">
        <v>4854.172</v>
      </c>
      <c r="M65" s="148">
        <v>5161.433252</v>
      </c>
      <c r="N65" s="147">
        <f t="shared" si="13"/>
        <v>106.32983858009152</v>
      </c>
      <c r="O65" s="143" t="s">
        <v>126</v>
      </c>
      <c r="P65" s="145"/>
      <c r="Q65" s="145"/>
      <c r="R65" s="158">
        <v>10</v>
      </c>
      <c r="S65" s="151">
        <v>347.93</v>
      </c>
      <c r="T65" s="151">
        <v>448.795059</v>
      </c>
      <c r="U65" s="151"/>
      <c r="V65" s="151">
        <f t="shared" si="14"/>
      </c>
      <c r="W65" s="147"/>
      <c r="X65" s="159">
        <v>9</v>
      </c>
      <c r="Y65" s="148">
        <v>924.9559999999999</v>
      </c>
      <c r="Z65" s="148">
        <v>1029.891939468258</v>
      </c>
      <c r="AA65" s="148">
        <v>0</v>
      </c>
      <c r="AB65" s="148">
        <f t="shared" si="15"/>
      </c>
    </row>
    <row r="66" spans="1:28" s="149" customFormat="1" ht="11.25" customHeight="1">
      <c r="A66" s="143" t="s">
        <v>178</v>
      </c>
      <c r="B66" s="145"/>
      <c r="C66" s="145"/>
      <c r="D66" s="158">
        <v>6</v>
      </c>
      <c r="E66" s="151">
        <v>27.121</v>
      </c>
      <c r="F66" s="151">
        <v>32.488</v>
      </c>
      <c r="G66" s="151">
        <v>35.9</v>
      </c>
      <c r="H66" s="151">
        <f t="shared" si="12"/>
        <v>110.50233932528934</v>
      </c>
      <c r="I66" s="147"/>
      <c r="J66" s="159">
        <v>10</v>
      </c>
      <c r="K66" s="148">
        <v>2503.756</v>
      </c>
      <c r="L66" s="148">
        <v>2707.8140000000003</v>
      </c>
      <c r="M66" s="148">
        <v>2793.549</v>
      </c>
      <c r="N66" s="147">
        <f t="shared" si="13"/>
        <v>103.16620713239536</v>
      </c>
      <c r="O66" s="143" t="s">
        <v>127</v>
      </c>
      <c r="P66" s="145"/>
      <c r="Q66" s="145"/>
      <c r="R66" s="158">
        <v>10</v>
      </c>
      <c r="S66" s="151">
        <v>2176.353</v>
      </c>
      <c r="T66" s="151">
        <v>2249.040705</v>
      </c>
      <c r="U66" s="151"/>
      <c r="V66" s="151">
        <f t="shared" si="14"/>
      </c>
      <c r="W66" s="147"/>
      <c r="X66" s="159">
        <v>9</v>
      </c>
      <c r="Y66" s="148">
        <v>6362.691999999999</v>
      </c>
      <c r="Z66" s="148">
        <v>7942.930197587386</v>
      </c>
      <c r="AA66" s="148">
        <v>0</v>
      </c>
      <c r="AB66" s="148">
        <f t="shared" si="15"/>
      </c>
    </row>
    <row r="67" spans="1:28" s="149" customFormat="1" ht="11.25" customHeight="1">
      <c r="A67" s="143" t="s">
        <v>179</v>
      </c>
      <c r="B67" s="145"/>
      <c r="C67" s="145"/>
      <c r="D67" s="158">
        <v>5</v>
      </c>
      <c r="E67" s="151">
        <v>18.513</v>
      </c>
      <c r="F67" s="151">
        <v>18.598</v>
      </c>
      <c r="G67" s="151">
        <v>19.122</v>
      </c>
      <c r="H67" s="151">
        <f t="shared" si="12"/>
        <v>102.81750725884504</v>
      </c>
      <c r="I67" s="147"/>
      <c r="J67" s="159">
        <v>6</v>
      </c>
      <c r="K67" s="148">
        <v>1130.863</v>
      </c>
      <c r="L67" s="148">
        <v>1111.391393</v>
      </c>
      <c r="M67" s="148">
        <v>1165.39075</v>
      </c>
      <c r="N67" s="147">
        <f t="shared" si="13"/>
        <v>104.85871650078542</v>
      </c>
      <c r="O67" s="143" t="s">
        <v>128</v>
      </c>
      <c r="P67" s="145"/>
      <c r="Q67" s="145"/>
      <c r="R67" s="158">
        <v>10</v>
      </c>
      <c r="S67" s="151">
        <v>368.434</v>
      </c>
      <c r="T67" s="151">
        <v>304.461804096404</v>
      </c>
      <c r="U67" s="151">
        <v>306.816804096404</v>
      </c>
      <c r="V67" s="151">
        <f t="shared" si="14"/>
        <v>100.77349604065746</v>
      </c>
      <c r="W67" s="147"/>
      <c r="X67" s="159">
        <v>9</v>
      </c>
      <c r="Y67" s="148">
        <v>809.3000000000001</v>
      </c>
      <c r="Z67" s="148">
        <v>808.4203088265292</v>
      </c>
      <c r="AA67" s="148">
        <v>0</v>
      </c>
      <c r="AB67" s="148">
        <f t="shared" si="15"/>
      </c>
    </row>
    <row r="68" spans="1:28" s="149" customFormat="1" ht="11.25" customHeight="1">
      <c r="A68" s="143" t="s">
        <v>180</v>
      </c>
      <c r="B68" s="145"/>
      <c r="C68" s="145"/>
      <c r="D68" s="158">
        <v>7</v>
      </c>
      <c r="E68" s="151">
        <v>1.846</v>
      </c>
      <c r="F68" s="151">
        <v>1.784</v>
      </c>
      <c r="G68" s="151">
        <v>2.573</v>
      </c>
      <c r="H68" s="151">
        <f t="shared" si="12"/>
        <v>144.22645739910314</v>
      </c>
      <c r="I68" s="147"/>
      <c r="J68" s="159">
        <v>10</v>
      </c>
      <c r="K68" s="148">
        <v>61.677</v>
      </c>
      <c r="L68" s="148">
        <v>61.644000000000005</v>
      </c>
      <c r="M68" s="148">
        <v>97.84399999999998</v>
      </c>
      <c r="N68" s="147">
        <f t="shared" si="13"/>
        <v>158.72428784634346</v>
      </c>
      <c r="O68" s="143" t="s">
        <v>129</v>
      </c>
      <c r="P68" s="145"/>
      <c r="Q68" s="145"/>
      <c r="R68" s="158">
        <v>10</v>
      </c>
      <c r="S68" s="151">
        <v>483.727</v>
      </c>
      <c r="T68" s="151">
        <v>500.93625549999996</v>
      </c>
      <c r="U68" s="151">
        <v>507.8252555</v>
      </c>
      <c r="V68" s="151">
        <f t="shared" si="14"/>
        <v>101.3752248762917</v>
      </c>
      <c r="W68" s="147"/>
      <c r="X68" s="159">
        <v>9</v>
      </c>
      <c r="Y68" s="148">
        <v>781.0479999999999</v>
      </c>
      <c r="Z68" s="148">
        <v>1115.646360129066</v>
      </c>
      <c r="AA68" s="148">
        <v>0</v>
      </c>
      <c r="AB68" s="148">
        <f t="shared" si="15"/>
      </c>
    </row>
    <row r="69" spans="1:28" s="149" customFormat="1" ht="11.25" customHeight="1">
      <c r="A69" s="143" t="s">
        <v>181</v>
      </c>
      <c r="B69" s="145"/>
      <c r="C69" s="145"/>
      <c r="D69" s="158">
        <v>8</v>
      </c>
      <c r="E69" s="151">
        <v>7.791</v>
      </c>
      <c r="F69" s="151">
        <v>7.279229999999999</v>
      </c>
      <c r="G69" s="151">
        <v>6.835</v>
      </c>
      <c r="H69" s="151">
        <f t="shared" si="12"/>
        <v>93.897294081929</v>
      </c>
      <c r="I69" s="147"/>
      <c r="J69" s="159">
        <v>8</v>
      </c>
      <c r="K69" s="148">
        <v>292.1009999999999</v>
      </c>
      <c r="L69" s="148">
        <v>317.68805399999997</v>
      </c>
      <c r="M69" s="148">
        <v>376.94259999999997</v>
      </c>
      <c r="N69" s="147">
        <f t="shared" si="13"/>
        <v>118.65180174511693</v>
      </c>
      <c r="O69" s="143" t="s">
        <v>130</v>
      </c>
      <c r="P69" s="145"/>
      <c r="Q69" s="145"/>
      <c r="R69" s="158">
        <v>10</v>
      </c>
      <c r="S69" s="151">
        <v>146.625</v>
      </c>
      <c r="T69" s="151">
        <v>156.4199585</v>
      </c>
      <c r="U69" s="151">
        <v>155.7913985</v>
      </c>
      <c r="V69" s="151">
        <f t="shared" si="14"/>
        <v>99.59815869660905</v>
      </c>
      <c r="W69" s="147"/>
      <c r="X69" s="159">
        <v>9</v>
      </c>
      <c r="Y69" s="148">
        <v>281.366</v>
      </c>
      <c r="Z69" s="148">
        <v>390.6806370001191</v>
      </c>
      <c r="AA69" s="148">
        <v>0</v>
      </c>
      <c r="AB69" s="148">
        <f t="shared" si="15"/>
      </c>
    </row>
    <row r="70" spans="1:28" s="149" customFormat="1" ht="11.25" customHeight="1">
      <c r="A70" s="143" t="s">
        <v>182</v>
      </c>
      <c r="B70" s="145"/>
      <c r="C70" s="145"/>
      <c r="D70" s="158">
        <v>8</v>
      </c>
      <c r="E70" s="151">
        <v>16.778</v>
      </c>
      <c r="F70" s="151">
        <v>15.813</v>
      </c>
      <c r="G70" s="151">
        <v>15.744</v>
      </c>
      <c r="H70" s="151">
        <f t="shared" si="12"/>
        <v>99.56365016125973</v>
      </c>
      <c r="I70" s="147"/>
      <c r="J70" s="159">
        <v>10</v>
      </c>
      <c r="K70" s="148">
        <v>222.25385</v>
      </c>
      <c r="L70" s="148">
        <v>214.197</v>
      </c>
      <c r="M70" s="148"/>
      <c r="N70" s="147">
        <f t="shared" si="13"/>
      </c>
      <c r="O70" s="143" t="s">
        <v>131</v>
      </c>
      <c r="P70" s="145"/>
      <c r="Q70" s="145"/>
      <c r="R70" s="158">
        <v>10</v>
      </c>
      <c r="S70" s="151">
        <v>215.62</v>
      </c>
      <c r="T70" s="151">
        <v>223.97109600000002</v>
      </c>
      <c r="U70" s="151"/>
      <c r="V70" s="151">
        <f t="shared" si="14"/>
      </c>
      <c r="W70" s="147"/>
      <c r="X70" s="159">
        <v>9</v>
      </c>
      <c r="Y70" s="148">
        <v>449.983</v>
      </c>
      <c r="Z70" s="148">
        <v>540.8032492667419</v>
      </c>
      <c r="AA70" s="148">
        <v>0</v>
      </c>
      <c r="AB70" s="148">
        <f t="shared" si="15"/>
      </c>
    </row>
    <row r="71" spans="1:28" s="149" customFormat="1" ht="11.25" customHeight="1">
      <c r="A71" s="143" t="s">
        <v>183</v>
      </c>
      <c r="B71" s="145"/>
      <c r="C71" s="145"/>
      <c r="D71" s="158"/>
      <c r="E71" s="151">
        <v>6.61</v>
      </c>
      <c r="F71" s="151">
        <v>6.7204</v>
      </c>
      <c r="G71" s="151">
        <v>0</v>
      </c>
      <c r="H71" s="151">
        <f t="shared" si="12"/>
      </c>
      <c r="I71" s="147"/>
      <c r="J71" s="159"/>
      <c r="K71" s="148">
        <v>151.651</v>
      </c>
      <c r="L71" s="148">
        <v>155.27560000000003</v>
      </c>
      <c r="M71" s="148">
        <v>0</v>
      </c>
      <c r="N71" s="147">
        <f t="shared" si="13"/>
      </c>
      <c r="O71" s="143"/>
      <c r="P71" s="145"/>
      <c r="Q71" s="145"/>
      <c r="R71" s="158"/>
      <c r="S71" s="151"/>
      <c r="T71" s="151"/>
      <c r="U71" s="151"/>
      <c r="V71" s="151"/>
      <c r="W71" s="147"/>
      <c r="X71" s="159"/>
      <c r="Y71" s="148"/>
      <c r="Z71" s="148"/>
      <c r="AA71" s="148"/>
      <c r="AB71" s="148"/>
    </row>
    <row r="72" spans="1:28" s="149" customFormat="1" ht="11.25" customHeight="1">
      <c r="A72" s="143" t="s">
        <v>184</v>
      </c>
      <c r="B72" s="145"/>
      <c r="C72" s="145"/>
      <c r="D72" s="158">
        <v>8</v>
      </c>
      <c r="E72" s="151">
        <v>20.965</v>
      </c>
      <c r="F72" s="151">
        <v>20.052</v>
      </c>
      <c r="G72" s="151">
        <v>20.998</v>
      </c>
      <c r="H72" s="151">
        <f t="shared" si="12"/>
        <v>104.71773389188112</v>
      </c>
      <c r="I72" s="147"/>
      <c r="J72" s="159">
        <v>8</v>
      </c>
      <c r="K72" s="148">
        <v>177.427</v>
      </c>
      <c r="L72" s="148">
        <v>177.63984597777778</v>
      </c>
      <c r="M72" s="148">
        <v>204.02840000000003</v>
      </c>
      <c r="N72" s="147">
        <f t="shared" si="13"/>
        <v>114.85508720015632</v>
      </c>
      <c r="O72" s="143" t="s">
        <v>132</v>
      </c>
      <c r="P72" s="145"/>
      <c r="Q72" s="145"/>
      <c r="R72" s="158"/>
      <c r="S72" s="151"/>
      <c r="T72" s="151"/>
      <c r="U72" s="151"/>
      <c r="V72" s="151"/>
      <c r="W72" s="147"/>
      <c r="X72" s="159"/>
      <c r="Y72" s="148"/>
      <c r="Z72" s="148"/>
      <c r="AA72" s="148"/>
      <c r="AB72" s="148"/>
    </row>
    <row r="73" spans="1:28" s="149" customFormat="1" ht="11.25" customHeight="1">
      <c r="A73" s="143" t="s">
        <v>136</v>
      </c>
      <c r="B73" s="145"/>
      <c r="C73" s="145"/>
      <c r="D73" s="158">
        <v>8</v>
      </c>
      <c r="E73" s="151">
        <v>4.014</v>
      </c>
      <c r="F73" s="151">
        <v>3.796</v>
      </c>
      <c r="G73" s="151">
        <v>4</v>
      </c>
      <c r="H73" s="151">
        <f t="shared" si="12"/>
        <v>105.3740779768177</v>
      </c>
      <c r="I73" s="147"/>
      <c r="J73" s="159">
        <v>8</v>
      </c>
      <c r="K73" s="148">
        <v>193.155</v>
      </c>
      <c r="L73" s="148">
        <v>184.99822500000002</v>
      </c>
      <c r="M73" s="148">
        <v>211.047221</v>
      </c>
      <c r="N73" s="147">
        <f t="shared" si="13"/>
        <v>114.08067347673199</v>
      </c>
      <c r="O73" s="143" t="s">
        <v>133</v>
      </c>
      <c r="P73" s="145"/>
      <c r="Q73" s="145"/>
      <c r="R73" s="158">
        <v>10</v>
      </c>
      <c r="S73" s="151">
        <v>8.745</v>
      </c>
      <c r="T73" s="151">
        <v>7.241</v>
      </c>
      <c r="U73" s="151">
        <v>7.118</v>
      </c>
      <c r="V73" s="151">
        <f>IF(AND(T73&gt;0,U73&gt;0),U73*100/T73,"")</f>
        <v>98.30133959397875</v>
      </c>
      <c r="W73" s="147"/>
      <c r="X73" s="159">
        <v>9</v>
      </c>
      <c r="Y73" s="148">
        <v>683.0060000000001</v>
      </c>
      <c r="Z73" s="148">
        <v>654.914</v>
      </c>
      <c r="AA73" s="148">
        <v>0</v>
      </c>
      <c r="AB73" s="148">
        <f>IF(AND(Z73&gt;0,AA73&gt;0),AA73*100/Z73,"")</f>
      </c>
    </row>
    <row r="74" spans="1:28" s="149" customFormat="1" ht="11.25" customHeight="1">
      <c r="A74" s="143" t="s">
        <v>185</v>
      </c>
      <c r="B74" s="145"/>
      <c r="C74" s="145"/>
      <c r="D74" s="158">
        <v>10</v>
      </c>
      <c r="E74" s="151">
        <v>12.528</v>
      </c>
      <c r="F74" s="151">
        <v>12.684</v>
      </c>
      <c r="G74" s="151">
        <v>12.876</v>
      </c>
      <c r="H74" s="151">
        <f t="shared" si="12"/>
        <v>101.51371807000946</v>
      </c>
      <c r="I74" s="147"/>
      <c r="J74" s="159">
        <v>10</v>
      </c>
      <c r="K74" s="148">
        <v>789.9180000000001</v>
      </c>
      <c r="L74" s="148">
        <v>749.80881</v>
      </c>
      <c r="M74" s="148">
        <v>796.27177</v>
      </c>
      <c r="N74" s="147">
        <f t="shared" si="13"/>
        <v>106.19664098105221</v>
      </c>
      <c r="O74" s="143"/>
      <c r="P74" s="145"/>
      <c r="Q74" s="145"/>
      <c r="R74" s="158"/>
      <c r="S74" s="151"/>
      <c r="T74" s="151"/>
      <c r="U74" s="151"/>
      <c r="V74" s="151"/>
      <c r="W74" s="147"/>
      <c r="X74" s="159"/>
      <c r="Y74" s="148"/>
      <c r="Z74" s="148"/>
      <c r="AA74" s="148"/>
      <c r="AB74" s="148"/>
    </row>
    <row r="75" spans="1:28" s="149" customFormat="1" ht="11.25" customHeight="1">
      <c r="A75" s="143" t="s">
        <v>186</v>
      </c>
      <c r="B75" s="145"/>
      <c r="C75" s="145"/>
      <c r="D75" s="158">
        <v>8</v>
      </c>
      <c r="E75" s="151">
        <v>8.199</v>
      </c>
      <c r="F75" s="151">
        <v>7.073</v>
      </c>
      <c r="G75" s="151">
        <v>7.545</v>
      </c>
      <c r="H75" s="151">
        <f t="shared" si="12"/>
        <v>106.67326452707479</v>
      </c>
      <c r="I75" s="147"/>
      <c r="J75" s="159">
        <v>8</v>
      </c>
      <c r="K75" s="148">
        <v>364.382</v>
      </c>
      <c r="L75" s="148">
        <v>312.493</v>
      </c>
      <c r="M75" s="148">
        <v>337.734001</v>
      </c>
      <c r="N75" s="147">
        <f t="shared" si="13"/>
        <v>108.07730125154804</v>
      </c>
      <c r="O75" s="143" t="s">
        <v>134</v>
      </c>
      <c r="P75" s="145"/>
      <c r="Q75" s="145"/>
      <c r="R75" s="158"/>
      <c r="S75" s="151"/>
      <c r="T75" s="151"/>
      <c r="U75" s="151"/>
      <c r="V75" s="151"/>
      <c r="W75" s="147"/>
      <c r="X75" s="159"/>
      <c r="Y75" s="148"/>
      <c r="Z75" s="148"/>
      <c r="AA75" s="148"/>
      <c r="AB75" s="148"/>
    </row>
    <row r="76" spans="1:28" s="149" customFormat="1" ht="11.25" customHeight="1">
      <c r="A76" s="143" t="s">
        <v>187</v>
      </c>
      <c r="B76" s="145"/>
      <c r="C76" s="145"/>
      <c r="D76" s="158">
        <v>8</v>
      </c>
      <c r="E76" s="151">
        <v>24.741</v>
      </c>
      <c r="F76" s="151">
        <v>23.553</v>
      </c>
      <c r="G76" s="151">
        <v>24.421</v>
      </c>
      <c r="H76" s="151">
        <f t="shared" si="12"/>
        <v>103.68530548125503</v>
      </c>
      <c r="I76" s="147"/>
      <c r="J76" s="159">
        <v>8</v>
      </c>
      <c r="K76" s="148">
        <v>1347.4550000000004</v>
      </c>
      <c r="L76" s="148">
        <v>1247.300035</v>
      </c>
      <c r="M76" s="148">
        <v>1345.052992</v>
      </c>
      <c r="N76" s="147">
        <f t="shared" si="13"/>
        <v>107.83716461613022</v>
      </c>
      <c r="O76" s="143" t="s">
        <v>135</v>
      </c>
      <c r="P76" s="145"/>
      <c r="Q76" s="145"/>
      <c r="R76" s="158">
        <v>10</v>
      </c>
      <c r="S76" s="151">
        <v>11.17</v>
      </c>
      <c r="T76" s="151">
        <v>11.296</v>
      </c>
      <c r="U76" s="151"/>
      <c r="V76" s="151">
        <f aca="true" t="shared" si="16" ref="V76:V83">IF(AND(T76&gt;0,U76&gt;0),U76*100/T76,"")</f>
      </c>
      <c r="W76" s="147"/>
      <c r="X76" s="159">
        <v>5</v>
      </c>
      <c r="Y76" s="148">
        <v>1038.271</v>
      </c>
      <c r="Z76" s="148">
        <v>1084.508958</v>
      </c>
      <c r="AA76" s="148">
        <v>0</v>
      </c>
      <c r="AB76" s="148">
        <f aca="true" t="shared" si="17" ref="AB76:AB83">IF(AND(Z76&gt;0,AA76&gt;0),AA76*100/Z76,"")</f>
      </c>
    </row>
    <row r="77" spans="1:28" s="149" customFormat="1" ht="11.25" customHeight="1">
      <c r="A77" s="143" t="s">
        <v>188</v>
      </c>
      <c r="B77" s="145"/>
      <c r="C77" s="145"/>
      <c r="D77" s="158">
        <v>5</v>
      </c>
      <c r="E77" s="151">
        <v>10.056</v>
      </c>
      <c r="F77" s="151">
        <v>9.337</v>
      </c>
      <c r="G77" s="151">
        <v>9.279</v>
      </c>
      <c r="H77" s="151">
        <f t="shared" si="12"/>
        <v>99.3788154653529</v>
      </c>
      <c r="I77" s="147"/>
      <c r="J77" s="159">
        <v>5</v>
      </c>
      <c r="K77" s="148">
        <v>187.388</v>
      </c>
      <c r="L77" s="148">
        <v>180.24521459999997</v>
      </c>
      <c r="M77" s="148">
        <v>165.20979999999997</v>
      </c>
      <c r="N77" s="147">
        <f t="shared" si="13"/>
        <v>91.65835573867157</v>
      </c>
      <c r="O77" s="143" t="s">
        <v>136</v>
      </c>
      <c r="P77" s="145"/>
      <c r="Q77" s="145"/>
      <c r="R77" s="158">
        <v>10</v>
      </c>
      <c r="S77" s="151">
        <v>3.796</v>
      </c>
      <c r="T77" s="151">
        <v>4</v>
      </c>
      <c r="U77" s="151"/>
      <c r="V77" s="151">
        <f t="shared" si="16"/>
      </c>
      <c r="W77" s="147"/>
      <c r="X77" s="159">
        <v>8</v>
      </c>
      <c r="Y77" s="148">
        <v>184.99822500000002</v>
      </c>
      <c r="Z77" s="148">
        <v>211.047221</v>
      </c>
      <c r="AA77" s="148">
        <v>0</v>
      </c>
      <c r="AB77" s="148">
        <f t="shared" si="17"/>
      </c>
    </row>
    <row r="78" spans="1:28" s="149" customFormat="1" ht="11.25" customHeight="1">
      <c r="A78" s="143" t="s">
        <v>189</v>
      </c>
      <c r="B78" s="145"/>
      <c r="C78" s="145"/>
      <c r="D78" s="158">
        <v>6</v>
      </c>
      <c r="E78" s="151">
        <v>13.624</v>
      </c>
      <c r="F78" s="151">
        <v>11.923</v>
      </c>
      <c r="G78" s="151">
        <v>13.351</v>
      </c>
      <c r="H78" s="151">
        <f t="shared" si="12"/>
        <v>111.97685146355784</v>
      </c>
      <c r="I78" s="147"/>
      <c r="J78" s="159">
        <v>6</v>
      </c>
      <c r="K78" s="148">
        <v>98.87799999999999</v>
      </c>
      <c r="L78" s="148">
        <v>77.997098</v>
      </c>
      <c r="M78" s="148">
        <v>87.86977999999998</v>
      </c>
      <c r="N78" s="147">
        <f t="shared" si="13"/>
        <v>112.65775554880257</v>
      </c>
      <c r="O78" s="143" t="s">
        <v>137</v>
      </c>
      <c r="P78" s="145"/>
      <c r="Q78" s="145"/>
      <c r="R78" s="158">
        <v>10</v>
      </c>
      <c r="S78" s="151">
        <v>2.475</v>
      </c>
      <c r="T78" s="151">
        <v>2.297</v>
      </c>
      <c r="U78" s="151">
        <v>2.222</v>
      </c>
      <c r="V78" s="151">
        <f t="shared" si="16"/>
        <v>96.73487157161514</v>
      </c>
      <c r="W78" s="147"/>
      <c r="X78" s="159">
        <v>10</v>
      </c>
      <c r="Y78" s="148">
        <v>69.299</v>
      </c>
      <c r="Z78" s="148">
        <v>64.228</v>
      </c>
      <c r="AA78" s="148">
        <v>60.439879999999995</v>
      </c>
      <c r="AB78" s="148">
        <f t="shared" si="17"/>
        <v>94.1020738618671</v>
      </c>
    </row>
    <row r="79" spans="1:28" s="149" customFormat="1" ht="11.25" customHeight="1">
      <c r="A79" s="143" t="s">
        <v>190</v>
      </c>
      <c r="B79" s="145"/>
      <c r="C79" s="145"/>
      <c r="D79" s="158">
        <v>6</v>
      </c>
      <c r="E79" s="151">
        <v>6.001</v>
      </c>
      <c r="F79" s="151">
        <v>5.604</v>
      </c>
      <c r="G79" s="151">
        <v>6.104</v>
      </c>
      <c r="H79" s="151">
        <f t="shared" si="12"/>
        <v>108.92219842969307</v>
      </c>
      <c r="I79" s="147"/>
      <c r="J79" s="159">
        <v>6</v>
      </c>
      <c r="K79" s="148">
        <v>51.081</v>
      </c>
      <c r="L79" s="148">
        <v>48.815705</v>
      </c>
      <c r="M79" s="148">
        <v>57.39425</v>
      </c>
      <c r="N79" s="148">
        <f t="shared" si="13"/>
        <v>117.57333014037184</v>
      </c>
      <c r="O79" s="143" t="s">
        <v>287</v>
      </c>
      <c r="P79" s="145"/>
      <c r="Q79" s="145"/>
      <c r="R79" s="158">
        <v>9</v>
      </c>
      <c r="S79" s="151">
        <v>45.291</v>
      </c>
      <c r="T79" s="151">
        <v>45.838</v>
      </c>
      <c r="U79" s="151">
        <v>43.34</v>
      </c>
      <c r="V79" s="151">
        <f t="shared" si="16"/>
        <v>94.55037305292552</v>
      </c>
      <c r="W79" s="147"/>
      <c r="X79" s="159">
        <v>10</v>
      </c>
      <c r="Y79" s="148">
        <v>121.815</v>
      </c>
      <c r="Z79" s="148">
        <v>132.745</v>
      </c>
      <c r="AA79" s="148">
        <v>130.63500000000002</v>
      </c>
      <c r="AB79" s="148">
        <f t="shared" si="17"/>
        <v>98.41048627066934</v>
      </c>
    </row>
    <row r="80" spans="1:28" s="149" customFormat="1" ht="11.25" customHeight="1">
      <c r="A80" s="143" t="s">
        <v>286</v>
      </c>
      <c r="B80" s="145"/>
      <c r="C80" s="145"/>
      <c r="D80" s="158">
        <v>8</v>
      </c>
      <c r="E80" s="151">
        <v>25.7</v>
      </c>
      <c r="F80" s="151">
        <v>30.8</v>
      </c>
      <c r="G80" s="151">
        <v>32.1</v>
      </c>
      <c r="H80" s="151">
        <f t="shared" si="12"/>
        <v>104.22077922077922</v>
      </c>
      <c r="I80" s="147"/>
      <c r="J80" s="159">
        <v>9</v>
      </c>
      <c r="K80" s="148">
        <v>6.42</v>
      </c>
      <c r="L80" s="148">
        <v>7.379000000000001</v>
      </c>
      <c r="M80" s="148">
        <v>7.797</v>
      </c>
      <c r="N80" s="148">
        <f t="shared" si="13"/>
        <v>105.6647242173736</v>
      </c>
      <c r="O80" s="143" t="s">
        <v>288</v>
      </c>
      <c r="P80" s="145"/>
      <c r="Q80" s="145"/>
      <c r="R80" s="158">
        <v>9</v>
      </c>
      <c r="S80" s="151">
        <v>9.72</v>
      </c>
      <c r="T80" s="151">
        <v>9.43</v>
      </c>
      <c r="U80" s="151">
        <v>10.882</v>
      </c>
      <c r="V80" s="151">
        <f t="shared" si="16"/>
        <v>115.39766702014848</v>
      </c>
      <c r="W80" s="147"/>
      <c r="X80" s="159">
        <v>10</v>
      </c>
      <c r="Y80" s="148">
        <v>15.81</v>
      </c>
      <c r="Z80" s="148">
        <v>16.015</v>
      </c>
      <c r="AA80" s="148">
        <v>15.7</v>
      </c>
      <c r="AB80" s="148">
        <f t="shared" si="17"/>
        <v>98.033093974399</v>
      </c>
    </row>
    <row r="81" spans="1:28" s="149" customFormat="1" ht="11.25" customHeight="1">
      <c r="A81" s="143" t="s">
        <v>137</v>
      </c>
      <c r="B81" s="145"/>
      <c r="C81" s="145"/>
      <c r="D81" s="158">
        <v>10</v>
      </c>
      <c r="E81" s="151">
        <v>2.465</v>
      </c>
      <c r="F81" s="151">
        <v>2.475</v>
      </c>
      <c r="G81" s="151">
        <v>2.297</v>
      </c>
      <c r="H81" s="151">
        <f t="shared" si="12"/>
        <v>92.80808080808082</v>
      </c>
      <c r="I81" s="147"/>
      <c r="J81" s="159">
        <v>3</v>
      </c>
      <c r="K81" s="148">
        <v>69.619</v>
      </c>
      <c r="L81" s="148">
        <v>69.299</v>
      </c>
      <c r="M81" s="148">
        <v>64.228</v>
      </c>
      <c r="N81" s="148">
        <f t="shared" si="13"/>
        <v>92.682434089958</v>
      </c>
      <c r="O81" s="143" t="s">
        <v>138</v>
      </c>
      <c r="P81" s="145"/>
      <c r="Q81" s="145"/>
      <c r="R81" s="158">
        <v>10</v>
      </c>
      <c r="S81" s="151">
        <v>10.331</v>
      </c>
      <c r="T81" s="151">
        <v>10.957</v>
      </c>
      <c r="U81" s="151">
        <v>10.905</v>
      </c>
      <c r="V81" s="151">
        <f t="shared" si="16"/>
        <v>99.5254175412978</v>
      </c>
      <c r="W81" s="147"/>
      <c r="X81" s="159">
        <v>10</v>
      </c>
      <c r="Y81" s="148">
        <v>539.022953</v>
      </c>
      <c r="Z81" s="148">
        <v>568.6737499999999</v>
      </c>
      <c r="AA81" s="148">
        <v>0</v>
      </c>
      <c r="AB81" s="148">
        <f t="shared" si="17"/>
      </c>
    </row>
    <row r="82" spans="1:28" s="149" customFormat="1" ht="11.25" customHeight="1">
      <c r="A82" s="143" t="s">
        <v>191</v>
      </c>
      <c r="B82" s="145"/>
      <c r="C82" s="145"/>
      <c r="D82" s="158">
        <v>9</v>
      </c>
      <c r="E82" s="151">
        <v>3.335</v>
      </c>
      <c r="F82" s="151">
        <v>3.552</v>
      </c>
      <c r="G82" s="151">
        <v>4.279</v>
      </c>
      <c r="H82" s="151">
        <f t="shared" si="12"/>
        <v>120.46734234234233</v>
      </c>
      <c r="I82" s="147"/>
      <c r="J82" s="159">
        <v>10</v>
      </c>
      <c r="K82" s="148">
        <v>63.364</v>
      </c>
      <c r="L82" s="148">
        <v>66.3112</v>
      </c>
      <c r="M82" s="148">
        <v>78.2379958</v>
      </c>
      <c r="N82" s="148">
        <f t="shared" si="13"/>
        <v>117.98609556153409</v>
      </c>
      <c r="O82" s="143" t="s">
        <v>139</v>
      </c>
      <c r="P82" s="145"/>
      <c r="Q82" s="145"/>
      <c r="R82" s="158">
        <v>9</v>
      </c>
      <c r="S82" s="151">
        <v>6.987195177867483</v>
      </c>
      <c r="T82" s="151">
        <v>6.926854483082769</v>
      </c>
      <c r="U82" s="151">
        <v>7.004</v>
      </c>
      <c r="V82" s="151">
        <f t="shared" si="16"/>
        <v>101.11371643659673</v>
      </c>
      <c r="W82" s="147"/>
      <c r="X82" s="159">
        <v>10</v>
      </c>
      <c r="Y82" s="148">
        <v>81.64500000000001</v>
      </c>
      <c r="Z82" s="148">
        <v>80.33670000000001</v>
      </c>
      <c r="AA82" s="148">
        <v>81.5942</v>
      </c>
      <c r="AB82" s="148">
        <f t="shared" si="17"/>
        <v>101.5652870979266</v>
      </c>
    </row>
    <row r="83" spans="1:28" s="149" customFormat="1" ht="11.25" customHeight="1">
      <c r="A83" s="143" t="s">
        <v>287</v>
      </c>
      <c r="B83" s="145"/>
      <c r="C83" s="145"/>
      <c r="D83" s="158">
        <v>5</v>
      </c>
      <c r="E83" s="151">
        <v>48.171</v>
      </c>
      <c r="F83" s="151">
        <v>45.291</v>
      </c>
      <c r="G83" s="151">
        <v>45.838</v>
      </c>
      <c r="H83" s="151">
        <f t="shared" si="12"/>
        <v>101.20774546819457</v>
      </c>
      <c r="I83" s="147"/>
      <c r="J83" s="159">
        <v>6</v>
      </c>
      <c r="K83" s="148">
        <v>134.317</v>
      </c>
      <c r="L83" s="148">
        <v>121.815</v>
      </c>
      <c r="M83" s="148">
        <v>132.745</v>
      </c>
      <c r="N83" s="148">
        <f t="shared" si="13"/>
        <v>108.9726224192423</v>
      </c>
      <c r="O83" s="143" t="s">
        <v>290</v>
      </c>
      <c r="P83" s="145"/>
      <c r="Q83" s="145"/>
      <c r="R83" s="158">
        <v>10</v>
      </c>
      <c r="S83" s="151">
        <v>24.5</v>
      </c>
      <c r="T83" s="151">
        <v>27.7</v>
      </c>
      <c r="U83" s="151">
        <v>32.065</v>
      </c>
      <c r="V83" s="151">
        <f t="shared" si="16"/>
        <v>115.7581227436823</v>
      </c>
      <c r="W83" s="147"/>
      <c r="X83" s="159">
        <v>10</v>
      </c>
      <c r="Y83" s="148">
        <v>4.702999999999999</v>
      </c>
      <c r="Z83" s="148">
        <v>4.8420000000000005</v>
      </c>
      <c r="AA83" s="148">
        <v>4.896600000000001</v>
      </c>
      <c r="AB83" s="148">
        <f t="shared" si="17"/>
        <v>101.12763320941761</v>
      </c>
    </row>
    <row r="84" spans="1:14" s="149" customFormat="1" ht="11.25" customHeight="1">
      <c r="A84" s="143" t="s">
        <v>288</v>
      </c>
      <c r="B84" s="145"/>
      <c r="C84" s="145"/>
      <c r="D84" s="158">
        <v>5</v>
      </c>
      <c r="E84" s="151">
        <v>10.321</v>
      </c>
      <c r="F84" s="151">
        <v>9.72</v>
      </c>
      <c r="G84" s="151">
        <v>9.43</v>
      </c>
      <c r="H84" s="151">
        <f t="shared" si="12"/>
        <v>97.01646090534979</v>
      </c>
      <c r="I84" s="147"/>
      <c r="J84" s="159">
        <v>6</v>
      </c>
      <c r="K84" s="148">
        <v>15.542000000000003</v>
      </c>
      <c r="L84" s="148">
        <v>15.81</v>
      </c>
      <c r="M84" s="148">
        <v>16.015</v>
      </c>
      <c r="N84" s="148">
        <f t="shared" si="13"/>
        <v>101.2966476913346</v>
      </c>
    </row>
    <row r="85" spans="1:14" s="149" customFormat="1" ht="11.25" customHeight="1">
      <c r="A85" s="143" t="s">
        <v>192</v>
      </c>
      <c r="B85" s="145"/>
      <c r="C85" s="145"/>
      <c r="D85" s="158">
        <v>10</v>
      </c>
      <c r="E85" s="151">
        <v>26.612</v>
      </c>
      <c r="F85" s="151">
        <v>26.153</v>
      </c>
      <c r="G85" s="151">
        <v>27.736</v>
      </c>
      <c r="H85" s="151">
        <f t="shared" si="12"/>
        <v>106.05284288609337</v>
      </c>
      <c r="I85" s="147"/>
      <c r="J85" s="159"/>
      <c r="K85" s="148">
        <v>445.884</v>
      </c>
      <c r="L85" s="148">
        <v>457.45525</v>
      </c>
      <c r="M85" s="148">
        <v>0</v>
      </c>
      <c r="N85" s="148">
        <f t="shared" si="13"/>
      </c>
    </row>
    <row r="86" spans="1:14" s="149" customFormat="1" ht="11.25" customHeight="1">
      <c r="A86" s="143" t="s">
        <v>193</v>
      </c>
      <c r="B86" s="145"/>
      <c r="C86" s="145"/>
      <c r="D86" s="158">
        <v>5</v>
      </c>
      <c r="E86" s="151">
        <v>1.73</v>
      </c>
      <c r="F86" s="151">
        <v>1.61</v>
      </c>
      <c r="G86" s="151">
        <v>1.841</v>
      </c>
      <c r="H86" s="151">
        <f t="shared" si="12"/>
        <v>114.34782608695652</v>
      </c>
      <c r="I86" s="147"/>
      <c r="J86" s="159">
        <v>5</v>
      </c>
      <c r="K86" s="148">
        <v>91.656</v>
      </c>
      <c r="L86" s="148">
        <v>83.46000000000001</v>
      </c>
      <c r="M86" s="148">
        <v>98.74000000000001</v>
      </c>
      <c r="N86" s="148">
        <f t="shared" si="13"/>
        <v>118.30817157919961</v>
      </c>
    </row>
    <row r="87" spans="1:14" s="149" customFormat="1" ht="11.25" customHeight="1">
      <c r="A87" s="143" t="s">
        <v>194</v>
      </c>
      <c r="B87" s="145"/>
      <c r="C87" s="145"/>
      <c r="D87" s="158">
        <v>3</v>
      </c>
      <c r="E87" s="151">
        <v>8.921</v>
      </c>
      <c r="F87" s="151">
        <v>9.043</v>
      </c>
      <c r="G87" s="151">
        <v>8.068</v>
      </c>
      <c r="H87" s="151">
        <f t="shared" si="12"/>
        <v>89.21817980758598</v>
      </c>
      <c r="I87" s="147"/>
      <c r="J87" s="159">
        <v>6</v>
      </c>
      <c r="K87" s="148">
        <v>778.571</v>
      </c>
      <c r="L87" s="148">
        <v>764.3603099999998</v>
      </c>
      <c r="M87" s="148">
        <v>726.6646448055716</v>
      </c>
      <c r="N87" s="148">
        <f t="shared" si="13"/>
        <v>95.06833822985547</v>
      </c>
    </row>
    <row r="88" spans="1:14" s="149" customFormat="1" ht="11.25" customHeight="1">
      <c r="A88" s="143" t="s">
        <v>289</v>
      </c>
      <c r="B88" s="145"/>
      <c r="C88" s="145"/>
      <c r="D88" s="158">
        <v>6</v>
      </c>
      <c r="E88" s="151">
        <v>4.6</v>
      </c>
      <c r="F88" s="151">
        <v>5.4</v>
      </c>
      <c r="G88" s="151">
        <v>5.5</v>
      </c>
      <c r="H88" s="151">
        <f>IF(AND(F88&gt;0,G88&gt;0),G88*100/F88,"")</f>
        <v>101.85185185185185</v>
      </c>
      <c r="I88" s="147"/>
      <c r="J88" s="159">
        <v>9</v>
      </c>
      <c r="K88" s="148">
        <v>0.507</v>
      </c>
      <c r="L88" s="148">
        <v>0.611</v>
      </c>
      <c r="M88" s="148">
        <v>0.608</v>
      </c>
      <c r="N88" s="148">
        <f>IF(AND(L88&gt;0,M88&gt;0),M88*100/L88,"")</f>
        <v>99.50900163666121</v>
      </c>
    </row>
    <row r="89" spans="1:15" s="149" customFormat="1" ht="11.25" customHeight="1">
      <c r="A89" s="143" t="s">
        <v>195</v>
      </c>
      <c r="B89" s="145"/>
      <c r="C89" s="145"/>
      <c r="D89" s="158">
        <v>4</v>
      </c>
      <c r="E89" s="151">
        <v>3.423</v>
      </c>
      <c r="F89" s="151">
        <v>3.352</v>
      </c>
      <c r="G89" s="151">
        <v>3.969</v>
      </c>
      <c r="H89" s="151">
        <f>IF(AND(F89&gt;0,G89&gt;0),G89*100/F89,"")</f>
        <v>118.40692124105011</v>
      </c>
      <c r="I89" s="147"/>
      <c r="J89" s="159">
        <v>8</v>
      </c>
      <c r="K89" s="148">
        <v>208.821</v>
      </c>
      <c r="L89" s="148">
        <v>246.476019</v>
      </c>
      <c r="M89" s="148">
        <v>236.60064</v>
      </c>
      <c r="N89" s="148">
        <f>IF(AND(L89&gt;0,M89&gt;0),M89*100/L89,"")</f>
        <v>95.99337126586744</v>
      </c>
      <c r="O89" s="201" t="s">
        <v>299</v>
      </c>
    </row>
    <row r="90" spans="4:21" s="149" customFormat="1" ht="11.25" customHeight="1">
      <c r="D90" s="150"/>
      <c r="E90" s="148"/>
      <c r="F90" s="148"/>
      <c r="G90" s="148"/>
      <c r="H90" s="148">
        <f aca="true" t="shared" si="18" ref="H90:H97">IF(AND(F90&gt;0,G90&gt;0),G90*100/F90,"")</f>
      </c>
      <c r="I90" s="146"/>
      <c r="J90" s="150"/>
      <c r="K90" s="148"/>
      <c r="L90" s="148"/>
      <c r="M90" s="148"/>
      <c r="N90" s="148">
        <f aca="true" t="shared" si="19" ref="N90:N97">IF(AND(L90&gt;0,M90&gt;0),M90*100/L90,"")</f>
      </c>
      <c r="O90" s="255" t="s">
        <v>300</v>
      </c>
      <c r="P90" s="255"/>
      <c r="Q90" s="255"/>
      <c r="R90" s="255"/>
      <c r="S90" s="255"/>
      <c r="T90" s="255"/>
      <c r="U90" s="255"/>
    </row>
    <row r="91" spans="4:24" s="149" customFormat="1" ht="11.25" customHeight="1">
      <c r="D91" s="150"/>
      <c r="E91" s="148"/>
      <c r="F91" s="148"/>
      <c r="G91" s="148"/>
      <c r="H91" s="148">
        <f t="shared" si="18"/>
      </c>
      <c r="I91" s="146"/>
      <c r="J91" s="150"/>
      <c r="K91" s="148"/>
      <c r="L91" s="148"/>
      <c r="M91" s="148"/>
      <c r="N91" s="148">
        <f t="shared" si="19"/>
      </c>
      <c r="O91" s="255" t="s">
        <v>301</v>
      </c>
      <c r="P91" s="255"/>
      <c r="Q91" s="255"/>
      <c r="R91" s="255"/>
      <c r="S91" s="255"/>
      <c r="T91" s="255"/>
      <c r="U91" s="255"/>
      <c r="V91" s="255"/>
      <c r="W91" s="255"/>
      <c r="X91" s="255"/>
    </row>
    <row r="92" spans="4:25" s="149" customFormat="1" ht="12" customHeight="1">
      <c r="D92" s="150"/>
      <c r="E92" s="148"/>
      <c r="F92" s="148"/>
      <c r="G92" s="148"/>
      <c r="H92" s="148">
        <f t="shared" si="18"/>
      </c>
      <c r="I92" s="146"/>
      <c r="J92" s="150"/>
      <c r="K92" s="148"/>
      <c r="L92" s="148"/>
      <c r="M92" s="148"/>
      <c r="N92" s="148">
        <f t="shared" si="19"/>
      </c>
      <c r="O92" s="255" t="s">
        <v>302</v>
      </c>
      <c r="P92" s="255"/>
      <c r="Q92" s="255"/>
      <c r="R92" s="255"/>
      <c r="S92" s="255"/>
      <c r="T92" s="255"/>
      <c r="U92" s="255"/>
      <c r="Y92" s="202"/>
    </row>
    <row r="93" spans="1:28" s="129" customFormat="1" ht="11.25" customHeight="1">
      <c r="A93" s="149"/>
      <c r="B93" s="149"/>
      <c r="C93" s="149"/>
      <c r="D93" s="150"/>
      <c r="E93" s="148"/>
      <c r="F93" s="148"/>
      <c r="G93" s="148"/>
      <c r="H93" s="148">
        <f t="shared" si="18"/>
      </c>
      <c r="I93" s="146"/>
      <c r="J93" s="150"/>
      <c r="K93" s="148"/>
      <c r="L93" s="148"/>
      <c r="M93" s="148"/>
      <c r="N93" s="148">
        <f t="shared" si="19"/>
      </c>
      <c r="O93" s="256" t="s">
        <v>303</v>
      </c>
      <c r="P93" s="256"/>
      <c r="Q93" s="256"/>
      <c r="R93" s="256"/>
      <c r="S93" s="256"/>
      <c r="T93" s="256"/>
      <c r="U93" s="256"/>
      <c r="V93" s="149"/>
      <c r="W93" s="149"/>
      <c r="X93" s="149"/>
      <c r="Y93" s="149"/>
      <c r="Z93" s="149"/>
      <c r="AA93" s="149"/>
      <c r="AB93" s="149"/>
    </row>
    <row r="94" spans="1:22" s="155" customFormat="1" ht="11.25" customHeight="1">
      <c r="A94" s="149"/>
      <c r="B94" s="149"/>
      <c r="C94" s="149"/>
      <c r="D94" s="150"/>
      <c r="E94" s="148"/>
      <c r="F94" s="148"/>
      <c r="G94" s="148"/>
      <c r="H94" s="148">
        <f t="shared" si="18"/>
      </c>
      <c r="I94" s="146"/>
      <c r="J94" s="150"/>
      <c r="K94" s="148"/>
      <c r="L94" s="148"/>
      <c r="M94" s="148"/>
      <c r="N94" s="148">
        <f t="shared" si="19"/>
      </c>
      <c r="O94" s="256" t="s">
        <v>304</v>
      </c>
      <c r="P94" s="256"/>
      <c r="Q94" s="256"/>
      <c r="R94" s="256"/>
      <c r="S94" s="149"/>
      <c r="T94" s="149"/>
      <c r="U94" s="149"/>
      <c r="V94" s="149"/>
    </row>
    <row r="95" spans="1:14" s="155" customFormat="1" ht="9" customHeight="1">
      <c r="A95" s="149"/>
      <c r="B95" s="149"/>
      <c r="C95" s="149"/>
      <c r="D95" s="150"/>
      <c r="E95" s="148"/>
      <c r="F95" s="148"/>
      <c r="G95" s="148"/>
      <c r="H95" s="148">
        <f t="shared" si="18"/>
      </c>
      <c r="I95" s="146"/>
      <c r="J95" s="150"/>
      <c r="K95" s="148"/>
      <c r="L95" s="148"/>
      <c r="M95" s="148"/>
      <c r="N95" s="148">
        <f t="shared" si="19"/>
      </c>
    </row>
    <row r="96" spans="1:28" s="155" customFormat="1" ht="11.25" customHeight="1">
      <c r="A96" s="149"/>
      <c r="B96" s="149"/>
      <c r="C96" s="149"/>
      <c r="D96" s="150"/>
      <c r="E96" s="148"/>
      <c r="F96" s="148"/>
      <c r="G96" s="148"/>
      <c r="H96" s="148">
        <f t="shared" si="18"/>
      </c>
      <c r="I96" s="146"/>
      <c r="J96" s="150"/>
      <c r="K96" s="148"/>
      <c r="L96" s="148"/>
      <c r="M96" s="148"/>
      <c r="N96" s="148">
        <f t="shared" si="19"/>
      </c>
      <c r="O96" s="249" t="s">
        <v>305</v>
      </c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</row>
    <row r="97" spans="1:28" s="155" customFormat="1" ht="11.25">
      <c r="A97" s="149"/>
      <c r="B97" s="149"/>
      <c r="C97" s="149"/>
      <c r="D97" s="150"/>
      <c r="E97" s="148"/>
      <c r="F97" s="148"/>
      <c r="G97" s="148"/>
      <c r="H97" s="148">
        <f t="shared" si="18"/>
      </c>
      <c r="I97" s="146"/>
      <c r="J97" s="150"/>
      <c r="K97" s="148"/>
      <c r="L97" s="148"/>
      <c r="M97" s="148"/>
      <c r="N97" s="148">
        <f t="shared" si="19"/>
      </c>
      <c r="O97" s="249" t="s">
        <v>306</v>
      </c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</row>
    <row r="98" spans="1:28" s="155" customFormat="1" ht="11.25" customHeight="1">
      <c r="A98" s="149"/>
      <c r="B98" s="149"/>
      <c r="C98" s="149"/>
      <c r="D98" s="150"/>
      <c r="E98" s="147"/>
      <c r="F98" s="147"/>
      <c r="G98" s="147"/>
      <c r="H98" s="147"/>
      <c r="I98" s="146"/>
      <c r="J98" s="150"/>
      <c r="K98" s="147"/>
      <c r="L98" s="147"/>
      <c r="M98" s="147"/>
      <c r="N98" s="147"/>
      <c r="O98" s="152"/>
      <c r="P98" s="145"/>
      <c r="Q98" s="145"/>
      <c r="R98" s="156"/>
      <c r="S98" s="151"/>
      <c r="T98" s="151"/>
      <c r="U98" s="151"/>
      <c r="V98" s="151"/>
      <c r="W98" s="147"/>
      <c r="X98" s="157"/>
      <c r="Y98" s="148"/>
      <c r="Z98" s="148"/>
      <c r="AA98" s="148"/>
      <c r="AB98" s="148"/>
    </row>
    <row r="99" spans="1:14" s="155" customFormat="1" ht="11.25" customHeight="1">
      <c r="A99" s="149"/>
      <c r="B99" s="149"/>
      <c r="C99" s="149"/>
      <c r="D99" s="150"/>
      <c r="E99" s="148"/>
      <c r="F99" s="148"/>
      <c r="G99" s="148"/>
      <c r="H99" s="148">
        <f>IF(AND(F99&gt;0,G99&gt;0),G99*100/F99,"")</f>
      </c>
      <c r="I99" s="146"/>
      <c r="J99" s="150"/>
      <c r="K99" s="148"/>
      <c r="L99" s="148"/>
      <c r="M99" s="148"/>
      <c r="N99" s="148">
        <f>IF(AND(L99&gt;0,M99&gt;0),M99*100/L99,"")</f>
      </c>
    </row>
    <row r="100" spans="1:14" s="155" customFormat="1" ht="11.25" customHeight="1">
      <c r="A100" s="149"/>
      <c r="B100" s="149"/>
      <c r="C100" s="149"/>
      <c r="D100" s="150"/>
      <c r="E100" s="148"/>
      <c r="F100" s="148"/>
      <c r="G100" s="148"/>
      <c r="H100" s="148">
        <f>IF(AND(F100&gt;0,G100&gt;0),G100*100/F100,"")</f>
      </c>
      <c r="I100" s="146"/>
      <c r="J100" s="150"/>
      <c r="K100" s="148"/>
      <c r="L100" s="148"/>
      <c r="M100" s="148"/>
      <c r="N100" s="148">
        <f>IF(AND(L100&gt;0,M100&gt;0),M100*100/L100,"")</f>
      </c>
    </row>
    <row r="101" spans="1:14" ht="11.25" customHeight="1">
      <c r="A101" s="149"/>
      <c r="B101" s="149"/>
      <c r="C101" s="149"/>
      <c r="D101" s="150"/>
      <c r="E101" s="148"/>
      <c r="F101" s="148"/>
      <c r="G101" s="148"/>
      <c r="H101" s="148">
        <f>IF(AND(F101&gt;0,G101&gt;0),G101*100/F101,"")</f>
      </c>
      <c r="I101" s="146"/>
      <c r="J101" s="150"/>
      <c r="K101" s="148"/>
      <c r="L101" s="148"/>
      <c r="M101" s="148"/>
      <c r="N101" s="148">
        <f>IF(AND(L101&gt;0,M101&gt;0),M101*100/L101,"")</f>
      </c>
    </row>
    <row r="102" spans="1:14" ht="11.25" customHeight="1">
      <c r="A102" s="149"/>
      <c r="B102" s="149"/>
      <c r="C102" s="149"/>
      <c r="D102" s="150"/>
      <c r="E102" s="148"/>
      <c r="F102" s="148"/>
      <c r="G102" s="148"/>
      <c r="H102" s="148">
        <f>IF(AND(F102&gt;0,G102&gt;0),G102*100/F102,"")</f>
      </c>
      <c r="I102" s="146"/>
      <c r="J102" s="150"/>
      <c r="K102" s="148"/>
      <c r="L102" s="148"/>
      <c r="M102" s="148"/>
      <c r="N102" s="148">
        <f>IF(AND(L102&gt;0,M102&gt;0),M102*100/L102,"")</f>
      </c>
    </row>
    <row r="103" spans="1:14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28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</row>
    <row r="114" spans="1:28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</row>
    <row r="115" spans="1:28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</row>
    <row r="116" spans="1:28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</row>
    <row r="117" spans="1:28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</row>
    <row r="118" spans="1:28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</row>
    <row r="119" spans="1:28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</row>
    <row r="120" spans="1:28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</row>
    <row r="121" spans="1:28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</row>
    <row r="122" spans="1:28" ht="11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</row>
    <row r="123" spans="1:28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</row>
    <row r="124" spans="1:28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</row>
    <row r="125" spans="1:28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</row>
    <row r="126" spans="1:28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</row>
    <row r="127" spans="1:28" ht="11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</row>
    <row r="128" spans="1:28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</row>
    <row r="129" spans="1:28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</row>
    <row r="130" spans="1:28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</row>
    <row r="131" spans="1:28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</row>
    <row r="132" spans="1:28" ht="11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</row>
    <row r="133" spans="1:28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</row>
    <row r="134" spans="1:28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</row>
    <row r="135" spans="1:28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</row>
    <row r="136" spans="1:28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</row>
    <row r="137" spans="1:28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</row>
    <row r="138" spans="1:28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</row>
    <row r="139" spans="1:28" ht="11.25">
      <c r="A139" s="149"/>
      <c r="B139" s="149"/>
      <c r="C139" s="149"/>
      <c r="D139" s="146"/>
      <c r="E139" s="147"/>
      <c r="F139" s="147"/>
      <c r="G139" s="147"/>
      <c r="H139" s="147"/>
      <c r="I139" s="146"/>
      <c r="J139" s="146"/>
      <c r="K139" s="146"/>
      <c r="L139" s="146"/>
      <c r="M139" s="146"/>
      <c r="N139" s="146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</row>
    <row r="140" spans="1:28" ht="11.25">
      <c r="A140" s="152"/>
      <c r="B140" s="149"/>
      <c r="C140" s="149"/>
      <c r="D140" s="146"/>
      <c r="E140" s="147"/>
      <c r="F140" s="147"/>
      <c r="G140" s="147"/>
      <c r="H140" s="147"/>
      <c r="I140" s="146"/>
      <c r="J140" s="146"/>
      <c r="K140" s="146"/>
      <c r="L140" s="146"/>
      <c r="M140" s="146"/>
      <c r="N140" s="146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</row>
    <row r="141" spans="1:28" ht="11.25">
      <c r="A141" s="152"/>
      <c r="B141" s="149"/>
      <c r="C141" s="149"/>
      <c r="D141" s="146"/>
      <c r="E141" s="147"/>
      <c r="F141" s="147"/>
      <c r="G141" s="147"/>
      <c r="H141" s="147"/>
      <c r="I141" s="146"/>
      <c r="J141" s="146"/>
      <c r="K141" s="146"/>
      <c r="L141" s="146"/>
      <c r="M141" s="146"/>
      <c r="N141" s="146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</row>
    <row r="142" spans="1:28" ht="11.25">
      <c r="A142" s="152"/>
      <c r="B142" s="149"/>
      <c r="C142" s="149"/>
      <c r="D142" s="146"/>
      <c r="E142" s="147"/>
      <c r="F142" s="147"/>
      <c r="G142" s="147"/>
      <c r="H142" s="147"/>
      <c r="I142" s="146"/>
      <c r="J142" s="146"/>
      <c r="K142" s="146"/>
      <c r="L142" s="146"/>
      <c r="M142" s="146"/>
      <c r="N142" s="146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</row>
    <row r="143" spans="1:28" ht="11.25">
      <c r="A143" s="152"/>
      <c r="B143" s="149"/>
      <c r="C143" s="149"/>
      <c r="D143" s="146"/>
      <c r="E143" s="147"/>
      <c r="F143" s="147"/>
      <c r="G143" s="147"/>
      <c r="H143" s="147"/>
      <c r="I143" s="146"/>
      <c r="J143" s="146"/>
      <c r="K143" s="146"/>
      <c r="L143" s="146"/>
      <c r="M143" s="146"/>
      <c r="N143" s="146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</row>
    <row r="144" spans="14:28" ht="11.25">
      <c r="N144" s="146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</row>
    <row r="145" spans="14:28" ht="10.5">
      <c r="N145" s="12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</row>
    <row r="146" spans="14:28" ht="11.25">
      <c r="N146" s="153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</row>
    <row r="147" spans="14:28" ht="11.25">
      <c r="N147" s="153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</row>
    <row r="148" spans="14:28" ht="11.25">
      <c r="N148" s="153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</row>
    <row r="149" spans="14:28" ht="11.25">
      <c r="N149" s="153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</row>
    <row r="150" spans="14:28" ht="11.25">
      <c r="N150" s="153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</row>
    <row r="151" spans="14:28" ht="11.25">
      <c r="N151" s="153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</row>
    <row r="152" spans="14:28" ht="11.25">
      <c r="N152" s="153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</row>
    <row r="153" spans="14:28" ht="11.25">
      <c r="N153" s="153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</row>
    <row r="154" spans="14:28" ht="11.25">
      <c r="N154" s="153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</row>
    <row r="155" spans="14:28" ht="11.25">
      <c r="N155" s="153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</row>
    <row r="156" spans="14:28" ht="11.25">
      <c r="N156" s="153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</row>
    <row r="157" spans="14:28" ht="11.25">
      <c r="N157" s="153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</row>
    <row r="158" spans="14:28" ht="11.25">
      <c r="N158" s="153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</row>
    <row r="159" spans="14:28" ht="11.25">
      <c r="N159" s="153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</row>
    <row r="160" spans="1:28" ht="14.25">
      <c r="A160"/>
      <c r="B160"/>
      <c r="C160"/>
      <c r="D160"/>
      <c r="N160" s="153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</row>
    <row r="161" spans="1:28" ht="14.25">
      <c r="A161"/>
      <c r="B161"/>
      <c r="C161"/>
      <c r="D161"/>
      <c r="N161" s="153"/>
      <c r="O161" s="154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</row>
    <row r="162" spans="1:28" ht="14.25">
      <c r="A162"/>
      <c r="B162"/>
      <c r="C162"/>
      <c r="D162"/>
      <c r="N162" s="153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</row>
    <row r="163" spans="1:28" ht="14.25">
      <c r="A163"/>
      <c r="B163"/>
      <c r="C163"/>
      <c r="D163"/>
      <c r="N163" s="153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</row>
    <row r="164" spans="1:28" ht="14.25">
      <c r="A164"/>
      <c r="B164"/>
      <c r="C164"/>
      <c r="D164"/>
      <c r="N164" s="153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</row>
    <row r="165" spans="1:28" ht="14.25">
      <c r="A165"/>
      <c r="B165"/>
      <c r="C165"/>
      <c r="D165"/>
      <c r="N165" s="153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</row>
    <row r="166" spans="1:28" ht="14.25">
      <c r="A166"/>
      <c r="B166"/>
      <c r="C166"/>
      <c r="D166"/>
      <c r="N166" s="153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</row>
    <row r="167" spans="1:28" ht="14.25">
      <c r="A167"/>
      <c r="B167"/>
      <c r="C167"/>
      <c r="D167"/>
      <c r="N167" s="153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</row>
    <row r="168" spans="1:28" ht="14.25">
      <c r="A168"/>
      <c r="B168"/>
      <c r="C168"/>
      <c r="D168"/>
      <c r="N168" s="153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</row>
    <row r="169" spans="1:14" ht="14.25">
      <c r="A169"/>
      <c r="B169"/>
      <c r="C169"/>
      <c r="D169"/>
      <c r="N169" s="153"/>
    </row>
    <row r="170" spans="1:14" ht="14.25">
      <c r="A170"/>
      <c r="B170"/>
      <c r="C170"/>
      <c r="D170"/>
      <c r="N170" s="153"/>
    </row>
    <row r="171" spans="1:14" ht="14.25">
      <c r="A171"/>
      <c r="B171"/>
      <c r="C171"/>
      <c r="D171"/>
      <c r="N171" s="153"/>
    </row>
    <row r="172" spans="1:14" ht="14.25">
      <c r="A172"/>
      <c r="B172"/>
      <c r="C172"/>
      <c r="D172"/>
      <c r="N172" s="153"/>
    </row>
    <row r="173" spans="1:14" ht="14.25">
      <c r="A173"/>
      <c r="B173"/>
      <c r="C173"/>
      <c r="D173"/>
      <c r="N173" s="153"/>
    </row>
    <row r="174" spans="1:14" ht="14.25">
      <c r="A174"/>
      <c r="B174"/>
      <c r="C174"/>
      <c r="D174"/>
      <c r="N174" s="153"/>
    </row>
    <row r="175" spans="1:14" ht="14.25">
      <c r="A175"/>
      <c r="B175"/>
      <c r="C175"/>
      <c r="D175"/>
      <c r="N175" s="153"/>
    </row>
    <row r="176" spans="1:14" ht="14.25">
      <c r="A176"/>
      <c r="B176"/>
      <c r="C176"/>
      <c r="D176"/>
      <c r="N176" s="153"/>
    </row>
    <row r="177" spans="1:14" ht="14.25">
      <c r="A177"/>
      <c r="B177"/>
      <c r="C177"/>
      <c r="D177"/>
      <c r="N177" s="153"/>
    </row>
    <row r="178" ht="11.25">
      <c r="N178" s="153"/>
    </row>
    <row r="179" ht="11.25">
      <c r="N179" s="153"/>
    </row>
    <row r="180" ht="11.25">
      <c r="N180" s="153"/>
    </row>
    <row r="181" ht="11.25">
      <c r="N181" s="153"/>
    </row>
    <row r="182" ht="11.25">
      <c r="N182" s="153"/>
    </row>
    <row r="183" ht="11.25">
      <c r="N183" s="153"/>
    </row>
  </sheetData>
  <sheetProtection/>
  <mergeCells count="13">
    <mergeCell ref="O94:R94"/>
    <mergeCell ref="O92:U92"/>
    <mergeCell ref="O96:AB96"/>
    <mergeCell ref="D4:H4"/>
    <mergeCell ref="J4:N4"/>
    <mergeCell ref="R4:V4"/>
    <mergeCell ref="X4:AB4"/>
    <mergeCell ref="O97:AB97"/>
    <mergeCell ref="R59:V59"/>
    <mergeCell ref="X59:AB59"/>
    <mergeCell ref="O90:U90"/>
    <mergeCell ref="O91:X91"/>
    <mergeCell ref="O93:U93"/>
  </mergeCells>
  <printOptions horizontalCentered="1"/>
  <pageMargins left="0.7874015748031497" right="0.5905511811023623" top="0.1968503937007874" bottom="0.2362204724409449" header="0" footer="0.1968503937007874"/>
  <pageSetup firstPageNumber="7" useFirstPageNumber="1" horizontalDpi="600" verticalDpi="600" orientation="portrait" pageOrder="overThenDown" paperSize="9" scale="73" r:id="rId1"/>
  <headerFooter alignWithMargins="0">
    <oddFooter>&amp;C&amp;P</oddFooter>
  </headerFooter>
  <rowBreaks count="1" manualBreakCount="1">
    <brk id="102" max="255" man="1"/>
  </rowBreaks>
  <colBreaks count="1" manualBreakCount="1">
    <brk id="1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70" zoomScaleNormal="70" zoomScaleSheetLayoutView="70" zoomScalePageLayoutView="0" workbookViewId="0" topLeftCell="A46">
      <selection activeCell="M61" sqref="M61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96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9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1</v>
      </c>
      <c r="D9" s="93">
        <v>1</v>
      </c>
      <c r="E9" s="93">
        <v>1</v>
      </c>
      <c r="F9" s="94"/>
      <c r="G9" s="94"/>
      <c r="H9" s="190">
        <v>0.021</v>
      </c>
      <c r="I9" s="190">
        <v>0.021</v>
      </c>
      <c r="J9" s="190">
        <v>0.021</v>
      </c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>
        <v>3</v>
      </c>
      <c r="D12" s="93">
        <v>3</v>
      </c>
      <c r="E12" s="93">
        <v>3</v>
      </c>
      <c r="F12" s="94"/>
      <c r="G12" s="94"/>
      <c r="H12" s="190">
        <v>0.064</v>
      </c>
      <c r="I12" s="190">
        <v>0.043</v>
      </c>
      <c r="J12" s="190">
        <v>0.072</v>
      </c>
      <c r="K12" s="95"/>
    </row>
    <row r="13" spans="1:11" s="105" customFormat="1" ht="11.25" customHeight="1">
      <c r="A13" s="99" t="s">
        <v>12</v>
      </c>
      <c r="B13" s="100"/>
      <c r="C13" s="101">
        <v>4</v>
      </c>
      <c r="D13" s="101">
        <v>4</v>
      </c>
      <c r="E13" s="101">
        <v>4</v>
      </c>
      <c r="F13" s="102">
        <f>IF(D13&gt;0,100*E13/D13,0)</f>
        <v>100</v>
      </c>
      <c r="G13" s="103"/>
      <c r="H13" s="191">
        <v>0.085</v>
      </c>
      <c r="I13" s="192">
        <v>0.064</v>
      </c>
      <c r="J13" s="192">
        <v>0.093</v>
      </c>
      <c r="K13" s="104">
        <f>IF(I13&gt;0,100*J13/I13,0)</f>
        <v>145.3125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>
        <v>1</v>
      </c>
      <c r="D15" s="101">
        <v>1</v>
      </c>
      <c r="E15" s="101">
        <v>1</v>
      </c>
      <c r="F15" s="102">
        <f>IF(D15&gt;0,100*E15/D15,0)</f>
        <v>100</v>
      </c>
      <c r="G15" s="103"/>
      <c r="H15" s="191">
        <v>0.01</v>
      </c>
      <c r="I15" s="192">
        <v>0.01</v>
      </c>
      <c r="J15" s="192">
        <v>0.01</v>
      </c>
      <c r="K15" s="104">
        <f>IF(I15&gt;0,100*J15/I15,0)</f>
        <v>100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>
        <v>3</v>
      </c>
      <c r="D17" s="101">
        <v>3</v>
      </c>
      <c r="E17" s="101">
        <v>1</v>
      </c>
      <c r="F17" s="102">
        <f>IF(D17&gt;0,100*E17/D17,0)</f>
        <v>33.333333333333336</v>
      </c>
      <c r="G17" s="103"/>
      <c r="H17" s="191">
        <v>0.036</v>
      </c>
      <c r="I17" s="192">
        <v>0.036</v>
      </c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>
        <v>25</v>
      </c>
      <c r="D19" s="93">
        <v>29</v>
      </c>
      <c r="E19" s="93">
        <v>21</v>
      </c>
      <c r="F19" s="94"/>
      <c r="G19" s="94"/>
      <c r="H19" s="190">
        <v>0.343</v>
      </c>
      <c r="I19" s="190">
        <v>0.316</v>
      </c>
      <c r="J19" s="190">
        <v>0.257</v>
      </c>
      <c r="K19" s="95"/>
    </row>
    <row r="20" spans="1:11" s="96" customFormat="1" ht="11.25" customHeight="1">
      <c r="A20" s="98" t="s">
        <v>16</v>
      </c>
      <c r="B20" s="92"/>
      <c r="C20" s="93">
        <v>2</v>
      </c>
      <c r="D20" s="93">
        <v>2</v>
      </c>
      <c r="E20" s="93">
        <v>2</v>
      </c>
      <c r="F20" s="94"/>
      <c r="G20" s="94"/>
      <c r="H20" s="190">
        <v>0.033</v>
      </c>
      <c r="I20" s="190">
        <v>0.032</v>
      </c>
      <c r="J20" s="190">
        <v>0.032</v>
      </c>
      <c r="K20" s="95"/>
    </row>
    <row r="21" spans="1:11" s="96" customFormat="1" ht="11.25" customHeight="1">
      <c r="A21" s="98" t="s">
        <v>17</v>
      </c>
      <c r="B21" s="92"/>
      <c r="C21" s="93">
        <v>2</v>
      </c>
      <c r="D21" s="93">
        <v>2</v>
      </c>
      <c r="E21" s="93">
        <v>3</v>
      </c>
      <c r="F21" s="94"/>
      <c r="G21" s="94"/>
      <c r="H21" s="190">
        <v>0.033</v>
      </c>
      <c r="I21" s="190">
        <v>0.031</v>
      </c>
      <c r="J21" s="190"/>
      <c r="K21" s="95"/>
    </row>
    <row r="22" spans="1:11" s="105" customFormat="1" ht="11.25" customHeight="1">
      <c r="A22" s="99" t="s">
        <v>18</v>
      </c>
      <c r="B22" s="100"/>
      <c r="C22" s="101">
        <v>29</v>
      </c>
      <c r="D22" s="101">
        <v>33</v>
      </c>
      <c r="E22" s="101">
        <v>26</v>
      </c>
      <c r="F22" s="102">
        <f>IF(D22&gt;0,100*E22/D22,0)</f>
        <v>78.78787878787878</v>
      </c>
      <c r="G22" s="103"/>
      <c r="H22" s="191">
        <v>0.40900000000000003</v>
      </c>
      <c r="I22" s="192">
        <v>0.379</v>
      </c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759</v>
      </c>
      <c r="D24" s="101">
        <v>735</v>
      </c>
      <c r="E24" s="101">
        <v>710</v>
      </c>
      <c r="F24" s="102">
        <f>IF(D24&gt;0,100*E24/D24,0)</f>
        <v>96.59863945578232</v>
      </c>
      <c r="G24" s="103"/>
      <c r="H24" s="191">
        <v>16.17</v>
      </c>
      <c r="I24" s="192">
        <v>15.768</v>
      </c>
      <c r="J24" s="192">
        <v>15.093</v>
      </c>
      <c r="K24" s="104">
        <f>IF(I24&gt;0,100*J24/I24,0)</f>
        <v>95.71917808219177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9</v>
      </c>
      <c r="D26" s="101">
        <v>9</v>
      </c>
      <c r="E26" s="101">
        <v>9</v>
      </c>
      <c r="F26" s="102">
        <f>IF(D26&gt;0,100*E26/D26,0)</f>
        <v>100</v>
      </c>
      <c r="G26" s="103"/>
      <c r="H26" s="191">
        <v>0.189</v>
      </c>
      <c r="I26" s="192">
        <v>0.18</v>
      </c>
      <c r="J26" s="192">
        <v>0.17</v>
      </c>
      <c r="K26" s="104">
        <f>IF(I26&gt;0,100*J26/I26,0)</f>
        <v>94.44444444444444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>
        <v>110</v>
      </c>
      <c r="D28" s="93">
        <v>16</v>
      </c>
      <c r="E28" s="93">
        <v>3</v>
      </c>
      <c r="F28" s="94"/>
      <c r="G28" s="94"/>
      <c r="H28" s="190">
        <v>1.87</v>
      </c>
      <c r="I28" s="190">
        <v>0.272</v>
      </c>
      <c r="J28" s="190">
        <v>0.096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>
        <v>55</v>
      </c>
      <c r="D30" s="93">
        <v>89</v>
      </c>
      <c r="E30" s="93">
        <v>89</v>
      </c>
      <c r="F30" s="94"/>
      <c r="G30" s="94"/>
      <c r="H30" s="190">
        <v>1.1</v>
      </c>
      <c r="I30" s="190">
        <v>1.78</v>
      </c>
      <c r="J30" s="190">
        <v>1.767</v>
      </c>
      <c r="K30" s="95"/>
    </row>
    <row r="31" spans="1:11" s="105" customFormat="1" ht="11.25" customHeight="1">
      <c r="A31" s="106" t="s">
        <v>24</v>
      </c>
      <c r="B31" s="100"/>
      <c r="C31" s="101">
        <v>165</v>
      </c>
      <c r="D31" s="101">
        <v>105</v>
      </c>
      <c r="E31" s="101">
        <v>92</v>
      </c>
      <c r="F31" s="102">
        <f>IF(D31&gt;0,100*E31/D31,0)</f>
        <v>87.61904761904762</v>
      </c>
      <c r="G31" s="103"/>
      <c r="H31" s="191">
        <v>2.97</v>
      </c>
      <c r="I31" s="192">
        <v>2.052</v>
      </c>
      <c r="J31" s="192">
        <v>1.863</v>
      </c>
      <c r="K31" s="104">
        <f>IF(I31&gt;0,100*J31/I31,0)</f>
        <v>90.78947368421053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110</v>
      </c>
      <c r="D33" s="93">
        <v>100</v>
      </c>
      <c r="E33" s="93">
        <v>100</v>
      </c>
      <c r="F33" s="94"/>
      <c r="G33" s="94"/>
      <c r="H33" s="190">
        <v>0.92</v>
      </c>
      <c r="I33" s="190">
        <v>0.84</v>
      </c>
      <c r="J33" s="190">
        <v>0.82</v>
      </c>
      <c r="K33" s="95"/>
    </row>
    <row r="34" spans="1:11" s="96" customFormat="1" ht="11.25" customHeight="1">
      <c r="A34" s="98" t="s">
        <v>26</v>
      </c>
      <c r="B34" s="92"/>
      <c r="C34" s="93">
        <v>19</v>
      </c>
      <c r="D34" s="93">
        <v>19</v>
      </c>
      <c r="E34" s="93">
        <v>9</v>
      </c>
      <c r="F34" s="94"/>
      <c r="G34" s="94"/>
      <c r="H34" s="190">
        <v>0.291</v>
      </c>
      <c r="I34" s="190">
        <v>0.28</v>
      </c>
      <c r="J34" s="190">
        <v>0.135</v>
      </c>
      <c r="K34" s="95"/>
    </row>
    <row r="35" spans="1:11" s="96" customFormat="1" ht="11.25" customHeight="1">
      <c r="A35" s="98" t="s">
        <v>27</v>
      </c>
      <c r="B35" s="92"/>
      <c r="C35" s="93">
        <v>29</v>
      </c>
      <c r="D35" s="93">
        <v>30</v>
      </c>
      <c r="E35" s="93">
        <v>30</v>
      </c>
      <c r="F35" s="94"/>
      <c r="G35" s="94"/>
      <c r="H35" s="190">
        <v>0.428</v>
      </c>
      <c r="I35" s="190">
        <v>0.45</v>
      </c>
      <c r="J35" s="190">
        <v>0.45</v>
      </c>
      <c r="K35" s="95"/>
    </row>
    <row r="36" spans="1:11" s="96" customFormat="1" ht="11.25" customHeight="1">
      <c r="A36" s="98" t="s">
        <v>28</v>
      </c>
      <c r="B36" s="92"/>
      <c r="C36" s="93">
        <v>106</v>
      </c>
      <c r="D36" s="93">
        <v>106</v>
      </c>
      <c r="E36" s="93">
        <v>97</v>
      </c>
      <c r="F36" s="94"/>
      <c r="G36" s="94"/>
      <c r="H36" s="190">
        <v>1.59</v>
      </c>
      <c r="I36" s="190">
        <v>1.59</v>
      </c>
      <c r="J36" s="190"/>
      <c r="K36" s="95"/>
    </row>
    <row r="37" spans="1:11" s="105" customFormat="1" ht="11.25" customHeight="1">
      <c r="A37" s="99" t="s">
        <v>29</v>
      </c>
      <c r="B37" s="100"/>
      <c r="C37" s="101">
        <v>264</v>
      </c>
      <c r="D37" s="101">
        <v>255</v>
      </c>
      <c r="E37" s="101">
        <v>236</v>
      </c>
      <c r="F37" s="102">
        <f>IF(D37&gt;0,100*E37/D37,0)</f>
        <v>92.54901960784314</v>
      </c>
      <c r="G37" s="103"/>
      <c r="H37" s="191">
        <v>3.229</v>
      </c>
      <c r="I37" s="192">
        <v>3.16</v>
      </c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9</v>
      </c>
      <c r="D39" s="101">
        <v>15</v>
      </c>
      <c r="E39" s="101">
        <v>17</v>
      </c>
      <c r="F39" s="102">
        <f>IF(D39&gt;0,100*E39/D39,0)</f>
        <v>113.33333333333333</v>
      </c>
      <c r="G39" s="103"/>
      <c r="H39" s="191">
        <v>0.195</v>
      </c>
      <c r="I39" s="192">
        <v>0.315</v>
      </c>
      <c r="J39" s="192">
        <v>0.3</v>
      </c>
      <c r="K39" s="104">
        <f>IF(I39&gt;0,100*J39/I39,0)</f>
        <v>95.23809523809524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>
        <v>98</v>
      </c>
      <c r="F41" s="94"/>
      <c r="G41" s="94"/>
      <c r="H41" s="190"/>
      <c r="I41" s="190"/>
      <c r="J41" s="190">
        <v>1.96</v>
      </c>
      <c r="K41" s="95"/>
    </row>
    <row r="42" spans="1:11" s="96" customFormat="1" ht="11.25" customHeight="1">
      <c r="A42" s="98" t="s">
        <v>32</v>
      </c>
      <c r="B42" s="92"/>
      <c r="C42" s="93">
        <v>32</v>
      </c>
      <c r="D42" s="93"/>
      <c r="E42" s="93"/>
      <c r="F42" s="94"/>
      <c r="G42" s="94"/>
      <c r="H42" s="190">
        <v>0.8</v>
      </c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>
        <v>2</v>
      </c>
      <c r="D43" s="93">
        <v>88</v>
      </c>
      <c r="E43" s="93">
        <v>75</v>
      </c>
      <c r="F43" s="94"/>
      <c r="G43" s="94"/>
      <c r="H43" s="190">
        <v>0.03</v>
      </c>
      <c r="I43" s="190">
        <v>1.056</v>
      </c>
      <c r="J43" s="190">
        <v>0.9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>
        <v>5</v>
      </c>
      <c r="D45" s="93">
        <v>5</v>
      </c>
      <c r="E45" s="93">
        <v>5</v>
      </c>
      <c r="F45" s="94"/>
      <c r="G45" s="94"/>
      <c r="H45" s="190">
        <v>0.12</v>
      </c>
      <c r="I45" s="190">
        <v>0.12</v>
      </c>
      <c r="J45" s="190">
        <v>0.125</v>
      </c>
      <c r="K45" s="95"/>
    </row>
    <row r="46" spans="1:11" s="96" customFormat="1" ht="11.25" customHeight="1">
      <c r="A46" s="98" t="s">
        <v>36</v>
      </c>
      <c r="B46" s="92"/>
      <c r="C46" s="93">
        <v>26</v>
      </c>
      <c r="D46" s="93">
        <v>11</v>
      </c>
      <c r="E46" s="93">
        <v>39</v>
      </c>
      <c r="F46" s="94"/>
      <c r="G46" s="94"/>
      <c r="H46" s="190">
        <v>0.39</v>
      </c>
      <c r="I46" s="190">
        <v>0.165</v>
      </c>
      <c r="J46" s="190">
        <v>0.585</v>
      </c>
      <c r="K46" s="95"/>
    </row>
    <row r="47" spans="1:11" s="96" customFormat="1" ht="11.25" customHeight="1">
      <c r="A47" s="98" t="s">
        <v>37</v>
      </c>
      <c r="B47" s="92"/>
      <c r="C47" s="93">
        <v>1</v>
      </c>
      <c r="D47" s="93">
        <v>1</v>
      </c>
      <c r="E47" s="93">
        <v>1</v>
      </c>
      <c r="F47" s="94"/>
      <c r="G47" s="94"/>
      <c r="H47" s="190">
        <v>0.003</v>
      </c>
      <c r="I47" s="190">
        <v>0.002</v>
      </c>
      <c r="J47" s="190"/>
      <c r="K47" s="95"/>
    </row>
    <row r="48" spans="1:11" s="96" customFormat="1" ht="11.25" customHeight="1">
      <c r="A48" s="98" t="s">
        <v>38</v>
      </c>
      <c r="B48" s="92"/>
      <c r="C48" s="93">
        <v>274</v>
      </c>
      <c r="D48" s="93">
        <v>350</v>
      </c>
      <c r="E48" s="93">
        <v>163</v>
      </c>
      <c r="F48" s="94"/>
      <c r="G48" s="94"/>
      <c r="H48" s="190">
        <v>6.014</v>
      </c>
      <c r="I48" s="190">
        <v>5.25</v>
      </c>
      <c r="J48" s="190">
        <v>3.586</v>
      </c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>
        <v>340</v>
      </c>
      <c r="D50" s="101">
        <v>455</v>
      </c>
      <c r="E50" s="101">
        <v>381</v>
      </c>
      <c r="F50" s="102">
        <f>IF(D50&gt;0,100*E50/D50,0)</f>
        <v>83.73626373626374</v>
      </c>
      <c r="G50" s="103"/>
      <c r="H50" s="191">
        <v>7.357</v>
      </c>
      <c r="I50" s="192">
        <v>6.593</v>
      </c>
      <c r="J50" s="192">
        <v>7.156</v>
      </c>
      <c r="K50" s="104">
        <f>IF(I50&gt;0,100*J50/I50,0)</f>
        <v>108.53935992719552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215</v>
      </c>
      <c r="D54" s="93">
        <v>250</v>
      </c>
      <c r="E54" s="93">
        <v>250</v>
      </c>
      <c r="F54" s="94"/>
      <c r="G54" s="94"/>
      <c r="H54" s="190">
        <v>5.375</v>
      </c>
      <c r="I54" s="190">
        <v>6.25</v>
      </c>
      <c r="J54" s="190">
        <v>6.5</v>
      </c>
      <c r="K54" s="95"/>
    </row>
    <row r="55" spans="1:11" s="96" customFormat="1" ht="11.25" customHeight="1">
      <c r="A55" s="98" t="s">
        <v>43</v>
      </c>
      <c r="B55" s="92"/>
      <c r="C55" s="93">
        <v>8</v>
      </c>
      <c r="D55" s="93">
        <v>6</v>
      </c>
      <c r="E55" s="93">
        <v>4</v>
      </c>
      <c r="F55" s="94"/>
      <c r="G55" s="94"/>
      <c r="H55" s="190">
        <v>0.128</v>
      </c>
      <c r="I55" s="190">
        <v>0.096</v>
      </c>
      <c r="J55" s="190">
        <v>0.065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>
        <v>15</v>
      </c>
      <c r="D58" s="93">
        <v>15</v>
      </c>
      <c r="E58" s="93">
        <v>6</v>
      </c>
      <c r="F58" s="94"/>
      <c r="G58" s="94"/>
      <c r="H58" s="190">
        <v>0.27</v>
      </c>
      <c r="I58" s="190">
        <v>0.258</v>
      </c>
      <c r="J58" s="190">
        <v>0.103</v>
      </c>
      <c r="K58" s="95"/>
    </row>
    <row r="59" spans="1:11" s="105" customFormat="1" ht="11.25" customHeight="1">
      <c r="A59" s="99" t="s">
        <v>47</v>
      </c>
      <c r="B59" s="100"/>
      <c r="C59" s="101">
        <v>238</v>
      </c>
      <c r="D59" s="101">
        <v>271</v>
      </c>
      <c r="E59" s="101">
        <v>260</v>
      </c>
      <c r="F59" s="102">
        <f>IF(D59&gt;0,100*E59/D59,0)</f>
        <v>95.9409594095941</v>
      </c>
      <c r="G59" s="103"/>
      <c r="H59" s="191">
        <v>5.773</v>
      </c>
      <c r="I59" s="192">
        <v>6.604</v>
      </c>
      <c r="J59" s="192">
        <v>6.668</v>
      </c>
      <c r="K59" s="104">
        <f>IF(I59&gt;0,100*J59/I59,0)</f>
        <v>100.96910963052696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324</v>
      </c>
      <c r="D61" s="93">
        <v>320</v>
      </c>
      <c r="E61" s="93">
        <v>270</v>
      </c>
      <c r="F61" s="94"/>
      <c r="G61" s="94"/>
      <c r="H61" s="190">
        <v>8.1</v>
      </c>
      <c r="I61" s="190">
        <v>7.8</v>
      </c>
      <c r="J61" s="190">
        <v>8.1</v>
      </c>
      <c r="K61" s="95"/>
    </row>
    <row r="62" spans="1:11" s="96" customFormat="1" ht="11.25" customHeight="1">
      <c r="A62" s="98" t="s">
        <v>49</v>
      </c>
      <c r="B62" s="92"/>
      <c r="C62" s="93">
        <v>26</v>
      </c>
      <c r="D62" s="93">
        <v>21</v>
      </c>
      <c r="E62" s="93">
        <v>21</v>
      </c>
      <c r="F62" s="94"/>
      <c r="G62" s="94"/>
      <c r="H62" s="190">
        <v>0.442</v>
      </c>
      <c r="I62" s="190">
        <v>0.473</v>
      </c>
      <c r="J62" s="190">
        <v>0.473</v>
      </c>
      <c r="K62" s="95"/>
    </row>
    <row r="63" spans="1:11" s="96" customFormat="1" ht="11.25" customHeight="1">
      <c r="A63" s="98" t="s">
        <v>50</v>
      </c>
      <c r="B63" s="92"/>
      <c r="C63" s="93">
        <v>179</v>
      </c>
      <c r="D63" s="93">
        <v>179</v>
      </c>
      <c r="E63" s="93">
        <v>193</v>
      </c>
      <c r="F63" s="94"/>
      <c r="G63" s="94"/>
      <c r="H63" s="190">
        <v>3.27</v>
      </c>
      <c r="I63" s="190">
        <v>3.496</v>
      </c>
      <c r="J63" s="190">
        <v>2.97</v>
      </c>
      <c r="K63" s="95"/>
    </row>
    <row r="64" spans="1:11" s="105" customFormat="1" ht="11.25" customHeight="1">
      <c r="A64" s="99" t="s">
        <v>51</v>
      </c>
      <c r="B64" s="100"/>
      <c r="C64" s="101">
        <v>529</v>
      </c>
      <c r="D64" s="101">
        <v>520</v>
      </c>
      <c r="E64" s="101">
        <v>484</v>
      </c>
      <c r="F64" s="102">
        <f>IF(D64&gt;0,100*E64/D64,0)</f>
        <v>93.07692307692308</v>
      </c>
      <c r="G64" s="103"/>
      <c r="H64" s="191">
        <v>11.812</v>
      </c>
      <c r="I64" s="192">
        <v>11.769</v>
      </c>
      <c r="J64" s="192">
        <v>11.543000000000001</v>
      </c>
      <c r="K64" s="104">
        <f>IF(I64&gt;0,100*J64/I64,0)</f>
        <v>98.07970090916817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117</v>
      </c>
      <c r="D66" s="101">
        <v>200</v>
      </c>
      <c r="E66" s="101">
        <v>930</v>
      </c>
      <c r="F66" s="102">
        <f>IF(D66&gt;0,100*E66/D66,0)</f>
        <v>465</v>
      </c>
      <c r="G66" s="103"/>
      <c r="H66" s="191">
        <v>2.165</v>
      </c>
      <c r="I66" s="192">
        <v>4.57</v>
      </c>
      <c r="J66" s="192">
        <v>16.74</v>
      </c>
      <c r="K66" s="104">
        <f>IF(I66&gt;0,100*J66/I66,0)</f>
        <v>366.3019693654266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300</v>
      </c>
      <c r="D68" s="93">
        <v>300</v>
      </c>
      <c r="E68" s="93">
        <v>300</v>
      </c>
      <c r="F68" s="94"/>
      <c r="G68" s="94"/>
      <c r="H68" s="190">
        <v>5.083</v>
      </c>
      <c r="I68" s="190">
        <v>5.6</v>
      </c>
      <c r="J68" s="190">
        <v>5.5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>
        <v>300</v>
      </c>
      <c r="D70" s="101">
        <v>300</v>
      </c>
      <c r="E70" s="101">
        <v>300</v>
      </c>
      <c r="F70" s="102">
        <f>IF(D70&gt;0,100*E70/D70,0)</f>
        <v>100</v>
      </c>
      <c r="G70" s="103"/>
      <c r="H70" s="191">
        <v>5.083</v>
      </c>
      <c r="I70" s="192">
        <v>5.6</v>
      </c>
      <c r="J70" s="192">
        <v>5.5</v>
      </c>
      <c r="K70" s="104">
        <f>IF(I70&gt;0,100*J70/I70,0)</f>
        <v>98.21428571428572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285</v>
      </c>
      <c r="D72" s="93">
        <v>305</v>
      </c>
      <c r="E72" s="93">
        <v>405</v>
      </c>
      <c r="F72" s="94"/>
      <c r="G72" s="94"/>
      <c r="H72" s="190">
        <v>2.855</v>
      </c>
      <c r="I72" s="190">
        <v>3.055</v>
      </c>
      <c r="J72" s="190">
        <v>4.365</v>
      </c>
      <c r="K72" s="95"/>
    </row>
    <row r="73" spans="1:11" s="96" customFormat="1" ht="11.25" customHeight="1">
      <c r="A73" s="98" t="s">
        <v>57</v>
      </c>
      <c r="B73" s="92"/>
      <c r="C73" s="93">
        <v>8</v>
      </c>
      <c r="D73" s="93">
        <v>65</v>
      </c>
      <c r="E73" s="93">
        <v>50</v>
      </c>
      <c r="F73" s="94"/>
      <c r="G73" s="94"/>
      <c r="H73" s="190">
        <v>0.184</v>
      </c>
      <c r="I73" s="190">
        <v>1.235</v>
      </c>
      <c r="J73" s="190">
        <v>0.9</v>
      </c>
      <c r="K73" s="95"/>
    </row>
    <row r="74" spans="1:11" s="96" customFormat="1" ht="11.25" customHeight="1">
      <c r="A74" s="98" t="s">
        <v>58</v>
      </c>
      <c r="B74" s="92"/>
      <c r="C74" s="93">
        <v>85</v>
      </c>
      <c r="D74" s="93">
        <v>85</v>
      </c>
      <c r="E74" s="93">
        <v>100</v>
      </c>
      <c r="F74" s="94"/>
      <c r="G74" s="94"/>
      <c r="H74" s="190">
        <v>1.688</v>
      </c>
      <c r="I74" s="190">
        <v>1.7</v>
      </c>
      <c r="J74" s="190">
        <v>2</v>
      </c>
      <c r="K74" s="95"/>
    </row>
    <row r="75" spans="1:11" s="96" customFormat="1" ht="11.25" customHeight="1">
      <c r="A75" s="98" t="s">
        <v>59</v>
      </c>
      <c r="B75" s="92"/>
      <c r="C75" s="93">
        <v>68</v>
      </c>
      <c r="D75" s="93">
        <v>68</v>
      </c>
      <c r="E75" s="93">
        <v>163</v>
      </c>
      <c r="F75" s="94"/>
      <c r="G75" s="94"/>
      <c r="H75" s="190">
        <v>1.001</v>
      </c>
      <c r="I75" s="190">
        <v>1.0012</v>
      </c>
      <c r="J75" s="190">
        <v>2.1909957999999996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/>
      <c r="I76" s="190"/>
      <c r="J76" s="190"/>
      <c r="K76" s="95"/>
    </row>
    <row r="77" spans="1:11" s="96" customFormat="1" ht="11.25" customHeight="1">
      <c r="A77" s="98" t="s">
        <v>61</v>
      </c>
      <c r="B77" s="92"/>
      <c r="C77" s="93">
        <v>19</v>
      </c>
      <c r="D77" s="93">
        <v>19</v>
      </c>
      <c r="E77" s="93">
        <v>5</v>
      </c>
      <c r="F77" s="94"/>
      <c r="G77" s="94"/>
      <c r="H77" s="190">
        <v>0.217</v>
      </c>
      <c r="I77" s="190">
        <v>0.255</v>
      </c>
      <c r="J77" s="190"/>
      <c r="K77" s="95"/>
    </row>
    <row r="78" spans="1:11" s="96" customFormat="1" ht="11.25" customHeight="1">
      <c r="A78" s="98" t="s">
        <v>62</v>
      </c>
      <c r="B78" s="92"/>
      <c r="C78" s="93">
        <v>18</v>
      </c>
      <c r="D78" s="93">
        <v>20</v>
      </c>
      <c r="E78" s="93">
        <v>20</v>
      </c>
      <c r="F78" s="94"/>
      <c r="G78" s="94"/>
      <c r="H78" s="190">
        <v>0.36</v>
      </c>
      <c r="I78" s="190">
        <v>0.4</v>
      </c>
      <c r="J78" s="190">
        <v>0.342</v>
      </c>
      <c r="K78" s="95"/>
    </row>
    <row r="79" spans="1:11" s="96" customFormat="1" ht="11.25" customHeight="1">
      <c r="A79" s="98" t="s">
        <v>63</v>
      </c>
      <c r="B79" s="92"/>
      <c r="C79" s="93">
        <v>26</v>
      </c>
      <c r="D79" s="93">
        <v>25</v>
      </c>
      <c r="E79" s="93">
        <v>25</v>
      </c>
      <c r="F79" s="94"/>
      <c r="G79" s="94"/>
      <c r="H79" s="190">
        <v>0.455</v>
      </c>
      <c r="I79" s="190">
        <v>0.45</v>
      </c>
      <c r="J79" s="190">
        <v>0.45</v>
      </c>
      <c r="K79" s="95"/>
    </row>
    <row r="80" spans="1:11" s="105" customFormat="1" ht="11.25" customHeight="1">
      <c r="A80" s="106" t="s">
        <v>64</v>
      </c>
      <c r="B80" s="100"/>
      <c r="C80" s="101">
        <v>509</v>
      </c>
      <c r="D80" s="101">
        <v>587</v>
      </c>
      <c r="E80" s="101">
        <v>768</v>
      </c>
      <c r="F80" s="102">
        <f>IF(D80&gt;0,100*E80/D80,0)</f>
        <v>130.83475298126064</v>
      </c>
      <c r="G80" s="103"/>
      <c r="H80" s="191">
        <v>6.76</v>
      </c>
      <c r="I80" s="192">
        <v>8.0962</v>
      </c>
      <c r="J80" s="192">
        <v>10.2479958</v>
      </c>
      <c r="K80" s="104">
        <f>IF(I80&gt;0,100*J80/I80,0)</f>
        <v>126.5778488673699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>
        <v>25</v>
      </c>
      <c r="D82" s="93">
        <v>25</v>
      </c>
      <c r="E82" s="93">
        <v>26</v>
      </c>
      <c r="F82" s="94"/>
      <c r="G82" s="94"/>
      <c r="H82" s="190">
        <v>0.465</v>
      </c>
      <c r="I82" s="190">
        <v>0.465</v>
      </c>
      <c r="J82" s="190">
        <v>0.49</v>
      </c>
      <c r="K82" s="95"/>
    </row>
    <row r="83" spans="1:11" s="96" customFormat="1" ht="11.25" customHeight="1">
      <c r="A83" s="98" t="s">
        <v>66</v>
      </c>
      <c r="B83" s="92"/>
      <c r="C83" s="93">
        <v>34</v>
      </c>
      <c r="D83" s="93">
        <v>34</v>
      </c>
      <c r="E83" s="93">
        <v>34</v>
      </c>
      <c r="F83" s="94"/>
      <c r="G83" s="94"/>
      <c r="H83" s="190">
        <v>0.656</v>
      </c>
      <c r="I83" s="190">
        <v>0.65</v>
      </c>
      <c r="J83" s="190">
        <v>0.67</v>
      </c>
      <c r="K83" s="95"/>
    </row>
    <row r="84" spans="1:11" s="105" customFormat="1" ht="11.25" customHeight="1">
      <c r="A84" s="99" t="s">
        <v>67</v>
      </c>
      <c r="B84" s="100"/>
      <c r="C84" s="101">
        <v>59</v>
      </c>
      <c r="D84" s="101">
        <v>59</v>
      </c>
      <c r="E84" s="101">
        <v>60</v>
      </c>
      <c r="F84" s="102">
        <f>IF(D84&gt;0,100*E84/D84,0)</f>
        <v>101.69491525423729</v>
      </c>
      <c r="G84" s="103"/>
      <c r="H84" s="191">
        <v>1.121</v>
      </c>
      <c r="I84" s="192">
        <v>1.115</v>
      </c>
      <c r="J84" s="192">
        <v>1.1600000000000001</v>
      </c>
      <c r="K84" s="104">
        <f>IF(I84&gt;0,100*J84/I84,0)</f>
        <v>104.03587443946189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3335</v>
      </c>
      <c r="D87" s="116">
        <v>3552</v>
      </c>
      <c r="E87" s="116">
        <v>4279</v>
      </c>
      <c r="F87" s="117">
        <f>IF(D87&gt;0,100*E87/D87,0)</f>
        <v>120.46734234234235</v>
      </c>
      <c r="G87" s="103"/>
      <c r="H87" s="195">
        <v>63.364</v>
      </c>
      <c r="I87" s="196">
        <v>66.3112</v>
      </c>
      <c r="J87" s="196">
        <v>78.2379958</v>
      </c>
      <c r="K87" s="117">
        <f>IF(I87&gt;0,100*J87/I87,0)</f>
        <v>117.98609556153409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70" zoomScaleNormal="70" zoomScaleSheetLayoutView="70" zoomScalePageLayoutView="0" workbookViewId="0" topLeftCell="A1">
      <selection activeCell="C84" sqref="C84:K84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97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7</v>
      </c>
      <c r="D7" s="84" t="s">
        <v>7</v>
      </c>
      <c r="E7" s="84">
        <v>9</v>
      </c>
      <c r="F7" s="85" t="str">
        <f>CONCATENATE(D6,"=100")</f>
        <v>2016=100</v>
      </c>
      <c r="G7" s="86"/>
      <c r="H7" s="83" t="s">
        <v>7</v>
      </c>
      <c r="I7" s="84" t="s">
        <v>7</v>
      </c>
      <c r="J7" s="84">
        <v>10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9</v>
      </c>
      <c r="D24" s="101">
        <v>9</v>
      </c>
      <c r="E24" s="101">
        <v>9</v>
      </c>
      <c r="F24" s="102">
        <f>IF(D24&gt;0,100*E24/D24,0)</f>
        <v>100</v>
      </c>
      <c r="G24" s="103"/>
      <c r="H24" s="191">
        <v>2.745</v>
      </c>
      <c r="I24" s="192">
        <v>2.745</v>
      </c>
      <c r="J24" s="192">
        <v>3.15</v>
      </c>
      <c r="K24" s="104">
        <f>IF(I24&gt;0,100*J24/I24,0)</f>
        <v>114.75409836065573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215</v>
      </c>
      <c r="D26" s="101">
        <v>215</v>
      </c>
      <c r="E26" s="101">
        <v>215</v>
      </c>
      <c r="F26" s="102">
        <f>IF(D26&gt;0,100*E26/D26,0)</f>
        <v>100</v>
      </c>
      <c r="G26" s="103"/>
      <c r="H26" s="191">
        <v>65</v>
      </c>
      <c r="I26" s="192">
        <v>68</v>
      </c>
      <c r="J26" s="192">
        <v>68</v>
      </c>
      <c r="K26" s="104">
        <f>IF(I26&gt;0,100*J26/I26,0)</f>
        <v>100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/>
      <c r="I30" s="190"/>
      <c r="J30" s="190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/>
      <c r="I31" s="192"/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/>
      <c r="I33" s="190"/>
      <c r="J33" s="190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/>
      <c r="I34" s="190"/>
      <c r="J34" s="190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/>
      <c r="I35" s="190"/>
      <c r="J35" s="190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/>
      <c r="I36" s="190"/>
      <c r="J36" s="190"/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/>
      <c r="I37" s="192"/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11.91</v>
      </c>
      <c r="D39" s="101">
        <v>9.38</v>
      </c>
      <c r="E39" s="101">
        <v>9.4</v>
      </c>
      <c r="F39" s="102">
        <f>IF(D39&gt;0,100*E39/D39,0)</f>
        <v>100.21321961620468</v>
      </c>
      <c r="G39" s="103"/>
      <c r="H39" s="191">
        <v>1.845</v>
      </c>
      <c r="I39" s="192">
        <v>1.425</v>
      </c>
      <c r="J39" s="192">
        <v>1.4</v>
      </c>
      <c r="K39" s="104">
        <f>IF(I39&gt;0,100*J39/I39,0)</f>
        <v>98.24561403508771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/>
      <c r="I50" s="192"/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65</v>
      </c>
      <c r="D54" s="93">
        <v>65</v>
      </c>
      <c r="E54" s="93">
        <v>65</v>
      </c>
      <c r="F54" s="94"/>
      <c r="G54" s="94"/>
      <c r="H54" s="190">
        <v>19.5</v>
      </c>
      <c r="I54" s="190">
        <v>18.85</v>
      </c>
      <c r="J54" s="190">
        <v>19.5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>
        <v>147</v>
      </c>
      <c r="D56" s="93">
        <v>155</v>
      </c>
      <c r="E56" s="93">
        <v>130</v>
      </c>
      <c r="F56" s="94"/>
      <c r="G56" s="94"/>
      <c r="H56" s="190">
        <v>32</v>
      </c>
      <c r="I56" s="190">
        <v>41</v>
      </c>
      <c r="J56" s="190">
        <v>38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/>
      <c r="I58" s="190"/>
      <c r="J58" s="190"/>
      <c r="K58" s="95"/>
    </row>
    <row r="59" spans="1:11" s="105" customFormat="1" ht="11.25" customHeight="1">
      <c r="A59" s="99" t="s">
        <v>47</v>
      </c>
      <c r="B59" s="100"/>
      <c r="C59" s="101">
        <v>212</v>
      </c>
      <c r="D59" s="101">
        <v>220</v>
      </c>
      <c r="E59" s="101">
        <v>195</v>
      </c>
      <c r="F59" s="102">
        <f>IF(D59&gt;0,100*E59/D59,0)</f>
        <v>88.63636363636364</v>
      </c>
      <c r="G59" s="103"/>
      <c r="H59" s="191">
        <v>51.5</v>
      </c>
      <c r="I59" s="192">
        <v>59.85</v>
      </c>
      <c r="J59" s="192">
        <v>57.5</v>
      </c>
      <c r="K59" s="104">
        <f>IF(I59&gt;0,100*J59/I59,0)</f>
        <v>96.0735171261487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/>
      <c r="I61" s="190"/>
      <c r="J61" s="190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/>
      <c r="I62" s="190"/>
      <c r="J62" s="190"/>
      <c r="K62" s="95"/>
    </row>
    <row r="63" spans="1:11" s="96" customFormat="1" ht="11.25" customHeight="1">
      <c r="A63" s="98" t="s">
        <v>50</v>
      </c>
      <c r="B63" s="92"/>
      <c r="C63" s="93">
        <v>3</v>
      </c>
      <c r="D63" s="93">
        <v>3</v>
      </c>
      <c r="E63" s="93">
        <v>3</v>
      </c>
      <c r="F63" s="94"/>
      <c r="G63" s="94"/>
      <c r="H63" s="190">
        <v>0.225</v>
      </c>
      <c r="I63" s="190">
        <v>0.225</v>
      </c>
      <c r="J63" s="190">
        <v>0.225</v>
      </c>
      <c r="K63" s="95"/>
    </row>
    <row r="64" spans="1:11" s="105" customFormat="1" ht="11.25" customHeight="1">
      <c r="A64" s="99" t="s">
        <v>51</v>
      </c>
      <c r="B64" s="100"/>
      <c r="C64" s="101">
        <v>3</v>
      </c>
      <c r="D64" s="101">
        <v>3</v>
      </c>
      <c r="E64" s="101">
        <v>3</v>
      </c>
      <c r="F64" s="102">
        <f>IF(D64&gt;0,100*E64/D64,0)</f>
        <v>100</v>
      </c>
      <c r="G64" s="103"/>
      <c r="H64" s="191">
        <v>0.225</v>
      </c>
      <c r="I64" s="192">
        <v>0.225</v>
      </c>
      <c r="J64" s="192">
        <v>0.225</v>
      </c>
      <c r="K64" s="104">
        <f>IF(I64&gt;0,100*J64/I64,0)</f>
        <v>100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/>
      <c r="I66" s="192"/>
      <c r="J66" s="192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/>
      <c r="I72" s="190"/>
      <c r="J72" s="190"/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/>
      <c r="I73" s="190"/>
      <c r="J73" s="190"/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/>
      <c r="I74" s="190"/>
      <c r="J74" s="190"/>
      <c r="K74" s="95"/>
    </row>
    <row r="75" spans="1:11" s="96" customFormat="1" ht="11.25" customHeight="1">
      <c r="A75" s="98" t="s">
        <v>59</v>
      </c>
      <c r="B75" s="92"/>
      <c r="C75" s="93">
        <v>2</v>
      </c>
      <c r="D75" s="93">
        <v>2</v>
      </c>
      <c r="E75" s="93">
        <v>2</v>
      </c>
      <c r="F75" s="94"/>
      <c r="G75" s="94"/>
      <c r="H75" s="190">
        <v>0.5</v>
      </c>
      <c r="I75" s="190">
        <v>0.5</v>
      </c>
      <c r="J75" s="190">
        <v>0.36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/>
      <c r="I76" s="190"/>
      <c r="J76" s="190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/>
      <c r="I77" s="190"/>
      <c r="J77" s="190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/>
      <c r="I78" s="190"/>
      <c r="J78" s="190"/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0"/>
      <c r="I79" s="190"/>
      <c r="J79" s="190"/>
      <c r="K79" s="95"/>
    </row>
    <row r="80" spans="1:11" s="105" customFormat="1" ht="11.25" customHeight="1">
      <c r="A80" s="106" t="s">
        <v>64</v>
      </c>
      <c r="B80" s="100"/>
      <c r="C80" s="101">
        <v>2</v>
      </c>
      <c r="D80" s="101">
        <v>2</v>
      </c>
      <c r="E80" s="101">
        <v>2</v>
      </c>
      <c r="F80" s="102">
        <f>IF(D80&gt;0,100*E80/D80,0)</f>
        <v>100</v>
      </c>
      <c r="G80" s="103"/>
      <c r="H80" s="191">
        <v>0.5</v>
      </c>
      <c r="I80" s="192">
        <v>0.5</v>
      </c>
      <c r="J80" s="192">
        <v>0.36</v>
      </c>
      <c r="K80" s="104">
        <f>IF(I80&gt;0,100*J80/I80,0)</f>
        <v>72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/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/>
      <c r="I84" s="192"/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452.90999999999997</v>
      </c>
      <c r="D87" s="116">
        <v>458.38</v>
      </c>
      <c r="E87" s="116">
        <v>433.4</v>
      </c>
      <c r="F87" s="117">
        <f>IF(D87&gt;0,100*E87/D87,0)</f>
        <v>94.55037305292552</v>
      </c>
      <c r="G87" s="103"/>
      <c r="H87" s="195">
        <v>121.815</v>
      </c>
      <c r="I87" s="196">
        <v>132.745</v>
      </c>
      <c r="J87" s="196">
        <v>130.63500000000002</v>
      </c>
      <c r="K87" s="117">
        <f>IF(I87&gt;0,100*J87/I87,0)</f>
        <v>98.41048627066934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70" zoomScaleNormal="70" zoomScaleSheetLayoutView="70" zoomScalePageLayoutView="0" workbookViewId="0" topLeftCell="A50">
      <selection activeCell="C84" sqref="C84:K84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98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7</v>
      </c>
      <c r="D7" s="84" t="s">
        <v>7</v>
      </c>
      <c r="E7" s="84">
        <v>9</v>
      </c>
      <c r="F7" s="85" t="str">
        <f>CONCATENATE(D6,"=100")</f>
        <v>2016=100</v>
      </c>
      <c r="G7" s="86"/>
      <c r="H7" s="83" t="s">
        <v>7</v>
      </c>
      <c r="I7" s="84" t="s">
        <v>7</v>
      </c>
      <c r="J7" s="84">
        <v>10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1</v>
      </c>
      <c r="D24" s="101">
        <v>1</v>
      </c>
      <c r="E24" s="101">
        <v>1</v>
      </c>
      <c r="F24" s="102">
        <f>IF(D24&gt;0,100*E24/D24,0)</f>
        <v>100</v>
      </c>
      <c r="G24" s="103"/>
      <c r="H24" s="191">
        <v>0.315</v>
      </c>
      <c r="I24" s="192">
        <v>0.315</v>
      </c>
      <c r="J24" s="192">
        <v>0.36</v>
      </c>
      <c r="K24" s="104">
        <f>IF(I24&gt;0,100*J24/I24,0)</f>
        <v>114.28571428571429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47</v>
      </c>
      <c r="D26" s="101">
        <v>47</v>
      </c>
      <c r="E26" s="101">
        <v>47</v>
      </c>
      <c r="F26" s="102">
        <f>IF(D26&gt;0,100*E26/D26,0)</f>
        <v>100</v>
      </c>
      <c r="G26" s="103"/>
      <c r="H26" s="191">
        <v>5.3</v>
      </c>
      <c r="I26" s="192">
        <v>5.2</v>
      </c>
      <c r="J26" s="192">
        <v>5.2</v>
      </c>
      <c r="K26" s="104">
        <f>IF(I26&gt;0,100*J26/I26,0)</f>
        <v>100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/>
      <c r="I30" s="190"/>
      <c r="J30" s="190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/>
      <c r="I31" s="192"/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/>
      <c r="I33" s="190"/>
      <c r="J33" s="190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/>
      <c r="I34" s="190"/>
      <c r="J34" s="190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/>
      <c r="I35" s="190"/>
      <c r="J35" s="190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/>
      <c r="I36" s="190"/>
      <c r="J36" s="190"/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/>
      <c r="I37" s="192"/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0.5</v>
      </c>
      <c r="D39" s="101">
        <v>1.1</v>
      </c>
      <c r="E39" s="101">
        <v>1.1</v>
      </c>
      <c r="F39" s="102">
        <f>IF(D39&gt;0,100*E39/D39,0)</f>
        <v>100</v>
      </c>
      <c r="G39" s="103"/>
      <c r="H39" s="191">
        <v>0.075</v>
      </c>
      <c r="I39" s="192">
        <v>0.16</v>
      </c>
      <c r="J39" s="192">
        <v>0.15</v>
      </c>
      <c r="K39" s="104">
        <f>IF(I39&gt;0,100*J39/I39,0)</f>
        <v>93.75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>
        <v>0.7</v>
      </c>
      <c r="D47" s="93">
        <v>0.7</v>
      </c>
      <c r="E47" s="93">
        <v>0.72</v>
      </c>
      <c r="F47" s="94"/>
      <c r="G47" s="94"/>
      <c r="H47" s="190">
        <v>0.18</v>
      </c>
      <c r="I47" s="190">
        <v>0.18</v>
      </c>
      <c r="J47" s="190">
        <v>0.2</v>
      </c>
      <c r="K47" s="95"/>
    </row>
    <row r="48" spans="1:11" s="96" customFormat="1" ht="11.25" customHeight="1">
      <c r="A48" s="98" t="s">
        <v>38</v>
      </c>
      <c r="B48" s="92"/>
      <c r="C48" s="93"/>
      <c r="D48" s="93">
        <v>3</v>
      </c>
      <c r="E48" s="93">
        <v>16</v>
      </c>
      <c r="F48" s="94"/>
      <c r="G48" s="94"/>
      <c r="H48" s="190"/>
      <c r="I48" s="190">
        <v>0.75</v>
      </c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>
        <v>0.7</v>
      </c>
      <c r="D50" s="101">
        <v>3.7</v>
      </c>
      <c r="E50" s="101">
        <v>16.72</v>
      </c>
      <c r="F50" s="102">
        <f>IF(D50&gt;0,100*E50/D50,0)</f>
        <v>451.8918918918919</v>
      </c>
      <c r="G50" s="103"/>
      <c r="H50" s="191">
        <v>0.18</v>
      </c>
      <c r="I50" s="192">
        <v>0.9299999999999999</v>
      </c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12</v>
      </c>
      <c r="D54" s="93">
        <v>12</v>
      </c>
      <c r="E54" s="93">
        <v>12</v>
      </c>
      <c r="F54" s="94"/>
      <c r="G54" s="94"/>
      <c r="H54" s="190">
        <v>3</v>
      </c>
      <c r="I54" s="190">
        <v>3.12</v>
      </c>
      <c r="J54" s="190">
        <v>3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>
        <v>20</v>
      </c>
      <c r="D56" s="93">
        <v>23.5</v>
      </c>
      <c r="E56" s="93">
        <v>25</v>
      </c>
      <c r="F56" s="94"/>
      <c r="G56" s="94"/>
      <c r="H56" s="190">
        <v>6.2</v>
      </c>
      <c r="I56" s="190">
        <v>6</v>
      </c>
      <c r="J56" s="190">
        <v>6.5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/>
      <c r="I58" s="190"/>
      <c r="J58" s="190"/>
      <c r="K58" s="95"/>
    </row>
    <row r="59" spans="1:11" s="105" customFormat="1" ht="11.25" customHeight="1">
      <c r="A59" s="99" t="s">
        <v>47</v>
      </c>
      <c r="B59" s="100"/>
      <c r="C59" s="101">
        <v>32</v>
      </c>
      <c r="D59" s="101">
        <v>35.5</v>
      </c>
      <c r="E59" s="101">
        <v>37</v>
      </c>
      <c r="F59" s="102">
        <f>IF(D59&gt;0,100*E59/D59,0)</f>
        <v>104.22535211267606</v>
      </c>
      <c r="G59" s="103"/>
      <c r="H59" s="191">
        <v>9.2</v>
      </c>
      <c r="I59" s="192">
        <v>9.120000000000001</v>
      </c>
      <c r="J59" s="192">
        <v>9.5</v>
      </c>
      <c r="K59" s="104">
        <f>IF(I59&gt;0,100*J59/I59,0)</f>
        <v>104.16666666666666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/>
      <c r="I61" s="190"/>
      <c r="J61" s="190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/>
      <c r="I62" s="190"/>
      <c r="J62" s="190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/>
      <c r="I63" s="190"/>
      <c r="J63" s="190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/>
      <c r="I64" s="192"/>
      <c r="J64" s="192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/>
      <c r="I66" s="192"/>
      <c r="J66" s="192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1</v>
      </c>
      <c r="D72" s="93">
        <v>1</v>
      </c>
      <c r="E72" s="93">
        <v>1</v>
      </c>
      <c r="F72" s="94"/>
      <c r="G72" s="94"/>
      <c r="H72" s="190">
        <v>0.11</v>
      </c>
      <c r="I72" s="190">
        <v>0.08</v>
      </c>
      <c r="J72" s="190">
        <v>0.08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/>
      <c r="I73" s="190"/>
      <c r="J73" s="190"/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/>
      <c r="I74" s="190"/>
      <c r="J74" s="190"/>
      <c r="K74" s="95"/>
    </row>
    <row r="75" spans="1:11" s="96" customFormat="1" ht="11.25" customHeight="1">
      <c r="A75" s="98" t="s">
        <v>59</v>
      </c>
      <c r="B75" s="92"/>
      <c r="C75" s="93">
        <v>15</v>
      </c>
      <c r="D75" s="93">
        <v>5</v>
      </c>
      <c r="E75" s="93">
        <v>5</v>
      </c>
      <c r="F75" s="94"/>
      <c r="G75" s="94"/>
      <c r="H75" s="190">
        <v>0.63</v>
      </c>
      <c r="I75" s="190">
        <v>0.21</v>
      </c>
      <c r="J75" s="190">
        <v>0.21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/>
      <c r="I76" s="190"/>
      <c r="J76" s="190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/>
      <c r="I77" s="190"/>
      <c r="J77" s="190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/>
      <c r="I78" s="190"/>
      <c r="J78" s="190"/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0"/>
      <c r="I79" s="190"/>
      <c r="J79" s="190"/>
      <c r="K79" s="95"/>
    </row>
    <row r="80" spans="1:11" s="105" customFormat="1" ht="11.25" customHeight="1">
      <c r="A80" s="106" t="s">
        <v>64</v>
      </c>
      <c r="B80" s="100"/>
      <c r="C80" s="101">
        <v>16</v>
      </c>
      <c r="D80" s="101">
        <v>6</v>
      </c>
      <c r="E80" s="101">
        <v>6</v>
      </c>
      <c r="F80" s="102">
        <f>IF(D80&gt;0,100*E80/D80,0)</f>
        <v>100</v>
      </c>
      <c r="G80" s="103"/>
      <c r="H80" s="191">
        <v>0.74</v>
      </c>
      <c r="I80" s="192">
        <v>0.29</v>
      </c>
      <c r="J80" s="192">
        <v>0.29</v>
      </c>
      <c r="K80" s="104">
        <f>IF(I80&gt;0,100*J80/I80,0)</f>
        <v>100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/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/>
      <c r="I84" s="192"/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97.2</v>
      </c>
      <c r="D87" s="116">
        <v>94.30000000000001</v>
      </c>
      <c r="E87" s="116">
        <v>108.82</v>
      </c>
      <c r="F87" s="117">
        <f>IF(D87&gt;0,100*E87/D87,0)</f>
        <v>115.39766702014845</v>
      </c>
      <c r="G87" s="103"/>
      <c r="H87" s="195">
        <v>15.81</v>
      </c>
      <c r="I87" s="196">
        <v>16.015</v>
      </c>
      <c r="J87" s="196">
        <v>15.7</v>
      </c>
      <c r="K87" s="117">
        <f>IF(I87&gt;0,100*J87/I87,0)</f>
        <v>98.033093974399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70" zoomScaleNormal="70" zoomScaleSheetLayoutView="70" zoomScalePageLayoutView="0" workbookViewId="0" topLeftCell="A46">
      <selection activeCell="C84" sqref="C84:I84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99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10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/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>
        <v>1</v>
      </c>
      <c r="D15" s="101">
        <v>1</v>
      </c>
      <c r="E15" s="101">
        <v>1</v>
      </c>
      <c r="F15" s="102">
        <f>IF(D15&gt;0,100*E15/D15,0)</f>
        <v>100</v>
      </c>
      <c r="G15" s="103"/>
      <c r="H15" s="191">
        <v>0.015</v>
      </c>
      <c r="I15" s="192">
        <v>0.015</v>
      </c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>
        <v>63</v>
      </c>
      <c r="E19" s="93">
        <v>49</v>
      </c>
      <c r="F19" s="94"/>
      <c r="G19" s="94"/>
      <c r="H19" s="190"/>
      <c r="I19" s="190">
        <v>0.788</v>
      </c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>
        <v>63</v>
      </c>
      <c r="E22" s="101">
        <v>49</v>
      </c>
      <c r="F22" s="102">
        <f>IF(D22&gt;0,100*E22/D22,0)</f>
        <v>77.77777777777777</v>
      </c>
      <c r="G22" s="103"/>
      <c r="H22" s="191"/>
      <c r="I22" s="192">
        <v>0.788</v>
      </c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5077</v>
      </c>
      <c r="D24" s="101">
        <v>5147</v>
      </c>
      <c r="E24" s="101">
        <v>5160</v>
      </c>
      <c r="F24" s="102">
        <f>IF(D24&gt;0,100*E24/D24,0)</f>
        <v>100.25257431513504</v>
      </c>
      <c r="G24" s="103"/>
      <c r="H24" s="191">
        <v>63.48</v>
      </c>
      <c r="I24" s="192">
        <v>71.615</v>
      </c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179</v>
      </c>
      <c r="D26" s="101">
        <v>182</v>
      </c>
      <c r="E26" s="101">
        <v>200</v>
      </c>
      <c r="F26" s="102">
        <f>IF(D26&gt;0,100*E26/D26,0)</f>
        <v>109.89010989010988</v>
      </c>
      <c r="G26" s="103"/>
      <c r="H26" s="191">
        <v>2.434</v>
      </c>
      <c r="I26" s="192">
        <v>2.33</v>
      </c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>
        <v>470</v>
      </c>
      <c r="D30" s="93">
        <v>600</v>
      </c>
      <c r="E30" s="93">
        <v>600</v>
      </c>
      <c r="F30" s="94"/>
      <c r="G30" s="94"/>
      <c r="H30" s="190">
        <v>11.75</v>
      </c>
      <c r="I30" s="190">
        <v>17.4</v>
      </c>
      <c r="J30" s="190"/>
      <c r="K30" s="95"/>
    </row>
    <row r="31" spans="1:11" s="105" customFormat="1" ht="11.25" customHeight="1">
      <c r="A31" s="106" t="s">
        <v>24</v>
      </c>
      <c r="B31" s="100"/>
      <c r="C31" s="101">
        <v>470</v>
      </c>
      <c r="D31" s="101">
        <v>600</v>
      </c>
      <c r="E31" s="101">
        <v>600</v>
      </c>
      <c r="F31" s="102">
        <f>IF(D31&gt;0,100*E31/D31,0)</f>
        <v>100</v>
      </c>
      <c r="G31" s="103"/>
      <c r="H31" s="191">
        <v>11.75</v>
      </c>
      <c r="I31" s="192">
        <v>17.4</v>
      </c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50</v>
      </c>
      <c r="D33" s="93">
        <v>60</v>
      </c>
      <c r="E33" s="93">
        <v>58</v>
      </c>
      <c r="F33" s="94"/>
      <c r="G33" s="94"/>
      <c r="H33" s="190">
        <v>1.063</v>
      </c>
      <c r="I33" s="190">
        <v>1</v>
      </c>
      <c r="J33" s="190"/>
      <c r="K33" s="95"/>
    </row>
    <row r="34" spans="1:11" s="96" customFormat="1" ht="11.25" customHeight="1">
      <c r="A34" s="98" t="s">
        <v>26</v>
      </c>
      <c r="B34" s="92"/>
      <c r="C34" s="93">
        <v>9</v>
      </c>
      <c r="D34" s="93">
        <v>9</v>
      </c>
      <c r="E34" s="93">
        <v>7</v>
      </c>
      <c r="F34" s="94"/>
      <c r="G34" s="94"/>
      <c r="H34" s="190">
        <v>0.209</v>
      </c>
      <c r="I34" s="190">
        <v>0.175</v>
      </c>
      <c r="J34" s="190"/>
      <c r="K34" s="95"/>
    </row>
    <row r="35" spans="1:11" s="96" customFormat="1" ht="11.25" customHeight="1">
      <c r="A35" s="98" t="s">
        <v>27</v>
      </c>
      <c r="B35" s="92"/>
      <c r="C35" s="93">
        <v>5</v>
      </c>
      <c r="D35" s="93">
        <v>6</v>
      </c>
      <c r="E35" s="93">
        <v>6</v>
      </c>
      <c r="F35" s="94"/>
      <c r="G35" s="94"/>
      <c r="H35" s="190">
        <v>0.101</v>
      </c>
      <c r="I35" s="190">
        <v>0.14</v>
      </c>
      <c r="J35" s="190"/>
      <c r="K35" s="95"/>
    </row>
    <row r="36" spans="1:11" s="96" customFormat="1" ht="11.25" customHeight="1">
      <c r="A36" s="98" t="s">
        <v>28</v>
      </c>
      <c r="B36" s="92"/>
      <c r="C36" s="93">
        <v>29</v>
      </c>
      <c r="D36" s="93">
        <v>27</v>
      </c>
      <c r="E36" s="93">
        <v>29</v>
      </c>
      <c r="F36" s="94"/>
      <c r="G36" s="94"/>
      <c r="H36" s="190">
        <v>0.58</v>
      </c>
      <c r="I36" s="190">
        <v>0.542</v>
      </c>
      <c r="J36" s="190"/>
      <c r="K36" s="95"/>
    </row>
    <row r="37" spans="1:11" s="105" customFormat="1" ht="11.25" customHeight="1">
      <c r="A37" s="99" t="s">
        <v>29</v>
      </c>
      <c r="B37" s="100"/>
      <c r="C37" s="101">
        <v>93</v>
      </c>
      <c r="D37" s="101">
        <v>102</v>
      </c>
      <c r="E37" s="101">
        <v>100</v>
      </c>
      <c r="F37" s="102">
        <f>IF(D37&gt;0,100*E37/D37,0)</f>
        <v>98.03921568627452</v>
      </c>
      <c r="G37" s="103"/>
      <c r="H37" s="191">
        <v>1.9529999999999998</v>
      </c>
      <c r="I37" s="192">
        <v>1.857</v>
      </c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62</v>
      </c>
      <c r="D39" s="101">
        <v>55</v>
      </c>
      <c r="E39" s="101">
        <v>56</v>
      </c>
      <c r="F39" s="102">
        <f>IF(D39&gt;0,100*E39/D39,0)</f>
        <v>101.81818181818181</v>
      </c>
      <c r="G39" s="103"/>
      <c r="H39" s="191">
        <v>0.803</v>
      </c>
      <c r="I39" s="192">
        <v>0.95</v>
      </c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>
        <v>10</v>
      </c>
      <c r="D42" s="93">
        <v>10</v>
      </c>
      <c r="E42" s="93">
        <v>10</v>
      </c>
      <c r="F42" s="94"/>
      <c r="G42" s="94"/>
      <c r="H42" s="190">
        <v>0.15</v>
      </c>
      <c r="I42" s="190">
        <v>0.15</v>
      </c>
      <c r="J42" s="190"/>
      <c r="K42" s="95"/>
    </row>
    <row r="43" spans="1:11" s="96" customFormat="1" ht="11.25" customHeight="1">
      <c r="A43" s="98" t="s">
        <v>33</v>
      </c>
      <c r="B43" s="92"/>
      <c r="C43" s="93">
        <v>30</v>
      </c>
      <c r="D43" s="93">
        <v>32</v>
      </c>
      <c r="E43" s="93">
        <v>35</v>
      </c>
      <c r="F43" s="94"/>
      <c r="G43" s="94"/>
      <c r="H43" s="190">
        <v>0.45</v>
      </c>
      <c r="I43" s="190">
        <v>0.48</v>
      </c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>
        <v>20</v>
      </c>
      <c r="D46" s="93">
        <v>20</v>
      </c>
      <c r="E46" s="93">
        <v>11</v>
      </c>
      <c r="F46" s="94"/>
      <c r="G46" s="94"/>
      <c r="H46" s="190">
        <v>0.36</v>
      </c>
      <c r="I46" s="190">
        <v>0.36</v>
      </c>
      <c r="J46" s="190"/>
      <c r="K46" s="95"/>
    </row>
    <row r="47" spans="1:11" s="96" customFormat="1" ht="11.25" customHeight="1">
      <c r="A47" s="98" t="s">
        <v>37</v>
      </c>
      <c r="B47" s="92"/>
      <c r="C47" s="93">
        <v>4</v>
      </c>
      <c r="D47" s="93">
        <v>19</v>
      </c>
      <c r="E47" s="93">
        <v>4</v>
      </c>
      <c r="F47" s="94"/>
      <c r="G47" s="94"/>
      <c r="H47" s="190">
        <v>0.04</v>
      </c>
      <c r="I47" s="190">
        <v>0.19</v>
      </c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>
        <v>1</v>
      </c>
      <c r="E48" s="93">
        <v>1</v>
      </c>
      <c r="F48" s="94"/>
      <c r="G48" s="94"/>
      <c r="H48" s="190"/>
      <c r="I48" s="190">
        <v>0.02</v>
      </c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>
        <v>64</v>
      </c>
      <c r="D50" s="101">
        <v>82</v>
      </c>
      <c r="E50" s="101">
        <v>61</v>
      </c>
      <c r="F50" s="102">
        <f>IF(D50&gt;0,100*E50/D50,0)</f>
        <v>74.39024390243902</v>
      </c>
      <c r="G50" s="103"/>
      <c r="H50" s="191">
        <v>1</v>
      </c>
      <c r="I50" s="192">
        <v>1.2</v>
      </c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2100</v>
      </c>
      <c r="D54" s="93">
        <v>1900</v>
      </c>
      <c r="E54" s="93">
        <v>2000</v>
      </c>
      <c r="F54" s="94"/>
      <c r="G54" s="94"/>
      <c r="H54" s="190">
        <v>30.45</v>
      </c>
      <c r="I54" s="190">
        <v>27</v>
      </c>
      <c r="J54" s="190"/>
      <c r="K54" s="95"/>
    </row>
    <row r="55" spans="1:11" s="96" customFormat="1" ht="11.25" customHeight="1">
      <c r="A55" s="98" t="s">
        <v>43</v>
      </c>
      <c r="B55" s="92"/>
      <c r="C55" s="93">
        <v>26</v>
      </c>
      <c r="D55" s="93">
        <v>63</v>
      </c>
      <c r="E55" s="93">
        <v>114</v>
      </c>
      <c r="F55" s="94"/>
      <c r="G55" s="94"/>
      <c r="H55" s="190">
        <v>0.276</v>
      </c>
      <c r="I55" s="190">
        <v>0.797</v>
      </c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>
        <v>10</v>
      </c>
      <c r="D58" s="93">
        <v>12</v>
      </c>
      <c r="E58" s="93">
        <v>8</v>
      </c>
      <c r="F58" s="94"/>
      <c r="G58" s="94"/>
      <c r="H58" s="190">
        <v>0.14</v>
      </c>
      <c r="I58" s="190">
        <v>0.132</v>
      </c>
      <c r="J58" s="190"/>
      <c r="K58" s="95"/>
    </row>
    <row r="59" spans="1:11" s="105" customFormat="1" ht="11.25" customHeight="1">
      <c r="A59" s="99" t="s">
        <v>47</v>
      </c>
      <c r="B59" s="100"/>
      <c r="C59" s="101">
        <v>2136</v>
      </c>
      <c r="D59" s="101">
        <v>1975</v>
      </c>
      <c r="E59" s="101">
        <v>2122</v>
      </c>
      <c r="F59" s="102">
        <f>IF(D59&gt;0,100*E59/D59,0)</f>
        <v>107.44303797468355</v>
      </c>
      <c r="G59" s="103"/>
      <c r="H59" s="191">
        <v>30.866</v>
      </c>
      <c r="I59" s="192">
        <v>27.929000000000002</v>
      </c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2095</v>
      </c>
      <c r="D61" s="93">
        <v>1950</v>
      </c>
      <c r="E61" s="93">
        <v>1750</v>
      </c>
      <c r="F61" s="94"/>
      <c r="G61" s="94"/>
      <c r="H61" s="190">
        <v>42.948</v>
      </c>
      <c r="I61" s="190">
        <v>48.7</v>
      </c>
      <c r="J61" s="190"/>
      <c r="K61" s="95"/>
    </row>
    <row r="62" spans="1:11" s="96" customFormat="1" ht="11.25" customHeight="1">
      <c r="A62" s="98" t="s">
        <v>49</v>
      </c>
      <c r="B62" s="92"/>
      <c r="C62" s="93">
        <v>51</v>
      </c>
      <c r="D62" s="93">
        <v>75</v>
      </c>
      <c r="E62" s="93">
        <v>83</v>
      </c>
      <c r="F62" s="94"/>
      <c r="G62" s="94"/>
      <c r="H62" s="190">
        <v>1.097</v>
      </c>
      <c r="I62" s="190">
        <v>1.575</v>
      </c>
      <c r="J62" s="190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/>
      <c r="I63" s="190"/>
      <c r="J63" s="190"/>
      <c r="K63" s="95"/>
    </row>
    <row r="64" spans="1:11" s="105" customFormat="1" ht="11.25" customHeight="1">
      <c r="A64" s="99" t="s">
        <v>51</v>
      </c>
      <c r="B64" s="100"/>
      <c r="C64" s="101">
        <v>2146</v>
      </c>
      <c r="D64" s="101">
        <v>2025</v>
      </c>
      <c r="E64" s="101">
        <v>1833</v>
      </c>
      <c r="F64" s="102">
        <f>IF(D64&gt;0,100*E64/D64,0)</f>
        <v>90.51851851851852</v>
      </c>
      <c r="G64" s="103"/>
      <c r="H64" s="191">
        <v>44.045</v>
      </c>
      <c r="I64" s="192">
        <v>50.275000000000006</v>
      </c>
      <c r="J64" s="192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12001</v>
      </c>
      <c r="D66" s="101">
        <v>11728</v>
      </c>
      <c r="E66" s="101">
        <v>13250</v>
      </c>
      <c r="F66" s="102">
        <f>IF(D66&gt;0,100*E66/D66,0)</f>
        <v>112.9774897680764</v>
      </c>
      <c r="G66" s="103"/>
      <c r="H66" s="191">
        <v>213.366</v>
      </c>
      <c r="I66" s="192">
        <v>206.35</v>
      </c>
      <c r="J66" s="192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2586</v>
      </c>
      <c r="D68" s="93">
        <v>2330</v>
      </c>
      <c r="E68" s="93">
        <v>2000</v>
      </c>
      <c r="F68" s="94"/>
      <c r="G68" s="94"/>
      <c r="H68" s="190">
        <v>29.946</v>
      </c>
      <c r="I68" s="190">
        <v>28.83</v>
      </c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>
        <v>1</v>
      </c>
      <c r="E69" s="93">
        <v>1</v>
      </c>
      <c r="F69" s="94"/>
      <c r="G69" s="94"/>
      <c r="H69" s="190"/>
      <c r="I69" s="190">
        <v>0.012</v>
      </c>
      <c r="J69" s="190"/>
      <c r="K69" s="95"/>
    </row>
    <row r="70" spans="1:11" s="105" customFormat="1" ht="11.25" customHeight="1">
      <c r="A70" s="99" t="s">
        <v>55</v>
      </c>
      <c r="B70" s="100"/>
      <c r="C70" s="101">
        <v>2586</v>
      </c>
      <c r="D70" s="101">
        <v>2331</v>
      </c>
      <c r="E70" s="101">
        <v>2001</v>
      </c>
      <c r="F70" s="102">
        <f>IF(D70&gt;0,100*E70/D70,0)</f>
        <v>85.84298584298584</v>
      </c>
      <c r="G70" s="103"/>
      <c r="H70" s="191">
        <v>29.946</v>
      </c>
      <c r="I70" s="192">
        <v>28.842</v>
      </c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383</v>
      </c>
      <c r="D72" s="93">
        <v>583</v>
      </c>
      <c r="E72" s="93">
        <v>583</v>
      </c>
      <c r="F72" s="94"/>
      <c r="G72" s="94"/>
      <c r="H72" s="190">
        <v>9.781</v>
      </c>
      <c r="I72" s="190">
        <v>14.894</v>
      </c>
      <c r="J72" s="190"/>
      <c r="K72" s="95"/>
    </row>
    <row r="73" spans="1:11" s="96" customFormat="1" ht="11.25" customHeight="1">
      <c r="A73" s="98" t="s">
        <v>57</v>
      </c>
      <c r="B73" s="92"/>
      <c r="C73" s="93">
        <v>475</v>
      </c>
      <c r="D73" s="93">
        <v>310</v>
      </c>
      <c r="E73" s="93">
        <v>340</v>
      </c>
      <c r="F73" s="94"/>
      <c r="G73" s="94"/>
      <c r="H73" s="190">
        <v>18.478</v>
      </c>
      <c r="I73" s="190">
        <v>7.25</v>
      </c>
      <c r="J73" s="190"/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/>
      <c r="I74" s="190"/>
      <c r="J74" s="190"/>
      <c r="K74" s="95"/>
    </row>
    <row r="75" spans="1:11" s="96" customFormat="1" ht="11.25" customHeight="1">
      <c r="A75" s="98" t="s">
        <v>59</v>
      </c>
      <c r="B75" s="92"/>
      <c r="C75" s="93">
        <v>914</v>
      </c>
      <c r="D75" s="93">
        <v>914</v>
      </c>
      <c r="E75" s="93">
        <v>1325</v>
      </c>
      <c r="F75" s="94"/>
      <c r="G75" s="94"/>
      <c r="H75" s="190">
        <v>17.65</v>
      </c>
      <c r="I75" s="190">
        <v>25.06525</v>
      </c>
      <c r="J75" s="190"/>
      <c r="K75" s="95"/>
    </row>
    <row r="76" spans="1:11" s="96" customFormat="1" ht="11.25" customHeight="1">
      <c r="A76" s="98" t="s">
        <v>60</v>
      </c>
      <c r="B76" s="92"/>
      <c r="C76" s="93">
        <v>5</v>
      </c>
      <c r="D76" s="93">
        <v>5</v>
      </c>
      <c r="E76" s="93">
        <v>5</v>
      </c>
      <c r="F76" s="94"/>
      <c r="G76" s="94"/>
      <c r="H76" s="190">
        <v>0.082</v>
      </c>
      <c r="I76" s="190">
        <v>0.095</v>
      </c>
      <c r="J76" s="190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/>
      <c r="I77" s="190"/>
      <c r="J77" s="190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/>
      <c r="I78" s="190"/>
      <c r="J78" s="190"/>
      <c r="K78" s="95"/>
    </row>
    <row r="79" spans="1:11" s="96" customFormat="1" ht="11.25" customHeight="1">
      <c r="A79" s="98" t="s">
        <v>63</v>
      </c>
      <c r="B79" s="92"/>
      <c r="C79" s="93">
        <v>20</v>
      </c>
      <c r="D79" s="93">
        <v>50</v>
      </c>
      <c r="E79" s="93">
        <v>50</v>
      </c>
      <c r="F79" s="94"/>
      <c r="G79" s="94"/>
      <c r="H79" s="190">
        <v>0.235</v>
      </c>
      <c r="I79" s="190">
        <v>0.6</v>
      </c>
      <c r="J79" s="190"/>
      <c r="K79" s="95"/>
    </row>
    <row r="80" spans="1:11" s="105" customFormat="1" ht="11.25" customHeight="1">
      <c r="A80" s="106" t="s">
        <v>64</v>
      </c>
      <c r="B80" s="100"/>
      <c r="C80" s="101">
        <v>1797</v>
      </c>
      <c r="D80" s="101">
        <v>1862</v>
      </c>
      <c r="E80" s="101">
        <v>2303</v>
      </c>
      <c r="F80" s="102">
        <f>IF(D80&gt;0,100*E80/D80,0)</f>
        <v>123.6842105263158</v>
      </c>
      <c r="G80" s="103"/>
      <c r="H80" s="191">
        <v>46.226</v>
      </c>
      <c r="I80" s="192">
        <v>47.90425</v>
      </c>
      <c r="J80" s="192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/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/>
      <c r="I84" s="192"/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26612</v>
      </c>
      <c r="D87" s="116">
        <v>26153</v>
      </c>
      <c r="E87" s="116">
        <v>27736</v>
      </c>
      <c r="F87" s="117">
        <f>IF(D87&gt;0,100*E87/D87,0)</f>
        <v>106.05284288609337</v>
      </c>
      <c r="G87" s="103"/>
      <c r="H87" s="195">
        <v>445.884</v>
      </c>
      <c r="I87" s="196">
        <v>457.45525</v>
      </c>
      <c r="J87" s="196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70" zoomScaleNormal="70" zoomScaleSheetLayoutView="70" zoomScalePageLayoutView="0" workbookViewId="0" topLeftCell="A55">
      <selection activeCell="J31" sqref="J31:K31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100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 t="s">
        <v>283</v>
      </c>
      <c r="D7" s="84" t="s">
        <v>7</v>
      </c>
      <c r="E7" s="84">
        <v>5</v>
      </c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22</v>
      </c>
      <c r="D9" s="93">
        <v>22</v>
      </c>
      <c r="E9" s="93">
        <v>22</v>
      </c>
      <c r="F9" s="94"/>
      <c r="G9" s="94"/>
      <c r="H9" s="190">
        <v>1.678</v>
      </c>
      <c r="I9" s="190">
        <v>1.678</v>
      </c>
      <c r="J9" s="190">
        <v>1.677</v>
      </c>
      <c r="K9" s="95"/>
    </row>
    <row r="10" spans="1:11" s="96" customFormat="1" ht="11.25" customHeight="1">
      <c r="A10" s="98" t="s">
        <v>9</v>
      </c>
      <c r="B10" s="92"/>
      <c r="C10" s="93">
        <v>20</v>
      </c>
      <c r="D10" s="93">
        <v>20</v>
      </c>
      <c r="E10" s="93">
        <v>20</v>
      </c>
      <c r="F10" s="94"/>
      <c r="G10" s="94"/>
      <c r="H10" s="190">
        <v>1.5</v>
      </c>
      <c r="I10" s="190">
        <v>1.62</v>
      </c>
      <c r="J10" s="190">
        <v>1.59</v>
      </c>
      <c r="K10" s="95"/>
    </row>
    <row r="11" spans="1:11" s="96" customFormat="1" ht="11.25" customHeight="1">
      <c r="A11" s="91" t="s">
        <v>10</v>
      </c>
      <c r="B11" s="92"/>
      <c r="C11" s="93">
        <v>22</v>
      </c>
      <c r="D11" s="93">
        <v>22</v>
      </c>
      <c r="E11" s="93">
        <v>22</v>
      </c>
      <c r="F11" s="94"/>
      <c r="G11" s="94"/>
      <c r="H11" s="190">
        <v>1.1</v>
      </c>
      <c r="I11" s="190">
        <v>1.1</v>
      </c>
      <c r="J11" s="190">
        <v>1.1</v>
      </c>
      <c r="K11" s="95"/>
    </row>
    <row r="12" spans="1:11" s="96" customFormat="1" ht="11.25" customHeight="1">
      <c r="A12" s="98" t="s">
        <v>11</v>
      </c>
      <c r="B12" s="92"/>
      <c r="C12" s="93">
        <v>22</v>
      </c>
      <c r="D12" s="93">
        <v>22</v>
      </c>
      <c r="E12" s="93">
        <v>22</v>
      </c>
      <c r="F12" s="94"/>
      <c r="G12" s="94"/>
      <c r="H12" s="190">
        <v>1.298</v>
      </c>
      <c r="I12" s="190">
        <v>1.357</v>
      </c>
      <c r="J12" s="190">
        <v>1.2</v>
      </c>
      <c r="K12" s="95"/>
    </row>
    <row r="13" spans="1:11" s="105" customFormat="1" ht="11.25" customHeight="1">
      <c r="A13" s="99" t="s">
        <v>12</v>
      </c>
      <c r="B13" s="100"/>
      <c r="C13" s="101">
        <v>86</v>
      </c>
      <c r="D13" s="101">
        <v>86</v>
      </c>
      <c r="E13" s="101">
        <v>86</v>
      </c>
      <c r="F13" s="102">
        <f>IF(D13&gt;0,100*E13/D13,0)</f>
        <v>100</v>
      </c>
      <c r="G13" s="103"/>
      <c r="H13" s="191">
        <v>5.5760000000000005</v>
      </c>
      <c r="I13" s="192">
        <v>5.755</v>
      </c>
      <c r="J13" s="192">
        <v>5.567000000000001</v>
      </c>
      <c r="K13" s="104">
        <f>IF(I13&gt;0,100*J13/I13,0)</f>
        <v>96.73327541268465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>
        <v>11</v>
      </c>
      <c r="D15" s="101">
        <v>11</v>
      </c>
      <c r="E15" s="101">
        <v>18</v>
      </c>
      <c r="F15" s="102">
        <f>IF(D15&gt;0,100*E15/D15,0)</f>
        <v>163.63636363636363</v>
      </c>
      <c r="G15" s="103"/>
      <c r="H15" s="191">
        <v>0.22</v>
      </c>
      <c r="I15" s="192">
        <v>0.22</v>
      </c>
      <c r="J15" s="192">
        <v>0.425</v>
      </c>
      <c r="K15" s="104">
        <f>IF(I15&gt;0,100*J15/I15,0)</f>
        <v>193.1818181818182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>
        <v>2</v>
      </c>
      <c r="E17" s="101">
        <v>1</v>
      </c>
      <c r="F17" s="102">
        <f>IF(D17&gt;0,100*E17/D17,0)</f>
        <v>50</v>
      </c>
      <c r="G17" s="103"/>
      <c r="H17" s="191"/>
      <c r="I17" s="192">
        <v>0.02</v>
      </c>
      <c r="J17" s="192">
        <v>0.02</v>
      </c>
      <c r="K17" s="104">
        <f>IF(I17&gt;0,100*J17/I17,0)</f>
        <v>100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>
        <v>3</v>
      </c>
      <c r="D19" s="93">
        <v>3</v>
      </c>
      <c r="E19" s="93">
        <v>3</v>
      </c>
      <c r="F19" s="94"/>
      <c r="G19" s="94"/>
      <c r="H19" s="190">
        <v>0.098</v>
      </c>
      <c r="I19" s="190">
        <v>0.095</v>
      </c>
      <c r="J19" s="190">
        <v>0.096</v>
      </c>
      <c r="K19" s="95"/>
    </row>
    <row r="20" spans="1:11" s="96" customFormat="1" ht="11.25" customHeight="1">
      <c r="A20" s="98" t="s">
        <v>16</v>
      </c>
      <c r="B20" s="92"/>
      <c r="C20" s="93">
        <v>6</v>
      </c>
      <c r="D20" s="93">
        <v>6</v>
      </c>
      <c r="E20" s="93">
        <v>6</v>
      </c>
      <c r="F20" s="94"/>
      <c r="G20" s="94"/>
      <c r="H20" s="190">
        <v>0.098</v>
      </c>
      <c r="I20" s="190">
        <v>0.098</v>
      </c>
      <c r="J20" s="190">
        <v>0.094</v>
      </c>
      <c r="K20" s="95"/>
    </row>
    <row r="21" spans="1:11" s="96" customFormat="1" ht="11.25" customHeight="1">
      <c r="A21" s="98" t="s">
        <v>17</v>
      </c>
      <c r="B21" s="92"/>
      <c r="C21" s="93">
        <v>21</v>
      </c>
      <c r="D21" s="93">
        <v>21</v>
      </c>
      <c r="E21" s="93">
        <v>40</v>
      </c>
      <c r="F21" s="94"/>
      <c r="G21" s="94"/>
      <c r="H21" s="190">
        <v>0.42</v>
      </c>
      <c r="I21" s="190">
        <v>0.42</v>
      </c>
      <c r="J21" s="190">
        <v>0.8</v>
      </c>
      <c r="K21" s="95"/>
    </row>
    <row r="22" spans="1:11" s="105" customFormat="1" ht="11.25" customHeight="1">
      <c r="A22" s="99" t="s">
        <v>18</v>
      </c>
      <c r="B22" s="100"/>
      <c r="C22" s="101">
        <v>30</v>
      </c>
      <c r="D22" s="101">
        <v>30</v>
      </c>
      <c r="E22" s="101">
        <v>49</v>
      </c>
      <c r="F22" s="102">
        <f>IF(D22&gt;0,100*E22/D22,0)</f>
        <v>163.33333333333334</v>
      </c>
      <c r="G22" s="103"/>
      <c r="H22" s="191">
        <v>0.616</v>
      </c>
      <c r="I22" s="192">
        <v>0.613</v>
      </c>
      <c r="J22" s="192">
        <v>0.99</v>
      </c>
      <c r="K22" s="104">
        <f>IF(I22&gt;0,100*J22/I22,0)</f>
        <v>161.50081566068516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104</v>
      </c>
      <c r="D24" s="101">
        <v>104</v>
      </c>
      <c r="E24" s="101">
        <v>90</v>
      </c>
      <c r="F24" s="102">
        <f>IF(D24&gt;0,100*E24/D24,0)</f>
        <v>86.53846153846153</v>
      </c>
      <c r="G24" s="103"/>
      <c r="H24" s="191">
        <v>7.105</v>
      </c>
      <c r="I24" s="192">
        <v>9.709</v>
      </c>
      <c r="J24" s="192">
        <v>8.888</v>
      </c>
      <c r="K24" s="104">
        <f>IF(I24&gt;0,100*J24/I24,0)</f>
        <v>91.54392831393552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23</v>
      </c>
      <c r="D26" s="101">
        <v>23</v>
      </c>
      <c r="E26" s="101">
        <v>22</v>
      </c>
      <c r="F26" s="102">
        <f>IF(D26&gt;0,100*E26/D26,0)</f>
        <v>95.65217391304348</v>
      </c>
      <c r="G26" s="103"/>
      <c r="H26" s="191">
        <v>0.981</v>
      </c>
      <c r="I26" s="192">
        <v>0.95</v>
      </c>
      <c r="J26" s="192">
        <v>0.95</v>
      </c>
      <c r="K26" s="104">
        <f>IF(I26&gt;0,100*J26/I26,0)</f>
        <v>100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>
        <v>10</v>
      </c>
      <c r="D30" s="93">
        <v>25</v>
      </c>
      <c r="E30" s="93"/>
      <c r="F30" s="94"/>
      <c r="G30" s="94"/>
      <c r="H30" s="190">
        <v>0.46</v>
      </c>
      <c r="I30" s="190">
        <v>1.175</v>
      </c>
      <c r="J30" s="190"/>
      <c r="K30" s="95"/>
    </row>
    <row r="31" spans="1:11" s="105" customFormat="1" ht="11.25" customHeight="1">
      <c r="A31" s="106" t="s">
        <v>24</v>
      </c>
      <c r="B31" s="100"/>
      <c r="C31" s="101">
        <v>10</v>
      </c>
      <c r="D31" s="101">
        <v>25</v>
      </c>
      <c r="E31" s="101"/>
      <c r="F31" s="102"/>
      <c r="G31" s="103"/>
      <c r="H31" s="191">
        <v>0.46</v>
      </c>
      <c r="I31" s="192">
        <v>1.175</v>
      </c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99</v>
      </c>
      <c r="D33" s="93">
        <v>90</v>
      </c>
      <c r="E33" s="93">
        <v>80</v>
      </c>
      <c r="F33" s="94"/>
      <c r="G33" s="94"/>
      <c r="H33" s="190">
        <v>4.461</v>
      </c>
      <c r="I33" s="190">
        <v>4.6</v>
      </c>
      <c r="J33" s="190">
        <v>3.8</v>
      </c>
      <c r="K33" s="95"/>
    </row>
    <row r="34" spans="1:11" s="96" customFormat="1" ht="11.25" customHeight="1">
      <c r="A34" s="98" t="s">
        <v>26</v>
      </c>
      <c r="B34" s="92"/>
      <c r="C34" s="93">
        <v>37</v>
      </c>
      <c r="D34" s="93">
        <v>37</v>
      </c>
      <c r="E34" s="93">
        <v>24</v>
      </c>
      <c r="F34" s="94"/>
      <c r="G34" s="94"/>
      <c r="H34" s="190">
        <v>1.026</v>
      </c>
      <c r="I34" s="190">
        <v>1.026</v>
      </c>
      <c r="J34" s="190">
        <v>0.71</v>
      </c>
      <c r="K34" s="95"/>
    </row>
    <row r="35" spans="1:11" s="96" customFormat="1" ht="11.25" customHeight="1">
      <c r="A35" s="98" t="s">
        <v>27</v>
      </c>
      <c r="B35" s="92"/>
      <c r="C35" s="93">
        <v>11</v>
      </c>
      <c r="D35" s="93">
        <v>10</v>
      </c>
      <c r="E35" s="93">
        <v>10</v>
      </c>
      <c r="F35" s="94"/>
      <c r="G35" s="94"/>
      <c r="H35" s="190">
        <v>0.286</v>
      </c>
      <c r="I35" s="190">
        <v>0.27</v>
      </c>
      <c r="J35" s="190">
        <v>0.27</v>
      </c>
      <c r="K35" s="95"/>
    </row>
    <row r="36" spans="1:11" s="96" customFormat="1" ht="11.25" customHeight="1">
      <c r="A36" s="98" t="s">
        <v>28</v>
      </c>
      <c r="B36" s="92"/>
      <c r="C36" s="93">
        <v>180</v>
      </c>
      <c r="D36" s="93">
        <v>180</v>
      </c>
      <c r="E36" s="93">
        <v>182</v>
      </c>
      <c r="F36" s="94"/>
      <c r="G36" s="94"/>
      <c r="H36" s="190">
        <v>5.434</v>
      </c>
      <c r="I36" s="190">
        <v>5.434</v>
      </c>
      <c r="J36" s="190">
        <v>5.512</v>
      </c>
      <c r="K36" s="95"/>
    </row>
    <row r="37" spans="1:11" s="105" customFormat="1" ht="11.25" customHeight="1">
      <c r="A37" s="99" t="s">
        <v>29</v>
      </c>
      <c r="B37" s="100"/>
      <c r="C37" s="101">
        <v>327</v>
      </c>
      <c r="D37" s="101">
        <v>317</v>
      </c>
      <c r="E37" s="101">
        <v>296</v>
      </c>
      <c r="F37" s="102">
        <f>IF(D37&gt;0,100*E37/D37,0)</f>
        <v>93.37539432176656</v>
      </c>
      <c r="G37" s="103"/>
      <c r="H37" s="191">
        <v>11.207</v>
      </c>
      <c r="I37" s="192">
        <v>11.329999999999998</v>
      </c>
      <c r="J37" s="192">
        <v>10.291999999999998</v>
      </c>
      <c r="K37" s="104">
        <f>IF(I37&gt;0,100*J37/I37,0)</f>
        <v>90.83848190644306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57</v>
      </c>
      <c r="D39" s="101">
        <v>55</v>
      </c>
      <c r="E39" s="101">
        <v>100</v>
      </c>
      <c r="F39" s="102">
        <f>IF(D39&gt;0,100*E39/D39,0)</f>
        <v>181.8181818181818</v>
      </c>
      <c r="G39" s="103"/>
      <c r="H39" s="191">
        <v>2.646</v>
      </c>
      <c r="I39" s="192">
        <v>2.6</v>
      </c>
      <c r="J39" s="192">
        <v>2.6</v>
      </c>
      <c r="K39" s="104">
        <f>IF(I39&gt;0,100*J39/I39,0)</f>
        <v>100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>
        <v>1</v>
      </c>
      <c r="D41" s="93">
        <v>1</v>
      </c>
      <c r="E41" s="93"/>
      <c r="F41" s="94"/>
      <c r="G41" s="94"/>
      <c r="H41" s="190">
        <v>0.019</v>
      </c>
      <c r="I41" s="190">
        <v>0.021</v>
      </c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>
        <v>6</v>
      </c>
      <c r="D43" s="93">
        <v>6</v>
      </c>
      <c r="E43" s="93"/>
      <c r="F43" s="94"/>
      <c r="G43" s="94"/>
      <c r="H43" s="190">
        <v>0.15</v>
      </c>
      <c r="I43" s="190">
        <v>0.15</v>
      </c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>
        <v>25</v>
      </c>
      <c r="D46" s="93">
        <v>24</v>
      </c>
      <c r="E46" s="93">
        <v>16</v>
      </c>
      <c r="F46" s="94"/>
      <c r="G46" s="94"/>
      <c r="H46" s="190">
        <v>0.625</v>
      </c>
      <c r="I46" s="190">
        <v>0.6</v>
      </c>
      <c r="J46" s="190">
        <v>0.4</v>
      </c>
      <c r="K46" s="95"/>
    </row>
    <row r="47" spans="1:11" s="96" customFormat="1" ht="11.25" customHeight="1">
      <c r="A47" s="98" t="s">
        <v>37</v>
      </c>
      <c r="B47" s="92"/>
      <c r="C47" s="93">
        <v>5</v>
      </c>
      <c r="D47" s="93">
        <v>11</v>
      </c>
      <c r="E47" s="93">
        <v>8</v>
      </c>
      <c r="F47" s="94"/>
      <c r="G47" s="94"/>
      <c r="H47" s="190">
        <v>0.175</v>
      </c>
      <c r="I47" s="190">
        <v>0.495</v>
      </c>
      <c r="J47" s="190">
        <v>0.28</v>
      </c>
      <c r="K47" s="95"/>
    </row>
    <row r="48" spans="1:11" s="96" customFormat="1" ht="11.25" customHeight="1">
      <c r="A48" s="98" t="s">
        <v>38</v>
      </c>
      <c r="B48" s="92"/>
      <c r="C48" s="93">
        <v>9</v>
      </c>
      <c r="D48" s="93">
        <v>12</v>
      </c>
      <c r="E48" s="93">
        <v>12</v>
      </c>
      <c r="F48" s="94"/>
      <c r="G48" s="94"/>
      <c r="H48" s="190">
        <v>0.207</v>
      </c>
      <c r="I48" s="190">
        <v>0.276</v>
      </c>
      <c r="J48" s="190">
        <v>0.276</v>
      </c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>
        <v>46</v>
      </c>
      <c r="D50" s="101">
        <v>54</v>
      </c>
      <c r="E50" s="101">
        <v>36</v>
      </c>
      <c r="F50" s="102">
        <f>IF(D50&gt;0,100*E50/D50,0)</f>
        <v>66.66666666666667</v>
      </c>
      <c r="G50" s="103"/>
      <c r="H50" s="191">
        <v>1.1760000000000002</v>
      </c>
      <c r="I50" s="192">
        <v>1.542</v>
      </c>
      <c r="J50" s="192">
        <v>0.9560000000000001</v>
      </c>
      <c r="K50" s="104">
        <f>IF(I50&gt;0,100*J50/I50,0)</f>
        <v>61.99740596627757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18</v>
      </c>
      <c r="D52" s="101">
        <v>18</v>
      </c>
      <c r="E52" s="101">
        <v>18</v>
      </c>
      <c r="F52" s="102">
        <f>IF(D52&gt;0,100*E52/D52,0)</f>
        <v>100</v>
      </c>
      <c r="G52" s="103"/>
      <c r="H52" s="191">
        <v>0.54</v>
      </c>
      <c r="I52" s="192">
        <v>0.54</v>
      </c>
      <c r="J52" s="192">
        <v>0.54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/>
      <c r="I54" s="190"/>
      <c r="J54" s="190"/>
      <c r="K54" s="95"/>
    </row>
    <row r="55" spans="1:11" s="96" customFormat="1" ht="11.25" customHeight="1">
      <c r="A55" s="98" t="s">
        <v>43</v>
      </c>
      <c r="B55" s="92"/>
      <c r="C55" s="93">
        <v>38</v>
      </c>
      <c r="D55" s="93">
        <v>40</v>
      </c>
      <c r="E55" s="93">
        <v>40</v>
      </c>
      <c r="F55" s="94"/>
      <c r="G55" s="94"/>
      <c r="H55" s="190">
        <v>0.836</v>
      </c>
      <c r="I55" s="190">
        <v>0.975</v>
      </c>
      <c r="J55" s="190">
        <v>0.77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>
        <v>1</v>
      </c>
      <c r="E57" s="93">
        <v>2</v>
      </c>
      <c r="F57" s="94"/>
      <c r="G57" s="94"/>
      <c r="H57" s="190"/>
      <c r="I57" s="190">
        <v>0.04</v>
      </c>
      <c r="J57" s="190">
        <v>0.16</v>
      </c>
      <c r="K57" s="95"/>
    </row>
    <row r="58" spans="1:11" s="96" customFormat="1" ht="11.25" customHeight="1">
      <c r="A58" s="98" t="s">
        <v>46</v>
      </c>
      <c r="B58" s="92"/>
      <c r="C58" s="93">
        <v>55</v>
      </c>
      <c r="D58" s="93">
        <v>45</v>
      </c>
      <c r="E58" s="93">
        <v>45</v>
      </c>
      <c r="F58" s="94"/>
      <c r="G58" s="94"/>
      <c r="H58" s="190">
        <v>1.375</v>
      </c>
      <c r="I58" s="190">
        <v>0.744</v>
      </c>
      <c r="J58" s="190">
        <v>0.582</v>
      </c>
      <c r="K58" s="95"/>
    </row>
    <row r="59" spans="1:11" s="105" customFormat="1" ht="11.25" customHeight="1">
      <c r="A59" s="99" t="s">
        <v>47</v>
      </c>
      <c r="B59" s="100"/>
      <c r="C59" s="101">
        <v>93</v>
      </c>
      <c r="D59" s="101">
        <v>86</v>
      </c>
      <c r="E59" s="101">
        <v>87</v>
      </c>
      <c r="F59" s="102">
        <f>IF(D59&gt;0,100*E59/D59,0)</f>
        <v>101.16279069767442</v>
      </c>
      <c r="G59" s="103"/>
      <c r="H59" s="191">
        <v>2.211</v>
      </c>
      <c r="I59" s="192">
        <v>1.759</v>
      </c>
      <c r="J59" s="192">
        <v>1.512</v>
      </c>
      <c r="K59" s="104">
        <f>IF(I59&gt;0,100*J59/I59,0)</f>
        <v>85.95793064241046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110</v>
      </c>
      <c r="D61" s="93">
        <v>110</v>
      </c>
      <c r="E61" s="93">
        <v>110</v>
      </c>
      <c r="F61" s="94"/>
      <c r="G61" s="94"/>
      <c r="H61" s="190">
        <v>6.11</v>
      </c>
      <c r="I61" s="190">
        <v>6</v>
      </c>
      <c r="J61" s="190">
        <v>6.15</v>
      </c>
      <c r="K61" s="95"/>
    </row>
    <row r="62" spans="1:11" s="96" customFormat="1" ht="11.25" customHeight="1">
      <c r="A62" s="98" t="s">
        <v>49</v>
      </c>
      <c r="B62" s="92"/>
      <c r="C62" s="93">
        <v>85</v>
      </c>
      <c r="D62" s="93">
        <v>75</v>
      </c>
      <c r="E62" s="93">
        <v>76</v>
      </c>
      <c r="F62" s="94"/>
      <c r="G62" s="94"/>
      <c r="H62" s="190">
        <v>1.869</v>
      </c>
      <c r="I62" s="190">
        <v>1.7</v>
      </c>
      <c r="J62" s="190">
        <v>2.23</v>
      </c>
      <c r="K62" s="95"/>
    </row>
    <row r="63" spans="1:11" s="96" customFormat="1" ht="11.25" customHeight="1">
      <c r="A63" s="98" t="s">
        <v>50</v>
      </c>
      <c r="B63" s="92"/>
      <c r="C63" s="93">
        <v>83</v>
      </c>
      <c r="D63" s="93">
        <v>102</v>
      </c>
      <c r="E63" s="93">
        <v>189</v>
      </c>
      <c r="F63" s="94"/>
      <c r="G63" s="94"/>
      <c r="H63" s="190">
        <v>3</v>
      </c>
      <c r="I63" s="190">
        <v>6</v>
      </c>
      <c r="J63" s="190">
        <v>6.18</v>
      </c>
      <c r="K63" s="95"/>
    </row>
    <row r="64" spans="1:11" s="105" customFormat="1" ht="11.25" customHeight="1">
      <c r="A64" s="99" t="s">
        <v>51</v>
      </c>
      <c r="B64" s="100"/>
      <c r="C64" s="101">
        <v>278</v>
      </c>
      <c r="D64" s="101">
        <v>287</v>
      </c>
      <c r="E64" s="101">
        <v>375</v>
      </c>
      <c r="F64" s="102">
        <f>IF(D64&gt;0,100*E64/D64,0)</f>
        <v>130.66202090592336</v>
      </c>
      <c r="G64" s="103"/>
      <c r="H64" s="191">
        <v>10.979</v>
      </c>
      <c r="I64" s="192">
        <v>13.7</v>
      </c>
      <c r="J64" s="192">
        <v>14.56</v>
      </c>
      <c r="K64" s="104">
        <f>IF(I64&gt;0,100*J64/I64,0)</f>
        <v>106.27737226277372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329</v>
      </c>
      <c r="D66" s="101">
        <v>289</v>
      </c>
      <c r="E66" s="101">
        <v>601</v>
      </c>
      <c r="F66" s="102">
        <f>IF(D66&gt;0,100*E66/D66,0)</f>
        <v>207.95847750865053</v>
      </c>
      <c r="G66" s="103"/>
      <c r="H66" s="191">
        <v>8.746</v>
      </c>
      <c r="I66" s="192">
        <v>8.45</v>
      </c>
      <c r="J66" s="192">
        <v>22.36</v>
      </c>
      <c r="K66" s="104">
        <f>IF(I66&gt;0,100*J66/I66,0)</f>
        <v>264.61538461538464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124</v>
      </c>
      <c r="D68" s="93">
        <v>120</v>
      </c>
      <c r="E68" s="93">
        <v>130</v>
      </c>
      <c r="F68" s="94"/>
      <c r="G68" s="94"/>
      <c r="H68" s="190">
        <v>5.01</v>
      </c>
      <c r="I68" s="190">
        <v>4</v>
      </c>
      <c r="J68" s="190">
        <v>5</v>
      </c>
      <c r="K68" s="95"/>
    </row>
    <row r="69" spans="1:11" s="96" customFormat="1" ht="11.25" customHeight="1">
      <c r="A69" s="98" t="s">
        <v>54</v>
      </c>
      <c r="B69" s="92"/>
      <c r="C69" s="93">
        <v>11</v>
      </c>
      <c r="D69" s="93">
        <v>10</v>
      </c>
      <c r="E69" s="93">
        <v>15</v>
      </c>
      <c r="F69" s="94"/>
      <c r="G69" s="94"/>
      <c r="H69" s="190">
        <v>0.385</v>
      </c>
      <c r="I69" s="190">
        <v>0.35</v>
      </c>
      <c r="J69" s="190">
        <v>0.6</v>
      </c>
      <c r="K69" s="95"/>
    </row>
    <row r="70" spans="1:11" s="105" customFormat="1" ht="11.25" customHeight="1">
      <c r="A70" s="99" t="s">
        <v>55</v>
      </c>
      <c r="B70" s="100"/>
      <c r="C70" s="101">
        <v>135</v>
      </c>
      <c r="D70" s="101">
        <v>130</v>
      </c>
      <c r="E70" s="101">
        <v>145</v>
      </c>
      <c r="F70" s="102">
        <f>IF(D70&gt;0,100*E70/D70,0)</f>
        <v>111.53846153846153</v>
      </c>
      <c r="G70" s="103"/>
      <c r="H70" s="191">
        <v>5.395</v>
      </c>
      <c r="I70" s="192">
        <v>4.35</v>
      </c>
      <c r="J70" s="192">
        <v>5.6</v>
      </c>
      <c r="K70" s="104">
        <f>IF(I70&gt;0,100*J70/I70,0)</f>
        <v>128.73563218390805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7219</v>
      </c>
      <c r="D72" s="93">
        <v>7477</v>
      </c>
      <c r="E72" s="93">
        <v>7382</v>
      </c>
      <c r="F72" s="94"/>
      <c r="G72" s="94"/>
      <c r="H72" s="190">
        <v>347.16</v>
      </c>
      <c r="I72" s="190">
        <v>416.388</v>
      </c>
      <c r="J72" s="190">
        <v>434.195</v>
      </c>
      <c r="K72" s="95"/>
    </row>
    <row r="73" spans="1:11" s="96" customFormat="1" ht="11.25" customHeight="1">
      <c r="A73" s="98" t="s">
        <v>57</v>
      </c>
      <c r="B73" s="92"/>
      <c r="C73" s="93">
        <v>185</v>
      </c>
      <c r="D73" s="93">
        <v>203</v>
      </c>
      <c r="E73" s="93">
        <v>205</v>
      </c>
      <c r="F73" s="94"/>
      <c r="G73" s="94"/>
      <c r="H73" s="190">
        <v>8.81</v>
      </c>
      <c r="I73" s="190">
        <v>8.77</v>
      </c>
      <c r="J73" s="190">
        <v>9.105</v>
      </c>
      <c r="K73" s="95"/>
    </row>
    <row r="74" spans="1:11" s="96" customFormat="1" ht="11.25" customHeight="1">
      <c r="A74" s="98" t="s">
        <v>58</v>
      </c>
      <c r="B74" s="92"/>
      <c r="C74" s="93">
        <v>129</v>
      </c>
      <c r="D74" s="93">
        <v>120</v>
      </c>
      <c r="E74" s="93">
        <v>135</v>
      </c>
      <c r="F74" s="94"/>
      <c r="G74" s="94"/>
      <c r="H74" s="190">
        <v>4</v>
      </c>
      <c r="I74" s="190">
        <v>4.32</v>
      </c>
      <c r="J74" s="190">
        <v>4.86</v>
      </c>
      <c r="K74" s="95"/>
    </row>
    <row r="75" spans="1:11" s="96" customFormat="1" ht="11.25" customHeight="1">
      <c r="A75" s="98" t="s">
        <v>59</v>
      </c>
      <c r="B75" s="92"/>
      <c r="C75" s="93">
        <v>339</v>
      </c>
      <c r="D75" s="93">
        <v>339</v>
      </c>
      <c r="E75" s="93">
        <v>497</v>
      </c>
      <c r="F75" s="94"/>
      <c r="G75" s="94"/>
      <c r="H75" s="190">
        <v>13.574</v>
      </c>
      <c r="I75" s="190">
        <v>13.573953000000001</v>
      </c>
      <c r="J75" s="190">
        <v>17.22675</v>
      </c>
      <c r="K75" s="95"/>
    </row>
    <row r="76" spans="1:11" s="96" customFormat="1" ht="11.25" customHeight="1">
      <c r="A76" s="98" t="s">
        <v>60</v>
      </c>
      <c r="B76" s="92"/>
      <c r="C76" s="93">
        <v>18</v>
      </c>
      <c r="D76" s="93">
        <v>20</v>
      </c>
      <c r="E76" s="93">
        <v>25</v>
      </c>
      <c r="F76" s="94"/>
      <c r="G76" s="94"/>
      <c r="H76" s="190">
        <v>0.54</v>
      </c>
      <c r="I76" s="190">
        <v>0.54</v>
      </c>
      <c r="J76" s="190">
        <v>0.675</v>
      </c>
      <c r="K76" s="95"/>
    </row>
    <row r="77" spans="1:11" s="96" customFormat="1" ht="11.25" customHeight="1">
      <c r="A77" s="98" t="s">
        <v>61</v>
      </c>
      <c r="B77" s="92"/>
      <c r="C77" s="93">
        <v>12</v>
      </c>
      <c r="D77" s="93">
        <v>17</v>
      </c>
      <c r="E77" s="93">
        <v>20</v>
      </c>
      <c r="F77" s="94"/>
      <c r="G77" s="94"/>
      <c r="H77" s="190">
        <v>0.291</v>
      </c>
      <c r="I77" s="190">
        <v>0.375</v>
      </c>
      <c r="J77" s="190">
        <v>0.48</v>
      </c>
      <c r="K77" s="95"/>
    </row>
    <row r="78" spans="1:11" s="96" customFormat="1" ht="11.25" customHeight="1">
      <c r="A78" s="98" t="s">
        <v>62</v>
      </c>
      <c r="B78" s="92"/>
      <c r="C78" s="93">
        <v>185</v>
      </c>
      <c r="D78" s="93">
        <v>185</v>
      </c>
      <c r="E78" s="93">
        <v>200</v>
      </c>
      <c r="F78" s="94"/>
      <c r="G78" s="94"/>
      <c r="H78" s="190">
        <v>11.47</v>
      </c>
      <c r="I78" s="190">
        <v>11.5</v>
      </c>
      <c r="J78" s="190">
        <v>10</v>
      </c>
      <c r="K78" s="95"/>
    </row>
    <row r="79" spans="1:11" s="96" customFormat="1" ht="11.25" customHeight="1">
      <c r="A79" s="98" t="s">
        <v>63</v>
      </c>
      <c r="B79" s="92"/>
      <c r="C79" s="93">
        <v>40</v>
      </c>
      <c r="D79" s="93">
        <v>50</v>
      </c>
      <c r="E79" s="93">
        <v>50</v>
      </c>
      <c r="F79" s="94"/>
      <c r="G79" s="94"/>
      <c r="H79" s="190">
        <v>1.8</v>
      </c>
      <c r="I79" s="190">
        <v>1.85</v>
      </c>
      <c r="J79" s="190">
        <v>1.301</v>
      </c>
      <c r="K79" s="95"/>
    </row>
    <row r="80" spans="1:11" s="105" customFormat="1" ht="11.25" customHeight="1">
      <c r="A80" s="106" t="s">
        <v>64</v>
      </c>
      <c r="B80" s="100"/>
      <c r="C80" s="101">
        <v>8127</v>
      </c>
      <c r="D80" s="101">
        <v>8411</v>
      </c>
      <c r="E80" s="101">
        <v>8514</v>
      </c>
      <c r="F80" s="102">
        <f>IF(D80&gt;0,100*E80/D80,0)</f>
        <v>101.22458685055285</v>
      </c>
      <c r="G80" s="103"/>
      <c r="H80" s="191">
        <v>387.6450000000001</v>
      </c>
      <c r="I80" s="192">
        <v>457.316953</v>
      </c>
      <c r="J80" s="192">
        <v>477.84275</v>
      </c>
      <c r="K80" s="104">
        <f>IF(I80&gt;0,100*J80/I80,0)</f>
        <v>104.48830879007453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>
        <v>203</v>
      </c>
      <c r="D82" s="93">
        <v>178</v>
      </c>
      <c r="E82" s="93">
        <v>228</v>
      </c>
      <c r="F82" s="94"/>
      <c r="G82" s="94"/>
      <c r="H82" s="190">
        <v>9.658</v>
      </c>
      <c r="I82" s="190">
        <v>9.658</v>
      </c>
      <c r="J82" s="190">
        <v>10.523</v>
      </c>
      <c r="K82" s="95"/>
    </row>
    <row r="83" spans="1:11" s="96" customFormat="1" ht="11.25" customHeight="1">
      <c r="A83" s="98" t="s">
        <v>66</v>
      </c>
      <c r="B83" s="92"/>
      <c r="C83" s="93">
        <v>225</v>
      </c>
      <c r="D83" s="93">
        <v>225</v>
      </c>
      <c r="E83" s="93">
        <v>269</v>
      </c>
      <c r="F83" s="94"/>
      <c r="G83" s="94"/>
      <c r="H83" s="190">
        <v>9.335</v>
      </c>
      <c r="I83" s="190">
        <v>9.335</v>
      </c>
      <c r="J83" s="190">
        <v>11.2</v>
      </c>
      <c r="K83" s="95"/>
    </row>
    <row r="84" spans="1:11" s="105" customFormat="1" ht="11.25" customHeight="1">
      <c r="A84" s="99" t="s">
        <v>67</v>
      </c>
      <c r="B84" s="100"/>
      <c r="C84" s="101">
        <v>428</v>
      </c>
      <c r="D84" s="101">
        <v>403</v>
      </c>
      <c r="E84" s="101">
        <v>497</v>
      </c>
      <c r="F84" s="102">
        <f>IF(D84&gt;0,100*E84/D84,0)</f>
        <v>123.32506203473946</v>
      </c>
      <c r="G84" s="103"/>
      <c r="H84" s="191">
        <v>18.993000000000002</v>
      </c>
      <c r="I84" s="192">
        <v>18.993000000000002</v>
      </c>
      <c r="J84" s="192">
        <v>21.723</v>
      </c>
      <c r="K84" s="104">
        <f>IF(I84&gt;0,100*J84/I84,0)</f>
        <v>114.3737166324435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10102</v>
      </c>
      <c r="D87" s="116">
        <v>10331</v>
      </c>
      <c r="E87" s="116">
        <v>10935</v>
      </c>
      <c r="F87" s="117">
        <f>IF(D87&gt;0,100*E87/D87,0)</f>
        <v>105.84648146355629</v>
      </c>
      <c r="G87" s="103"/>
      <c r="H87" s="195">
        <v>464.4960000000001</v>
      </c>
      <c r="I87" s="196">
        <v>539.022953</v>
      </c>
      <c r="J87" s="196">
        <v>574.82575</v>
      </c>
      <c r="K87" s="117">
        <f>IF(I87&gt;0,100*J87/I87,0)</f>
        <v>106.64216557026653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70" zoomScaleNormal="70" zoomScaleSheetLayoutView="70" zoomScalePageLayoutView="0" workbookViewId="0" topLeftCell="A16">
      <selection activeCell="J70" sqref="J70:K70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101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7</v>
      </c>
      <c r="D7" s="84" t="s">
        <v>7</v>
      </c>
      <c r="E7" s="84">
        <v>9</v>
      </c>
      <c r="F7" s="85" t="str">
        <f>CONCATENATE(D6,"=100")</f>
        <v>2016=100</v>
      </c>
      <c r="G7" s="86"/>
      <c r="H7" s="83" t="s">
        <v>7</v>
      </c>
      <c r="I7" s="84" t="s">
        <v>7</v>
      </c>
      <c r="J7" s="84">
        <v>10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3084.854483082769</v>
      </c>
      <c r="D9" s="93">
        <v>3084.854483082769</v>
      </c>
      <c r="E9" s="93">
        <v>3082</v>
      </c>
      <c r="F9" s="94"/>
      <c r="G9" s="94"/>
      <c r="H9" s="190">
        <v>33.904</v>
      </c>
      <c r="I9" s="190">
        <v>33.875</v>
      </c>
      <c r="J9" s="190">
        <v>33.875</v>
      </c>
      <c r="K9" s="95"/>
    </row>
    <row r="10" spans="1:11" s="96" customFormat="1" ht="11.25" customHeight="1">
      <c r="A10" s="98" t="s">
        <v>9</v>
      </c>
      <c r="B10" s="92"/>
      <c r="C10" s="93">
        <v>1971.464197633224</v>
      </c>
      <c r="D10" s="93">
        <v>1971</v>
      </c>
      <c r="E10" s="93">
        <v>1970</v>
      </c>
      <c r="F10" s="94"/>
      <c r="G10" s="94"/>
      <c r="H10" s="190">
        <v>27.041</v>
      </c>
      <c r="I10" s="190">
        <v>27.055</v>
      </c>
      <c r="J10" s="190">
        <v>27.055</v>
      </c>
      <c r="K10" s="95"/>
    </row>
    <row r="11" spans="1:11" s="96" customFormat="1" ht="11.25" customHeight="1">
      <c r="A11" s="91" t="s">
        <v>10</v>
      </c>
      <c r="B11" s="92"/>
      <c r="C11" s="93">
        <v>1176.359396077367</v>
      </c>
      <c r="D11" s="93">
        <v>1176</v>
      </c>
      <c r="E11" s="93">
        <v>1174</v>
      </c>
      <c r="F11" s="94"/>
      <c r="G11" s="94"/>
      <c r="H11" s="190">
        <v>8.896</v>
      </c>
      <c r="I11" s="190">
        <v>8.825</v>
      </c>
      <c r="J11" s="190">
        <v>8.825</v>
      </c>
      <c r="K11" s="95"/>
    </row>
    <row r="12" spans="1:11" s="96" customFormat="1" ht="11.25" customHeight="1">
      <c r="A12" s="98" t="s">
        <v>11</v>
      </c>
      <c r="B12" s="92"/>
      <c r="C12" s="93">
        <v>404.5171010741237</v>
      </c>
      <c r="D12" s="93">
        <v>405</v>
      </c>
      <c r="E12" s="93">
        <v>404</v>
      </c>
      <c r="F12" s="94"/>
      <c r="G12" s="94"/>
      <c r="H12" s="190">
        <v>2.68</v>
      </c>
      <c r="I12" s="190">
        <v>2.58</v>
      </c>
      <c r="J12" s="190">
        <v>2.574</v>
      </c>
      <c r="K12" s="95"/>
    </row>
    <row r="13" spans="1:11" s="105" customFormat="1" ht="11.25" customHeight="1">
      <c r="A13" s="99" t="s">
        <v>12</v>
      </c>
      <c r="B13" s="100"/>
      <c r="C13" s="101">
        <v>6637.195177867483</v>
      </c>
      <c r="D13" s="101">
        <v>6636.854483082769</v>
      </c>
      <c r="E13" s="101">
        <v>6630</v>
      </c>
      <c r="F13" s="102">
        <f>IF(D13&gt;0,100*E13/D13,0)</f>
        <v>99.89672090746843</v>
      </c>
      <c r="G13" s="103"/>
      <c r="H13" s="191">
        <v>72.52100000000002</v>
      </c>
      <c r="I13" s="192">
        <v>72.335</v>
      </c>
      <c r="J13" s="192">
        <v>72.329</v>
      </c>
      <c r="K13" s="104">
        <f>IF(I13&gt;0,100*J13/I13,0)</f>
        <v>99.99170526024746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>
        <v>2</v>
      </c>
      <c r="D15" s="101">
        <v>2</v>
      </c>
      <c r="E15" s="101">
        <v>2</v>
      </c>
      <c r="F15" s="102">
        <f>IF(D15&gt;0,100*E15/D15,0)</f>
        <v>100</v>
      </c>
      <c r="G15" s="103"/>
      <c r="H15" s="191">
        <v>0.03</v>
      </c>
      <c r="I15" s="192">
        <v>0.028</v>
      </c>
      <c r="J15" s="192">
        <v>0.028</v>
      </c>
      <c r="K15" s="104">
        <f>IF(I15&gt;0,100*J15/I15,0)</f>
        <v>100.00000000000001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34</v>
      </c>
      <c r="D24" s="101">
        <v>34</v>
      </c>
      <c r="E24" s="101">
        <v>52</v>
      </c>
      <c r="F24" s="102">
        <f>IF(D24&gt;0,100*E24/D24,0)</f>
        <v>152.94117647058823</v>
      </c>
      <c r="G24" s="103"/>
      <c r="H24" s="191">
        <v>0.467</v>
      </c>
      <c r="I24" s="192">
        <v>0.617</v>
      </c>
      <c r="J24" s="192">
        <v>0.617</v>
      </c>
      <c r="K24" s="104">
        <f>IF(I24&gt;0,100*J24/I24,0)</f>
        <v>100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8</v>
      </c>
      <c r="D26" s="101">
        <v>8</v>
      </c>
      <c r="E26" s="101">
        <v>5</v>
      </c>
      <c r="F26" s="102">
        <f>IF(D26&gt;0,100*E26/D26,0)</f>
        <v>62.5</v>
      </c>
      <c r="G26" s="103"/>
      <c r="H26" s="191">
        <v>0.35</v>
      </c>
      <c r="I26" s="192">
        <v>0.35</v>
      </c>
      <c r="J26" s="192">
        <v>0.35</v>
      </c>
      <c r="K26" s="104">
        <f>IF(I26&gt;0,100*J26/I26,0)</f>
        <v>100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>
        <v>56</v>
      </c>
      <c r="F28" s="94"/>
      <c r="G28" s="94"/>
      <c r="H28" s="190"/>
      <c r="I28" s="190"/>
      <c r="J28" s="190">
        <v>1.232</v>
      </c>
      <c r="K28" s="95"/>
    </row>
    <row r="29" spans="1:11" s="96" customFormat="1" ht="11.25" customHeight="1">
      <c r="A29" s="98" t="s">
        <v>22</v>
      </c>
      <c r="B29" s="92"/>
      <c r="C29" s="93">
        <v>3</v>
      </c>
      <c r="D29" s="93">
        <v>3</v>
      </c>
      <c r="E29" s="93"/>
      <c r="F29" s="94"/>
      <c r="G29" s="94"/>
      <c r="H29" s="190">
        <v>0.045</v>
      </c>
      <c r="I29" s="190">
        <v>0.054</v>
      </c>
      <c r="J29" s="190"/>
      <c r="K29" s="95"/>
    </row>
    <row r="30" spans="1:11" s="96" customFormat="1" ht="11.25" customHeight="1">
      <c r="A30" s="98" t="s">
        <v>23</v>
      </c>
      <c r="B30" s="92"/>
      <c r="C30" s="93">
        <v>19</v>
      </c>
      <c r="D30" s="93">
        <v>2</v>
      </c>
      <c r="E30" s="93">
        <v>2</v>
      </c>
      <c r="F30" s="94"/>
      <c r="G30" s="94"/>
      <c r="H30" s="190">
        <v>0.682</v>
      </c>
      <c r="I30" s="190">
        <v>0.044</v>
      </c>
      <c r="J30" s="190">
        <v>0.044</v>
      </c>
      <c r="K30" s="95"/>
    </row>
    <row r="31" spans="1:11" s="105" customFormat="1" ht="11.25" customHeight="1">
      <c r="A31" s="106" t="s">
        <v>24</v>
      </c>
      <c r="B31" s="100"/>
      <c r="C31" s="101">
        <v>22</v>
      </c>
      <c r="D31" s="101">
        <v>5</v>
      </c>
      <c r="E31" s="101">
        <v>58</v>
      </c>
      <c r="F31" s="102">
        <f>IF(D31&gt;0,100*E31/D31,0)</f>
        <v>1160</v>
      </c>
      <c r="G31" s="103"/>
      <c r="H31" s="191">
        <v>0.7270000000000001</v>
      </c>
      <c r="I31" s="192">
        <v>0.098</v>
      </c>
      <c r="J31" s="192">
        <v>1.276</v>
      </c>
      <c r="K31" s="104">
        <f>IF(I31&gt;0,100*J31/I31,0)</f>
        <v>1302.0408163265306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>
        <v>5</v>
      </c>
      <c r="E33" s="93">
        <v>5</v>
      </c>
      <c r="F33" s="94"/>
      <c r="G33" s="94"/>
      <c r="H33" s="190"/>
      <c r="I33" s="190">
        <v>0.1</v>
      </c>
      <c r="J33" s="190">
        <v>0.1</v>
      </c>
      <c r="K33" s="95"/>
    </row>
    <row r="34" spans="1:11" s="96" customFormat="1" ht="11.25" customHeight="1">
      <c r="A34" s="98" t="s">
        <v>26</v>
      </c>
      <c r="B34" s="92"/>
      <c r="C34" s="93">
        <v>4</v>
      </c>
      <c r="D34" s="93">
        <v>4</v>
      </c>
      <c r="E34" s="93">
        <v>3</v>
      </c>
      <c r="F34" s="94"/>
      <c r="G34" s="94"/>
      <c r="H34" s="190">
        <v>0.09</v>
      </c>
      <c r="I34" s="190">
        <v>0.06</v>
      </c>
      <c r="J34" s="190">
        <v>0.064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/>
      <c r="I35" s="190"/>
      <c r="J35" s="190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/>
      <c r="I36" s="190"/>
      <c r="J36" s="190"/>
      <c r="K36" s="95"/>
    </row>
    <row r="37" spans="1:11" s="105" customFormat="1" ht="11.25" customHeight="1">
      <c r="A37" s="99" t="s">
        <v>29</v>
      </c>
      <c r="B37" s="100"/>
      <c r="C37" s="101">
        <v>4</v>
      </c>
      <c r="D37" s="101">
        <v>9</v>
      </c>
      <c r="E37" s="101">
        <v>8</v>
      </c>
      <c r="F37" s="102">
        <f>IF(D37&gt;0,100*E37/D37,0)</f>
        <v>88.88888888888889</v>
      </c>
      <c r="G37" s="103"/>
      <c r="H37" s="191">
        <v>0.09</v>
      </c>
      <c r="I37" s="192">
        <v>0.16</v>
      </c>
      <c r="J37" s="192">
        <v>0.164</v>
      </c>
      <c r="K37" s="104">
        <f>IF(I37&gt;0,100*J37/I37,0)</f>
        <v>102.50000000000001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10</v>
      </c>
      <c r="D39" s="101">
        <v>11</v>
      </c>
      <c r="E39" s="101">
        <v>11</v>
      </c>
      <c r="F39" s="102">
        <f>IF(D39&gt;0,100*E39/D39,0)</f>
        <v>100</v>
      </c>
      <c r="G39" s="103"/>
      <c r="H39" s="191">
        <v>0.199</v>
      </c>
      <c r="I39" s="192">
        <v>0.23</v>
      </c>
      <c r="J39" s="192">
        <v>0.2</v>
      </c>
      <c r="K39" s="104">
        <f>IF(I39&gt;0,100*J39/I39,0)</f>
        <v>86.95652173913044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>
        <v>50</v>
      </c>
      <c r="D46" s="93">
        <v>26</v>
      </c>
      <c r="E46" s="93">
        <v>26</v>
      </c>
      <c r="F46" s="94"/>
      <c r="G46" s="94"/>
      <c r="H46" s="190">
        <v>2</v>
      </c>
      <c r="I46" s="190">
        <v>0.91</v>
      </c>
      <c r="J46" s="190">
        <v>1.04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>
        <v>6</v>
      </c>
      <c r="E49" s="93">
        <v>6</v>
      </c>
      <c r="F49" s="94"/>
      <c r="G49" s="94"/>
      <c r="H49" s="190"/>
      <c r="I49" s="190">
        <v>0.025</v>
      </c>
      <c r="J49" s="190">
        <v>0.15</v>
      </c>
      <c r="K49" s="95"/>
    </row>
    <row r="50" spans="1:11" s="105" customFormat="1" ht="11.25" customHeight="1">
      <c r="A50" s="106" t="s">
        <v>40</v>
      </c>
      <c r="B50" s="100"/>
      <c r="C50" s="101">
        <v>50</v>
      </c>
      <c r="D50" s="101">
        <v>32</v>
      </c>
      <c r="E50" s="101">
        <v>32</v>
      </c>
      <c r="F50" s="102">
        <f>IF(D50&gt;0,100*E50/D50,0)</f>
        <v>100</v>
      </c>
      <c r="G50" s="103"/>
      <c r="H50" s="191">
        <v>2</v>
      </c>
      <c r="I50" s="192">
        <v>0.935</v>
      </c>
      <c r="J50" s="192">
        <v>1.19</v>
      </c>
      <c r="K50" s="104">
        <f>IF(I50&gt;0,100*J50/I50,0)</f>
        <v>127.27272727272727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/>
      <c r="I54" s="190"/>
      <c r="J54" s="190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>
        <v>6</v>
      </c>
      <c r="D58" s="93">
        <v>6</v>
      </c>
      <c r="E58" s="93">
        <v>6</v>
      </c>
      <c r="F58" s="94"/>
      <c r="G58" s="94"/>
      <c r="H58" s="190">
        <v>0.168</v>
      </c>
      <c r="I58" s="190">
        <v>0.15</v>
      </c>
      <c r="J58" s="190">
        <v>0.156</v>
      </c>
      <c r="K58" s="95"/>
    </row>
    <row r="59" spans="1:11" s="105" customFormat="1" ht="11.25" customHeight="1">
      <c r="A59" s="99" t="s">
        <v>47</v>
      </c>
      <c r="B59" s="100"/>
      <c r="C59" s="101">
        <v>6</v>
      </c>
      <c r="D59" s="101">
        <v>6</v>
      </c>
      <c r="E59" s="101">
        <v>6</v>
      </c>
      <c r="F59" s="102">
        <f>IF(D59&gt;0,100*E59/D59,0)</f>
        <v>100</v>
      </c>
      <c r="G59" s="103"/>
      <c r="H59" s="191">
        <v>0.168</v>
      </c>
      <c r="I59" s="192">
        <v>0.15</v>
      </c>
      <c r="J59" s="192">
        <v>0.156</v>
      </c>
      <c r="K59" s="104">
        <f>IF(I59&gt;0,100*J59/I59,0)</f>
        <v>104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40</v>
      </c>
      <c r="D61" s="93">
        <v>30</v>
      </c>
      <c r="E61" s="93">
        <v>45</v>
      </c>
      <c r="F61" s="94"/>
      <c r="G61" s="94"/>
      <c r="H61" s="190">
        <v>1.6</v>
      </c>
      <c r="I61" s="190">
        <v>1.75</v>
      </c>
      <c r="J61" s="190">
        <v>1.575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/>
      <c r="I62" s="190"/>
      <c r="J62" s="190"/>
      <c r="K62" s="95"/>
    </row>
    <row r="63" spans="1:11" s="96" customFormat="1" ht="11.25" customHeight="1">
      <c r="A63" s="98" t="s">
        <v>50</v>
      </c>
      <c r="B63" s="92"/>
      <c r="C63" s="93">
        <v>51</v>
      </c>
      <c r="D63" s="93">
        <v>51</v>
      </c>
      <c r="E63" s="93">
        <v>57</v>
      </c>
      <c r="F63" s="94"/>
      <c r="G63" s="94"/>
      <c r="H63" s="190">
        <v>1.316</v>
      </c>
      <c r="I63" s="190">
        <v>1.0965</v>
      </c>
      <c r="J63" s="190">
        <v>1.25</v>
      </c>
      <c r="K63" s="95"/>
    </row>
    <row r="64" spans="1:11" s="105" customFormat="1" ht="11.25" customHeight="1">
      <c r="A64" s="99" t="s">
        <v>51</v>
      </c>
      <c r="B64" s="100"/>
      <c r="C64" s="101">
        <v>91</v>
      </c>
      <c r="D64" s="101">
        <v>81</v>
      </c>
      <c r="E64" s="101">
        <v>102</v>
      </c>
      <c r="F64" s="102">
        <f>IF(D64&gt;0,100*E64/D64,0)</f>
        <v>125.92592592592592</v>
      </c>
      <c r="G64" s="103"/>
      <c r="H64" s="191">
        <v>2.9160000000000004</v>
      </c>
      <c r="I64" s="192">
        <v>2.8465</v>
      </c>
      <c r="J64" s="192">
        <v>2.825</v>
      </c>
      <c r="K64" s="104">
        <f>IF(I64&gt;0,100*J64/I64,0)</f>
        <v>99.24468645705252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14</v>
      </c>
      <c r="D66" s="101">
        <v>12</v>
      </c>
      <c r="E66" s="101">
        <v>7</v>
      </c>
      <c r="F66" s="102">
        <f>IF(D66&gt;0,100*E66/D66,0)</f>
        <v>58.333333333333336</v>
      </c>
      <c r="G66" s="103"/>
      <c r="H66" s="191">
        <v>0.193</v>
      </c>
      <c r="I66" s="192">
        <v>0.19</v>
      </c>
      <c r="J66" s="192">
        <v>0.182</v>
      </c>
      <c r="K66" s="104">
        <f>IF(I66&gt;0,100*J66/I66,0)</f>
        <v>95.78947368421052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48</v>
      </c>
      <c r="D68" s="93">
        <v>12</v>
      </c>
      <c r="E68" s="93">
        <v>12</v>
      </c>
      <c r="F68" s="94"/>
      <c r="G68" s="94"/>
      <c r="H68" s="190">
        <v>0.804</v>
      </c>
      <c r="I68" s="190">
        <v>0.804</v>
      </c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>
        <v>48</v>
      </c>
      <c r="D70" s="101">
        <v>12</v>
      </c>
      <c r="E70" s="101">
        <v>12</v>
      </c>
      <c r="F70" s="102">
        <f>IF(D70&gt;0,100*E70/D70,0)</f>
        <v>100</v>
      </c>
      <c r="G70" s="103"/>
      <c r="H70" s="191">
        <v>0.804</v>
      </c>
      <c r="I70" s="192">
        <v>0.804</v>
      </c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/>
      <c r="I72" s="190"/>
      <c r="J72" s="190"/>
      <c r="K72" s="95"/>
    </row>
    <row r="73" spans="1:11" s="96" customFormat="1" ht="11.25" customHeight="1">
      <c r="A73" s="98" t="s">
        <v>57</v>
      </c>
      <c r="B73" s="92"/>
      <c r="C73" s="93">
        <v>3</v>
      </c>
      <c r="D73" s="93">
        <v>1</v>
      </c>
      <c r="E73" s="93">
        <v>1</v>
      </c>
      <c r="F73" s="94"/>
      <c r="G73" s="94"/>
      <c r="H73" s="190">
        <v>0.06</v>
      </c>
      <c r="I73" s="190">
        <v>0.054</v>
      </c>
      <c r="J73" s="190">
        <v>0.04</v>
      </c>
      <c r="K73" s="95"/>
    </row>
    <row r="74" spans="1:11" s="96" customFormat="1" ht="11.25" customHeight="1">
      <c r="A74" s="98" t="s">
        <v>58</v>
      </c>
      <c r="B74" s="92"/>
      <c r="C74" s="93">
        <v>25</v>
      </c>
      <c r="D74" s="93">
        <v>20</v>
      </c>
      <c r="E74" s="93">
        <v>20</v>
      </c>
      <c r="F74" s="94"/>
      <c r="G74" s="94"/>
      <c r="H74" s="190">
        <v>0.487</v>
      </c>
      <c r="I74" s="190">
        <v>0.39</v>
      </c>
      <c r="J74" s="190">
        <v>0.4</v>
      </c>
      <c r="K74" s="95"/>
    </row>
    <row r="75" spans="1:11" s="96" customFormat="1" ht="11.25" customHeight="1">
      <c r="A75" s="98" t="s">
        <v>59</v>
      </c>
      <c r="B75" s="92"/>
      <c r="C75" s="93"/>
      <c r="D75" s="93">
        <v>4</v>
      </c>
      <c r="E75" s="93">
        <v>4</v>
      </c>
      <c r="F75" s="94"/>
      <c r="G75" s="94"/>
      <c r="H75" s="190"/>
      <c r="I75" s="190">
        <v>0.0732</v>
      </c>
      <c r="J75" s="190">
        <v>0.0732</v>
      </c>
      <c r="K75" s="95"/>
    </row>
    <row r="76" spans="1:11" s="96" customFormat="1" ht="11.25" customHeight="1">
      <c r="A76" s="98" t="s">
        <v>60</v>
      </c>
      <c r="B76" s="92"/>
      <c r="C76" s="93">
        <v>4</v>
      </c>
      <c r="D76" s="93">
        <v>5</v>
      </c>
      <c r="E76" s="93">
        <v>5</v>
      </c>
      <c r="F76" s="94"/>
      <c r="G76" s="94"/>
      <c r="H76" s="190">
        <v>0.078</v>
      </c>
      <c r="I76" s="190">
        <v>0.15</v>
      </c>
      <c r="J76" s="190">
        <v>0.135</v>
      </c>
      <c r="K76" s="95"/>
    </row>
    <row r="77" spans="1:11" s="96" customFormat="1" ht="11.25" customHeight="1">
      <c r="A77" s="98" t="s">
        <v>61</v>
      </c>
      <c r="B77" s="92"/>
      <c r="C77" s="93">
        <v>3</v>
      </c>
      <c r="D77" s="93">
        <v>3</v>
      </c>
      <c r="E77" s="93">
        <v>4</v>
      </c>
      <c r="F77" s="94"/>
      <c r="G77" s="94"/>
      <c r="H77" s="190">
        <v>0.043</v>
      </c>
      <c r="I77" s="190">
        <v>0.03</v>
      </c>
      <c r="J77" s="190"/>
      <c r="K77" s="95"/>
    </row>
    <row r="78" spans="1:11" s="96" customFormat="1" ht="11.25" customHeight="1">
      <c r="A78" s="98" t="s">
        <v>62</v>
      </c>
      <c r="B78" s="92"/>
      <c r="C78" s="93">
        <v>16</v>
      </c>
      <c r="D78" s="93">
        <v>25</v>
      </c>
      <c r="E78" s="93">
        <v>25</v>
      </c>
      <c r="F78" s="94"/>
      <c r="G78" s="94"/>
      <c r="H78" s="190">
        <v>0.33</v>
      </c>
      <c r="I78" s="190">
        <v>0.5</v>
      </c>
      <c r="J78" s="190">
        <v>0.5</v>
      </c>
      <c r="K78" s="95"/>
    </row>
    <row r="79" spans="1:11" s="96" customFormat="1" ht="11.25" customHeight="1">
      <c r="A79" s="98" t="s">
        <v>63</v>
      </c>
      <c r="B79" s="92"/>
      <c r="C79" s="93">
        <v>8</v>
      </c>
      <c r="D79" s="93">
        <v>13</v>
      </c>
      <c r="E79" s="93">
        <v>13</v>
      </c>
      <c r="F79" s="94"/>
      <c r="G79" s="94"/>
      <c r="H79" s="190">
        <v>0.132</v>
      </c>
      <c r="I79" s="190">
        <v>0.221</v>
      </c>
      <c r="J79" s="190">
        <v>0.221</v>
      </c>
      <c r="K79" s="95"/>
    </row>
    <row r="80" spans="1:11" s="105" customFormat="1" ht="11.25" customHeight="1">
      <c r="A80" s="106" t="s">
        <v>64</v>
      </c>
      <c r="B80" s="100"/>
      <c r="C80" s="101">
        <v>59</v>
      </c>
      <c r="D80" s="101">
        <v>71</v>
      </c>
      <c r="E80" s="101">
        <v>72</v>
      </c>
      <c r="F80" s="102">
        <f>IF(D80&gt;0,100*E80/D80,0)</f>
        <v>101.40845070422536</v>
      </c>
      <c r="G80" s="103"/>
      <c r="H80" s="191">
        <v>1.13</v>
      </c>
      <c r="I80" s="192">
        <v>1.4182000000000001</v>
      </c>
      <c r="J80" s="192">
        <v>1.3692000000000002</v>
      </c>
      <c r="K80" s="104">
        <f>IF(I80&gt;0,100*J80/I80,0)</f>
        <v>96.54491609081936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>
        <v>2</v>
      </c>
      <c r="D82" s="93">
        <v>7</v>
      </c>
      <c r="E82" s="93">
        <v>7</v>
      </c>
      <c r="F82" s="94"/>
      <c r="G82" s="94"/>
      <c r="H82" s="190">
        <v>0.05</v>
      </c>
      <c r="I82" s="190">
        <v>0.175</v>
      </c>
      <c r="J82" s="190">
        <v>0.175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>
        <v>2</v>
      </c>
      <c r="D84" s="101">
        <v>7</v>
      </c>
      <c r="E84" s="101">
        <v>7</v>
      </c>
      <c r="F84" s="102">
        <f>IF(D84&gt;0,100*E84/D84,0)</f>
        <v>100</v>
      </c>
      <c r="G84" s="103"/>
      <c r="H84" s="191">
        <v>0.05</v>
      </c>
      <c r="I84" s="192">
        <v>0.175</v>
      </c>
      <c r="J84" s="192">
        <v>0.175</v>
      </c>
      <c r="K84" s="104">
        <f>IF(I84&gt;0,100*J84/I84,0)</f>
        <v>100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6987.195177867483</v>
      </c>
      <c r="D87" s="116">
        <v>6926.854483082769</v>
      </c>
      <c r="E87" s="116">
        <v>7004</v>
      </c>
      <c r="F87" s="117">
        <f>IF(D87&gt;0,100*E87/D87,0)</f>
        <v>101.11371643659675</v>
      </c>
      <c r="G87" s="103"/>
      <c r="H87" s="195">
        <v>81.64500000000001</v>
      </c>
      <c r="I87" s="196">
        <v>80.33670000000001</v>
      </c>
      <c r="J87" s="196">
        <v>81.5942</v>
      </c>
      <c r="K87" s="117">
        <f>IF(I87&gt;0,100*J87/I87,0)</f>
        <v>101.5652870979266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70" zoomScaleNormal="70" zoomScaleSheetLayoutView="70" zoomScalePageLayoutView="0" workbookViewId="0" topLeftCell="A52">
      <selection activeCell="C70" sqref="C70:K70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102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7</v>
      </c>
      <c r="D7" s="84" t="s">
        <v>7</v>
      </c>
      <c r="E7" s="84">
        <v>10</v>
      </c>
      <c r="F7" s="85" t="str">
        <f>CONCATENATE(D6,"=100")</f>
        <v>2016=100</v>
      </c>
      <c r="G7" s="86"/>
      <c r="H7" s="83" t="s">
        <v>7</v>
      </c>
      <c r="I7" s="84" t="s">
        <v>7</v>
      </c>
      <c r="J7" s="84">
        <v>10</v>
      </c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>
        <v>1</v>
      </c>
      <c r="E24" s="101"/>
      <c r="F24" s="102"/>
      <c r="G24" s="103"/>
      <c r="H24" s="191"/>
      <c r="I24" s="192">
        <v>0.012</v>
      </c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/>
      <c r="I26" s="192"/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>
        <v>1</v>
      </c>
      <c r="D30" s="93">
        <v>1</v>
      </c>
      <c r="E30" s="93">
        <v>1</v>
      </c>
      <c r="F30" s="94"/>
      <c r="G30" s="94"/>
      <c r="H30" s="190">
        <v>0.02</v>
      </c>
      <c r="I30" s="190">
        <v>0.02</v>
      </c>
      <c r="J30" s="190">
        <v>0.02</v>
      </c>
      <c r="K30" s="95"/>
    </row>
    <row r="31" spans="1:11" s="105" customFormat="1" ht="11.25" customHeight="1">
      <c r="A31" s="106" t="s">
        <v>24</v>
      </c>
      <c r="B31" s="100"/>
      <c r="C31" s="101">
        <v>1</v>
      </c>
      <c r="D31" s="101">
        <v>1</v>
      </c>
      <c r="E31" s="101">
        <v>1</v>
      </c>
      <c r="F31" s="102">
        <f>IF(D31&gt;0,100*E31/D31,0)</f>
        <v>100</v>
      </c>
      <c r="G31" s="103"/>
      <c r="H31" s="191">
        <v>0.02</v>
      </c>
      <c r="I31" s="192">
        <v>0.02</v>
      </c>
      <c r="J31" s="192">
        <v>0.02</v>
      </c>
      <c r="K31" s="104">
        <f>IF(I31&gt;0,100*J31/I31,0)</f>
        <v>100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35</v>
      </c>
      <c r="D33" s="93">
        <v>30</v>
      </c>
      <c r="E33" s="93">
        <v>32</v>
      </c>
      <c r="F33" s="94"/>
      <c r="G33" s="94"/>
      <c r="H33" s="190">
        <v>0.5</v>
      </c>
      <c r="I33" s="190">
        <v>0.4</v>
      </c>
      <c r="J33" s="190">
        <v>0.44</v>
      </c>
      <c r="K33" s="95"/>
    </row>
    <row r="34" spans="1:11" s="96" customFormat="1" ht="11.25" customHeight="1">
      <c r="A34" s="98" t="s">
        <v>26</v>
      </c>
      <c r="B34" s="92"/>
      <c r="C34" s="93"/>
      <c r="D34" s="93">
        <v>1</v>
      </c>
      <c r="E34" s="93">
        <v>1</v>
      </c>
      <c r="F34" s="94"/>
      <c r="G34" s="94"/>
      <c r="H34" s="190"/>
      <c r="I34" s="190">
        <v>0.017</v>
      </c>
      <c r="J34" s="190">
        <v>0.017</v>
      </c>
      <c r="K34" s="95"/>
    </row>
    <row r="35" spans="1:11" s="96" customFormat="1" ht="11.25" customHeight="1">
      <c r="A35" s="98" t="s">
        <v>27</v>
      </c>
      <c r="B35" s="92"/>
      <c r="C35" s="93">
        <v>2</v>
      </c>
      <c r="D35" s="93">
        <v>2</v>
      </c>
      <c r="E35" s="93">
        <v>2</v>
      </c>
      <c r="F35" s="94"/>
      <c r="G35" s="94"/>
      <c r="H35" s="190">
        <v>0.02</v>
      </c>
      <c r="I35" s="190">
        <v>0.02</v>
      </c>
      <c r="J35" s="190">
        <v>0.02</v>
      </c>
      <c r="K35" s="95"/>
    </row>
    <row r="36" spans="1:11" s="96" customFormat="1" ht="11.25" customHeight="1">
      <c r="A36" s="98" t="s">
        <v>28</v>
      </c>
      <c r="B36" s="92"/>
      <c r="C36" s="93">
        <v>3</v>
      </c>
      <c r="D36" s="93">
        <v>1</v>
      </c>
      <c r="E36" s="93">
        <v>1.65</v>
      </c>
      <c r="F36" s="94"/>
      <c r="G36" s="94"/>
      <c r="H36" s="190">
        <v>0.048</v>
      </c>
      <c r="I36" s="190">
        <v>0.012</v>
      </c>
      <c r="J36" s="190">
        <v>0.03</v>
      </c>
      <c r="K36" s="95"/>
    </row>
    <row r="37" spans="1:11" s="105" customFormat="1" ht="11.25" customHeight="1">
      <c r="A37" s="99" t="s">
        <v>29</v>
      </c>
      <c r="B37" s="100"/>
      <c r="C37" s="101">
        <v>40</v>
      </c>
      <c r="D37" s="101">
        <v>34</v>
      </c>
      <c r="E37" s="101">
        <v>36.65</v>
      </c>
      <c r="F37" s="102">
        <f>IF(D37&gt;0,100*E37/D37,0)</f>
        <v>107.79411764705883</v>
      </c>
      <c r="G37" s="103"/>
      <c r="H37" s="191">
        <v>0.5680000000000001</v>
      </c>
      <c r="I37" s="192">
        <v>0.44900000000000007</v>
      </c>
      <c r="J37" s="192">
        <v>0.507</v>
      </c>
      <c r="K37" s="104">
        <f>IF(I37&gt;0,100*J37/I37,0)</f>
        <v>112.9175946547884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8</v>
      </c>
      <c r="D39" s="101">
        <v>6</v>
      </c>
      <c r="E39" s="101">
        <v>6</v>
      </c>
      <c r="F39" s="102">
        <f>IF(D39&gt;0,100*E39/D39,0)</f>
        <v>100</v>
      </c>
      <c r="G39" s="103"/>
      <c r="H39" s="191">
        <v>0.16</v>
      </c>
      <c r="I39" s="192">
        <v>0.05</v>
      </c>
      <c r="J39" s="192">
        <v>0.05</v>
      </c>
      <c r="K39" s="104">
        <f>IF(I39&gt;0,100*J39/I39,0)</f>
        <v>100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>
        <v>26</v>
      </c>
      <c r="D46" s="93">
        <v>16</v>
      </c>
      <c r="E46" s="93">
        <v>16</v>
      </c>
      <c r="F46" s="94"/>
      <c r="G46" s="94"/>
      <c r="H46" s="190">
        <v>0.78</v>
      </c>
      <c r="I46" s="190">
        <v>0.416</v>
      </c>
      <c r="J46" s="190">
        <v>0.48</v>
      </c>
      <c r="K46" s="95"/>
    </row>
    <row r="47" spans="1:11" s="96" customFormat="1" ht="11.25" customHeight="1">
      <c r="A47" s="98" t="s">
        <v>37</v>
      </c>
      <c r="B47" s="92"/>
      <c r="C47" s="93"/>
      <c r="D47" s="93">
        <v>1</v>
      </c>
      <c r="E47" s="93">
        <v>1</v>
      </c>
      <c r="F47" s="94"/>
      <c r="G47" s="94"/>
      <c r="H47" s="190"/>
      <c r="I47" s="190">
        <v>0.01</v>
      </c>
      <c r="J47" s="190">
        <v>0.015</v>
      </c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>
        <v>26</v>
      </c>
      <c r="D50" s="101">
        <v>17</v>
      </c>
      <c r="E50" s="101">
        <v>17</v>
      </c>
      <c r="F50" s="102">
        <f>IF(D50&gt;0,100*E50/D50,0)</f>
        <v>100</v>
      </c>
      <c r="G50" s="103"/>
      <c r="H50" s="191">
        <v>0.78</v>
      </c>
      <c r="I50" s="192">
        <v>0.426</v>
      </c>
      <c r="J50" s="192">
        <v>0.495</v>
      </c>
      <c r="K50" s="104">
        <f>IF(I50&gt;0,100*J50/I50,0)</f>
        <v>116.19718309859155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/>
      <c r="I54" s="190"/>
      <c r="J54" s="190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/>
      <c r="I58" s="190"/>
      <c r="J58" s="190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/>
      <c r="I59" s="192"/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15</v>
      </c>
      <c r="D61" s="93">
        <v>20</v>
      </c>
      <c r="E61" s="93">
        <v>20</v>
      </c>
      <c r="F61" s="94"/>
      <c r="G61" s="94"/>
      <c r="H61" s="190">
        <v>0.45</v>
      </c>
      <c r="I61" s="190">
        <v>0.75</v>
      </c>
      <c r="J61" s="190">
        <v>0.7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/>
      <c r="I62" s="190"/>
      <c r="J62" s="190"/>
      <c r="K62" s="95"/>
    </row>
    <row r="63" spans="1:11" s="96" customFormat="1" ht="11.25" customHeight="1">
      <c r="A63" s="98" t="s">
        <v>50</v>
      </c>
      <c r="B63" s="92"/>
      <c r="C63" s="93">
        <v>33</v>
      </c>
      <c r="D63" s="93">
        <v>33</v>
      </c>
      <c r="E63" s="93">
        <v>33</v>
      </c>
      <c r="F63" s="94"/>
      <c r="G63" s="94"/>
      <c r="H63" s="190">
        <v>0.594</v>
      </c>
      <c r="I63" s="190">
        <v>0.57</v>
      </c>
      <c r="J63" s="190">
        <v>0.57</v>
      </c>
      <c r="K63" s="95"/>
    </row>
    <row r="64" spans="1:11" s="105" customFormat="1" ht="11.25" customHeight="1">
      <c r="A64" s="99" t="s">
        <v>51</v>
      </c>
      <c r="B64" s="100"/>
      <c r="C64" s="101">
        <v>48</v>
      </c>
      <c r="D64" s="101">
        <v>53</v>
      </c>
      <c r="E64" s="101">
        <v>53</v>
      </c>
      <c r="F64" s="102">
        <f>IF(D64&gt;0,100*E64/D64,0)</f>
        <v>100</v>
      </c>
      <c r="G64" s="103"/>
      <c r="H64" s="191">
        <v>1.044</v>
      </c>
      <c r="I64" s="192">
        <v>1.3199999999999998</v>
      </c>
      <c r="J64" s="192">
        <v>1.27</v>
      </c>
      <c r="K64" s="104">
        <f>IF(I64&gt;0,100*J64/I64,0)</f>
        <v>96.21212121212122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10</v>
      </c>
      <c r="D66" s="101">
        <v>11</v>
      </c>
      <c r="E66" s="101">
        <v>6</v>
      </c>
      <c r="F66" s="102">
        <f>IF(D66&gt;0,100*E66/D66,0)</f>
        <v>54.54545454545455</v>
      </c>
      <c r="G66" s="103"/>
      <c r="H66" s="191">
        <v>0.11</v>
      </c>
      <c r="I66" s="192">
        <v>0.11</v>
      </c>
      <c r="J66" s="192">
        <v>0.102</v>
      </c>
      <c r="K66" s="104">
        <f>IF(I66&gt;0,100*J66/I66,0)</f>
        <v>92.72727272727272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25</v>
      </c>
      <c r="D72" s="93">
        <v>25</v>
      </c>
      <c r="E72" s="93">
        <v>85</v>
      </c>
      <c r="F72" s="94"/>
      <c r="G72" s="94"/>
      <c r="H72" s="190">
        <v>0.275</v>
      </c>
      <c r="I72" s="190">
        <v>0.275</v>
      </c>
      <c r="J72" s="190">
        <v>0.935</v>
      </c>
      <c r="K72" s="95"/>
    </row>
    <row r="73" spans="1:11" s="96" customFormat="1" ht="11.25" customHeight="1">
      <c r="A73" s="98" t="s">
        <v>57</v>
      </c>
      <c r="B73" s="92"/>
      <c r="C73" s="93">
        <v>5</v>
      </c>
      <c r="D73" s="93">
        <v>20</v>
      </c>
      <c r="E73" s="93">
        <v>20</v>
      </c>
      <c r="F73" s="94"/>
      <c r="G73" s="94"/>
      <c r="H73" s="190">
        <v>0.31</v>
      </c>
      <c r="I73" s="190">
        <v>0.31</v>
      </c>
      <c r="J73" s="190">
        <v>0.4</v>
      </c>
      <c r="K73" s="95"/>
    </row>
    <row r="74" spans="1:11" s="96" customFormat="1" ht="11.25" customHeight="1">
      <c r="A74" s="98" t="s">
        <v>58</v>
      </c>
      <c r="B74" s="92"/>
      <c r="C74" s="93">
        <v>20</v>
      </c>
      <c r="D74" s="93">
        <v>20</v>
      </c>
      <c r="E74" s="93">
        <v>20</v>
      </c>
      <c r="F74" s="94"/>
      <c r="G74" s="94"/>
      <c r="H74" s="190">
        <v>0.3</v>
      </c>
      <c r="I74" s="190">
        <v>0.3</v>
      </c>
      <c r="J74" s="190">
        <v>0.3</v>
      </c>
      <c r="K74" s="95"/>
    </row>
    <row r="75" spans="1:11" s="96" customFormat="1" ht="11.25" customHeight="1">
      <c r="A75" s="98" t="s">
        <v>59</v>
      </c>
      <c r="B75" s="92"/>
      <c r="C75" s="93">
        <v>1</v>
      </c>
      <c r="D75" s="93">
        <v>2</v>
      </c>
      <c r="E75" s="93">
        <v>2</v>
      </c>
      <c r="F75" s="94"/>
      <c r="G75" s="94"/>
      <c r="H75" s="190">
        <v>0.01</v>
      </c>
      <c r="I75" s="190">
        <v>0.02</v>
      </c>
      <c r="J75" s="190">
        <v>0.019600000000000003</v>
      </c>
      <c r="K75" s="95"/>
    </row>
    <row r="76" spans="1:11" s="96" customFormat="1" ht="11.25" customHeight="1">
      <c r="A76" s="98" t="s">
        <v>60</v>
      </c>
      <c r="B76" s="92"/>
      <c r="C76" s="93">
        <v>4</v>
      </c>
      <c r="D76" s="93">
        <v>35</v>
      </c>
      <c r="E76" s="93">
        <v>30</v>
      </c>
      <c r="F76" s="94"/>
      <c r="G76" s="94"/>
      <c r="H76" s="190">
        <v>0.06</v>
      </c>
      <c r="I76" s="190">
        <v>0.63</v>
      </c>
      <c r="J76" s="190"/>
      <c r="K76" s="95"/>
    </row>
    <row r="77" spans="1:11" s="96" customFormat="1" ht="11.25" customHeight="1">
      <c r="A77" s="98" t="s">
        <v>61</v>
      </c>
      <c r="B77" s="92"/>
      <c r="C77" s="93">
        <v>11</v>
      </c>
      <c r="D77" s="93">
        <v>1</v>
      </c>
      <c r="E77" s="93">
        <v>1</v>
      </c>
      <c r="F77" s="94"/>
      <c r="G77" s="94"/>
      <c r="H77" s="190">
        <v>0.164</v>
      </c>
      <c r="I77" s="190">
        <v>0.02</v>
      </c>
      <c r="J77" s="190">
        <v>0.02</v>
      </c>
      <c r="K77" s="95"/>
    </row>
    <row r="78" spans="1:11" s="96" customFormat="1" ht="11.25" customHeight="1">
      <c r="A78" s="98" t="s">
        <v>62</v>
      </c>
      <c r="B78" s="92"/>
      <c r="C78" s="93">
        <v>23</v>
      </c>
      <c r="D78" s="93">
        <v>23</v>
      </c>
      <c r="E78" s="93">
        <v>23</v>
      </c>
      <c r="F78" s="94"/>
      <c r="G78" s="94"/>
      <c r="H78" s="190">
        <v>0.53</v>
      </c>
      <c r="I78" s="190">
        <v>0.46</v>
      </c>
      <c r="J78" s="190">
        <v>0.46</v>
      </c>
      <c r="K78" s="95"/>
    </row>
    <row r="79" spans="1:11" s="96" customFormat="1" ht="11.25" customHeight="1">
      <c r="A79" s="98" t="s">
        <v>63</v>
      </c>
      <c r="B79" s="92"/>
      <c r="C79" s="93">
        <v>10</v>
      </c>
      <c r="D79" s="93">
        <v>14</v>
      </c>
      <c r="E79" s="93">
        <v>14</v>
      </c>
      <c r="F79" s="94"/>
      <c r="G79" s="94"/>
      <c r="H79" s="190">
        <v>0.125</v>
      </c>
      <c r="I79" s="190">
        <v>0.168</v>
      </c>
      <c r="J79" s="190">
        <v>0.168</v>
      </c>
      <c r="K79" s="95"/>
    </row>
    <row r="80" spans="1:11" s="105" customFormat="1" ht="11.25" customHeight="1">
      <c r="A80" s="106" t="s">
        <v>64</v>
      </c>
      <c r="B80" s="100"/>
      <c r="C80" s="101">
        <v>99</v>
      </c>
      <c r="D80" s="101">
        <v>140</v>
      </c>
      <c r="E80" s="101">
        <v>195</v>
      </c>
      <c r="F80" s="102">
        <f>IF(D80&gt;0,100*E80/D80,0)</f>
        <v>139.28571428571428</v>
      </c>
      <c r="G80" s="103"/>
      <c r="H80" s="191">
        <v>1.774</v>
      </c>
      <c r="I80" s="192">
        <v>2.1830000000000003</v>
      </c>
      <c r="J80" s="192">
        <v>2.3026000000000004</v>
      </c>
      <c r="K80" s="104">
        <f>IF(I80&gt;0,100*J80/I80,0)</f>
        <v>105.47869903802108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>
        <v>5</v>
      </c>
      <c r="D82" s="93">
        <v>6</v>
      </c>
      <c r="E82" s="93">
        <v>6</v>
      </c>
      <c r="F82" s="94"/>
      <c r="G82" s="94"/>
      <c r="H82" s="190">
        <v>0.125</v>
      </c>
      <c r="I82" s="190">
        <v>0.15</v>
      </c>
      <c r="J82" s="190">
        <v>0.15</v>
      </c>
      <c r="K82" s="95"/>
    </row>
    <row r="83" spans="1:11" s="96" customFormat="1" ht="11.25" customHeight="1">
      <c r="A83" s="98" t="s">
        <v>66</v>
      </c>
      <c r="B83" s="92"/>
      <c r="C83" s="93">
        <v>8</v>
      </c>
      <c r="D83" s="93">
        <v>8</v>
      </c>
      <c r="E83" s="93"/>
      <c r="F83" s="94"/>
      <c r="G83" s="94"/>
      <c r="H83" s="190">
        <v>0.122</v>
      </c>
      <c r="I83" s="190">
        <v>0.122</v>
      </c>
      <c r="J83" s="190"/>
      <c r="K83" s="95"/>
    </row>
    <row r="84" spans="1:11" s="105" customFormat="1" ht="11.25" customHeight="1">
      <c r="A84" s="99" t="s">
        <v>67</v>
      </c>
      <c r="B84" s="100"/>
      <c r="C84" s="101">
        <v>13</v>
      </c>
      <c r="D84" s="101">
        <v>14</v>
      </c>
      <c r="E84" s="101">
        <v>6</v>
      </c>
      <c r="F84" s="102">
        <f>IF(D84&gt;0,100*E84/D84,0)</f>
        <v>42.857142857142854</v>
      </c>
      <c r="G84" s="103"/>
      <c r="H84" s="191">
        <v>0.247</v>
      </c>
      <c r="I84" s="192">
        <v>0.272</v>
      </c>
      <c r="J84" s="192">
        <v>0.15</v>
      </c>
      <c r="K84" s="104">
        <f>IF(I84&gt;0,100*J84/I84,0)</f>
        <v>55.147058823529406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245</v>
      </c>
      <c r="D87" s="116">
        <v>277</v>
      </c>
      <c r="E87" s="116">
        <v>320.65</v>
      </c>
      <c r="F87" s="117">
        <f>IF(D87&gt;0,100*E87/D87,0)</f>
        <v>115.75812274368229</v>
      </c>
      <c r="G87" s="103"/>
      <c r="H87" s="195">
        <v>4.702999999999999</v>
      </c>
      <c r="I87" s="196">
        <v>4.8420000000000005</v>
      </c>
      <c r="J87" s="196">
        <v>4.896600000000001</v>
      </c>
      <c r="K87" s="117">
        <f>IF(I87&gt;0,100*J87/I87,0)</f>
        <v>101.12763320941761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70" zoomScaleNormal="70" zoomScaleSheetLayoutView="70" zoomScalePageLayoutView="0" workbookViewId="0" topLeftCell="A46">
      <selection activeCell="H70" sqref="H70:K70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103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/>
      <c r="I24" s="192"/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/>
      <c r="I26" s="192"/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/>
      <c r="I30" s="190"/>
      <c r="J30" s="190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/>
      <c r="I31" s="192"/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/>
      <c r="I33" s="190"/>
      <c r="J33" s="190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/>
      <c r="I34" s="190"/>
      <c r="J34" s="190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/>
      <c r="I35" s="190"/>
      <c r="J35" s="190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/>
      <c r="I36" s="190"/>
      <c r="J36" s="190"/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/>
      <c r="I37" s="192"/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>
        <v>0.106</v>
      </c>
      <c r="I39" s="192">
        <v>0.08</v>
      </c>
      <c r="J39" s="192">
        <v>0.08</v>
      </c>
      <c r="K39" s="104">
        <f>IF(I39&gt;0,100*J39/I39,0)</f>
        <v>100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/>
      <c r="I50" s="192"/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/>
      <c r="I54" s="190"/>
      <c r="J54" s="190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/>
      <c r="I58" s="190"/>
      <c r="J58" s="190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/>
      <c r="I59" s="192"/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>
        <v>5.785</v>
      </c>
      <c r="I61" s="190">
        <v>6.531</v>
      </c>
      <c r="J61" s="190">
        <v>6.572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>
        <v>0.324</v>
      </c>
      <c r="I62" s="190">
        <v>0.325</v>
      </c>
      <c r="J62" s="190">
        <v>0.29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>
        <v>10.458</v>
      </c>
      <c r="I63" s="190">
        <v>13.065</v>
      </c>
      <c r="J63" s="190">
        <v>15.399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>
        <v>16.567</v>
      </c>
      <c r="I64" s="192">
        <v>19.921</v>
      </c>
      <c r="J64" s="192">
        <v>22.261</v>
      </c>
      <c r="K64" s="104">
        <f>IF(I64&gt;0,100*J64/I64,0)</f>
        <v>111.74639827317905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>
        <v>32</v>
      </c>
      <c r="I66" s="192">
        <v>28.578</v>
      </c>
      <c r="J66" s="192">
        <v>26</v>
      </c>
      <c r="K66" s="104">
        <f>IF(I66&gt;0,100*J66/I66,0)</f>
        <v>90.97907481279306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>
        <v>1.066</v>
      </c>
      <c r="I72" s="190">
        <v>1.081</v>
      </c>
      <c r="J72" s="190">
        <v>1.103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>
        <v>2.625</v>
      </c>
      <c r="I73" s="190">
        <v>3.99</v>
      </c>
      <c r="J73" s="190">
        <v>3.813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>
        <v>1.795</v>
      </c>
      <c r="I74" s="190">
        <v>1.925</v>
      </c>
      <c r="J74" s="190">
        <v>1.407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>
        <v>0.014</v>
      </c>
      <c r="I75" s="190">
        <v>0.027</v>
      </c>
      <c r="J75" s="190">
        <v>0.066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>
        <v>4.275</v>
      </c>
      <c r="I76" s="190">
        <v>2.353</v>
      </c>
      <c r="J76" s="190">
        <v>2.728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/>
      <c r="I77" s="190"/>
      <c r="J77" s="190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>
        <v>0.629</v>
      </c>
      <c r="I78" s="190">
        <v>1.05</v>
      </c>
      <c r="J78" s="190">
        <v>1.142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0">
        <v>18.809</v>
      </c>
      <c r="I79" s="190">
        <v>9.333</v>
      </c>
      <c r="J79" s="190">
        <v>9.002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1">
        <v>29.213</v>
      </c>
      <c r="I80" s="192">
        <v>19.759</v>
      </c>
      <c r="J80" s="192">
        <v>19.261000000000003</v>
      </c>
      <c r="K80" s="104">
        <f>IF(I80&gt;0,100*J80/I80,0)</f>
        <v>97.4796295359077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>
        <v>0.045</v>
      </c>
      <c r="I82" s="190">
        <v>0.074</v>
      </c>
      <c r="J82" s="190">
        <v>0.108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>
        <v>0.045</v>
      </c>
      <c r="I84" s="192">
        <v>0.074</v>
      </c>
      <c r="J84" s="192">
        <v>0.108</v>
      </c>
      <c r="K84" s="104">
        <f>IF(I84&gt;0,100*J84/I84,0)</f>
        <v>145.94594594594597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5">
        <v>77.931</v>
      </c>
      <c r="I87" s="196">
        <v>68.41199999999999</v>
      </c>
      <c r="J87" s="196">
        <v>67.71000000000001</v>
      </c>
      <c r="K87" s="117">
        <f>IF(I87&gt;0,100*J87/I87,0)</f>
        <v>98.97386423434487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70" zoomScaleNormal="70" zoomScaleSheetLayoutView="70" zoomScalePageLayoutView="0" workbookViewId="0" topLeftCell="A49">
      <selection activeCell="H70" sqref="H70:K70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104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/>
      <c r="I24" s="192"/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/>
      <c r="I26" s="192"/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/>
      <c r="I30" s="190"/>
      <c r="J30" s="190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/>
      <c r="I31" s="192"/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/>
      <c r="I33" s="190"/>
      <c r="J33" s="190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/>
      <c r="I34" s="190"/>
      <c r="J34" s="190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/>
      <c r="I35" s="190"/>
      <c r="J35" s="190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>
        <v>6.16</v>
      </c>
      <c r="I36" s="190">
        <v>5</v>
      </c>
      <c r="J36" s="190">
        <v>5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>
        <v>6.16</v>
      </c>
      <c r="I37" s="192">
        <v>5</v>
      </c>
      <c r="J37" s="192">
        <v>5</v>
      </c>
      <c r="K37" s="104">
        <f>IF(I37&gt;0,100*J37/I37,0)</f>
        <v>100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/>
      <c r="I39" s="192"/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/>
      <c r="I50" s="192"/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/>
      <c r="I54" s="190"/>
      <c r="J54" s="190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/>
      <c r="I58" s="190"/>
      <c r="J58" s="190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/>
      <c r="I59" s="192"/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>
        <v>5.713</v>
      </c>
      <c r="I61" s="190">
        <v>4.5</v>
      </c>
      <c r="J61" s="190">
        <v>7.494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>
        <v>2.072</v>
      </c>
      <c r="I62" s="190">
        <v>1.795</v>
      </c>
      <c r="J62" s="190">
        <v>2.701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>
        <v>104.481</v>
      </c>
      <c r="I63" s="190">
        <v>90.052</v>
      </c>
      <c r="J63" s="190">
        <v>188.635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>
        <v>112.26599999999999</v>
      </c>
      <c r="I64" s="192">
        <v>96.34700000000001</v>
      </c>
      <c r="J64" s="192">
        <v>198.82999999999998</v>
      </c>
      <c r="K64" s="104">
        <f>IF(I64&gt;0,100*J64/I64,0)</f>
        <v>206.36864666258418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>
        <v>1.922</v>
      </c>
      <c r="I66" s="192">
        <v>1.44</v>
      </c>
      <c r="J66" s="192">
        <v>2</v>
      </c>
      <c r="K66" s="104">
        <f>IF(I66&gt;0,100*J66/I66,0)</f>
        <v>138.88888888888889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>
        <v>1.341</v>
      </c>
      <c r="I72" s="190">
        <v>1.357</v>
      </c>
      <c r="J72" s="190">
        <v>1.2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>
        <v>1.025</v>
      </c>
      <c r="I73" s="190">
        <v>0.794</v>
      </c>
      <c r="J73" s="190">
        <v>1.343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>
        <v>0.052</v>
      </c>
      <c r="I74" s="190">
        <v>0.072</v>
      </c>
      <c r="J74" s="190">
        <v>0.08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/>
      <c r="I75" s="190"/>
      <c r="J75" s="190"/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>
        <v>8.184</v>
      </c>
      <c r="I76" s="190">
        <v>9.572</v>
      </c>
      <c r="J76" s="190">
        <v>7.329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/>
      <c r="I77" s="190"/>
      <c r="J77" s="190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>
        <v>0.675</v>
      </c>
      <c r="I78" s="190">
        <v>0.364</v>
      </c>
      <c r="J78" s="190">
        <v>0.502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0">
        <v>3.769</v>
      </c>
      <c r="I79" s="190">
        <v>2.18</v>
      </c>
      <c r="J79" s="190">
        <v>7.147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1">
        <v>15.046</v>
      </c>
      <c r="I80" s="192">
        <v>14.338999999999999</v>
      </c>
      <c r="J80" s="192">
        <v>17.601</v>
      </c>
      <c r="K80" s="104">
        <f>IF(I80&gt;0,100*J80/I80,0)</f>
        <v>122.74914568658903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>
        <v>0.213</v>
      </c>
      <c r="I82" s="190">
        <v>0.213</v>
      </c>
      <c r="J82" s="190">
        <v>0.218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>
        <v>0.147</v>
      </c>
      <c r="I83" s="190">
        <v>0.147</v>
      </c>
      <c r="J83" s="190">
        <v>0.16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>
        <v>0.36</v>
      </c>
      <c r="I84" s="192">
        <v>0.36</v>
      </c>
      <c r="J84" s="192">
        <v>0.378</v>
      </c>
      <c r="K84" s="104">
        <f>IF(I84&gt;0,100*J84/I84,0)</f>
        <v>105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5">
        <v>135.754</v>
      </c>
      <c r="I87" s="196">
        <v>117.486</v>
      </c>
      <c r="J87" s="196">
        <v>223.80899999999997</v>
      </c>
      <c r="K87" s="117">
        <f>IF(I87&gt;0,100*J87/I87,0)</f>
        <v>190.49844236760123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70" zoomScaleNormal="70" zoomScaleSheetLayoutView="70" zoomScalePageLayoutView="0" workbookViewId="0" topLeftCell="A55">
      <selection activeCell="H70" sqref="H70:K70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105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/>
      <c r="I24" s="192"/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/>
      <c r="I26" s="192"/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/>
      <c r="I30" s="190"/>
      <c r="J30" s="190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/>
      <c r="I31" s="192"/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/>
      <c r="I33" s="190"/>
      <c r="J33" s="190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/>
      <c r="I34" s="190"/>
      <c r="J34" s="190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/>
      <c r="I35" s="190"/>
      <c r="J35" s="190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>
        <v>138.6</v>
      </c>
      <c r="I36" s="190">
        <v>108</v>
      </c>
      <c r="J36" s="190">
        <v>112.5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>
        <v>138.6</v>
      </c>
      <c r="I37" s="192">
        <v>108</v>
      </c>
      <c r="J37" s="192">
        <v>112.5</v>
      </c>
      <c r="K37" s="104">
        <f>IF(I37&gt;0,100*J37/I37,0)</f>
        <v>104.16666666666667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>
        <v>1.32</v>
      </c>
      <c r="I39" s="192">
        <v>1.3</v>
      </c>
      <c r="J39" s="192">
        <v>0.87</v>
      </c>
      <c r="K39" s="104">
        <f>IF(I39&gt;0,100*J39/I39,0)</f>
        <v>66.92307692307692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/>
      <c r="I50" s="192"/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/>
      <c r="I54" s="190"/>
      <c r="J54" s="190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/>
      <c r="I58" s="190"/>
      <c r="J58" s="190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/>
      <c r="I59" s="192"/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>
        <v>51.181</v>
      </c>
      <c r="I61" s="190">
        <v>39.852</v>
      </c>
      <c r="J61" s="190">
        <v>53.798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>
        <v>637.465</v>
      </c>
      <c r="I62" s="190">
        <v>493.576</v>
      </c>
      <c r="J62" s="190">
        <v>666.91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>
        <v>547.901</v>
      </c>
      <c r="I63" s="190">
        <v>405.079</v>
      </c>
      <c r="J63" s="190">
        <v>557.579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>
        <v>1236.547</v>
      </c>
      <c r="I64" s="192">
        <v>938.5070000000001</v>
      </c>
      <c r="J64" s="192">
        <v>1278.2869999999998</v>
      </c>
      <c r="K64" s="104">
        <f>IF(I64&gt;0,100*J64/I64,0)</f>
        <v>136.20431174194755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>
        <v>82.832</v>
      </c>
      <c r="I66" s="192">
        <v>79.025</v>
      </c>
      <c r="J66" s="192">
        <v>92</v>
      </c>
      <c r="K66" s="104">
        <f>IF(I66&gt;0,100*J66/I66,0)</f>
        <v>116.41885479278709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>
        <v>45.721</v>
      </c>
      <c r="I72" s="190">
        <v>48.054</v>
      </c>
      <c r="J72" s="190">
        <v>43.694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>
        <v>3.6</v>
      </c>
      <c r="I73" s="190">
        <v>0.2639</v>
      </c>
      <c r="J73" s="190">
        <v>3.142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>
        <v>7.177</v>
      </c>
      <c r="I74" s="190">
        <v>6.046</v>
      </c>
      <c r="J74" s="190">
        <v>5.011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>
        <v>0.146</v>
      </c>
      <c r="I75" s="190">
        <v>0.178</v>
      </c>
      <c r="J75" s="190">
        <v>0.219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>
        <v>127.41</v>
      </c>
      <c r="I76" s="190">
        <v>112.011</v>
      </c>
      <c r="J76" s="190">
        <v>84.319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/>
      <c r="I77" s="190"/>
      <c r="J77" s="190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>
        <v>18.714</v>
      </c>
      <c r="I78" s="190">
        <v>9.675</v>
      </c>
      <c r="J78" s="190">
        <v>16.706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0">
        <v>32.219</v>
      </c>
      <c r="I79" s="190">
        <v>50.068</v>
      </c>
      <c r="J79" s="190">
        <v>64.099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1">
        <v>234.987</v>
      </c>
      <c r="I80" s="192">
        <v>226.29590000000002</v>
      </c>
      <c r="J80" s="192">
        <v>217.19</v>
      </c>
      <c r="K80" s="104">
        <f>IF(I80&gt;0,100*J80/I80,0)</f>
        <v>95.9761091561977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>
        <v>0.179</v>
      </c>
      <c r="I82" s="190">
        <v>0.179</v>
      </c>
      <c r="J82" s="190">
        <v>0.179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>
        <v>0.071</v>
      </c>
      <c r="I83" s="190">
        <v>0.071</v>
      </c>
      <c r="J83" s="190">
        <v>0.075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>
        <v>0.25</v>
      </c>
      <c r="I84" s="192">
        <v>0.25</v>
      </c>
      <c r="J84" s="192">
        <v>0.254</v>
      </c>
      <c r="K84" s="104">
        <f>IF(I84&gt;0,100*J84/I84,0)</f>
        <v>101.6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5">
        <v>1694.536</v>
      </c>
      <c r="I87" s="196">
        <v>1353.3779000000002</v>
      </c>
      <c r="J87" s="196">
        <v>1701.1009999999997</v>
      </c>
      <c r="K87" s="117">
        <f>IF(I87&gt;0,100*J87/I87,0)</f>
        <v>125.69297902677438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60" zoomScaleNormal="70" zoomScalePageLayoutView="0" workbookViewId="0" topLeftCell="A49">
      <selection activeCell="E87" sqref="E8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0.8515625" style="7" customWidth="1"/>
    <col min="16" max="16384" width="9.8515625" style="61" customWidth="1"/>
  </cols>
  <sheetData>
    <row r="1" spans="1:11" s="1" customFormat="1" ht="12.75" customHeight="1">
      <c r="A1" s="257" t="s">
        <v>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258" t="s">
        <v>70</v>
      </c>
      <c r="K2" s="25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259" t="s">
        <v>3</v>
      </c>
      <c r="D4" s="260"/>
      <c r="E4" s="260"/>
      <c r="F4" s="261"/>
      <c r="G4" s="10"/>
      <c r="H4" s="262" t="s">
        <v>4</v>
      </c>
      <c r="I4" s="263"/>
      <c r="J4" s="263"/>
      <c r="K4" s="26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2015</v>
      </c>
      <c r="D6" s="17">
        <f>E6-1</f>
        <v>2016</v>
      </c>
      <c r="E6" s="17">
        <v>2017</v>
      </c>
      <c r="F6" s="18">
        <f>E6</f>
        <v>2017</v>
      </c>
      <c r="G6" s="19"/>
      <c r="H6" s="16">
        <f>J6-2</f>
        <v>2015</v>
      </c>
      <c r="I6" s="17">
        <f>J6-1</f>
        <v>2016</v>
      </c>
      <c r="J6" s="17">
        <v>2017</v>
      </c>
      <c r="K6" s="18">
        <f>J6</f>
        <v>2017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2016=100</v>
      </c>
      <c r="G7" s="24"/>
      <c r="H7" s="21" t="s">
        <v>7</v>
      </c>
      <c r="I7" s="22" t="s">
        <v>7</v>
      </c>
      <c r="J7" s="22"/>
      <c r="K7" s="23" t="str">
        <f>CONCATENATE(I6,"=100")</f>
        <v>2016=100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1711</v>
      </c>
      <c r="D9" s="31">
        <v>1730</v>
      </c>
      <c r="E9" s="31">
        <v>1709</v>
      </c>
      <c r="F9" s="32"/>
      <c r="G9" s="32"/>
      <c r="H9" s="181">
        <v>5.306</v>
      </c>
      <c r="I9" s="181">
        <v>5.369</v>
      </c>
      <c r="J9" s="181"/>
      <c r="K9" s="33"/>
    </row>
    <row r="10" spans="1:11" s="34" customFormat="1" ht="11.25" customHeight="1">
      <c r="A10" s="36" t="s">
        <v>9</v>
      </c>
      <c r="B10" s="30"/>
      <c r="C10" s="31">
        <v>3826</v>
      </c>
      <c r="D10" s="31">
        <v>3682</v>
      </c>
      <c r="E10" s="31">
        <v>3812</v>
      </c>
      <c r="F10" s="32"/>
      <c r="G10" s="32"/>
      <c r="H10" s="181">
        <v>10.139</v>
      </c>
      <c r="I10" s="181">
        <v>9.822</v>
      </c>
      <c r="J10" s="181"/>
      <c r="K10" s="33"/>
    </row>
    <row r="11" spans="1:11" s="34" customFormat="1" ht="11.25" customHeight="1">
      <c r="A11" s="29" t="s">
        <v>10</v>
      </c>
      <c r="B11" s="30"/>
      <c r="C11" s="31">
        <v>9248</v>
      </c>
      <c r="D11" s="31">
        <v>8234</v>
      </c>
      <c r="E11" s="31">
        <v>8645</v>
      </c>
      <c r="F11" s="32"/>
      <c r="G11" s="32"/>
      <c r="H11" s="181">
        <v>30.111</v>
      </c>
      <c r="I11" s="181">
        <v>26.76</v>
      </c>
      <c r="J11" s="181"/>
      <c r="K11" s="33"/>
    </row>
    <row r="12" spans="1:11" s="34" customFormat="1" ht="11.25" customHeight="1">
      <c r="A12" s="36" t="s">
        <v>11</v>
      </c>
      <c r="B12" s="30"/>
      <c r="C12" s="31">
        <v>420</v>
      </c>
      <c r="D12" s="31">
        <v>380</v>
      </c>
      <c r="E12" s="31">
        <v>380</v>
      </c>
      <c r="F12" s="32"/>
      <c r="G12" s="32"/>
      <c r="H12" s="181">
        <v>1.252</v>
      </c>
      <c r="I12" s="181">
        <v>0.97</v>
      </c>
      <c r="J12" s="181"/>
      <c r="K12" s="33"/>
    </row>
    <row r="13" spans="1:11" s="43" customFormat="1" ht="11.25" customHeight="1">
      <c r="A13" s="37" t="s">
        <v>12</v>
      </c>
      <c r="B13" s="38"/>
      <c r="C13" s="39">
        <v>15205</v>
      </c>
      <c r="D13" s="39">
        <v>14026</v>
      </c>
      <c r="E13" s="39">
        <v>14546</v>
      </c>
      <c r="F13" s="40">
        <f>IF(D13&gt;0,100*E13/D13,0)</f>
        <v>103.70740054185084</v>
      </c>
      <c r="G13" s="41"/>
      <c r="H13" s="182">
        <v>46.808</v>
      </c>
      <c r="I13" s="183">
        <v>42.921</v>
      </c>
      <c r="J13" s="18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81"/>
      <c r="I14" s="181"/>
      <c r="J14" s="181"/>
      <c r="K14" s="33"/>
    </row>
    <row r="15" spans="1:11" s="43" customFormat="1" ht="11.25" customHeight="1">
      <c r="A15" s="37" t="s">
        <v>13</v>
      </c>
      <c r="B15" s="38"/>
      <c r="C15" s="39">
        <v>45</v>
      </c>
      <c r="D15" s="39">
        <v>42</v>
      </c>
      <c r="E15" s="39">
        <v>42</v>
      </c>
      <c r="F15" s="40">
        <f>IF(D15&gt;0,100*E15/D15,0)</f>
        <v>100</v>
      </c>
      <c r="G15" s="41"/>
      <c r="H15" s="182">
        <v>0.054</v>
      </c>
      <c r="I15" s="183">
        <v>0.054</v>
      </c>
      <c r="J15" s="18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81"/>
      <c r="I16" s="181"/>
      <c r="J16" s="181"/>
      <c r="K16" s="33"/>
    </row>
    <row r="17" spans="1:11" s="43" customFormat="1" ht="11.25" customHeight="1">
      <c r="A17" s="37" t="s">
        <v>14</v>
      </c>
      <c r="B17" s="38"/>
      <c r="C17" s="39">
        <v>679</v>
      </c>
      <c r="D17" s="39">
        <v>775</v>
      </c>
      <c r="E17" s="39">
        <v>775</v>
      </c>
      <c r="F17" s="40">
        <f>IF(D17&gt;0,100*E17/D17,0)</f>
        <v>100</v>
      </c>
      <c r="G17" s="41"/>
      <c r="H17" s="182">
        <v>1.663</v>
      </c>
      <c r="I17" s="183">
        <v>1.55</v>
      </c>
      <c r="J17" s="18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81"/>
      <c r="I18" s="181"/>
      <c r="J18" s="181"/>
      <c r="K18" s="33"/>
    </row>
    <row r="19" spans="1:11" s="34" customFormat="1" ht="11.25" customHeight="1">
      <c r="A19" s="29" t="s">
        <v>15</v>
      </c>
      <c r="B19" s="30"/>
      <c r="C19" s="31">
        <v>23368</v>
      </c>
      <c r="D19" s="31">
        <v>25007</v>
      </c>
      <c r="E19" s="31">
        <v>25007</v>
      </c>
      <c r="F19" s="32"/>
      <c r="G19" s="32"/>
      <c r="H19" s="181">
        <v>121.514</v>
      </c>
      <c r="I19" s="181">
        <v>161.295</v>
      </c>
      <c r="J19" s="18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81"/>
      <c r="I20" s="181"/>
      <c r="J20" s="18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81"/>
      <c r="I21" s="181"/>
      <c r="J21" s="181"/>
      <c r="K21" s="33"/>
    </row>
    <row r="22" spans="1:11" s="43" customFormat="1" ht="11.25" customHeight="1">
      <c r="A22" s="37" t="s">
        <v>18</v>
      </c>
      <c r="B22" s="38"/>
      <c r="C22" s="39">
        <v>23368</v>
      </c>
      <c r="D22" s="39">
        <v>25007</v>
      </c>
      <c r="E22" s="39">
        <v>25007</v>
      </c>
      <c r="F22" s="40">
        <f>IF(D22&gt;0,100*E22/D22,0)</f>
        <v>100</v>
      </c>
      <c r="G22" s="41"/>
      <c r="H22" s="182">
        <v>121.514</v>
      </c>
      <c r="I22" s="183">
        <v>161.295</v>
      </c>
      <c r="J22" s="18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81"/>
      <c r="I23" s="181"/>
      <c r="J23" s="181"/>
      <c r="K23" s="33"/>
    </row>
    <row r="24" spans="1:11" s="43" customFormat="1" ht="11.25" customHeight="1">
      <c r="A24" s="37" t="s">
        <v>19</v>
      </c>
      <c r="B24" s="38"/>
      <c r="C24" s="39">
        <v>72964</v>
      </c>
      <c r="D24" s="39">
        <v>75405</v>
      </c>
      <c r="E24" s="39">
        <v>76000</v>
      </c>
      <c r="F24" s="40">
        <f>IF(D24&gt;0,100*E24/D24,0)</f>
        <v>100.78907234268284</v>
      </c>
      <c r="G24" s="41"/>
      <c r="H24" s="182">
        <v>312.426</v>
      </c>
      <c r="I24" s="183">
        <v>428.284</v>
      </c>
      <c r="J24" s="18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81"/>
      <c r="I25" s="181"/>
      <c r="J25" s="181"/>
      <c r="K25" s="33"/>
    </row>
    <row r="26" spans="1:11" s="43" customFormat="1" ht="11.25" customHeight="1">
      <c r="A26" s="37" t="s">
        <v>20</v>
      </c>
      <c r="B26" s="38"/>
      <c r="C26" s="39">
        <v>29701</v>
      </c>
      <c r="D26" s="39">
        <v>29500</v>
      </c>
      <c r="E26" s="39">
        <v>31500</v>
      </c>
      <c r="F26" s="40">
        <f>IF(D26&gt;0,100*E26/D26,0)</f>
        <v>106.77966101694915</v>
      </c>
      <c r="G26" s="41"/>
      <c r="H26" s="182">
        <v>118.874</v>
      </c>
      <c r="I26" s="183">
        <v>158</v>
      </c>
      <c r="J26" s="18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81"/>
      <c r="I27" s="181"/>
      <c r="J27" s="181"/>
      <c r="K27" s="33"/>
    </row>
    <row r="28" spans="1:11" s="34" customFormat="1" ht="11.25" customHeight="1">
      <c r="A28" s="36" t="s">
        <v>21</v>
      </c>
      <c r="B28" s="30"/>
      <c r="C28" s="31">
        <v>60226</v>
      </c>
      <c r="D28" s="31">
        <v>57373</v>
      </c>
      <c r="E28" s="31">
        <v>57373</v>
      </c>
      <c r="F28" s="32"/>
      <c r="G28" s="32"/>
      <c r="H28" s="181">
        <v>195.473</v>
      </c>
      <c r="I28" s="181">
        <v>265.787</v>
      </c>
      <c r="J28" s="181"/>
      <c r="K28" s="33"/>
    </row>
    <row r="29" spans="1:11" s="34" customFormat="1" ht="11.25" customHeight="1">
      <c r="A29" s="36" t="s">
        <v>22</v>
      </c>
      <c r="B29" s="30"/>
      <c r="C29" s="31">
        <v>40550</v>
      </c>
      <c r="D29" s="31">
        <v>41111</v>
      </c>
      <c r="E29" s="31">
        <v>39707</v>
      </c>
      <c r="F29" s="32"/>
      <c r="G29" s="32"/>
      <c r="H29" s="181">
        <v>74.714</v>
      </c>
      <c r="I29" s="181">
        <v>90.923</v>
      </c>
      <c r="J29" s="181"/>
      <c r="K29" s="33"/>
    </row>
    <row r="30" spans="1:11" s="34" customFormat="1" ht="11.25" customHeight="1">
      <c r="A30" s="36" t="s">
        <v>23</v>
      </c>
      <c r="B30" s="30"/>
      <c r="C30" s="31">
        <v>62106</v>
      </c>
      <c r="D30" s="31">
        <v>53613</v>
      </c>
      <c r="E30" s="31">
        <v>53613</v>
      </c>
      <c r="F30" s="32"/>
      <c r="G30" s="32"/>
      <c r="H30" s="181">
        <v>187.696</v>
      </c>
      <c r="I30" s="181">
        <v>202.695</v>
      </c>
      <c r="J30" s="181"/>
      <c r="K30" s="33"/>
    </row>
    <row r="31" spans="1:11" s="43" customFormat="1" ht="11.25" customHeight="1">
      <c r="A31" s="44" t="s">
        <v>24</v>
      </c>
      <c r="B31" s="38"/>
      <c r="C31" s="39">
        <v>162882</v>
      </c>
      <c r="D31" s="39">
        <v>152097</v>
      </c>
      <c r="E31" s="39">
        <v>150693</v>
      </c>
      <c r="F31" s="40">
        <f>IF(D31&gt;0,100*E31/D31,0)</f>
        <v>99.07690486991854</v>
      </c>
      <c r="G31" s="41"/>
      <c r="H31" s="182">
        <v>457.883</v>
      </c>
      <c r="I31" s="183">
        <v>559.405</v>
      </c>
      <c r="J31" s="18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81"/>
      <c r="I32" s="181"/>
      <c r="J32" s="181"/>
      <c r="K32" s="33"/>
    </row>
    <row r="33" spans="1:11" s="34" customFormat="1" ht="11.25" customHeight="1">
      <c r="A33" s="36" t="s">
        <v>25</v>
      </c>
      <c r="B33" s="30"/>
      <c r="C33" s="31">
        <v>23943</v>
      </c>
      <c r="D33" s="31">
        <v>24900</v>
      </c>
      <c r="E33" s="31">
        <v>24900</v>
      </c>
      <c r="F33" s="32"/>
      <c r="G33" s="32"/>
      <c r="H33" s="181">
        <v>64.057</v>
      </c>
      <c r="I33" s="181">
        <v>101</v>
      </c>
      <c r="J33" s="181"/>
      <c r="K33" s="33"/>
    </row>
    <row r="34" spans="1:11" s="34" customFormat="1" ht="11.25" customHeight="1">
      <c r="A34" s="36" t="s">
        <v>26</v>
      </c>
      <c r="B34" s="30"/>
      <c r="C34" s="31">
        <v>12541</v>
      </c>
      <c r="D34" s="31">
        <v>13600</v>
      </c>
      <c r="E34" s="31">
        <v>13500</v>
      </c>
      <c r="F34" s="32"/>
      <c r="G34" s="32"/>
      <c r="H34" s="181">
        <v>44.778</v>
      </c>
      <c r="I34" s="181">
        <v>54</v>
      </c>
      <c r="J34" s="181"/>
      <c r="K34" s="33"/>
    </row>
    <row r="35" spans="1:11" s="34" customFormat="1" ht="11.25" customHeight="1">
      <c r="A35" s="36" t="s">
        <v>27</v>
      </c>
      <c r="B35" s="30"/>
      <c r="C35" s="31">
        <v>51826</v>
      </c>
      <c r="D35" s="31">
        <v>49200</v>
      </c>
      <c r="E35" s="31">
        <v>50000</v>
      </c>
      <c r="F35" s="32"/>
      <c r="G35" s="32"/>
      <c r="H35" s="181">
        <v>155.433</v>
      </c>
      <c r="I35" s="181">
        <v>177</v>
      </c>
      <c r="J35" s="181"/>
      <c r="K35" s="33"/>
    </row>
    <row r="36" spans="1:11" s="34" customFormat="1" ht="11.25" customHeight="1">
      <c r="A36" s="36" t="s">
        <v>28</v>
      </c>
      <c r="B36" s="30"/>
      <c r="C36" s="31">
        <v>6170</v>
      </c>
      <c r="D36" s="31">
        <v>6520</v>
      </c>
      <c r="E36" s="31">
        <v>6846</v>
      </c>
      <c r="F36" s="32"/>
      <c r="G36" s="32"/>
      <c r="H36" s="181">
        <v>16.843</v>
      </c>
      <c r="I36" s="181">
        <v>26.08</v>
      </c>
      <c r="J36" s="181"/>
      <c r="K36" s="33"/>
    </row>
    <row r="37" spans="1:11" s="43" customFormat="1" ht="11.25" customHeight="1">
      <c r="A37" s="37" t="s">
        <v>29</v>
      </c>
      <c r="B37" s="38"/>
      <c r="C37" s="39">
        <v>94480</v>
      </c>
      <c r="D37" s="39">
        <v>94220</v>
      </c>
      <c r="E37" s="39">
        <v>95246</v>
      </c>
      <c r="F37" s="40">
        <f>IF(D37&gt;0,100*E37/D37,0)</f>
        <v>101.08894077690512</v>
      </c>
      <c r="G37" s="41"/>
      <c r="H37" s="182">
        <v>281.111</v>
      </c>
      <c r="I37" s="183">
        <v>358.08</v>
      </c>
      <c r="J37" s="18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81"/>
      <c r="I38" s="181"/>
      <c r="J38" s="181"/>
      <c r="K38" s="33"/>
    </row>
    <row r="39" spans="1:11" s="43" customFormat="1" ht="11.25" customHeight="1">
      <c r="A39" s="37" t="s">
        <v>30</v>
      </c>
      <c r="B39" s="38"/>
      <c r="C39" s="39">
        <v>4613</v>
      </c>
      <c r="D39" s="39">
        <v>4620</v>
      </c>
      <c r="E39" s="39">
        <v>4600</v>
      </c>
      <c r="F39" s="40">
        <f>IF(D39&gt;0,100*E39/D39,0)</f>
        <v>99.56709956709956</v>
      </c>
      <c r="G39" s="41"/>
      <c r="H39" s="182">
        <v>7.491</v>
      </c>
      <c r="I39" s="183">
        <v>7.8</v>
      </c>
      <c r="J39" s="18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81"/>
      <c r="I40" s="181"/>
      <c r="J40" s="181"/>
      <c r="K40" s="33"/>
    </row>
    <row r="41" spans="1:11" s="34" customFormat="1" ht="11.25" customHeight="1">
      <c r="A41" s="29" t="s">
        <v>31</v>
      </c>
      <c r="B41" s="30"/>
      <c r="C41" s="31">
        <v>39214</v>
      </c>
      <c r="D41" s="31">
        <v>38910</v>
      </c>
      <c r="E41" s="31">
        <v>39000</v>
      </c>
      <c r="F41" s="32"/>
      <c r="G41" s="32"/>
      <c r="H41" s="181">
        <v>104.345</v>
      </c>
      <c r="I41" s="181">
        <v>126.861</v>
      </c>
      <c r="J41" s="181"/>
      <c r="K41" s="33"/>
    </row>
    <row r="42" spans="1:11" s="34" customFormat="1" ht="11.25" customHeight="1">
      <c r="A42" s="36" t="s">
        <v>32</v>
      </c>
      <c r="B42" s="30"/>
      <c r="C42" s="31">
        <v>213815</v>
      </c>
      <c r="D42" s="31">
        <v>231379</v>
      </c>
      <c r="E42" s="31">
        <v>232000</v>
      </c>
      <c r="F42" s="32"/>
      <c r="G42" s="32"/>
      <c r="H42" s="181">
        <v>823.133</v>
      </c>
      <c r="I42" s="181">
        <v>1095.965</v>
      </c>
      <c r="J42" s="181"/>
      <c r="K42" s="33"/>
    </row>
    <row r="43" spans="1:11" s="34" customFormat="1" ht="11.25" customHeight="1">
      <c r="A43" s="36" t="s">
        <v>33</v>
      </c>
      <c r="B43" s="30"/>
      <c r="C43" s="31">
        <v>57556</v>
      </c>
      <c r="D43" s="31">
        <v>58467</v>
      </c>
      <c r="E43" s="31">
        <v>58467</v>
      </c>
      <c r="F43" s="32"/>
      <c r="G43" s="32"/>
      <c r="H43" s="181">
        <v>243.667</v>
      </c>
      <c r="I43" s="181">
        <v>290.579</v>
      </c>
      <c r="J43" s="181"/>
      <c r="K43" s="33"/>
    </row>
    <row r="44" spans="1:11" s="34" customFormat="1" ht="11.25" customHeight="1">
      <c r="A44" s="36" t="s">
        <v>34</v>
      </c>
      <c r="B44" s="30"/>
      <c r="C44" s="31">
        <v>126999</v>
      </c>
      <c r="D44" s="31">
        <v>131877</v>
      </c>
      <c r="E44" s="31">
        <v>127000</v>
      </c>
      <c r="F44" s="32"/>
      <c r="G44" s="32"/>
      <c r="H44" s="181">
        <v>451.063</v>
      </c>
      <c r="I44" s="181">
        <v>620.342</v>
      </c>
      <c r="J44" s="181"/>
      <c r="K44" s="33"/>
    </row>
    <row r="45" spans="1:11" s="34" customFormat="1" ht="11.25" customHeight="1">
      <c r="A45" s="36" t="s">
        <v>35</v>
      </c>
      <c r="B45" s="30"/>
      <c r="C45" s="31">
        <v>72890</v>
      </c>
      <c r="D45" s="31">
        <v>75219</v>
      </c>
      <c r="E45" s="31">
        <v>74000</v>
      </c>
      <c r="F45" s="32"/>
      <c r="G45" s="32"/>
      <c r="H45" s="181">
        <v>197.201</v>
      </c>
      <c r="I45" s="181">
        <v>303.698</v>
      </c>
      <c r="J45" s="181"/>
      <c r="K45" s="33"/>
    </row>
    <row r="46" spans="1:11" s="34" customFormat="1" ht="11.25" customHeight="1">
      <c r="A46" s="36" t="s">
        <v>36</v>
      </c>
      <c r="B46" s="30"/>
      <c r="C46" s="31">
        <v>73237</v>
      </c>
      <c r="D46" s="31">
        <v>74477</v>
      </c>
      <c r="E46" s="31">
        <v>74850</v>
      </c>
      <c r="F46" s="32"/>
      <c r="G46" s="32"/>
      <c r="H46" s="181">
        <v>185.884</v>
      </c>
      <c r="I46" s="181">
        <v>246.303</v>
      </c>
      <c r="J46" s="181"/>
      <c r="K46" s="33"/>
    </row>
    <row r="47" spans="1:11" s="34" customFormat="1" ht="11.25" customHeight="1">
      <c r="A47" s="36" t="s">
        <v>37</v>
      </c>
      <c r="B47" s="30"/>
      <c r="C47" s="31">
        <v>103394</v>
      </c>
      <c r="D47" s="31">
        <v>108045</v>
      </c>
      <c r="E47" s="31">
        <v>104000</v>
      </c>
      <c r="F47" s="32"/>
      <c r="G47" s="32"/>
      <c r="H47" s="181">
        <v>290.404</v>
      </c>
      <c r="I47" s="181">
        <v>418.705</v>
      </c>
      <c r="J47" s="181"/>
      <c r="K47" s="33"/>
    </row>
    <row r="48" spans="1:11" s="34" customFormat="1" ht="11.25" customHeight="1">
      <c r="A48" s="36" t="s">
        <v>38</v>
      </c>
      <c r="B48" s="30"/>
      <c r="C48" s="31">
        <v>100912</v>
      </c>
      <c r="D48" s="31">
        <v>109184</v>
      </c>
      <c r="E48" s="31">
        <v>109000</v>
      </c>
      <c r="F48" s="32"/>
      <c r="G48" s="32"/>
      <c r="H48" s="181">
        <v>326.118</v>
      </c>
      <c r="I48" s="181">
        <v>541.77</v>
      </c>
      <c r="J48" s="181"/>
      <c r="K48" s="33"/>
    </row>
    <row r="49" spans="1:11" s="34" customFormat="1" ht="11.25" customHeight="1">
      <c r="A49" s="36" t="s">
        <v>39</v>
      </c>
      <c r="B49" s="30"/>
      <c r="C49" s="31">
        <v>76114</v>
      </c>
      <c r="D49" s="31">
        <v>72574</v>
      </c>
      <c r="E49" s="31">
        <v>72500</v>
      </c>
      <c r="F49" s="32"/>
      <c r="G49" s="32"/>
      <c r="H49" s="181">
        <v>211.137</v>
      </c>
      <c r="I49" s="181">
        <v>314.479</v>
      </c>
      <c r="J49" s="181"/>
      <c r="K49" s="33"/>
    </row>
    <row r="50" spans="1:11" s="43" customFormat="1" ht="11.25" customHeight="1">
      <c r="A50" s="44" t="s">
        <v>40</v>
      </c>
      <c r="B50" s="38"/>
      <c r="C50" s="39">
        <v>864131</v>
      </c>
      <c r="D50" s="39">
        <v>900132</v>
      </c>
      <c r="E50" s="39">
        <v>890817</v>
      </c>
      <c r="F50" s="40">
        <f>IF(D50&gt;0,100*E50/D50,0)</f>
        <v>98.96515177773927</v>
      </c>
      <c r="G50" s="41"/>
      <c r="H50" s="182">
        <v>2832.952</v>
      </c>
      <c r="I50" s="183">
        <v>3958.7019999999993</v>
      </c>
      <c r="J50" s="18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81"/>
      <c r="I51" s="181"/>
      <c r="J51" s="181"/>
      <c r="K51" s="33"/>
    </row>
    <row r="52" spans="1:11" s="43" customFormat="1" ht="11.25" customHeight="1">
      <c r="A52" s="37" t="s">
        <v>41</v>
      </c>
      <c r="B52" s="38"/>
      <c r="C52" s="39">
        <v>26391</v>
      </c>
      <c r="D52" s="39">
        <v>26391</v>
      </c>
      <c r="E52" s="39">
        <v>26391</v>
      </c>
      <c r="F52" s="40">
        <f>IF(D52&gt;0,100*E52/D52,0)</f>
        <v>100</v>
      </c>
      <c r="G52" s="41"/>
      <c r="H52" s="182">
        <v>70.554</v>
      </c>
      <c r="I52" s="183">
        <v>70.554</v>
      </c>
      <c r="J52" s="18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81"/>
      <c r="I53" s="181"/>
      <c r="J53" s="181"/>
      <c r="K53" s="33"/>
    </row>
    <row r="54" spans="1:11" s="34" customFormat="1" ht="11.25" customHeight="1">
      <c r="A54" s="36" t="s">
        <v>42</v>
      </c>
      <c r="B54" s="30"/>
      <c r="C54" s="31">
        <v>72623</v>
      </c>
      <c r="D54" s="31">
        <v>72070</v>
      </c>
      <c r="E54" s="31">
        <v>72000</v>
      </c>
      <c r="F54" s="32"/>
      <c r="G54" s="32"/>
      <c r="H54" s="181">
        <v>199.921</v>
      </c>
      <c r="I54" s="181">
        <v>221.754</v>
      </c>
      <c r="J54" s="181"/>
      <c r="K54" s="33"/>
    </row>
    <row r="55" spans="1:11" s="34" customFormat="1" ht="11.25" customHeight="1">
      <c r="A55" s="36" t="s">
        <v>43</v>
      </c>
      <c r="B55" s="30"/>
      <c r="C55" s="31">
        <v>56618</v>
      </c>
      <c r="D55" s="31">
        <v>52525</v>
      </c>
      <c r="E55" s="31">
        <v>54960</v>
      </c>
      <c r="F55" s="32"/>
      <c r="G55" s="32"/>
      <c r="H55" s="181">
        <v>92.611</v>
      </c>
      <c r="I55" s="181">
        <v>93.337</v>
      </c>
      <c r="J55" s="181"/>
      <c r="K55" s="33"/>
    </row>
    <row r="56" spans="1:11" s="34" customFormat="1" ht="11.25" customHeight="1">
      <c r="A56" s="36" t="s">
        <v>44</v>
      </c>
      <c r="B56" s="30"/>
      <c r="C56" s="31">
        <v>38995</v>
      </c>
      <c r="D56" s="31">
        <v>49000</v>
      </c>
      <c r="E56" s="31">
        <v>49000</v>
      </c>
      <c r="F56" s="32"/>
      <c r="G56" s="32"/>
      <c r="H56" s="181">
        <v>116.054</v>
      </c>
      <c r="I56" s="181">
        <v>109</v>
      </c>
      <c r="J56" s="181"/>
      <c r="K56" s="33"/>
    </row>
    <row r="57" spans="1:11" s="34" customFormat="1" ht="11.25" customHeight="1">
      <c r="A57" s="36" t="s">
        <v>45</v>
      </c>
      <c r="B57" s="30"/>
      <c r="C57" s="31">
        <v>66810</v>
      </c>
      <c r="D57" s="31">
        <v>66720</v>
      </c>
      <c r="E57" s="31">
        <v>66720</v>
      </c>
      <c r="F57" s="32"/>
      <c r="G57" s="32"/>
      <c r="H57" s="181">
        <v>123.743</v>
      </c>
      <c r="I57" s="181">
        <v>266.88</v>
      </c>
      <c r="J57" s="181"/>
      <c r="K57" s="33"/>
    </row>
    <row r="58" spans="1:11" s="34" customFormat="1" ht="11.25" customHeight="1">
      <c r="A58" s="36" t="s">
        <v>46</v>
      </c>
      <c r="B58" s="30"/>
      <c r="C58" s="31">
        <v>63073</v>
      </c>
      <c r="D58" s="31">
        <v>53814</v>
      </c>
      <c r="E58" s="31">
        <v>53814</v>
      </c>
      <c r="F58" s="32"/>
      <c r="G58" s="32"/>
      <c r="H58" s="181">
        <v>78.901</v>
      </c>
      <c r="I58" s="181">
        <v>114.952</v>
      </c>
      <c r="J58" s="181"/>
      <c r="K58" s="33"/>
    </row>
    <row r="59" spans="1:11" s="43" customFormat="1" ht="11.25" customHeight="1">
      <c r="A59" s="37" t="s">
        <v>47</v>
      </c>
      <c r="B59" s="38"/>
      <c r="C59" s="39">
        <v>298119</v>
      </c>
      <c r="D59" s="39">
        <v>294129</v>
      </c>
      <c r="E59" s="39">
        <v>296494</v>
      </c>
      <c r="F59" s="40">
        <f>IF(D59&gt;0,100*E59/D59,0)</f>
        <v>100.80406896293803</v>
      </c>
      <c r="G59" s="41"/>
      <c r="H59" s="182">
        <v>611.23</v>
      </c>
      <c r="I59" s="183">
        <v>805.923</v>
      </c>
      <c r="J59" s="18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81"/>
      <c r="I60" s="181"/>
      <c r="J60" s="181"/>
      <c r="K60" s="33"/>
    </row>
    <row r="61" spans="1:11" s="34" customFormat="1" ht="11.25" customHeight="1">
      <c r="A61" s="36" t="s">
        <v>48</v>
      </c>
      <c r="B61" s="30"/>
      <c r="C61" s="31">
        <v>1601</v>
      </c>
      <c r="D61" s="31">
        <v>1400</v>
      </c>
      <c r="E61" s="31">
        <v>1400</v>
      </c>
      <c r="F61" s="32"/>
      <c r="G61" s="32"/>
      <c r="H61" s="181">
        <v>4.07</v>
      </c>
      <c r="I61" s="181">
        <v>2.32</v>
      </c>
      <c r="J61" s="181"/>
      <c r="K61" s="33"/>
    </row>
    <row r="62" spans="1:11" s="34" customFormat="1" ht="11.25" customHeight="1">
      <c r="A62" s="36" t="s">
        <v>49</v>
      </c>
      <c r="B62" s="30"/>
      <c r="C62" s="31">
        <v>846</v>
      </c>
      <c r="D62" s="31">
        <v>1040</v>
      </c>
      <c r="E62" s="31">
        <v>1000</v>
      </c>
      <c r="F62" s="32"/>
      <c r="G62" s="32"/>
      <c r="H62" s="181">
        <v>1.845</v>
      </c>
      <c r="I62" s="181">
        <v>2.011</v>
      </c>
      <c r="J62" s="181"/>
      <c r="K62" s="33"/>
    </row>
    <row r="63" spans="1:11" s="34" customFormat="1" ht="11.25" customHeight="1">
      <c r="A63" s="36" t="s">
        <v>50</v>
      </c>
      <c r="B63" s="30"/>
      <c r="C63" s="31">
        <v>1995</v>
      </c>
      <c r="D63" s="31">
        <v>2456</v>
      </c>
      <c r="E63" s="31">
        <v>2456</v>
      </c>
      <c r="F63" s="32"/>
      <c r="G63" s="32"/>
      <c r="H63" s="181">
        <v>2.504</v>
      </c>
      <c r="I63" s="181">
        <v>1.8077176062965084</v>
      </c>
      <c r="J63" s="181"/>
      <c r="K63" s="33"/>
    </row>
    <row r="64" spans="1:11" s="43" customFormat="1" ht="11.25" customHeight="1">
      <c r="A64" s="37" t="s">
        <v>51</v>
      </c>
      <c r="B64" s="38"/>
      <c r="C64" s="39">
        <v>4442</v>
      </c>
      <c r="D64" s="39">
        <v>4896</v>
      </c>
      <c r="E64" s="39">
        <v>4856</v>
      </c>
      <c r="F64" s="40">
        <f>IF(D64&gt;0,100*E64/D64,0)</f>
        <v>99.18300653594771</v>
      </c>
      <c r="G64" s="41"/>
      <c r="H64" s="182">
        <v>8.419</v>
      </c>
      <c r="I64" s="183">
        <v>6.138717606296508</v>
      </c>
      <c r="J64" s="18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81"/>
      <c r="I65" s="181"/>
      <c r="J65" s="181"/>
      <c r="K65" s="33"/>
    </row>
    <row r="66" spans="1:11" s="43" customFormat="1" ht="11.25" customHeight="1">
      <c r="A66" s="37" t="s">
        <v>52</v>
      </c>
      <c r="B66" s="38"/>
      <c r="C66" s="39">
        <v>7018</v>
      </c>
      <c r="D66" s="39">
        <v>4366</v>
      </c>
      <c r="E66" s="39">
        <v>6525</v>
      </c>
      <c r="F66" s="40">
        <f>IF(D66&gt;0,100*E66/D66,0)</f>
        <v>149.4502977553825</v>
      </c>
      <c r="G66" s="41"/>
      <c r="H66" s="182">
        <v>8.529</v>
      </c>
      <c r="I66" s="183">
        <v>5.304</v>
      </c>
      <c r="J66" s="18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81"/>
      <c r="I67" s="181"/>
      <c r="J67" s="181"/>
      <c r="K67" s="33"/>
    </row>
    <row r="68" spans="1:11" s="34" customFormat="1" ht="11.25" customHeight="1">
      <c r="A68" s="36" t="s">
        <v>53</v>
      </c>
      <c r="B68" s="30"/>
      <c r="C68" s="31">
        <v>72462</v>
      </c>
      <c r="D68" s="31">
        <v>64500</v>
      </c>
      <c r="E68" s="31">
        <v>66000</v>
      </c>
      <c r="F68" s="32"/>
      <c r="G68" s="32"/>
      <c r="H68" s="181">
        <v>153.32</v>
      </c>
      <c r="I68" s="181">
        <v>130</v>
      </c>
      <c r="J68" s="181"/>
      <c r="K68" s="33"/>
    </row>
    <row r="69" spans="1:11" s="34" customFormat="1" ht="11.25" customHeight="1">
      <c r="A69" s="36" t="s">
        <v>54</v>
      </c>
      <c r="B69" s="30"/>
      <c r="C69" s="31">
        <v>4896</v>
      </c>
      <c r="D69" s="31">
        <v>4350</v>
      </c>
      <c r="E69" s="31">
        <v>4400</v>
      </c>
      <c r="F69" s="32"/>
      <c r="G69" s="32"/>
      <c r="H69" s="181">
        <v>8.004</v>
      </c>
      <c r="I69" s="181">
        <v>7</v>
      </c>
      <c r="J69" s="181"/>
      <c r="K69" s="33"/>
    </row>
    <row r="70" spans="1:11" s="43" customFormat="1" ht="11.25" customHeight="1">
      <c r="A70" s="37" t="s">
        <v>55</v>
      </c>
      <c r="B70" s="38"/>
      <c r="C70" s="39">
        <v>77358</v>
      </c>
      <c r="D70" s="39">
        <v>68850</v>
      </c>
      <c r="E70" s="39">
        <v>70400</v>
      </c>
      <c r="F70" s="40">
        <f>IF(D70&gt;0,100*E70/D70,0)</f>
        <v>102.25127087872185</v>
      </c>
      <c r="G70" s="41"/>
      <c r="H70" s="182">
        <v>161.324</v>
      </c>
      <c r="I70" s="183">
        <v>137</v>
      </c>
      <c r="J70" s="18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81"/>
      <c r="I71" s="181"/>
      <c r="J71" s="181"/>
      <c r="K71" s="33"/>
    </row>
    <row r="72" spans="1:11" s="34" customFormat="1" ht="11.25" customHeight="1">
      <c r="A72" s="36" t="s">
        <v>56</v>
      </c>
      <c r="B72" s="30"/>
      <c r="C72" s="31">
        <v>2261</v>
      </c>
      <c r="D72" s="31">
        <v>2653</v>
      </c>
      <c r="E72" s="31">
        <v>2653</v>
      </c>
      <c r="F72" s="32"/>
      <c r="G72" s="32"/>
      <c r="H72" s="181">
        <v>2.845</v>
      </c>
      <c r="I72" s="181">
        <v>0.598</v>
      </c>
      <c r="J72" s="181"/>
      <c r="K72" s="33"/>
    </row>
    <row r="73" spans="1:11" s="34" customFormat="1" ht="11.25" customHeight="1">
      <c r="A73" s="36" t="s">
        <v>57</v>
      </c>
      <c r="B73" s="30"/>
      <c r="C73" s="31">
        <v>17077</v>
      </c>
      <c r="D73" s="31">
        <v>9715</v>
      </c>
      <c r="E73" s="31">
        <v>9715</v>
      </c>
      <c r="F73" s="32"/>
      <c r="G73" s="32"/>
      <c r="H73" s="181">
        <v>62.553</v>
      </c>
      <c r="I73" s="181">
        <v>24.2875</v>
      </c>
      <c r="J73" s="181"/>
      <c r="K73" s="33"/>
    </row>
    <row r="74" spans="1:11" s="34" customFormat="1" ht="11.25" customHeight="1">
      <c r="A74" s="36" t="s">
        <v>58</v>
      </c>
      <c r="B74" s="30"/>
      <c r="C74" s="31">
        <v>31281</v>
      </c>
      <c r="D74" s="31">
        <v>22358</v>
      </c>
      <c r="E74" s="31">
        <v>22358</v>
      </c>
      <c r="F74" s="32"/>
      <c r="G74" s="32"/>
      <c r="H74" s="181">
        <v>72.657</v>
      </c>
      <c r="I74" s="181">
        <v>42.257</v>
      </c>
      <c r="J74" s="181"/>
      <c r="K74" s="33"/>
    </row>
    <row r="75" spans="1:11" s="34" customFormat="1" ht="11.25" customHeight="1">
      <c r="A75" s="36" t="s">
        <v>59</v>
      </c>
      <c r="B75" s="30"/>
      <c r="C75" s="31">
        <v>10521</v>
      </c>
      <c r="D75" s="31">
        <v>10355.646</v>
      </c>
      <c r="E75" s="31">
        <v>10355.646</v>
      </c>
      <c r="F75" s="32"/>
      <c r="G75" s="32"/>
      <c r="H75" s="181">
        <v>11.836</v>
      </c>
      <c r="I75" s="181">
        <v>16.09504051283195</v>
      </c>
      <c r="J75" s="181"/>
      <c r="K75" s="33"/>
    </row>
    <row r="76" spans="1:11" s="34" customFormat="1" ht="11.25" customHeight="1">
      <c r="A76" s="36" t="s">
        <v>60</v>
      </c>
      <c r="B76" s="30"/>
      <c r="C76" s="31">
        <v>5310</v>
      </c>
      <c r="D76" s="31">
        <v>4046</v>
      </c>
      <c r="E76" s="31">
        <v>4300</v>
      </c>
      <c r="F76" s="32"/>
      <c r="G76" s="32"/>
      <c r="H76" s="181">
        <v>19.531</v>
      </c>
      <c r="I76" s="181">
        <v>12.259</v>
      </c>
      <c r="J76" s="181"/>
      <c r="K76" s="33"/>
    </row>
    <row r="77" spans="1:11" s="34" customFormat="1" ht="11.25" customHeight="1">
      <c r="A77" s="36" t="s">
        <v>61</v>
      </c>
      <c r="B77" s="30"/>
      <c r="C77" s="31">
        <v>2906</v>
      </c>
      <c r="D77" s="31">
        <v>2547</v>
      </c>
      <c r="E77" s="31">
        <v>2500</v>
      </c>
      <c r="F77" s="32"/>
      <c r="G77" s="32"/>
      <c r="H77" s="181">
        <v>7.79</v>
      </c>
      <c r="I77" s="181">
        <v>5.353</v>
      </c>
      <c r="J77" s="181"/>
      <c r="K77" s="33"/>
    </row>
    <row r="78" spans="1:11" s="34" customFormat="1" ht="11.25" customHeight="1">
      <c r="A78" s="36" t="s">
        <v>62</v>
      </c>
      <c r="B78" s="30"/>
      <c r="C78" s="31">
        <v>6563</v>
      </c>
      <c r="D78" s="31">
        <v>4971</v>
      </c>
      <c r="E78" s="31">
        <v>4971</v>
      </c>
      <c r="F78" s="32"/>
      <c r="G78" s="32"/>
      <c r="H78" s="181">
        <v>9.564</v>
      </c>
      <c r="I78" s="181">
        <v>10.34</v>
      </c>
      <c r="J78" s="181"/>
      <c r="K78" s="33"/>
    </row>
    <row r="79" spans="1:11" s="34" customFormat="1" ht="11.25" customHeight="1">
      <c r="A79" s="36" t="s">
        <v>63</v>
      </c>
      <c r="B79" s="30"/>
      <c r="C79" s="31">
        <v>70813</v>
      </c>
      <c r="D79" s="31">
        <v>48845</v>
      </c>
      <c r="E79" s="31">
        <v>48924</v>
      </c>
      <c r="F79" s="32"/>
      <c r="G79" s="32"/>
      <c r="H79" s="181">
        <v>209.779</v>
      </c>
      <c r="I79" s="181">
        <v>100.505</v>
      </c>
      <c r="J79" s="181"/>
      <c r="K79" s="33"/>
    </row>
    <row r="80" spans="1:11" s="43" customFormat="1" ht="11.25" customHeight="1">
      <c r="A80" s="44" t="s">
        <v>64</v>
      </c>
      <c r="B80" s="38"/>
      <c r="C80" s="39">
        <v>146732</v>
      </c>
      <c r="D80" s="39">
        <v>105490.64600000001</v>
      </c>
      <c r="E80" s="39">
        <v>105776.64600000001</v>
      </c>
      <c r="F80" s="40">
        <f>IF(D80&gt;0,100*E80/D80,0)</f>
        <v>100.271114085319</v>
      </c>
      <c r="G80" s="41"/>
      <c r="H80" s="182">
        <v>396.555</v>
      </c>
      <c r="I80" s="183">
        <v>211.69454051283194</v>
      </c>
      <c r="J80" s="18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81"/>
      <c r="I81" s="181"/>
      <c r="J81" s="181"/>
      <c r="K81" s="33"/>
    </row>
    <row r="82" spans="1:11" s="34" customFormat="1" ht="11.25" customHeight="1">
      <c r="A82" s="36" t="s">
        <v>65</v>
      </c>
      <c r="B82" s="30"/>
      <c r="C82" s="31">
        <v>109</v>
      </c>
      <c r="D82" s="31">
        <v>109</v>
      </c>
      <c r="E82" s="31">
        <v>109</v>
      </c>
      <c r="F82" s="32"/>
      <c r="G82" s="32"/>
      <c r="H82" s="181">
        <v>0.163</v>
      </c>
      <c r="I82" s="181">
        <v>0.163</v>
      </c>
      <c r="J82" s="181"/>
      <c r="K82" s="33"/>
    </row>
    <row r="83" spans="1:11" s="34" customFormat="1" ht="11.25" customHeight="1">
      <c r="A83" s="36" t="s">
        <v>66</v>
      </c>
      <c r="B83" s="30"/>
      <c r="C83" s="31">
        <v>186</v>
      </c>
      <c r="D83" s="31">
        <v>190</v>
      </c>
      <c r="E83" s="31">
        <v>190</v>
      </c>
      <c r="F83" s="32"/>
      <c r="G83" s="32"/>
      <c r="H83" s="181">
        <v>0.186</v>
      </c>
      <c r="I83" s="181">
        <v>0.19</v>
      </c>
      <c r="J83" s="181"/>
      <c r="K83" s="33"/>
    </row>
    <row r="84" spans="1:11" s="43" customFormat="1" ht="11.25" customHeight="1">
      <c r="A84" s="37" t="s">
        <v>67</v>
      </c>
      <c r="B84" s="38"/>
      <c r="C84" s="39">
        <v>295</v>
      </c>
      <c r="D84" s="39">
        <v>299</v>
      </c>
      <c r="E84" s="39">
        <v>299</v>
      </c>
      <c r="F84" s="40">
        <f>IF(D84&gt;0,100*E84/D84,0)</f>
        <v>100</v>
      </c>
      <c r="G84" s="41"/>
      <c r="H84" s="182">
        <v>0.349</v>
      </c>
      <c r="I84" s="183">
        <v>0.353</v>
      </c>
      <c r="J84" s="18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81"/>
      <c r="I85" s="181"/>
      <c r="J85" s="18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84"/>
      <c r="I86" s="185"/>
      <c r="J86" s="185"/>
      <c r="K86" s="51"/>
    </row>
    <row r="87" spans="1:11" s="43" customFormat="1" ht="11.25" customHeight="1">
      <c r="A87" s="52" t="s">
        <v>68</v>
      </c>
      <c r="B87" s="53"/>
      <c r="C87" s="54">
        <v>1828423</v>
      </c>
      <c r="D87" s="54">
        <v>1800245.646</v>
      </c>
      <c r="E87" s="54">
        <v>1799967.646</v>
      </c>
      <c r="F87" s="199">
        <f>IF(D87&gt;0,100*E87/D87,0)</f>
        <v>99.98455766297128</v>
      </c>
      <c r="G87" s="41"/>
      <c r="H87" s="186">
        <v>5437.736</v>
      </c>
      <c r="I87" s="187">
        <v>6913.0582581191275</v>
      </c>
      <c r="J87" s="18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188"/>
      <c r="I88" s="189"/>
      <c r="J88" s="189"/>
      <c r="K88" s="59"/>
    </row>
    <row r="622" ht="11.25" customHeight="1">
      <c r="B622" s="62"/>
    </row>
    <row r="623" ht="11.25" customHeight="1">
      <c r="B623" s="62"/>
    </row>
    <row r="624" ht="11.25" customHeight="1">
      <c r="B624" s="62"/>
    </row>
    <row r="625" ht="11.25" customHeight="1">
      <c r="B625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70" zoomScaleNormal="70" zoomScaleSheetLayoutView="70" zoomScalePageLayoutView="0" workbookViewId="0" topLeftCell="A55">
      <selection activeCell="C7" sqref="C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106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>
        <v>20.09</v>
      </c>
      <c r="I9" s="190">
        <v>23.104</v>
      </c>
      <c r="J9" s="190">
        <v>23.1</v>
      </c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>
        <v>14.038</v>
      </c>
      <c r="I10" s="190">
        <v>16.144</v>
      </c>
      <c r="J10" s="190">
        <v>15.3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>
        <v>9.702</v>
      </c>
      <c r="I11" s="190">
        <v>11.157</v>
      </c>
      <c r="J11" s="190">
        <v>11.025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>
        <v>8.015</v>
      </c>
      <c r="I12" s="190">
        <v>9.217</v>
      </c>
      <c r="J12" s="190">
        <v>6.45</v>
      </c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>
        <v>51.845</v>
      </c>
      <c r="I13" s="192">
        <v>59.622</v>
      </c>
      <c r="J13" s="192">
        <v>55.87500000000001</v>
      </c>
      <c r="K13" s="104">
        <f>IF(I13&gt;0,100*J13/I13,0)</f>
        <v>93.71540706450641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>
        <v>1.8</v>
      </c>
      <c r="I15" s="192">
        <v>2</v>
      </c>
      <c r="J15" s="192">
        <v>1.2</v>
      </c>
      <c r="K15" s="104">
        <f>IF(I15&gt;0,100*J15/I15,0)</f>
        <v>60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>
        <v>0.079</v>
      </c>
      <c r="I17" s="192">
        <v>0.079</v>
      </c>
      <c r="J17" s="192">
        <v>0.144</v>
      </c>
      <c r="K17" s="104">
        <f>IF(I17&gt;0,100*J17/I17,0)</f>
        <v>182.2784810126582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>
        <v>0.761</v>
      </c>
      <c r="I19" s="190">
        <v>0.761</v>
      </c>
      <c r="J19" s="190">
        <v>0.881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>
        <v>1.91</v>
      </c>
      <c r="I20" s="190">
        <v>2.044</v>
      </c>
      <c r="J20" s="190">
        <v>0.94</v>
      </c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>
        <v>2.316</v>
      </c>
      <c r="I21" s="190">
        <v>2.797</v>
      </c>
      <c r="J21" s="190">
        <v>2.05</v>
      </c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>
        <v>4.987</v>
      </c>
      <c r="I22" s="192">
        <v>5.602</v>
      </c>
      <c r="J22" s="192">
        <v>3.8709999999999996</v>
      </c>
      <c r="K22" s="104">
        <f>IF(I22&gt;0,100*J22/I22,0)</f>
        <v>69.10032131381648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>
        <v>17.54</v>
      </c>
      <c r="I24" s="192">
        <v>15.131</v>
      </c>
      <c r="J24" s="192">
        <v>15.719</v>
      </c>
      <c r="K24" s="104">
        <f>IF(I24&gt;0,100*J24/I24,0)</f>
        <v>103.88606172757913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>
        <v>8.893</v>
      </c>
      <c r="I26" s="192">
        <v>7.7</v>
      </c>
      <c r="J26" s="192">
        <v>7.8</v>
      </c>
      <c r="K26" s="104">
        <f>IF(I26&gt;0,100*J26/I26,0)</f>
        <v>101.2987012987013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>
        <v>21.087</v>
      </c>
      <c r="I28" s="190">
        <v>15.024</v>
      </c>
      <c r="J28" s="190">
        <v>19.417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>
        <v>0.847</v>
      </c>
      <c r="I29" s="190">
        <v>0.283</v>
      </c>
      <c r="J29" s="190">
        <v>0.327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>
        <v>73.923</v>
      </c>
      <c r="I30" s="190">
        <v>72.69</v>
      </c>
      <c r="J30" s="190">
        <v>66.145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>
        <v>95.857</v>
      </c>
      <c r="I31" s="192">
        <v>87.997</v>
      </c>
      <c r="J31" s="192">
        <v>85.889</v>
      </c>
      <c r="K31" s="104">
        <f>IF(I31&gt;0,100*J31/I31,0)</f>
        <v>97.60446378853824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>
        <v>1.582</v>
      </c>
      <c r="I33" s="190">
        <v>1.5</v>
      </c>
      <c r="J33" s="190">
        <v>1.66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>
        <v>90.623</v>
      </c>
      <c r="I34" s="190">
        <v>100</v>
      </c>
      <c r="J34" s="190">
        <v>83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>
        <v>202.895</v>
      </c>
      <c r="I35" s="190">
        <v>190</v>
      </c>
      <c r="J35" s="190">
        <v>220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>
        <v>1.43</v>
      </c>
      <c r="I36" s="190">
        <v>1.45</v>
      </c>
      <c r="J36" s="190">
        <v>1.775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>
        <v>296.53000000000003</v>
      </c>
      <c r="I37" s="192">
        <v>292.95</v>
      </c>
      <c r="J37" s="192">
        <v>306.43499999999995</v>
      </c>
      <c r="K37" s="104">
        <f>IF(I37&gt;0,100*J37/I37,0)</f>
        <v>104.60317460317458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>
        <v>0.44</v>
      </c>
      <c r="I39" s="192">
        <v>0.44</v>
      </c>
      <c r="J39" s="192">
        <v>0.377</v>
      </c>
      <c r="K39" s="104">
        <f>IF(I39&gt;0,100*J39/I39,0)</f>
        <v>85.68181818181819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>
        <v>0.414</v>
      </c>
      <c r="I41" s="190">
        <v>0.475</v>
      </c>
      <c r="J41" s="190">
        <v>0.22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>
        <v>2.7</v>
      </c>
      <c r="I42" s="190">
        <v>2.8</v>
      </c>
      <c r="J42" s="190">
        <v>1.8</v>
      </c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>
        <v>10.8</v>
      </c>
      <c r="I43" s="190">
        <v>12.2</v>
      </c>
      <c r="J43" s="190">
        <v>8.5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>
        <v>1.27</v>
      </c>
      <c r="I44" s="190">
        <v>1.2</v>
      </c>
      <c r="J44" s="190">
        <v>0.65</v>
      </c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>
        <v>0.08</v>
      </c>
      <c r="I45" s="190">
        <v>0.075</v>
      </c>
      <c r="J45" s="190">
        <v>0.025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>
        <v>0.1</v>
      </c>
      <c r="I46" s="190">
        <v>0.08</v>
      </c>
      <c r="J46" s="190">
        <v>0.08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>
        <v>15.7</v>
      </c>
      <c r="I47" s="190">
        <v>17</v>
      </c>
      <c r="J47" s="190">
        <v>22</v>
      </c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>
        <v>0.047</v>
      </c>
      <c r="I48" s="190">
        <v>0.047</v>
      </c>
      <c r="J48" s="190">
        <v>0.058</v>
      </c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>
        <v>4.6</v>
      </c>
      <c r="I49" s="190">
        <v>4.6</v>
      </c>
      <c r="J49" s="190">
        <v>3.6</v>
      </c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>
        <v>35.711</v>
      </c>
      <c r="I50" s="192">
        <v>38.477</v>
      </c>
      <c r="J50" s="192">
        <v>36.933</v>
      </c>
      <c r="K50" s="104">
        <f>IF(I50&gt;0,100*J50/I50,0)</f>
        <v>95.9872131403176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>
        <v>0.214</v>
      </c>
      <c r="I52" s="192">
        <v>0.214</v>
      </c>
      <c r="J52" s="192">
        <v>0.214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>
        <v>0.42</v>
      </c>
      <c r="I54" s="190">
        <v>0.4</v>
      </c>
      <c r="J54" s="190">
        <v>0.44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>
        <v>1.16</v>
      </c>
      <c r="I55" s="190">
        <v>1.2</v>
      </c>
      <c r="J55" s="190">
        <v>1.25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>
        <v>1.123</v>
      </c>
      <c r="I56" s="190">
        <v>1.05</v>
      </c>
      <c r="J56" s="190">
        <v>1.25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>
        <v>0.294</v>
      </c>
      <c r="I57" s="190">
        <v>0.063</v>
      </c>
      <c r="J57" s="190">
        <v>0.07</v>
      </c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>
        <v>0.85</v>
      </c>
      <c r="I58" s="190">
        <v>0.381</v>
      </c>
      <c r="J58" s="190">
        <v>0.371</v>
      </c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>
        <v>3.847</v>
      </c>
      <c r="I59" s="192">
        <v>3.0940000000000003</v>
      </c>
      <c r="J59" s="192">
        <v>3.381</v>
      </c>
      <c r="K59" s="104">
        <f>IF(I59&gt;0,100*J59/I59,0)</f>
        <v>109.27601809954749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>
        <v>8.869</v>
      </c>
      <c r="I61" s="190">
        <v>6.2</v>
      </c>
      <c r="J61" s="190">
        <v>5.9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>
        <v>0.507</v>
      </c>
      <c r="I62" s="190">
        <v>0.62</v>
      </c>
      <c r="J62" s="190">
        <v>0.746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>
        <v>3.12</v>
      </c>
      <c r="I63" s="190">
        <v>2</v>
      </c>
      <c r="J63" s="190">
        <v>1.24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>
        <v>12.495999999999999</v>
      </c>
      <c r="I64" s="192">
        <v>8.82</v>
      </c>
      <c r="J64" s="192">
        <v>7.886000000000001</v>
      </c>
      <c r="K64" s="104">
        <f>IF(I64&gt;0,100*J64/I64,0)</f>
        <v>89.41043083900227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>
        <v>1.433</v>
      </c>
      <c r="I66" s="192">
        <v>1.43</v>
      </c>
      <c r="J66" s="192">
        <v>1.43</v>
      </c>
      <c r="K66" s="104">
        <f>IF(I66&gt;0,100*J66/I66,0)</f>
        <v>100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>
        <v>0.337</v>
      </c>
      <c r="I68" s="190">
        <v>0.35</v>
      </c>
      <c r="J68" s="190">
        <v>0.4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>
        <v>0.174</v>
      </c>
      <c r="I69" s="190">
        <v>0.24</v>
      </c>
      <c r="J69" s="190">
        <v>0.2</v>
      </c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>
        <v>0.511</v>
      </c>
      <c r="I70" s="192">
        <v>0.59</v>
      </c>
      <c r="J70" s="192">
        <v>0.6000000000000001</v>
      </c>
      <c r="K70" s="104">
        <f>IF(I70&gt;0,100*J70/I70,0)</f>
        <v>101.6949152542373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>
        <v>0.269</v>
      </c>
      <c r="I72" s="190">
        <v>0.269</v>
      </c>
      <c r="J72" s="190">
        <v>0.269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>
        <v>0.029</v>
      </c>
      <c r="I73" s="190">
        <v>0.03</v>
      </c>
      <c r="J73" s="190">
        <v>0.03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>
        <v>1.243</v>
      </c>
      <c r="I74" s="190">
        <v>1.28</v>
      </c>
      <c r="J74" s="190">
        <v>1.2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>
        <v>4.98</v>
      </c>
      <c r="I75" s="190">
        <v>4.945545</v>
      </c>
      <c r="J75" s="190">
        <v>5.690716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>
        <v>0.325</v>
      </c>
      <c r="I76" s="190">
        <v>0.375</v>
      </c>
      <c r="J76" s="190">
        <v>0.338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>
        <v>0.547</v>
      </c>
      <c r="I77" s="190">
        <v>0.45</v>
      </c>
      <c r="J77" s="190">
        <v>0.037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>
        <v>0.557</v>
      </c>
      <c r="I78" s="190">
        <v>0.5</v>
      </c>
      <c r="J78" s="190">
        <v>0.556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0">
        <v>0.16</v>
      </c>
      <c r="I79" s="190">
        <v>0.16</v>
      </c>
      <c r="J79" s="190">
        <v>0.16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1">
        <v>8.110000000000001</v>
      </c>
      <c r="I80" s="192">
        <v>8.009545</v>
      </c>
      <c r="J80" s="192">
        <v>8.280716000000002</v>
      </c>
      <c r="K80" s="104">
        <f>IF(I80&gt;0,100*J80/I80,0)</f>
        <v>103.3855980583167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>
        <v>1.654</v>
      </c>
      <c r="I82" s="190">
        <v>1.654</v>
      </c>
      <c r="J82" s="190">
        <v>1.594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>
        <v>1.001</v>
      </c>
      <c r="I83" s="190">
        <v>1.001</v>
      </c>
      <c r="J83" s="190">
        <v>1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>
        <v>2.655</v>
      </c>
      <c r="I84" s="192">
        <v>2.655</v>
      </c>
      <c r="J84" s="192">
        <v>2.5940000000000003</v>
      </c>
      <c r="K84" s="104">
        <f>IF(I84&gt;0,100*J84/I84,0)</f>
        <v>97.70244821092281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5">
        <v>542.948</v>
      </c>
      <c r="I87" s="196">
        <v>534.810545</v>
      </c>
      <c r="J87" s="196">
        <v>538.6287159999999</v>
      </c>
      <c r="K87" s="117">
        <f>IF(I87&gt;0,100*J87/I87,0)</f>
        <v>100.71392964026165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70" zoomScaleNormal="70" zoomScaleSheetLayoutView="70" zoomScalePageLayoutView="0" workbookViewId="0" topLeftCell="A52">
      <selection activeCell="K17" sqref="K1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107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>
        <v>3.636</v>
      </c>
      <c r="I9" s="190">
        <v>4.181</v>
      </c>
      <c r="J9" s="190">
        <v>4.178</v>
      </c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>
        <v>1.801</v>
      </c>
      <c r="I10" s="190">
        <v>2.071</v>
      </c>
      <c r="J10" s="190">
        <v>1.715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>
        <v>2.475</v>
      </c>
      <c r="I11" s="190">
        <v>2.846</v>
      </c>
      <c r="J11" s="190">
        <v>2.482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>
        <v>1.674</v>
      </c>
      <c r="I12" s="190">
        <v>1.925</v>
      </c>
      <c r="J12" s="190">
        <v>1.89</v>
      </c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>
        <v>9.586</v>
      </c>
      <c r="I13" s="192">
        <v>11.023000000000001</v>
      </c>
      <c r="J13" s="192">
        <v>10.265</v>
      </c>
      <c r="K13" s="104">
        <f>IF(I13&gt;0,100*J13/I13,0)</f>
        <v>93.12346911004262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>
        <v>0.3</v>
      </c>
      <c r="I15" s="192">
        <v>0.3</v>
      </c>
      <c r="J15" s="192">
        <v>0.2</v>
      </c>
      <c r="K15" s="104">
        <f>IF(I15&gt;0,100*J15/I15,0)</f>
        <v>66.66666666666667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>
        <v>0.028</v>
      </c>
      <c r="I17" s="192">
        <v>0.025</v>
      </c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>
        <v>0.203</v>
      </c>
      <c r="I19" s="190">
        <v>0.203</v>
      </c>
      <c r="J19" s="190">
        <v>0.204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>
        <v>0.34</v>
      </c>
      <c r="I20" s="190">
        <v>0.323</v>
      </c>
      <c r="J20" s="190">
        <v>0.17</v>
      </c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>
        <v>0.922</v>
      </c>
      <c r="I21" s="190">
        <v>1.017</v>
      </c>
      <c r="J21" s="190">
        <v>0.78</v>
      </c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>
        <v>1.465</v>
      </c>
      <c r="I22" s="192">
        <v>1.543</v>
      </c>
      <c r="J22" s="192">
        <v>1.154</v>
      </c>
      <c r="K22" s="104">
        <f>IF(I22&gt;0,100*J22/I22,0)</f>
        <v>74.78937135450421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>
        <v>24.779</v>
      </c>
      <c r="I24" s="192">
        <v>18.453</v>
      </c>
      <c r="J24" s="192">
        <v>19.044</v>
      </c>
      <c r="K24" s="104">
        <f>IF(I24&gt;0,100*J24/I24,0)</f>
        <v>103.20273126320924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>
        <v>53.8</v>
      </c>
      <c r="I26" s="192">
        <v>55</v>
      </c>
      <c r="J26" s="192">
        <v>57</v>
      </c>
      <c r="K26" s="104">
        <f>IF(I26&gt;0,100*J26/I26,0)</f>
        <v>103.63636363636364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>
        <v>25.774</v>
      </c>
      <c r="I28" s="190">
        <v>23.236</v>
      </c>
      <c r="J28" s="190">
        <v>25.902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>
        <v>0.488</v>
      </c>
      <c r="I29" s="190">
        <v>0.24</v>
      </c>
      <c r="J29" s="190">
        <v>0.272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>
        <v>36.784</v>
      </c>
      <c r="I30" s="190">
        <v>27.09</v>
      </c>
      <c r="J30" s="190">
        <v>27.09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>
        <v>63.046</v>
      </c>
      <c r="I31" s="192">
        <v>50.566</v>
      </c>
      <c r="J31" s="192">
        <v>53.263999999999996</v>
      </c>
      <c r="K31" s="104">
        <f>IF(I31&gt;0,100*J31/I31,0)</f>
        <v>105.33560099671715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>
        <v>0.662</v>
      </c>
      <c r="I33" s="190">
        <v>0.65</v>
      </c>
      <c r="J33" s="190">
        <v>0.6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>
        <v>7.851</v>
      </c>
      <c r="I34" s="190">
        <v>6</v>
      </c>
      <c r="J34" s="190">
        <v>4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>
        <v>188.353</v>
      </c>
      <c r="I35" s="190">
        <v>170</v>
      </c>
      <c r="J35" s="190">
        <v>128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>
        <v>1.41</v>
      </c>
      <c r="I36" s="190">
        <v>1.25</v>
      </c>
      <c r="J36" s="190">
        <v>1.32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>
        <v>198.276</v>
      </c>
      <c r="I37" s="192">
        <v>177.9</v>
      </c>
      <c r="J37" s="192">
        <v>133.92</v>
      </c>
      <c r="K37" s="104">
        <f>IF(I37&gt;0,100*J37/I37,0)</f>
        <v>75.27824620573355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>
        <v>0.31</v>
      </c>
      <c r="I39" s="192">
        <v>0.31</v>
      </c>
      <c r="J39" s="192">
        <v>0.268</v>
      </c>
      <c r="K39" s="104">
        <f>IF(I39&gt;0,100*J39/I39,0)</f>
        <v>86.45161290322581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>
        <v>0.055</v>
      </c>
      <c r="I41" s="190">
        <v>0.062</v>
      </c>
      <c r="J41" s="190">
        <v>0.052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>
        <v>0.5</v>
      </c>
      <c r="I42" s="190">
        <v>0.5</v>
      </c>
      <c r="J42" s="190">
        <v>0.3</v>
      </c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>
        <v>13.1</v>
      </c>
      <c r="I43" s="190">
        <v>12.6</v>
      </c>
      <c r="J43" s="190">
        <v>10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>
        <v>0.463</v>
      </c>
      <c r="I44" s="190">
        <v>0.45</v>
      </c>
      <c r="J44" s="190">
        <v>0.325</v>
      </c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>
        <v>0.02</v>
      </c>
      <c r="I45" s="190">
        <v>0.025</v>
      </c>
      <c r="J45" s="190">
        <v>0.008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>
        <v>0.032</v>
      </c>
      <c r="I46" s="190">
        <v>0.02</v>
      </c>
      <c r="J46" s="190">
        <v>0.02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>
        <v>0.007</v>
      </c>
      <c r="I48" s="190">
        <v>0.007</v>
      </c>
      <c r="J48" s="190">
        <v>0.008</v>
      </c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>
        <v>1.2</v>
      </c>
      <c r="I49" s="190">
        <v>1.2</v>
      </c>
      <c r="J49" s="190">
        <v>0.92</v>
      </c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>
        <v>15.376999999999997</v>
      </c>
      <c r="I50" s="192">
        <v>14.863999999999997</v>
      </c>
      <c r="J50" s="192">
        <v>11.632999999999997</v>
      </c>
      <c r="K50" s="104">
        <f>IF(I50&gt;0,100*J50/I50,0)</f>
        <v>78.2629171151776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>
        <v>0.074</v>
      </c>
      <c r="I52" s="192">
        <v>0.074</v>
      </c>
      <c r="J52" s="192">
        <v>0.074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>
        <v>0.698</v>
      </c>
      <c r="I54" s="190">
        <v>0.675</v>
      </c>
      <c r="J54" s="190">
        <v>0.765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>
        <v>0.28</v>
      </c>
      <c r="I55" s="190">
        <v>0.29</v>
      </c>
      <c r="J55" s="190">
        <v>0.32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>
        <v>0.027</v>
      </c>
      <c r="I56" s="190">
        <v>0.007</v>
      </c>
      <c r="J56" s="190">
        <v>0.016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>
        <v>0.017</v>
      </c>
      <c r="I57" s="190">
        <v>0.008</v>
      </c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>
        <v>0.288</v>
      </c>
      <c r="I58" s="190">
        <v>0.21</v>
      </c>
      <c r="J58" s="190">
        <v>0.198</v>
      </c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>
        <v>1.3099999999999998</v>
      </c>
      <c r="I59" s="192">
        <v>1.1900000000000002</v>
      </c>
      <c r="J59" s="192">
        <v>1.299</v>
      </c>
      <c r="K59" s="104">
        <f>IF(I59&gt;0,100*J59/I59,0)</f>
        <v>109.15966386554621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>
        <v>4.877</v>
      </c>
      <c r="I61" s="190">
        <v>3.5</v>
      </c>
      <c r="J61" s="190">
        <v>2.8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>
        <v>0.859</v>
      </c>
      <c r="I62" s="190">
        <v>0.95</v>
      </c>
      <c r="J62" s="190">
        <v>1.267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>
        <v>0.75</v>
      </c>
      <c r="I63" s="190">
        <v>0.625</v>
      </c>
      <c r="J63" s="190">
        <v>0.55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>
        <v>6.486</v>
      </c>
      <c r="I64" s="192">
        <v>5.075</v>
      </c>
      <c r="J64" s="192">
        <v>4.617</v>
      </c>
      <c r="K64" s="104">
        <f>IF(I64&gt;0,100*J64/I64,0)</f>
        <v>90.97536945812807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>
        <v>26.086</v>
      </c>
      <c r="I66" s="192">
        <v>24.264</v>
      </c>
      <c r="J66" s="192">
        <v>24.264</v>
      </c>
      <c r="K66" s="104">
        <f>IF(I66&gt;0,100*J66/I66,0)</f>
        <v>100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>
        <v>15.408</v>
      </c>
      <c r="I68" s="190">
        <v>10</v>
      </c>
      <c r="J68" s="190">
        <v>8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>
        <v>1.152</v>
      </c>
      <c r="I69" s="190">
        <v>1</v>
      </c>
      <c r="J69" s="190">
        <v>1.2</v>
      </c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>
        <v>16.56</v>
      </c>
      <c r="I70" s="192">
        <v>11</v>
      </c>
      <c r="J70" s="192">
        <v>9.2</v>
      </c>
      <c r="K70" s="104">
        <f>IF(I70&gt;0,100*J70/I70,0)</f>
        <v>83.63636363636363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>
        <v>0.213</v>
      </c>
      <c r="I72" s="190">
        <v>0.203</v>
      </c>
      <c r="J72" s="190">
        <v>0.203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>
        <v>0.011</v>
      </c>
      <c r="I73" s="190">
        <v>0.011</v>
      </c>
      <c r="J73" s="190">
        <v>0.14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>
        <v>0.68</v>
      </c>
      <c r="I74" s="190">
        <v>0.65</v>
      </c>
      <c r="J74" s="190">
        <v>0.715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>
        <v>5.179</v>
      </c>
      <c r="I75" s="190">
        <v>5.138672</v>
      </c>
      <c r="J75" s="190">
        <v>5.010942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>
        <v>0.51</v>
      </c>
      <c r="I76" s="190">
        <v>0.578</v>
      </c>
      <c r="J76" s="190">
        <v>0.51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>
        <v>0.212</v>
      </c>
      <c r="I77" s="190">
        <v>0.195</v>
      </c>
      <c r="J77" s="190">
        <v>0.008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>
        <v>0.811</v>
      </c>
      <c r="I78" s="190">
        <v>0.7</v>
      </c>
      <c r="J78" s="190">
        <v>0.818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0">
        <v>0.3</v>
      </c>
      <c r="I79" s="190">
        <v>0.3</v>
      </c>
      <c r="J79" s="190">
        <v>0.337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1">
        <v>7.9159999999999995</v>
      </c>
      <c r="I80" s="192">
        <v>7.775672</v>
      </c>
      <c r="J80" s="192">
        <v>7.741941999999999</v>
      </c>
      <c r="K80" s="104">
        <f>IF(I80&gt;0,100*J80/I80,0)</f>
        <v>99.56621112618947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>
        <v>1.479</v>
      </c>
      <c r="I82" s="190">
        <v>1.479</v>
      </c>
      <c r="J82" s="190">
        <v>1.48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>
        <v>0.401</v>
      </c>
      <c r="I83" s="190">
        <v>0.401</v>
      </c>
      <c r="J83" s="190">
        <v>0.4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>
        <v>1.8800000000000001</v>
      </c>
      <c r="I84" s="192">
        <v>1.8800000000000001</v>
      </c>
      <c r="J84" s="192">
        <v>1.88</v>
      </c>
      <c r="K84" s="104">
        <f>IF(I84&gt;0,100*J84/I84,0)</f>
        <v>100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5">
        <v>427.279</v>
      </c>
      <c r="I87" s="196">
        <v>381.24267199999997</v>
      </c>
      <c r="J87" s="196">
        <v>335.82394199999993</v>
      </c>
      <c r="K87" s="117">
        <f>IF(I87&gt;0,100*J87/I87,0)</f>
        <v>88.08666150571938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70" zoomScaleNormal="70" zoomScaleSheetLayoutView="70" zoomScalePageLayoutView="0" workbookViewId="0" topLeftCell="A52">
      <selection activeCell="K17" sqref="K1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108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>
        <v>1.724</v>
      </c>
      <c r="I9" s="190">
        <v>1.724</v>
      </c>
      <c r="J9" s="190">
        <v>1.823</v>
      </c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>
        <v>0.374</v>
      </c>
      <c r="I10" s="190">
        <v>0.374</v>
      </c>
      <c r="J10" s="190">
        <v>0.39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>
        <v>0.685</v>
      </c>
      <c r="I11" s="190">
        <v>0.279</v>
      </c>
      <c r="J11" s="190">
        <v>0.403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>
        <v>0.375</v>
      </c>
      <c r="I12" s="190">
        <v>0.375</v>
      </c>
      <c r="J12" s="190">
        <v>0.412</v>
      </c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>
        <v>3.158</v>
      </c>
      <c r="I13" s="192">
        <v>2.752</v>
      </c>
      <c r="J13" s="192">
        <v>3.028</v>
      </c>
      <c r="K13" s="104">
        <f>IF(I13&gt;0,100*J13/I13,0)</f>
        <v>110.02906976744187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>
        <v>0.045</v>
      </c>
      <c r="I15" s="192">
        <v>0.045</v>
      </c>
      <c r="J15" s="192">
        <v>0.045</v>
      </c>
      <c r="K15" s="104">
        <f>IF(I15&gt;0,100*J15/I15,0)</f>
        <v>100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>
        <v>0.003</v>
      </c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>
        <v>0.045</v>
      </c>
      <c r="I19" s="190">
        <v>0.042</v>
      </c>
      <c r="J19" s="190">
        <v>0.047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>
        <v>0.06</v>
      </c>
      <c r="I20" s="190">
        <v>0.065</v>
      </c>
      <c r="J20" s="190">
        <v>0.06</v>
      </c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>
        <v>0.109</v>
      </c>
      <c r="I21" s="190">
        <v>0.109</v>
      </c>
      <c r="J21" s="190">
        <v>0.118</v>
      </c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>
        <v>0.214</v>
      </c>
      <c r="I22" s="192">
        <v>0.21600000000000003</v>
      </c>
      <c r="J22" s="192">
        <v>0.22499999999999998</v>
      </c>
      <c r="K22" s="104">
        <f>IF(I22&gt;0,100*J22/I22,0)</f>
        <v>104.16666666666664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>
        <v>0.039</v>
      </c>
      <c r="I24" s="192">
        <v>0.039</v>
      </c>
      <c r="J24" s="192">
        <v>0.039</v>
      </c>
      <c r="K24" s="104">
        <f>IF(I24&gt;0,100*J24/I24,0)</f>
        <v>100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>
        <v>0.043</v>
      </c>
      <c r="I26" s="192">
        <v>0.047</v>
      </c>
      <c r="J26" s="192">
        <v>0.045</v>
      </c>
      <c r="K26" s="104">
        <f>IF(I26&gt;0,100*J26/I26,0)</f>
        <v>95.74468085106383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>
        <v>0.04</v>
      </c>
      <c r="I28" s="190">
        <v>0.192</v>
      </c>
      <c r="J28" s="190">
        <v>0.09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>
        <v>0.036</v>
      </c>
      <c r="I30" s="190">
        <v>0.038</v>
      </c>
      <c r="J30" s="190">
        <v>0.04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>
        <v>0.076</v>
      </c>
      <c r="I31" s="192">
        <v>0.23</v>
      </c>
      <c r="J31" s="192">
        <v>0.13</v>
      </c>
      <c r="K31" s="104">
        <f>IF(I31&gt;0,100*J31/I31,0)</f>
        <v>56.52173913043478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>
        <v>0.178</v>
      </c>
      <c r="I33" s="190">
        <v>0.17</v>
      </c>
      <c r="J33" s="190">
        <v>0.2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>
        <v>0.134</v>
      </c>
      <c r="I34" s="190">
        <v>0.134</v>
      </c>
      <c r="J34" s="190">
        <v>0.07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>
        <v>2.791</v>
      </c>
      <c r="I35" s="190">
        <v>2.6</v>
      </c>
      <c r="J35" s="190">
        <v>4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>
        <v>0.222</v>
      </c>
      <c r="I36" s="190">
        <v>0.222</v>
      </c>
      <c r="J36" s="190">
        <v>0.264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>
        <v>3.3249999999999997</v>
      </c>
      <c r="I37" s="192">
        <v>3.126</v>
      </c>
      <c r="J37" s="192">
        <v>4.534</v>
      </c>
      <c r="K37" s="104">
        <f>IF(I37&gt;0,100*J37/I37,0)</f>
        <v>145.04158669225848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>
        <v>0.309</v>
      </c>
      <c r="I39" s="192">
        <v>1.4</v>
      </c>
      <c r="J39" s="192">
        <v>0.3</v>
      </c>
      <c r="K39" s="104">
        <f>IF(I39&gt;0,100*J39/I39,0)</f>
        <v>21.42857142857143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>
        <v>2.25</v>
      </c>
      <c r="I41" s="190">
        <v>1.65</v>
      </c>
      <c r="J41" s="190">
        <v>1.85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>
        <v>0.002</v>
      </c>
      <c r="I42" s="190">
        <v>0.002</v>
      </c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>
        <v>0.008</v>
      </c>
      <c r="I43" s="190">
        <v>0.008</v>
      </c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>
        <v>0.03</v>
      </c>
      <c r="I44" s="190">
        <v>0.027</v>
      </c>
      <c r="J44" s="190">
        <v>0.02</v>
      </c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>
        <v>0.02</v>
      </c>
      <c r="I46" s="190">
        <v>0.02</v>
      </c>
      <c r="J46" s="190">
        <v>0.02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>
        <v>0.004</v>
      </c>
      <c r="I48" s="190">
        <v>0.004</v>
      </c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>
        <v>0.01</v>
      </c>
      <c r="I49" s="190">
        <v>0.01</v>
      </c>
      <c r="J49" s="190">
        <v>0.01</v>
      </c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>
        <v>2.3239999999999994</v>
      </c>
      <c r="I50" s="192">
        <v>1.7209999999999999</v>
      </c>
      <c r="J50" s="192">
        <v>1.9000000000000001</v>
      </c>
      <c r="K50" s="104">
        <f>IF(I50&gt;0,100*J50/I50,0)</f>
        <v>110.40092969203953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>
        <v>0.044</v>
      </c>
      <c r="I52" s="192">
        <v>0.044</v>
      </c>
      <c r="J52" s="192">
        <v>0.044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/>
      <c r="I54" s="190"/>
      <c r="J54" s="190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>
        <v>0.043</v>
      </c>
      <c r="I55" s="190">
        <v>0.06</v>
      </c>
      <c r="J55" s="190">
        <v>0.043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>
        <v>0.057</v>
      </c>
      <c r="I56" s="190">
        <v>0.057</v>
      </c>
      <c r="J56" s="190">
        <v>0.057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>
        <v>3.51</v>
      </c>
      <c r="I58" s="190">
        <v>2.25</v>
      </c>
      <c r="J58" s="190">
        <v>4.171</v>
      </c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>
        <v>3.61</v>
      </c>
      <c r="I59" s="192">
        <v>2.367</v>
      </c>
      <c r="J59" s="192">
        <v>4.271</v>
      </c>
      <c r="K59" s="104">
        <f>IF(I59&gt;0,100*J59/I59,0)</f>
        <v>180.43937473595267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>
        <v>2.724</v>
      </c>
      <c r="I61" s="190">
        <v>2.05</v>
      </c>
      <c r="J61" s="190">
        <v>2.4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>
        <v>0.008</v>
      </c>
      <c r="I62" s="190">
        <v>0.007</v>
      </c>
      <c r="J62" s="190">
        <v>0.009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>
        <v>0.465</v>
      </c>
      <c r="I63" s="190">
        <v>0.47</v>
      </c>
      <c r="J63" s="190">
        <v>0.47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>
        <v>3.197</v>
      </c>
      <c r="I64" s="192">
        <v>2.527</v>
      </c>
      <c r="J64" s="192">
        <v>2.8789999999999996</v>
      </c>
      <c r="K64" s="104">
        <f>IF(I64&gt;0,100*J64/I64,0)</f>
        <v>113.92956074396515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>
        <v>0.373</v>
      </c>
      <c r="I66" s="192">
        <v>0.373</v>
      </c>
      <c r="J66" s="192">
        <v>0.373</v>
      </c>
      <c r="K66" s="104">
        <f>IF(I66&gt;0,100*J66/I66,0)</f>
        <v>99.99999999999999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>
        <v>4.726</v>
      </c>
      <c r="I68" s="190">
        <v>3.2</v>
      </c>
      <c r="J68" s="190">
        <v>4.5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>
        <v>4.268</v>
      </c>
      <c r="I69" s="190">
        <v>3</v>
      </c>
      <c r="J69" s="190">
        <v>3.5</v>
      </c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>
        <v>8.994</v>
      </c>
      <c r="I70" s="192">
        <v>6.2</v>
      </c>
      <c r="J70" s="192">
        <v>8</v>
      </c>
      <c r="K70" s="104">
        <f>IF(I70&gt;0,100*J70/I70,0)</f>
        <v>129.03225806451613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>
        <v>0.073</v>
      </c>
      <c r="I72" s="190">
        <v>0.072</v>
      </c>
      <c r="J72" s="190">
        <v>0.017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>
        <v>0.018</v>
      </c>
      <c r="I73" s="190">
        <v>0.018</v>
      </c>
      <c r="J73" s="190">
        <v>0.018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>
        <v>0.081</v>
      </c>
      <c r="I74" s="190">
        <v>0.125</v>
      </c>
      <c r="J74" s="190">
        <v>0.08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>
        <v>1.698</v>
      </c>
      <c r="I75" s="190">
        <v>1.5334480000000001</v>
      </c>
      <c r="J75" s="190">
        <v>1.229905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>
        <v>0.077</v>
      </c>
      <c r="I76" s="190">
        <v>0.14</v>
      </c>
      <c r="J76" s="190">
        <v>0.6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>
        <v>0.16</v>
      </c>
      <c r="I77" s="190">
        <v>0.145</v>
      </c>
      <c r="J77" s="190">
        <v>0.09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>
        <v>0.265</v>
      </c>
      <c r="I78" s="190">
        <v>0.265</v>
      </c>
      <c r="J78" s="190">
        <v>0.232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0">
        <v>0.251</v>
      </c>
      <c r="I79" s="190">
        <v>0.35</v>
      </c>
      <c r="J79" s="190">
        <v>0.189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1">
        <v>2.6229999999999998</v>
      </c>
      <c r="I80" s="192">
        <v>2.6484480000000006</v>
      </c>
      <c r="J80" s="192">
        <v>2.455905</v>
      </c>
      <c r="K80" s="104">
        <f>IF(I80&gt;0,100*J80/I80,0)</f>
        <v>92.729968645788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>
        <v>0.262</v>
      </c>
      <c r="I82" s="190">
        <v>0.262</v>
      </c>
      <c r="J82" s="190">
        <v>0.27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>
        <v>0.274</v>
      </c>
      <c r="I83" s="190">
        <v>0.274</v>
      </c>
      <c r="J83" s="190">
        <v>0.274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>
        <v>0.536</v>
      </c>
      <c r="I84" s="192">
        <v>0.536</v>
      </c>
      <c r="J84" s="192">
        <v>0.544</v>
      </c>
      <c r="K84" s="104">
        <f>IF(I84&gt;0,100*J84/I84,0)</f>
        <v>101.49253731343283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5">
        <v>28.910000000000004</v>
      </c>
      <c r="I87" s="196">
        <v>24.274448000000007</v>
      </c>
      <c r="J87" s="196">
        <v>28.812905</v>
      </c>
      <c r="K87" s="117">
        <f>IF(I87&gt;0,100*J87/I87,0)</f>
        <v>118.69643750498463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70" zoomScaleNormal="70" zoomScaleSheetLayoutView="70" zoomScalePageLayoutView="0" workbookViewId="0" topLeftCell="A52">
      <selection activeCell="H84" sqref="H84:K84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109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>
        <v>2.256</v>
      </c>
      <c r="I24" s="192">
        <v>1.917</v>
      </c>
      <c r="J24" s="192">
        <v>1.339</v>
      </c>
      <c r="K24" s="104">
        <f>IF(I24&gt;0,100*J24/I24,0)</f>
        <v>69.84872196139801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>
        <v>2.286</v>
      </c>
      <c r="I26" s="192">
        <v>2.25</v>
      </c>
      <c r="J26" s="192">
        <v>2</v>
      </c>
      <c r="K26" s="104">
        <f>IF(I26&gt;0,100*J26/I26,0)</f>
        <v>88.88888888888889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>
        <v>115.466</v>
      </c>
      <c r="I28" s="190">
        <v>101.177</v>
      </c>
      <c r="J28" s="190">
        <v>121.313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>
        <v>0.18</v>
      </c>
      <c r="I29" s="190">
        <v>0.152</v>
      </c>
      <c r="J29" s="190">
        <v>0.188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>
        <v>47.038</v>
      </c>
      <c r="I30" s="190">
        <v>47.125</v>
      </c>
      <c r="J30" s="190">
        <v>46.255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>
        <v>162.684</v>
      </c>
      <c r="I31" s="192">
        <v>148.454</v>
      </c>
      <c r="J31" s="192">
        <v>167.756</v>
      </c>
      <c r="K31" s="104">
        <f>IF(I31&gt;0,100*J31/I31,0)</f>
        <v>113.0020073558139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>
        <v>0.161</v>
      </c>
      <c r="I33" s="190">
        <v>0.16</v>
      </c>
      <c r="J33" s="190">
        <v>0.296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>
        <v>0.525</v>
      </c>
      <c r="I34" s="190">
        <v>1</v>
      </c>
      <c r="J34" s="190">
        <v>0.31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>
        <v>167.857</v>
      </c>
      <c r="I35" s="190">
        <v>142.9</v>
      </c>
      <c r="J35" s="190">
        <v>145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>
        <v>8.2</v>
      </c>
      <c r="I36" s="190">
        <v>9.148</v>
      </c>
      <c r="J36" s="190">
        <v>9.24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>
        <v>176.743</v>
      </c>
      <c r="I37" s="192">
        <v>153.208</v>
      </c>
      <c r="J37" s="192">
        <v>154.846</v>
      </c>
      <c r="K37" s="104">
        <f>IF(I37&gt;0,100*J37/I37,0)</f>
        <v>101.06913477103024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>
        <v>0.527</v>
      </c>
      <c r="I39" s="192">
        <v>0.5</v>
      </c>
      <c r="J39" s="192">
        <v>0.5</v>
      </c>
      <c r="K39" s="104">
        <f>IF(I39&gt;0,100*J39/I39,0)</f>
        <v>100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/>
      <c r="I50" s="192"/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>
        <v>1.92</v>
      </c>
      <c r="I54" s="190">
        <v>2.205</v>
      </c>
      <c r="J54" s="190">
        <v>2.5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/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/>
      <c r="I58" s="190"/>
      <c r="J58" s="190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>
        <v>1.92</v>
      </c>
      <c r="I59" s="192">
        <v>2.205</v>
      </c>
      <c r="J59" s="192">
        <v>2.5</v>
      </c>
      <c r="K59" s="104">
        <f>IF(I59&gt;0,100*J59/I59,0)</f>
        <v>113.37868480725623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>
        <v>1.36</v>
      </c>
      <c r="I61" s="190">
        <v>1.3</v>
      </c>
      <c r="J61" s="190">
        <v>1.014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>
        <v>0.041</v>
      </c>
      <c r="I62" s="190">
        <v>0.07</v>
      </c>
      <c r="J62" s="190">
        <v>0.066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>
        <v>19.18</v>
      </c>
      <c r="I63" s="190">
        <v>16</v>
      </c>
      <c r="J63" s="190">
        <v>9.5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>
        <v>20.581</v>
      </c>
      <c r="I64" s="192">
        <v>17.37</v>
      </c>
      <c r="J64" s="192">
        <v>10.58</v>
      </c>
      <c r="K64" s="104">
        <f>IF(I64&gt;0,100*J64/I64,0)</f>
        <v>60.90961427748992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>
        <v>120.852</v>
      </c>
      <c r="I66" s="192">
        <v>126.5</v>
      </c>
      <c r="J66" s="192">
        <v>81.369</v>
      </c>
      <c r="K66" s="104">
        <f>IF(I66&gt;0,100*J66/I66,0)</f>
        <v>64.32332015810276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>
        <v>68.802</v>
      </c>
      <c r="I68" s="190">
        <v>67</v>
      </c>
      <c r="J68" s="190">
        <v>50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>
        <v>9.027</v>
      </c>
      <c r="I69" s="190">
        <v>9</v>
      </c>
      <c r="J69" s="190">
        <v>9</v>
      </c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>
        <v>77.82900000000001</v>
      </c>
      <c r="I70" s="192">
        <v>76</v>
      </c>
      <c r="J70" s="192">
        <v>59</v>
      </c>
      <c r="K70" s="104">
        <f>IF(I70&gt;0,100*J70/I70,0)</f>
        <v>77.63157894736842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>
        <v>0.033</v>
      </c>
      <c r="I72" s="190">
        <v>0.033</v>
      </c>
      <c r="J72" s="190">
        <v>0.03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>
        <v>0.002</v>
      </c>
      <c r="I73" s="190">
        <v>0.002</v>
      </c>
      <c r="J73" s="190">
        <v>0.001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>
        <v>1.065</v>
      </c>
      <c r="I74" s="190">
        <v>1.125</v>
      </c>
      <c r="J74" s="190">
        <v>1.725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>
        <v>0.082</v>
      </c>
      <c r="I75" s="190">
        <v>0.081798</v>
      </c>
      <c r="J75" s="190">
        <v>0.08876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>
        <v>12.64</v>
      </c>
      <c r="I76" s="190">
        <v>17.63</v>
      </c>
      <c r="J76" s="190">
        <v>14.003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/>
      <c r="I77" s="190"/>
      <c r="J77" s="190">
        <v>0.01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/>
      <c r="I78" s="190"/>
      <c r="J78" s="190"/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0">
        <v>63.073</v>
      </c>
      <c r="I79" s="190">
        <v>63</v>
      </c>
      <c r="J79" s="190">
        <v>40.401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1">
        <v>76.895</v>
      </c>
      <c r="I80" s="192">
        <v>81.871798</v>
      </c>
      <c r="J80" s="192">
        <v>56.25876</v>
      </c>
      <c r="K80" s="104">
        <f>IF(I80&gt;0,100*J80/I80,0)</f>
        <v>68.71567667293688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/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/>
      <c r="I84" s="192"/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5">
        <v>642.5730000000001</v>
      </c>
      <c r="I87" s="196">
        <v>610.275798</v>
      </c>
      <c r="J87" s="196">
        <v>536.14876</v>
      </c>
      <c r="K87" s="117">
        <f>IF(I87&gt;0,100*J87/I87,0)</f>
        <v>87.85351832025297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70" zoomScaleNormal="70" zoomScaleSheetLayoutView="70" zoomScalePageLayoutView="0" workbookViewId="0" topLeftCell="A79">
      <selection activeCell="A89" sqref="A89:I89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315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>
        <v>0.004</v>
      </c>
      <c r="I17" s="192">
        <v>0.001</v>
      </c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>
        <v>0.091</v>
      </c>
      <c r="I19" s="190">
        <v>0.095</v>
      </c>
      <c r="J19" s="190">
        <v>0.095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>
        <v>0.091</v>
      </c>
      <c r="I22" s="192">
        <v>0.095</v>
      </c>
      <c r="J22" s="192">
        <v>0.095</v>
      </c>
      <c r="K22" s="104">
        <f>IF(I22&gt;0,100*J22/I22,0)</f>
        <v>100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>
        <v>3.421</v>
      </c>
      <c r="I24" s="192">
        <v>3.409</v>
      </c>
      <c r="J24" s="192">
        <v>2.631</v>
      </c>
      <c r="K24" s="104">
        <f>IF(I24&gt;0,100*J24/I24,0)</f>
        <v>77.17805808154884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>
        <v>4.137</v>
      </c>
      <c r="I26" s="192">
        <v>3.85</v>
      </c>
      <c r="J26" s="192">
        <v>3.6</v>
      </c>
      <c r="K26" s="104">
        <f>IF(I26&gt;0,100*J26/I26,0)</f>
        <v>93.5064935064935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>
        <v>7.589</v>
      </c>
      <c r="I28" s="190">
        <v>8.895</v>
      </c>
      <c r="J28" s="190">
        <v>5.029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>
        <v>15.033</v>
      </c>
      <c r="I29" s="190">
        <v>10.429</v>
      </c>
      <c r="J29" s="190">
        <v>9.043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>
        <v>21.312</v>
      </c>
      <c r="I30" s="190">
        <v>21.163</v>
      </c>
      <c r="J30" s="190">
        <v>21.163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>
        <v>43.934</v>
      </c>
      <c r="I31" s="192">
        <v>40.486999999999995</v>
      </c>
      <c r="J31" s="192">
        <v>35.235</v>
      </c>
      <c r="K31" s="104">
        <f>IF(I31&gt;0,100*J31/I31,0)</f>
        <v>87.02793489268161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>
        <v>0.506</v>
      </c>
      <c r="I33" s="190">
        <v>0.4</v>
      </c>
      <c r="J33" s="190">
        <v>0.356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>
        <v>0.016</v>
      </c>
      <c r="I34" s="190">
        <v>0.025</v>
      </c>
      <c r="J34" s="190">
        <v>0.005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>
        <v>8.417</v>
      </c>
      <c r="I35" s="190">
        <v>7.2</v>
      </c>
      <c r="J35" s="190">
        <v>6.5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>
        <v>8.488</v>
      </c>
      <c r="I36" s="190">
        <v>7.51</v>
      </c>
      <c r="J36" s="190">
        <v>8.47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>
        <v>17.427</v>
      </c>
      <c r="I37" s="192">
        <v>15.135</v>
      </c>
      <c r="J37" s="192">
        <v>15.331</v>
      </c>
      <c r="K37" s="104">
        <f>IF(I37&gt;0,100*J37/I37,0)</f>
        <v>101.29501156260324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>
        <v>6.691</v>
      </c>
      <c r="I39" s="192">
        <v>6.9</v>
      </c>
      <c r="J39" s="192">
        <v>8</v>
      </c>
      <c r="K39" s="104">
        <f>IF(I39&gt;0,100*J39/I39,0)</f>
        <v>115.94202898550724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>
        <v>0.011</v>
      </c>
      <c r="I41" s="190">
        <v>0.014</v>
      </c>
      <c r="J41" s="190">
        <v>0.01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>
        <v>0.125</v>
      </c>
      <c r="I42" s="190">
        <v>0.075</v>
      </c>
      <c r="J42" s="190">
        <v>0.05</v>
      </c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>
        <v>0.018</v>
      </c>
      <c r="I43" s="190">
        <v>0.018</v>
      </c>
      <c r="J43" s="190">
        <v>0.018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>
        <v>0.012</v>
      </c>
      <c r="I44" s="190">
        <v>0.057</v>
      </c>
      <c r="J44" s="190">
        <v>0.032</v>
      </c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>
        <v>0.39</v>
      </c>
      <c r="I45" s="190">
        <v>0.4</v>
      </c>
      <c r="J45" s="190">
        <v>0.028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>
        <v>0.04</v>
      </c>
      <c r="I46" s="190">
        <v>0.05</v>
      </c>
      <c r="J46" s="190">
        <v>0.052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>
        <v>0.185</v>
      </c>
      <c r="I47" s="190">
        <v>0.205</v>
      </c>
      <c r="J47" s="190">
        <v>0.22</v>
      </c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>
        <v>0.05</v>
      </c>
      <c r="I48" s="190">
        <v>0.072</v>
      </c>
      <c r="J48" s="190">
        <v>0.024</v>
      </c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>
        <v>0.08</v>
      </c>
      <c r="I49" s="190">
        <v>0.08</v>
      </c>
      <c r="J49" s="190">
        <v>0.09</v>
      </c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>
        <v>0.9110000000000001</v>
      </c>
      <c r="I50" s="192">
        <v>0.971</v>
      </c>
      <c r="J50" s="192">
        <v>0.524</v>
      </c>
      <c r="K50" s="104">
        <f>IF(I50&gt;0,100*J50/I50,0)</f>
        <v>53.96498455200825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>
        <v>0.518</v>
      </c>
      <c r="I52" s="192">
        <v>0.518</v>
      </c>
      <c r="J52" s="192">
        <v>0.518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>
        <v>11.278</v>
      </c>
      <c r="I54" s="190">
        <v>13.89</v>
      </c>
      <c r="J54" s="190">
        <v>10.8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>
        <v>2.862</v>
      </c>
      <c r="I55" s="190">
        <v>6.45</v>
      </c>
      <c r="J55" s="190">
        <v>9.8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>
        <v>6.346</v>
      </c>
      <c r="I56" s="190">
        <v>7.325</v>
      </c>
      <c r="J56" s="190">
        <v>4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>
        <v>0.13</v>
      </c>
      <c r="I57" s="190">
        <v>0.11</v>
      </c>
      <c r="J57" s="190">
        <v>0.13319999999999999</v>
      </c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>
        <v>8.593</v>
      </c>
      <c r="I58" s="190">
        <v>5.539</v>
      </c>
      <c r="J58" s="190">
        <v>3.823</v>
      </c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>
        <v>29.209</v>
      </c>
      <c r="I59" s="192">
        <v>33.314</v>
      </c>
      <c r="J59" s="192">
        <v>28.5562</v>
      </c>
      <c r="K59" s="104">
        <f>IF(I59&gt;0,100*J59/I59,0)</f>
        <v>85.71831662364171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>
        <v>10.517</v>
      </c>
      <c r="I61" s="190">
        <v>14.3</v>
      </c>
      <c r="J61" s="190">
        <v>12.2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>
        <v>6.251</v>
      </c>
      <c r="I62" s="190">
        <v>9.75</v>
      </c>
      <c r="J62" s="190">
        <v>7.467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>
        <v>8.5</v>
      </c>
      <c r="I63" s="190">
        <v>11.9</v>
      </c>
      <c r="J63" s="190">
        <v>8.2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>
        <v>25.268</v>
      </c>
      <c r="I64" s="192">
        <v>35.95</v>
      </c>
      <c r="J64" s="192">
        <v>27.866999999999997</v>
      </c>
      <c r="K64" s="104">
        <f>IF(I64&gt;0,100*J64/I64,0)</f>
        <v>77.51599443671765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>
        <v>14.899</v>
      </c>
      <c r="I66" s="192">
        <v>21.487</v>
      </c>
      <c r="J66" s="192">
        <v>21.552</v>
      </c>
      <c r="K66" s="104">
        <f>IF(I66&gt;0,100*J66/I66,0)</f>
        <v>100.3025084935077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>
        <v>2.15</v>
      </c>
      <c r="I68" s="190">
        <v>2.7</v>
      </c>
      <c r="J68" s="190">
        <v>2.2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>
        <v>0.317</v>
      </c>
      <c r="I69" s="190">
        <v>0.35</v>
      </c>
      <c r="J69" s="190">
        <v>0.3</v>
      </c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>
        <v>2.467</v>
      </c>
      <c r="I70" s="192">
        <v>3.0500000000000003</v>
      </c>
      <c r="J70" s="192">
        <v>2.5</v>
      </c>
      <c r="K70" s="104">
        <f>IF(I70&gt;0,100*J70/I70,0)</f>
        <v>81.96721311475409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>
        <v>6.296</v>
      </c>
      <c r="I72" s="190">
        <v>17.411</v>
      </c>
      <c r="J72" s="190">
        <v>13.713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>
        <v>0.143</v>
      </c>
      <c r="I73" s="190">
        <v>0.211</v>
      </c>
      <c r="J73" s="190">
        <v>0.3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>
        <v>0.672</v>
      </c>
      <c r="I74" s="190">
        <v>1.112</v>
      </c>
      <c r="J74" s="190">
        <v>0.688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>
        <v>30.138</v>
      </c>
      <c r="I75" s="190">
        <v>26.385465</v>
      </c>
      <c r="J75" s="190">
        <v>22.217100583776197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>
        <v>0.216</v>
      </c>
      <c r="I76" s="190">
        <v>0.171</v>
      </c>
      <c r="J76" s="190">
        <v>0.23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>
        <v>1.5</v>
      </c>
      <c r="I77" s="190">
        <v>1.2</v>
      </c>
      <c r="J77" s="190">
        <v>2.5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>
        <v>3.957</v>
      </c>
      <c r="I78" s="190">
        <v>3.762</v>
      </c>
      <c r="J78" s="190">
        <v>2.66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0">
        <v>3.553</v>
      </c>
      <c r="I79" s="190">
        <v>3.5</v>
      </c>
      <c r="J79" s="190">
        <v>2.589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1">
        <v>46.475</v>
      </c>
      <c r="I80" s="192">
        <v>53.75246500000001</v>
      </c>
      <c r="J80" s="192">
        <v>44.897100583776194</v>
      </c>
      <c r="K80" s="104">
        <f>IF(I80&gt;0,100*J80/I80,0)</f>
        <v>83.52565893262046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>
        <v>0.174</v>
      </c>
      <c r="I82" s="190">
        <v>0.174</v>
      </c>
      <c r="J82" s="190">
        <v>0.175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>
        <v>0.073</v>
      </c>
      <c r="I83" s="190">
        <v>0.073</v>
      </c>
      <c r="J83" s="190">
        <v>0.073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>
        <v>0.247</v>
      </c>
      <c r="I84" s="192">
        <v>0.247</v>
      </c>
      <c r="J84" s="192">
        <v>0.248</v>
      </c>
      <c r="K84" s="104">
        <f>IF(I84&gt;0,100*J84/I84,0)</f>
        <v>100.40485829959515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5">
        <v>195.699</v>
      </c>
      <c r="I87" s="196">
        <v>219.16646500000002</v>
      </c>
      <c r="J87" s="196">
        <v>191.55430058377618</v>
      </c>
      <c r="K87" s="117">
        <f>IF(I87&gt;0,100*J87/I87,0)</f>
        <v>87.4012822097469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89" spans="1:9" ht="11.25" customHeight="1">
      <c r="A89" s="273" t="s">
        <v>316</v>
      </c>
      <c r="B89" s="273"/>
      <c r="C89" s="273"/>
      <c r="D89" s="273"/>
      <c r="E89" s="274"/>
      <c r="F89" s="274"/>
      <c r="G89" s="274"/>
      <c r="H89" s="274"/>
      <c r="I89" s="274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5">
    <mergeCell ref="A1:K1"/>
    <mergeCell ref="J2:K2"/>
    <mergeCell ref="C4:F4"/>
    <mergeCell ref="H4:K4"/>
    <mergeCell ref="A89:I89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70" zoomScaleNormal="70" zoomScaleSheetLayoutView="70" zoomScalePageLayoutView="0" workbookViewId="0" topLeftCell="A1">
      <selection activeCell="K10" sqref="K10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317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>
        <v>0.06</v>
      </c>
      <c r="I15" s="192">
        <v>0.06</v>
      </c>
      <c r="J15" s="192">
        <v>0.04</v>
      </c>
      <c r="K15" s="104">
        <f>IF(I15&gt;0,100*J15/I15,0)</f>
        <v>66.66666666666667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>
        <v>0.002</v>
      </c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>
        <v>0.092</v>
      </c>
      <c r="I19" s="190">
        <v>0.077</v>
      </c>
      <c r="J19" s="190">
        <v>0.096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>
        <v>0.11</v>
      </c>
      <c r="I20" s="190">
        <v>0.095</v>
      </c>
      <c r="J20" s="190">
        <v>0.111</v>
      </c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>
        <v>0.168</v>
      </c>
      <c r="I21" s="190">
        <v>0.168</v>
      </c>
      <c r="J21" s="190">
        <v>0.171</v>
      </c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>
        <v>0.37</v>
      </c>
      <c r="I22" s="192">
        <v>0.33999999999999997</v>
      </c>
      <c r="J22" s="192">
        <v>0.378</v>
      </c>
      <c r="K22" s="104">
        <f>IF(I22&gt;0,100*J22/I22,0)</f>
        <v>111.17647058823529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>
        <v>0.012</v>
      </c>
      <c r="I24" s="192">
        <v>0.01</v>
      </c>
      <c r="J24" s="192">
        <v>0.012</v>
      </c>
      <c r="K24" s="104">
        <f>IF(I24&gt;0,100*J24/I24,0)</f>
        <v>120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>
        <v>0.003</v>
      </c>
      <c r="I26" s="192">
        <v>0.003</v>
      </c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>
        <v>0.003</v>
      </c>
      <c r="I28" s="190">
        <v>0.002</v>
      </c>
      <c r="J28" s="190">
        <v>0.005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>
        <v>0.033</v>
      </c>
      <c r="I29" s="190">
        <v>0.02</v>
      </c>
      <c r="J29" s="190">
        <v>0.012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/>
      <c r="I30" s="190">
        <v>0.071</v>
      </c>
      <c r="J30" s="190">
        <v>0.071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>
        <v>0.036000000000000004</v>
      </c>
      <c r="I31" s="192">
        <v>0.093</v>
      </c>
      <c r="J31" s="192">
        <v>0.088</v>
      </c>
      <c r="K31" s="104">
        <f>IF(I31&gt;0,100*J31/I31,0)</f>
        <v>94.62365591397848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>
        <v>0.057</v>
      </c>
      <c r="I33" s="190">
        <v>0.05</v>
      </c>
      <c r="J33" s="190">
        <v>0.046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>
        <v>1.079</v>
      </c>
      <c r="I34" s="190">
        <v>0.1</v>
      </c>
      <c r="J34" s="190">
        <v>0.8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>
        <v>0.009</v>
      </c>
      <c r="I35" s="190">
        <v>0.006</v>
      </c>
      <c r="J35" s="190">
        <v>0.006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>
        <v>11.504</v>
      </c>
      <c r="I36" s="190">
        <v>12.232</v>
      </c>
      <c r="J36" s="190">
        <v>10.5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>
        <v>12.649</v>
      </c>
      <c r="I37" s="192">
        <v>12.388</v>
      </c>
      <c r="J37" s="192">
        <v>11.352</v>
      </c>
      <c r="K37" s="104">
        <f>IF(I37&gt;0,100*J37/I37,0)</f>
        <v>91.63706813044882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/>
      <c r="I39" s="192"/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>
        <v>0.001</v>
      </c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>
        <v>0.004</v>
      </c>
      <c r="I43" s="190">
        <v>0.004</v>
      </c>
      <c r="J43" s="190">
        <v>0.004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>
        <v>0.005</v>
      </c>
      <c r="I50" s="192">
        <v>0.004</v>
      </c>
      <c r="J50" s="192">
        <v>0.004</v>
      </c>
      <c r="K50" s="104">
        <f>IF(I50&gt;0,100*J50/I50,0)</f>
        <v>100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/>
      <c r="I54" s="190"/>
      <c r="J54" s="190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>
        <v>0.001</v>
      </c>
      <c r="J56" s="190"/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/>
      <c r="I58" s="190"/>
      <c r="J58" s="190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/>
      <c r="I59" s="192">
        <v>0.001</v>
      </c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>
        <v>0.001</v>
      </c>
      <c r="I61" s="190"/>
      <c r="J61" s="190"/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>
        <v>0.36</v>
      </c>
      <c r="I62" s="190">
        <v>0.65</v>
      </c>
      <c r="J62" s="190">
        <v>0.309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>
        <v>0.004</v>
      </c>
      <c r="I63" s="190">
        <v>0.004</v>
      </c>
      <c r="J63" s="190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>
        <v>0.365</v>
      </c>
      <c r="I64" s="192">
        <v>0.654</v>
      </c>
      <c r="J64" s="192">
        <v>0.309</v>
      </c>
      <c r="K64" s="104">
        <f>IF(I64&gt;0,100*J64/I64,0)</f>
        <v>47.24770642201835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>
        <v>0.009</v>
      </c>
      <c r="I66" s="192">
        <v>0.007</v>
      </c>
      <c r="J66" s="192">
        <v>0.007</v>
      </c>
      <c r="K66" s="104">
        <f>IF(I66&gt;0,100*J66/I66,0)</f>
        <v>100.00000000000001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/>
      <c r="I72" s="190"/>
      <c r="J72" s="190"/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/>
      <c r="I73" s="190"/>
      <c r="J73" s="190"/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/>
      <c r="I74" s="190"/>
      <c r="J74" s="190"/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>
        <v>0.033</v>
      </c>
      <c r="I75" s="190">
        <v>0.033</v>
      </c>
      <c r="J75" s="190">
        <v>0.033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/>
      <c r="I76" s="190"/>
      <c r="J76" s="190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>
        <v>0.001</v>
      </c>
      <c r="I77" s="190"/>
      <c r="J77" s="190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/>
      <c r="I78" s="190"/>
      <c r="J78" s="190"/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0"/>
      <c r="I79" s="190"/>
      <c r="J79" s="190"/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1">
        <v>0.034</v>
      </c>
      <c r="I80" s="192">
        <v>0.033</v>
      </c>
      <c r="J80" s="192">
        <v>0.033</v>
      </c>
      <c r="K80" s="104">
        <f>IF(I80&gt;0,100*J80/I80,0)</f>
        <v>100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/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>
        <v>0.001</v>
      </c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>
        <v>0.001</v>
      </c>
      <c r="I84" s="192"/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5">
        <v>13.544</v>
      </c>
      <c r="I87" s="196">
        <v>13.594999999999999</v>
      </c>
      <c r="J87" s="196">
        <v>12.222999999999999</v>
      </c>
      <c r="K87" s="117">
        <f>IF(I87&gt;0,100*J87/I87,0)</f>
        <v>89.90805443177639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89" spans="1:9" ht="11.25" customHeight="1">
      <c r="A89" s="273" t="s">
        <v>316</v>
      </c>
      <c r="B89" s="273"/>
      <c r="C89" s="273"/>
      <c r="D89" s="273"/>
      <c r="E89" s="274"/>
      <c r="F89" s="274"/>
      <c r="G89" s="274"/>
      <c r="H89" s="274"/>
      <c r="I89" s="274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5">
    <mergeCell ref="A1:K1"/>
    <mergeCell ref="J2:K2"/>
    <mergeCell ref="C4:F4"/>
    <mergeCell ref="H4:K4"/>
    <mergeCell ref="A89:I89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70" zoomScaleNormal="70" zoomScaleSheetLayoutView="70" zoomScalePageLayoutView="0" workbookViewId="0" topLeftCell="A49">
      <selection activeCell="K74" sqref="K74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110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/>
      <c r="I24" s="192"/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>
        <v>0.062</v>
      </c>
      <c r="I26" s="192">
        <v>0.062</v>
      </c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>
        <v>0.026</v>
      </c>
      <c r="I28" s="190">
        <v>0.036</v>
      </c>
      <c r="J28" s="190">
        <v>0.121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>
        <v>0.042</v>
      </c>
      <c r="I29" s="190">
        <v>0.002</v>
      </c>
      <c r="J29" s="190">
        <v>0.002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>
        <v>1.249</v>
      </c>
      <c r="I30" s="190">
        <v>0.791</v>
      </c>
      <c r="J30" s="190">
        <v>0.791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>
        <v>1.3170000000000002</v>
      </c>
      <c r="I31" s="192">
        <v>0.8290000000000001</v>
      </c>
      <c r="J31" s="192">
        <v>0.914</v>
      </c>
      <c r="K31" s="104">
        <f>IF(I31&gt;0,100*J31/I31,0)</f>
        <v>110.25331724969843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/>
      <c r="I33" s="190"/>
      <c r="J33" s="190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>
        <v>0.005</v>
      </c>
      <c r="I34" s="190">
        <v>0.025</v>
      </c>
      <c r="J34" s="190">
        <v>0.005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>
        <v>0.132</v>
      </c>
      <c r="I35" s="190">
        <v>0.132</v>
      </c>
      <c r="J35" s="190">
        <v>0.079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>
        <v>0.037</v>
      </c>
      <c r="I36" s="190">
        <v>0.037</v>
      </c>
      <c r="J36" s="190">
        <v>0.036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>
        <v>0.17400000000000002</v>
      </c>
      <c r="I37" s="192">
        <v>0.194</v>
      </c>
      <c r="J37" s="192">
        <v>0.12</v>
      </c>
      <c r="K37" s="104">
        <f>IF(I37&gt;0,100*J37/I37,0)</f>
        <v>61.855670103092784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>
        <v>0.629</v>
      </c>
      <c r="I39" s="192">
        <v>0.6</v>
      </c>
      <c r="J39" s="192">
        <v>0.23</v>
      </c>
      <c r="K39" s="104">
        <f>IF(I39&gt;0,100*J39/I39,0)</f>
        <v>38.333333333333336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>
        <v>0.005</v>
      </c>
      <c r="I41" s="190">
        <v>0.005</v>
      </c>
      <c r="J41" s="190">
        <v>0.01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>
        <v>0.02</v>
      </c>
      <c r="J45" s="190">
        <v>0.015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>
        <v>0.004</v>
      </c>
      <c r="I48" s="190">
        <v>0.004</v>
      </c>
      <c r="J48" s="190">
        <v>0.02</v>
      </c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>
        <v>0.009000000000000001</v>
      </c>
      <c r="I50" s="192">
        <v>0.029</v>
      </c>
      <c r="J50" s="192">
        <v>0.045</v>
      </c>
      <c r="K50" s="104">
        <f>IF(I50&gt;0,100*J50/I50,0)</f>
        <v>155.17241379310343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>
        <v>0.037</v>
      </c>
      <c r="I52" s="192">
        <v>0.037</v>
      </c>
      <c r="J52" s="192">
        <v>0.037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>
        <v>0.22</v>
      </c>
      <c r="I54" s="190">
        <v>0.21</v>
      </c>
      <c r="J54" s="190">
        <v>0.33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>
        <v>0.198</v>
      </c>
      <c r="I56" s="190">
        <v>0.226</v>
      </c>
      <c r="J56" s="190">
        <v>0.24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>
        <v>0.525</v>
      </c>
      <c r="I58" s="190">
        <v>0.526</v>
      </c>
      <c r="J58" s="190">
        <v>0.515</v>
      </c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>
        <v>0.9430000000000001</v>
      </c>
      <c r="I59" s="192">
        <v>0.962</v>
      </c>
      <c r="J59" s="192">
        <v>1.085</v>
      </c>
      <c r="K59" s="104">
        <f>IF(I59&gt;0,100*J59/I59,0)</f>
        <v>112.78586278586279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>
        <v>82.581</v>
      </c>
      <c r="I61" s="190">
        <v>90</v>
      </c>
      <c r="J61" s="190">
        <v>106.92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>
        <v>0.227</v>
      </c>
      <c r="I62" s="190">
        <v>0.25</v>
      </c>
      <c r="J62" s="190">
        <v>0.251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>
        <v>1.33</v>
      </c>
      <c r="I63" s="190">
        <v>1.7</v>
      </c>
      <c r="J63" s="190">
        <v>0.16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>
        <v>84.138</v>
      </c>
      <c r="I64" s="192">
        <v>91.95</v>
      </c>
      <c r="J64" s="192">
        <v>107.331</v>
      </c>
      <c r="K64" s="104">
        <f>IF(I64&gt;0,100*J64/I64,0)</f>
        <v>116.72756933115824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>
        <v>127.629</v>
      </c>
      <c r="I66" s="192">
        <v>168.111</v>
      </c>
      <c r="J66" s="192">
        <v>169</v>
      </c>
      <c r="K66" s="104">
        <f>IF(I66&gt;0,100*J66/I66,0)</f>
        <v>100.52881726954216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>
        <v>1.896</v>
      </c>
      <c r="I68" s="190">
        <v>1.6</v>
      </c>
      <c r="J68" s="190">
        <v>1.8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>
        <v>1.896</v>
      </c>
      <c r="I70" s="192">
        <v>1.6</v>
      </c>
      <c r="J70" s="192">
        <v>1.8</v>
      </c>
      <c r="K70" s="104">
        <f>IF(I70&gt;0,100*J70/I70,0)</f>
        <v>112.5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>
        <v>1.496</v>
      </c>
      <c r="I72" s="190">
        <v>1.789</v>
      </c>
      <c r="J72" s="190">
        <v>1.745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>
        <v>1.945</v>
      </c>
      <c r="I73" s="190">
        <v>2.1</v>
      </c>
      <c r="J73" s="190">
        <v>1.65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>
        <v>0.013</v>
      </c>
      <c r="I74" s="190">
        <v>0.18</v>
      </c>
      <c r="J74" s="190">
        <v>0.065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>
        <v>0.6742</v>
      </c>
      <c r="I75" s="190">
        <v>0.63821</v>
      </c>
      <c r="J75" s="190">
        <v>0.63752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>
        <v>0.783</v>
      </c>
      <c r="I76" s="190">
        <v>1.073</v>
      </c>
      <c r="J76" s="190">
        <v>1.186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>
        <v>0.058</v>
      </c>
      <c r="I77" s="190"/>
      <c r="J77" s="190">
        <v>0.076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>
        <v>1.11</v>
      </c>
      <c r="I78" s="190">
        <v>0.8</v>
      </c>
      <c r="J78" s="190">
        <v>0.8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0">
        <v>9.58</v>
      </c>
      <c r="I79" s="190">
        <v>9</v>
      </c>
      <c r="J79" s="190">
        <v>13.025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1">
        <v>15.6592</v>
      </c>
      <c r="I80" s="192">
        <v>15.580210000000001</v>
      </c>
      <c r="J80" s="192">
        <v>19.18452</v>
      </c>
      <c r="K80" s="104">
        <f>IF(I80&gt;0,100*J80/I80,0)</f>
        <v>123.13389870868235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>
        <v>0.316</v>
      </c>
      <c r="I82" s="190">
        <v>0.316</v>
      </c>
      <c r="J82" s="190">
        <v>0.316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>
        <v>0.156</v>
      </c>
      <c r="I83" s="190">
        <v>0.156</v>
      </c>
      <c r="J83" s="190">
        <v>0.106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>
        <v>0.472</v>
      </c>
      <c r="I84" s="192">
        <v>0.472</v>
      </c>
      <c r="J84" s="192">
        <v>0.422</v>
      </c>
      <c r="K84" s="104">
        <f>IF(I84&gt;0,100*J84/I84,0)</f>
        <v>89.40677966101694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5">
        <v>232.9652</v>
      </c>
      <c r="I87" s="196">
        <v>280.42621</v>
      </c>
      <c r="J87" s="196">
        <v>300.16852000000006</v>
      </c>
      <c r="K87" s="117">
        <f>IF(I87&gt;0,100*J87/I87,0)</f>
        <v>107.0401086974003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70" zoomScaleNormal="70" zoomScaleSheetLayoutView="70" zoomScalePageLayoutView="0" workbookViewId="0" topLeftCell="A49">
      <selection activeCell="C7" sqref="C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111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>
        <v>10.157620426727973</v>
      </c>
      <c r="I9" s="190">
        <v>14.221</v>
      </c>
      <c r="J9" s="190">
        <v>11.377</v>
      </c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>
        <v>8.330201558621626</v>
      </c>
      <c r="I10" s="190">
        <v>12.46857850158489</v>
      </c>
      <c r="J10" s="190">
        <v>9.975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>
        <v>53.566768922153734</v>
      </c>
      <c r="I11" s="190">
        <v>60.28203060761975</v>
      </c>
      <c r="J11" s="190">
        <v>49.431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>
        <v>41.5770496297344</v>
      </c>
      <c r="I12" s="190">
        <v>54.15877792445225</v>
      </c>
      <c r="J12" s="190">
        <v>51.978</v>
      </c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>
        <v>113.63164053723773</v>
      </c>
      <c r="I13" s="192">
        <v>141.13038703365692</v>
      </c>
      <c r="J13" s="192">
        <v>122.761</v>
      </c>
      <c r="K13" s="104">
        <f>IF(I13&gt;0,100*J13/I13,0)</f>
        <v>86.98410213437865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>
        <v>0.555</v>
      </c>
      <c r="I15" s="192">
        <v>0.267</v>
      </c>
      <c r="J15" s="192">
        <v>0.265</v>
      </c>
      <c r="K15" s="104">
        <f>IF(I15&gt;0,100*J15/I15,0)</f>
        <v>99.25093632958801</v>
      </c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>
        <v>0.722</v>
      </c>
      <c r="I17" s="192">
        <v>0.528</v>
      </c>
      <c r="J17" s="192">
        <v>0.495</v>
      </c>
      <c r="K17" s="104">
        <f>IF(I17&gt;0,100*J17/I17,0)</f>
        <v>93.75</v>
      </c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>
        <v>104.497</v>
      </c>
      <c r="I19" s="190">
        <v>98.034</v>
      </c>
      <c r="J19" s="190">
        <v>93.317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>
        <v>3.515</v>
      </c>
      <c r="I20" s="190">
        <v>3.729</v>
      </c>
      <c r="J20" s="190">
        <v>4.176</v>
      </c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>
        <v>2.323</v>
      </c>
      <c r="I21" s="190">
        <v>2.681</v>
      </c>
      <c r="J21" s="190">
        <v>2.869</v>
      </c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>
        <v>110.335</v>
      </c>
      <c r="I22" s="192">
        <v>104.444</v>
      </c>
      <c r="J22" s="192">
        <v>100.362</v>
      </c>
      <c r="K22" s="104">
        <f>IF(I22&gt;0,100*J22/I22,0)</f>
        <v>96.09168549653401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>
        <v>121.934</v>
      </c>
      <c r="I24" s="192">
        <v>131.786</v>
      </c>
      <c r="J24" s="192">
        <v>121.243</v>
      </c>
      <c r="K24" s="104">
        <f>IF(I24&gt;0,100*J24/I24,0)</f>
        <v>91.99990894328684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>
        <v>288.345</v>
      </c>
      <c r="I26" s="192">
        <v>309.832</v>
      </c>
      <c r="J26" s="192">
        <v>325</v>
      </c>
      <c r="K26" s="104">
        <f>IF(I26&gt;0,100*J26/I26,0)</f>
        <v>104.89555630147952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>
        <v>19.555</v>
      </c>
      <c r="I28" s="190">
        <v>19.349</v>
      </c>
      <c r="J28" s="190">
        <v>20.163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>
        <v>5.983</v>
      </c>
      <c r="I29" s="190">
        <v>4.622</v>
      </c>
      <c r="J29" s="190">
        <v>4.513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>
        <v>121.418</v>
      </c>
      <c r="I30" s="190">
        <v>163.409</v>
      </c>
      <c r="J30" s="190">
        <v>130.727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>
        <v>146.95600000000002</v>
      </c>
      <c r="I31" s="192">
        <v>187.38</v>
      </c>
      <c r="J31" s="192">
        <v>155.40300000000002</v>
      </c>
      <c r="K31" s="104">
        <f>IF(I31&gt;0,100*J31/I31,0)</f>
        <v>82.93467819404421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>
        <v>208.516</v>
      </c>
      <c r="I33" s="190">
        <v>199.897</v>
      </c>
      <c r="J33" s="190">
        <v>189.902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>
        <v>8.995</v>
      </c>
      <c r="I34" s="190">
        <v>7.788</v>
      </c>
      <c r="J34" s="190">
        <v>7.5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>
        <v>37.376</v>
      </c>
      <c r="I35" s="190">
        <v>36.838</v>
      </c>
      <c r="J35" s="190">
        <v>41.627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>
        <v>196.959</v>
      </c>
      <c r="I36" s="190">
        <v>196.916</v>
      </c>
      <c r="J36" s="190">
        <v>189.945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>
        <v>451.846</v>
      </c>
      <c r="I37" s="192">
        <v>441.43899999999996</v>
      </c>
      <c r="J37" s="192">
        <v>428.974</v>
      </c>
      <c r="K37" s="104">
        <f>IF(I37&gt;0,100*J37/I37,0)</f>
        <v>97.17628030146862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>
        <v>7.874</v>
      </c>
      <c r="I39" s="192">
        <v>8.66</v>
      </c>
      <c r="J39" s="192">
        <v>9.526</v>
      </c>
      <c r="K39" s="104">
        <f>IF(I39&gt;0,100*J39/I39,0)</f>
        <v>110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>
        <v>5.81</v>
      </c>
      <c r="I41" s="190">
        <v>5.304</v>
      </c>
      <c r="J41" s="190">
        <v>4.8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>
        <v>88.17</v>
      </c>
      <c r="I42" s="190">
        <v>56.679</v>
      </c>
      <c r="J42" s="190">
        <v>82.468</v>
      </c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>
        <v>23.382</v>
      </c>
      <c r="I43" s="190">
        <v>25.023</v>
      </c>
      <c r="J43" s="190">
        <v>27.084</v>
      </c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>
        <v>1.808</v>
      </c>
      <c r="I44" s="190">
        <v>1.54</v>
      </c>
      <c r="J44" s="190">
        <v>2.136</v>
      </c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>
        <v>1.73</v>
      </c>
      <c r="I45" s="190">
        <v>1.6</v>
      </c>
      <c r="J45" s="190">
        <v>1.466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>
        <v>10.705</v>
      </c>
      <c r="I46" s="190">
        <v>10.224</v>
      </c>
      <c r="J46" s="190">
        <v>12.42</v>
      </c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>
        <v>4.934</v>
      </c>
      <c r="I47" s="190">
        <v>3.56</v>
      </c>
      <c r="J47" s="190">
        <v>5.421</v>
      </c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>
        <v>144.306</v>
      </c>
      <c r="I48" s="190">
        <v>129.95</v>
      </c>
      <c r="J48" s="190">
        <v>180.63</v>
      </c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>
        <v>49.8</v>
      </c>
      <c r="I49" s="190">
        <v>42.4</v>
      </c>
      <c r="J49" s="190">
        <v>60</v>
      </c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>
        <v>330.64500000000004</v>
      </c>
      <c r="I50" s="192">
        <v>276.28</v>
      </c>
      <c r="J50" s="192">
        <v>376.42499999999995</v>
      </c>
      <c r="K50" s="104">
        <f>IF(I50&gt;0,100*J50/I50,0)</f>
        <v>136.24764731431878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>
        <v>18.041</v>
      </c>
      <c r="I52" s="192">
        <v>16.538</v>
      </c>
      <c r="J52" s="192">
        <v>17.365</v>
      </c>
      <c r="K52" s="104">
        <f>IF(I52&gt;0,100*J52/I52,0)</f>
        <v>105.00060466803723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>
        <v>482.732</v>
      </c>
      <c r="I54" s="190">
        <v>457.147</v>
      </c>
      <c r="J54" s="190">
        <v>490.065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>
        <v>1646.384</v>
      </c>
      <c r="I55" s="190">
        <v>1469.035</v>
      </c>
      <c r="J55" s="190">
        <v>1500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>
        <v>437.7</v>
      </c>
      <c r="I56" s="190">
        <v>430</v>
      </c>
      <c r="J56" s="190">
        <v>408.5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>
        <v>8.588</v>
      </c>
      <c r="I57" s="190">
        <v>2.932</v>
      </c>
      <c r="J57" s="190">
        <v>11.912</v>
      </c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>
        <v>741.792</v>
      </c>
      <c r="I58" s="190">
        <v>681.16</v>
      </c>
      <c r="J58" s="190">
        <v>653.2002</v>
      </c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>
        <v>3317.196</v>
      </c>
      <c r="I59" s="192">
        <v>3040.2739999999994</v>
      </c>
      <c r="J59" s="192">
        <v>3063.6772</v>
      </c>
      <c r="K59" s="104">
        <f>IF(I59&gt;0,100*J59/I59,0)</f>
        <v>100.7697727244321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>
        <v>30</v>
      </c>
      <c r="I61" s="190">
        <v>32.364</v>
      </c>
      <c r="J61" s="190">
        <v>33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>
        <v>1.316</v>
      </c>
      <c r="I62" s="190">
        <v>1.527</v>
      </c>
      <c r="J62" s="190">
        <v>1.461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>
        <v>149.671</v>
      </c>
      <c r="I63" s="190">
        <v>209.354</v>
      </c>
      <c r="J63" s="190">
        <v>221.2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>
        <v>180.987</v>
      </c>
      <c r="I64" s="192">
        <v>243.245</v>
      </c>
      <c r="J64" s="192">
        <v>255.661</v>
      </c>
      <c r="K64" s="104">
        <f>IF(I64&gt;0,100*J64/I64,0)</f>
        <v>105.10431869103166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>
        <v>50.305</v>
      </c>
      <c r="I66" s="192">
        <v>68.702</v>
      </c>
      <c r="J66" s="192">
        <v>58.604</v>
      </c>
      <c r="K66" s="104">
        <f>IF(I66&gt;0,100*J66/I66,0)</f>
        <v>85.3017379406713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>
        <v>573.74</v>
      </c>
      <c r="I68" s="190">
        <v>543.45</v>
      </c>
      <c r="J68" s="190">
        <v>480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>
        <v>6.575</v>
      </c>
      <c r="I69" s="190">
        <v>5.75</v>
      </c>
      <c r="J69" s="190">
        <v>5.5</v>
      </c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>
        <v>580.315</v>
      </c>
      <c r="I70" s="192">
        <v>549.2</v>
      </c>
      <c r="J70" s="192">
        <v>485.5</v>
      </c>
      <c r="K70" s="104">
        <f>IF(I70&gt;0,100*J70/I70,0)</f>
        <v>88.401310997815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>
        <v>1.412</v>
      </c>
      <c r="I72" s="190">
        <v>1.483</v>
      </c>
      <c r="J72" s="190">
        <v>1.406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>
        <v>70.156</v>
      </c>
      <c r="I73" s="190">
        <v>76.414</v>
      </c>
      <c r="J73" s="190">
        <v>64.1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>
        <v>54.5</v>
      </c>
      <c r="I74" s="190">
        <v>48</v>
      </c>
      <c r="J74" s="190">
        <v>44.11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>
        <v>7.452</v>
      </c>
      <c r="I75" s="190">
        <v>6.22023</v>
      </c>
      <c r="J75" s="190">
        <v>6.187544585919343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>
        <v>20.179</v>
      </c>
      <c r="I76" s="190">
        <v>37.8</v>
      </c>
      <c r="J76" s="190">
        <v>21.5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>
        <v>0.97</v>
      </c>
      <c r="I77" s="190">
        <v>0.574</v>
      </c>
      <c r="J77" s="190">
        <v>0.495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>
        <v>11.724</v>
      </c>
      <c r="I78" s="190">
        <v>5.986</v>
      </c>
      <c r="J78" s="190">
        <v>5.305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0">
        <v>6.39</v>
      </c>
      <c r="I79" s="190">
        <v>4.281867262515853</v>
      </c>
      <c r="J79" s="190">
        <v>4.109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1">
        <v>172.783</v>
      </c>
      <c r="I80" s="192">
        <v>180.75909726251587</v>
      </c>
      <c r="J80" s="192">
        <v>147.21254458591935</v>
      </c>
      <c r="K80" s="104">
        <f>IF(I80&gt;0,100*J80/I80,0)</f>
        <v>81.44129220346959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>
        <v>2.905</v>
      </c>
      <c r="I82" s="190">
        <v>3.618</v>
      </c>
      <c r="J82" s="190">
        <v>1.138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>
        <v>16.228</v>
      </c>
      <c r="I83" s="190">
        <v>16</v>
      </c>
      <c r="J83" s="190">
        <v>9.8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>
        <v>19.133000000000003</v>
      </c>
      <c r="I84" s="192">
        <v>19.618</v>
      </c>
      <c r="J84" s="192">
        <v>10.938</v>
      </c>
      <c r="K84" s="104">
        <f>IF(I84&gt;0,100*J84/I84,0)</f>
        <v>55.75491895198287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5">
        <v>5911.603640537239</v>
      </c>
      <c r="I87" s="196">
        <v>5720.082484296172</v>
      </c>
      <c r="J87" s="196">
        <v>5679.411744585919</v>
      </c>
      <c r="K87" s="117">
        <f>IF(I87&gt;0,100*J87/I87,0)</f>
        <v>99.28898333508461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70" zoomScaleNormal="70" zoomScaleSheetLayoutView="70" zoomScalePageLayoutView="0" workbookViewId="0" topLeftCell="A1">
      <selection activeCell="E10" sqref="E10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319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/>
      <c r="I24" s="192"/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/>
      <c r="I26" s="192"/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/>
      <c r="I29" s="190"/>
      <c r="J29" s="190"/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/>
      <c r="I30" s="190"/>
      <c r="J30" s="190"/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/>
      <c r="I31" s="192"/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/>
      <c r="I33" s="190"/>
      <c r="J33" s="190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/>
      <c r="I34" s="190"/>
      <c r="J34" s="190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>
        <v>0.001</v>
      </c>
      <c r="I35" s="190"/>
      <c r="J35" s="190">
        <v>0.001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/>
      <c r="I36" s="190"/>
      <c r="J36" s="190"/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>
        <v>0.001</v>
      </c>
      <c r="I37" s="192"/>
      <c r="J37" s="192">
        <v>0.001</v>
      </c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/>
      <c r="I39" s="192"/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/>
      <c r="I45" s="190"/>
      <c r="J45" s="190"/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/>
      <c r="I50" s="192"/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/>
      <c r="I52" s="192"/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/>
      <c r="I54" s="190"/>
      <c r="J54" s="190"/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/>
      <c r="I55" s="190"/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>
        <v>0.003</v>
      </c>
      <c r="J56" s="190">
        <v>0.003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/>
      <c r="I58" s="190"/>
      <c r="J58" s="190"/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/>
      <c r="I59" s="192">
        <v>0.003</v>
      </c>
      <c r="J59" s="192">
        <v>0.003</v>
      </c>
      <c r="K59" s="104">
        <f>IF(I59&gt;0,100*J59/I59,0)</f>
        <v>100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/>
      <c r="I61" s="190">
        <v>0.027</v>
      </c>
      <c r="J61" s="190">
        <v>0.027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/>
      <c r="I62" s="190"/>
      <c r="J62" s="190"/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/>
      <c r="I63" s="190"/>
      <c r="J63" s="190"/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/>
      <c r="I64" s="192">
        <v>0.027</v>
      </c>
      <c r="J64" s="192">
        <v>0.027</v>
      </c>
      <c r="K64" s="104">
        <f>IF(I64&gt;0,100*J64/I64,0)</f>
        <v>100.00000000000001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/>
      <c r="I66" s="192"/>
      <c r="J66" s="192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/>
      <c r="I72" s="190"/>
      <c r="J72" s="190"/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/>
      <c r="I73" s="190"/>
      <c r="J73" s="190"/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/>
      <c r="I74" s="190"/>
      <c r="J74" s="190"/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/>
      <c r="I75" s="190"/>
      <c r="J75" s="190"/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/>
      <c r="I76" s="190"/>
      <c r="J76" s="190"/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/>
      <c r="I77" s="190"/>
      <c r="J77" s="190"/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>
        <v>1.02</v>
      </c>
      <c r="I78" s="190">
        <v>1.267</v>
      </c>
      <c r="J78" s="190">
        <v>1.18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0"/>
      <c r="I79" s="190"/>
      <c r="J79" s="190"/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1">
        <v>1.02</v>
      </c>
      <c r="I80" s="192">
        <v>1.267</v>
      </c>
      <c r="J80" s="192">
        <v>1.18</v>
      </c>
      <c r="K80" s="104">
        <f>IF(I80&gt;0,100*J80/I80,0)</f>
        <v>93.13338595106552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/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/>
      <c r="I84" s="192"/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5">
        <v>1.021</v>
      </c>
      <c r="I87" s="196">
        <v>1.297</v>
      </c>
      <c r="J87" s="196">
        <v>1.2109999999999999</v>
      </c>
      <c r="K87" s="200">
        <f>IF(I87&gt;0,100*J87/I87,0)</f>
        <v>93.3693138010794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89" spans="1:4" ht="11.25" customHeight="1">
      <c r="A89" s="256" t="s">
        <v>318</v>
      </c>
      <c r="B89" s="256"/>
      <c r="C89" s="275"/>
      <c r="D89" s="275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5">
    <mergeCell ref="A1:K1"/>
    <mergeCell ref="J2:K2"/>
    <mergeCell ref="C4:F4"/>
    <mergeCell ref="H4:K4"/>
    <mergeCell ref="A89:D89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70" zoomScaleNormal="70" zoomScaleSheetLayoutView="70" zoomScalePageLayoutView="0" workbookViewId="0" topLeftCell="A49">
      <selection activeCell="I66" sqref="I66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112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>
        <v>0.0019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>
        <v>0.0019</v>
      </c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/>
      <c r="I24" s="192"/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>
        <v>0.06</v>
      </c>
      <c r="I26" s="192"/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/>
      <c r="I28" s="190"/>
      <c r="J28" s="190"/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>
        <v>2.4934</v>
      </c>
      <c r="I29" s="190">
        <v>4.0183</v>
      </c>
      <c r="J29" s="190">
        <v>0.401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>
        <v>0.706</v>
      </c>
      <c r="I30" s="190">
        <v>1.0211</v>
      </c>
      <c r="J30" s="190">
        <v>1.662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>
        <v>3.1994</v>
      </c>
      <c r="I31" s="192">
        <v>5.0394</v>
      </c>
      <c r="J31" s="192">
        <v>2.0629999999999997</v>
      </c>
      <c r="K31" s="104">
        <f>IF(I31&gt;0,100*J31/I31,0)</f>
        <v>40.93741318410922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/>
      <c r="I33" s="190"/>
      <c r="J33" s="190"/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/>
      <c r="I34" s="190"/>
      <c r="J34" s="190"/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>
        <v>0.0475</v>
      </c>
      <c r="I35" s="190">
        <v>0.0544</v>
      </c>
      <c r="J35" s="190">
        <v>0.06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>
        <v>0.8496</v>
      </c>
      <c r="I36" s="190">
        <v>0.7946</v>
      </c>
      <c r="J36" s="190">
        <v>0.6144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>
        <v>0.8971</v>
      </c>
      <c r="I37" s="192">
        <v>0.849</v>
      </c>
      <c r="J37" s="192">
        <v>0.6743999999999999</v>
      </c>
      <c r="K37" s="104">
        <f>IF(I37&gt;0,100*J37/I37,0)</f>
        <v>79.434628975265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>
        <v>0.0247</v>
      </c>
      <c r="I39" s="192">
        <v>0.0638</v>
      </c>
      <c r="J39" s="192">
        <v>0.03</v>
      </c>
      <c r="K39" s="104">
        <f>IF(I39&gt;0,100*J39/I39,0)</f>
        <v>47.02194357366771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/>
      <c r="I41" s="190"/>
      <c r="J41" s="190"/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>
        <v>0.1921</v>
      </c>
      <c r="I45" s="190">
        <v>0.2678</v>
      </c>
      <c r="J45" s="190">
        <v>0.36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/>
      <c r="I48" s="190"/>
      <c r="J48" s="190"/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/>
      <c r="I49" s="190"/>
      <c r="J49" s="190"/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>
        <v>0.1921</v>
      </c>
      <c r="I50" s="192">
        <v>0.2678</v>
      </c>
      <c r="J50" s="192">
        <v>0.36</v>
      </c>
      <c r="K50" s="104">
        <f>IF(I50&gt;0,100*J50/I50,0)</f>
        <v>134.42867811799852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>
        <v>0.3815</v>
      </c>
      <c r="I52" s="192">
        <v>0.7156</v>
      </c>
      <c r="J52" s="192">
        <v>0.716</v>
      </c>
      <c r="K52" s="104">
        <f>IF(I52&gt;0,100*J52/I52,0)</f>
        <v>100.05589714924538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>
        <v>0.1504</v>
      </c>
      <c r="I54" s="190">
        <v>0.7569</v>
      </c>
      <c r="J54" s="190">
        <v>0.602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>
        <v>0.0874</v>
      </c>
      <c r="I55" s="190">
        <v>0.0852</v>
      </c>
      <c r="J55" s="190"/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/>
      <c r="I56" s="190">
        <v>0.019</v>
      </c>
      <c r="J56" s="190">
        <v>0.019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/>
      <c r="I57" s="190"/>
      <c r="J57" s="190"/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>
        <v>0.3994</v>
      </c>
      <c r="I58" s="190">
        <v>0.337</v>
      </c>
      <c r="J58" s="190">
        <v>0.27</v>
      </c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>
        <v>0.6372</v>
      </c>
      <c r="I59" s="192">
        <v>1.1981000000000002</v>
      </c>
      <c r="J59" s="192">
        <v>0.891</v>
      </c>
      <c r="K59" s="104">
        <f>IF(I59&gt;0,100*J59/I59,0)</f>
        <v>74.36774893581503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>
        <v>0.37</v>
      </c>
      <c r="I61" s="190">
        <v>0.678</v>
      </c>
      <c r="J61" s="190">
        <v>0.5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>
        <v>0.022</v>
      </c>
      <c r="I62" s="190">
        <v>0.022</v>
      </c>
      <c r="J62" s="190">
        <v>0.033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>
        <v>0.3901</v>
      </c>
      <c r="I63" s="190">
        <v>0.3654</v>
      </c>
      <c r="J63" s="190">
        <v>0.292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>
        <v>0.7821</v>
      </c>
      <c r="I64" s="192">
        <v>1.0654000000000001</v>
      </c>
      <c r="J64" s="192">
        <v>0.825</v>
      </c>
      <c r="K64" s="104">
        <f>IF(I64&gt;0,100*J64/I64,0)</f>
        <v>77.43570489956822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>
        <v>0.6709</v>
      </c>
      <c r="I66" s="192">
        <v>1.1563</v>
      </c>
      <c r="J66" s="192">
        <v>2.275</v>
      </c>
      <c r="K66" s="104">
        <f>IF(I66&gt;0,100*J66/I66,0)</f>
        <v>196.74824872437947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>
        <v>39.5386</v>
      </c>
      <c r="I68" s="190">
        <v>75.0079</v>
      </c>
      <c r="J68" s="190">
        <v>61.831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>
        <v>48.7999</v>
      </c>
      <c r="I69" s="190">
        <v>52.267</v>
      </c>
      <c r="J69" s="190">
        <v>41.814</v>
      </c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>
        <v>88.33850000000001</v>
      </c>
      <c r="I70" s="192">
        <v>127.2749</v>
      </c>
      <c r="J70" s="192">
        <v>103.64500000000001</v>
      </c>
      <c r="K70" s="104">
        <f>IF(I70&gt;0,100*J70/I70,0)</f>
        <v>81.43396694870711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>
        <v>0.8</v>
      </c>
      <c r="I72" s="190">
        <v>0.4581</v>
      </c>
      <c r="J72" s="190">
        <v>0.68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>
        <v>0.0531</v>
      </c>
      <c r="I73" s="190">
        <v>0.0477</v>
      </c>
      <c r="J73" s="190">
        <v>0.03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>
        <v>55.7638</v>
      </c>
      <c r="I74" s="190">
        <v>70.9526</v>
      </c>
      <c r="J74" s="190">
        <v>55.6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>
        <v>0.0919</v>
      </c>
      <c r="I75" s="190">
        <v>0.0477</v>
      </c>
      <c r="J75" s="190">
        <v>0.06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>
        <v>4.6784</v>
      </c>
      <c r="I76" s="190">
        <v>3.3495</v>
      </c>
      <c r="J76" s="190">
        <v>4.19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>
        <v>0.6432</v>
      </c>
      <c r="I77" s="190">
        <v>0.6085</v>
      </c>
      <c r="J77" s="190">
        <v>0.5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>
        <v>53.9185</v>
      </c>
      <c r="I78" s="190">
        <v>55.0198</v>
      </c>
      <c r="J78" s="190">
        <v>41.75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0">
        <v>342.4824</v>
      </c>
      <c r="I79" s="190">
        <v>333.9036</v>
      </c>
      <c r="J79" s="190">
        <v>276.583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1">
        <v>458.43129999999996</v>
      </c>
      <c r="I80" s="192">
        <v>464.3875</v>
      </c>
      <c r="J80" s="192">
        <v>379.39300000000003</v>
      </c>
      <c r="K80" s="104">
        <f>IF(I80&gt;0,100*J80/I80,0)</f>
        <v>81.69750477779873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>
        <v>0.341</v>
      </c>
      <c r="I82" s="190">
        <v>0.34</v>
      </c>
      <c r="J82" s="190">
        <v>0.345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>
        <v>0.008</v>
      </c>
      <c r="I83" s="190">
        <v>0.004</v>
      </c>
      <c r="J83" s="190">
        <v>0.008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>
        <v>0.34900000000000003</v>
      </c>
      <c r="I84" s="192">
        <v>0.34400000000000003</v>
      </c>
      <c r="J84" s="192">
        <v>0.353</v>
      </c>
      <c r="K84" s="104">
        <f>IF(I84&gt;0,100*J84/I84,0)</f>
        <v>102.61627906976743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5">
        <v>553.9638</v>
      </c>
      <c r="I87" s="196">
        <v>602.3618</v>
      </c>
      <c r="J87" s="196">
        <v>491.22730000000007</v>
      </c>
      <c r="K87" s="117">
        <f>IF(I87&gt;0,100*J87/I87,0)</f>
        <v>81.550207865107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70" zoomScaleNormal="70" zoomScaleSheetLayoutView="70" zoomScalePageLayoutView="0" workbookViewId="0" topLeftCell="A49">
      <selection activeCell="M73" sqref="M73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71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7</v>
      </c>
      <c r="D7" s="84" t="s">
        <v>7</v>
      </c>
      <c r="E7" s="84">
        <v>10</v>
      </c>
      <c r="F7" s="85" t="str">
        <f>CONCATENATE(D6,"=100")</f>
        <v>2016=100</v>
      </c>
      <c r="G7" s="86"/>
      <c r="H7" s="83" t="s">
        <v>7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561</v>
      </c>
      <c r="D24" s="101">
        <v>1011</v>
      </c>
      <c r="E24" s="101">
        <v>1000</v>
      </c>
      <c r="F24" s="102">
        <f>IF(D24&gt;0,100*E24/D24,0)</f>
        <v>98.91196834817013</v>
      </c>
      <c r="G24" s="103"/>
      <c r="H24" s="191">
        <v>1.852</v>
      </c>
      <c r="I24" s="192">
        <v>4.068</v>
      </c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30</v>
      </c>
      <c r="D26" s="101">
        <v>45</v>
      </c>
      <c r="E26" s="101">
        <v>100</v>
      </c>
      <c r="F26" s="102">
        <f>IF(D26&gt;0,100*E26/D26,0)</f>
        <v>222.22222222222223</v>
      </c>
      <c r="G26" s="103"/>
      <c r="H26" s="191">
        <v>0.136</v>
      </c>
      <c r="I26" s="192">
        <v>0.25</v>
      </c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>
        <v>3579</v>
      </c>
      <c r="D28" s="93">
        <v>5539</v>
      </c>
      <c r="E28" s="93">
        <v>5539</v>
      </c>
      <c r="F28" s="94"/>
      <c r="G28" s="94"/>
      <c r="H28" s="190">
        <v>9.124</v>
      </c>
      <c r="I28" s="190">
        <v>21.692</v>
      </c>
      <c r="J28" s="190"/>
      <c r="K28" s="95"/>
    </row>
    <row r="29" spans="1:11" s="96" customFormat="1" ht="11.25" customHeight="1">
      <c r="A29" s="98" t="s">
        <v>22</v>
      </c>
      <c r="B29" s="92"/>
      <c r="C29" s="93">
        <v>1244</v>
      </c>
      <c r="D29" s="93">
        <v>2383</v>
      </c>
      <c r="E29" s="93">
        <v>2383</v>
      </c>
      <c r="F29" s="94"/>
      <c r="G29" s="94"/>
      <c r="H29" s="190">
        <v>1.379</v>
      </c>
      <c r="I29" s="190">
        <v>3.431</v>
      </c>
      <c r="J29" s="190"/>
      <c r="K29" s="95"/>
    </row>
    <row r="30" spans="1:11" s="96" customFormat="1" ht="11.25" customHeight="1">
      <c r="A30" s="98" t="s">
        <v>23</v>
      </c>
      <c r="B30" s="92"/>
      <c r="C30" s="93">
        <v>97698</v>
      </c>
      <c r="D30" s="93">
        <v>121904</v>
      </c>
      <c r="E30" s="93">
        <v>121904</v>
      </c>
      <c r="F30" s="94"/>
      <c r="G30" s="94"/>
      <c r="H30" s="190">
        <v>183.078</v>
      </c>
      <c r="I30" s="190">
        <v>337.907</v>
      </c>
      <c r="J30" s="190"/>
      <c r="K30" s="95"/>
    </row>
    <row r="31" spans="1:11" s="105" customFormat="1" ht="11.25" customHeight="1">
      <c r="A31" s="106" t="s">
        <v>24</v>
      </c>
      <c r="B31" s="100"/>
      <c r="C31" s="101">
        <v>102521</v>
      </c>
      <c r="D31" s="101">
        <v>129826</v>
      </c>
      <c r="E31" s="101">
        <v>129826</v>
      </c>
      <c r="F31" s="102">
        <f>IF(D31&gt;0,100*E31/D31,0)</f>
        <v>100</v>
      </c>
      <c r="G31" s="103"/>
      <c r="H31" s="191">
        <v>193.581</v>
      </c>
      <c r="I31" s="192">
        <v>363.03</v>
      </c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24</v>
      </c>
      <c r="D33" s="93">
        <v>24</v>
      </c>
      <c r="E33" s="93">
        <v>30</v>
      </c>
      <c r="F33" s="94"/>
      <c r="G33" s="94"/>
      <c r="H33" s="190">
        <v>0.064</v>
      </c>
      <c r="I33" s="190">
        <v>0.1</v>
      </c>
      <c r="J33" s="190"/>
      <c r="K33" s="95"/>
    </row>
    <row r="34" spans="1:11" s="96" customFormat="1" ht="11.25" customHeight="1">
      <c r="A34" s="98" t="s">
        <v>26</v>
      </c>
      <c r="B34" s="92"/>
      <c r="C34" s="93">
        <v>12</v>
      </c>
      <c r="D34" s="93">
        <v>8</v>
      </c>
      <c r="E34" s="93">
        <v>10</v>
      </c>
      <c r="F34" s="94"/>
      <c r="G34" s="94"/>
      <c r="H34" s="190">
        <v>0.036</v>
      </c>
      <c r="I34" s="190">
        <v>0.03</v>
      </c>
      <c r="J34" s="190"/>
      <c r="K34" s="95"/>
    </row>
    <row r="35" spans="1:11" s="96" customFormat="1" ht="11.25" customHeight="1">
      <c r="A35" s="98" t="s">
        <v>27</v>
      </c>
      <c r="B35" s="92"/>
      <c r="C35" s="93">
        <v>156</v>
      </c>
      <c r="D35" s="93">
        <v>220</v>
      </c>
      <c r="E35" s="93"/>
      <c r="F35" s="94"/>
      <c r="G35" s="94"/>
      <c r="H35" s="190">
        <v>0.788</v>
      </c>
      <c r="I35" s="190">
        <v>0.8</v>
      </c>
      <c r="J35" s="190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/>
      <c r="I36" s="190"/>
      <c r="J36" s="190"/>
      <c r="K36" s="95"/>
    </row>
    <row r="37" spans="1:11" s="105" customFormat="1" ht="11.25" customHeight="1">
      <c r="A37" s="99" t="s">
        <v>29</v>
      </c>
      <c r="B37" s="100"/>
      <c r="C37" s="101">
        <v>180</v>
      </c>
      <c r="D37" s="101">
        <v>252</v>
      </c>
      <c r="E37" s="101"/>
      <c r="F37" s="102"/>
      <c r="G37" s="103"/>
      <c r="H37" s="191">
        <v>0.852</v>
      </c>
      <c r="I37" s="192">
        <v>0.93</v>
      </c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/>
      <c r="I39" s="192"/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>
        <v>11</v>
      </c>
      <c r="E41" s="93"/>
      <c r="F41" s="94"/>
      <c r="G41" s="94"/>
      <c r="H41" s="190"/>
      <c r="I41" s="190">
        <v>0.028</v>
      </c>
      <c r="J41" s="190"/>
      <c r="K41" s="95"/>
    </row>
    <row r="42" spans="1:11" s="96" customFormat="1" ht="11.25" customHeight="1">
      <c r="A42" s="98" t="s">
        <v>32</v>
      </c>
      <c r="B42" s="92"/>
      <c r="C42" s="93">
        <v>396</v>
      </c>
      <c r="D42" s="93">
        <v>885</v>
      </c>
      <c r="E42" s="93">
        <v>1150</v>
      </c>
      <c r="F42" s="94"/>
      <c r="G42" s="94"/>
      <c r="H42" s="190">
        <v>1.269</v>
      </c>
      <c r="I42" s="190">
        <v>3.582</v>
      </c>
      <c r="J42" s="190"/>
      <c r="K42" s="95"/>
    </row>
    <row r="43" spans="1:11" s="96" customFormat="1" ht="11.25" customHeight="1">
      <c r="A43" s="98" t="s">
        <v>33</v>
      </c>
      <c r="B43" s="92"/>
      <c r="C43" s="93">
        <v>51</v>
      </c>
      <c r="D43" s="93">
        <v>298</v>
      </c>
      <c r="E43" s="93">
        <v>298</v>
      </c>
      <c r="F43" s="94"/>
      <c r="G43" s="94"/>
      <c r="H43" s="190">
        <v>0.244</v>
      </c>
      <c r="I43" s="190">
        <v>1.844</v>
      </c>
      <c r="J43" s="190"/>
      <c r="K43" s="95"/>
    </row>
    <row r="44" spans="1:11" s="96" customFormat="1" ht="11.25" customHeight="1">
      <c r="A44" s="98" t="s">
        <v>34</v>
      </c>
      <c r="B44" s="92"/>
      <c r="C44" s="93">
        <v>183</v>
      </c>
      <c r="D44" s="93">
        <v>735</v>
      </c>
      <c r="E44" s="93">
        <v>700</v>
      </c>
      <c r="F44" s="94"/>
      <c r="G44" s="94"/>
      <c r="H44" s="190">
        <v>0.778</v>
      </c>
      <c r="I44" s="190">
        <v>3.085</v>
      </c>
      <c r="J44" s="190"/>
      <c r="K44" s="95"/>
    </row>
    <row r="45" spans="1:11" s="96" customFormat="1" ht="11.25" customHeight="1">
      <c r="A45" s="98" t="s">
        <v>35</v>
      </c>
      <c r="B45" s="92"/>
      <c r="C45" s="93">
        <v>62</v>
      </c>
      <c r="D45" s="93">
        <v>163</v>
      </c>
      <c r="E45" s="93">
        <v>150</v>
      </c>
      <c r="F45" s="94"/>
      <c r="G45" s="94"/>
      <c r="H45" s="190">
        <v>0.181</v>
      </c>
      <c r="I45" s="190">
        <v>0.565</v>
      </c>
      <c r="J45" s="190"/>
      <c r="K45" s="95"/>
    </row>
    <row r="46" spans="1:11" s="96" customFormat="1" ht="11.25" customHeight="1">
      <c r="A46" s="98" t="s">
        <v>36</v>
      </c>
      <c r="B46" s="92"/>
      <c r="C46" s="93">
        <v>62</v>
      </c>
      <c r="D46" s="93">
        <v>150</v>
      </c>
      <c r="E46" s="93">
        <v>150</v>
      </c>
      <c r="F46" s="94"/>
      <c r="G46" s="94"/>
      <c r="H46" s="190">
        <v>0.167</v>
      </c>
      <c r="I46" s="190">
        <v>0.551</v>
      </c>
      <c r="J46" s="190"/>
      <c r="K46" s="95"/>
    </row>
    <row r="47" spans="1:11" s="96" customFormat="1" ht="11.25" customHeight="1">
      <c r="A47" s="98" t="s">
        <v>37</v>
      </c>
      <c r="B47" s="92"/>
      <c r="C47" s="93">
        <v>161</v>
      </c>
      <c r="D47" s="93">
        <v>163</v>
      </c>
      <c r="E47" s="93">
        <v>155</v>
      </c>
      <c r="F47" s="94"/>
      <c r="G47" s="94"/>
      <c r="H47" s="190">
        <v>0.343</v>
      </c>
      <c r="I47" s="190">
        <v>0.458</v>
      </c>
      <c r="J47" s="190"/>
      <c r="K47" s="95"/>
    </row>
    <row r="48" spans="1:11" s="96" customFormat="1" ht="11.25" customHeight="1">
      <c r="A48" s="98" t="s">
        <v>38</v>
      </c>
      <c r="B48" s="92"/>
      <c r="C48" s="93">
        <v>180</v>
      </c>
      <c r="D48" s="93">
        <v>1847</v>
      </c>
      <c r="E48" s="93">
        <v>1800</v>
      </c>
      <c r="F48" s="94"/>
      <c r="G48" s="94"/>
      <c r="H48" s="190">
        <v>0.759</v>
      </c>
      <c r="I48" s="190">
        <v>9.864</v>
      </c>
      <c r="J48" s="190"/>
      <c r="K48" s="95"/>
    </row>
    <row r="49" spans="1:11" s="96" customFormat="1" ht="11.25" customHeight="1">
      <c r="A49" s="98" t="s">
        <v>39</v>
      </c>
      <c r="B49" s="92"/>
      <c r="C49" s="93">
        <v>56</v>
      </c>
      <c r="D49" s="93">
        <v>202</v>
      </c>
      <c r="E49" s="93">
        <v>210</v>
      </c>
      <c r="F49" s="94"/>
      <c r="G49" s="94"/>
      <c r="H49" s="190">
        <v>0.081</v>
      </c>
      <c r="I49" s="190">
        <v>0.535</v>
      </c>
      <c r="J49" s="190"/>
      <c r="K49" s="95"/>
    </row>
    <row r="50" spans="1:11" s="105" customFormat="1" ht="11.25" customHeight="1">
      <c r="A50" s="106" t="s">
        <v>40</v>
      </c>
      <c r="B50" s="100"/>
      <c r="C50" s="101">
        <v>1151</v>
      </c>
      <c r="D50" s="101">
        <v>4454</v>
      </c>
      <c r="E50" s="101">
        <v>4613</v>
      </c>
      <c r="F50" s="102">
        <f>IF(D50&gt;0,100*E50/D50,0)</f>
        <v>103.5698248765155</v>
      </c>
      <c r="G50" s="103"/>
      <c r="H50" s="191">
        <v>3.822</v>
      </c>
      <c r="I50" s="192">
        <v>20.512</v>
      </c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87</v>
      </c>
      <c r="D52" s="101">
        <v>87</v>
      </c>
      <c r="E52" s="101">
        <v>87</v>
      </c>
      <c r="F52" s="102">
        <f>IF(D52&gt;0,100*E52/D52,0)</f>
        <v>100</v>
      </c>
      <c r="G52" s="103"/>
      <c r="H52" s="191">
        <v>0.248</v>
      </c>
      <c r="I52" s="192">
        <v>0.248</v>
      </c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411</v>
      </c>
      <c r="D54" s="93">
        <v>3098</v>
      </c>
      <c r="E54" s="93">
        <v>3200</v>
      </c>
      <c r="F54" s="94"/>
      <c r="G54" s="94"/>
      <c r="H54" s="190">
        <v>1.947</v>
      </c>
      <c r="I54" s="190">
        <v>20.036</v>
      </c>
      <c r="J54" s="190"/>
      <c r="K54" s="95"/>
    </row>
    <row r="55" spans="1:11" s="96" customFormat="1" ht="11.25" customHeight="1">
      <c r="A55" s="98" t="s">
        <v>43</v>
      </c>
      <c r="B55" s="92"/>
      <c r="C55" s="93">
        <v>335</v>
      </c>
      <c r="D55" s="93">
        <v>137</v>
      </c>
      <c r="E55" s="93">
        <v>140</v>
      </c>
      <c r="F55" s="94"/>
      <c r="G55" s="94"/>
      <c r="H55" s="190">
        <v>0.548</v>
      </c>
      <c r="I55" s="190">
        <v>0.267</v>
      </c>
      <c r="J55" s="190"/>
      <c r="K55" s="95"/>
    </row>
    <row r="56" spans="1:11" s="96" customFormat="1" ht="11.25" customHeight="1">
      <c r="A56" s="98" t="s">
        <v>44</v>
      </c>
      <c r="B56" s="92"/>
      <c r="C56" s="93">
        <v>394</v>
      </c>
      <c r="D56" s="93">
        <v>800</v>
      </c>
      <c r="E56" s="93">
        <v>800</v>
      </c>
      <c r="F56" s="94"/>
      <c r="G56" s="94"/>
      <c r="H56" s="190">
        <v>1.173</v>
      </c>
      <c r="I56" s="190">
        <v>1.5</v>
      </c>
      <c r="J56" s="190"/>
      <c r="K56" s="95"/>
    </row>
    <row r="57" spans="1:11" s="96" customFormat="1" ht="11.25" customHeight="1">
      <c r="A57" s="98" t="s">
        <v>45</v>
      </c>
      <c r="B57" s="92"/>
      <c r="C57" s="93">
        <v>293</v>
      </c>
      <c r="D57" s="93">
        <v>1820</v>
      </c>
      <c r="E57" s="93">
        <v>1820</v>
      </c>
      <c r="F57" s="94"/>
      <c r="G57" s="94"/>
      <c r="H57" s="190">
        <v>0.391</v>
      </c>
      <c r="I57" s="190">
        <v>6.37</v>
      </c>
      <c r="J57" s="190"/>
      <c r="K57" s="95"/>
    </row>
    <row r="58" spans="1:11" s="96" customFormat="1" ht="11.25" customHeight="1">
      <c r="A58" s="98" t="s">
        <v>46</v>
      </c>
      <c r="B58" s="92"/>
      <c r="C58" s="93">
        <v>1955</v>
      </c>
      <c r="D58" s="93">
        <v>3694</v>
      </c>
      <c r="E58" s="93">
        <v>3694</v>
      </c>
      <c r="F58" s="94"/>
      <c r="G58" s="94"/>
      <c r="H58" s="190">
        <v>2.32</v>
      </c>
      <c r="I58" s="190">
        <v>9.1</v>
      </c>
      <c r="J58" s="190"/>
      <c r="K58" s="95"/>
    </row>
    <row r="59" spans="1:11" s="105" customFormat="1" ht="11.25" customHeight="1">
      <c r="A59" s="99" t="s">
        <v>47</v>
      </c>
      <c r="B59" s="100"/>
      <c r="C59" s="101">
        <v>3388</v>
      </c>
      <c r="D59" s="101">
        <v>9549</v>
      </c>
      <c r="E59" s="101">
        <v>9654</v>
      </c>
      <c r="F59" s="102">
        <f>IF(D59&gt;0,100*E59/D59,0)</f>
        <v>101.09959158027019</v>
      </c>
      <c r="G59" s="103"/>
      <c r="H59" s="191">
        <v>6.379</v>
      </c>
      <c r="I59" s="192">
        <v>37.273</v>
      </c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44</v>
      </c>
      <c r="D61" s="93">
        <v>30</v>
      </c>
      <c r="E61" s="93">
        <v>25</v>
      </c>
      <c r="F61" s="94"/>
      <c r="G61" s="94"/>
      <c r="H61" s="190">
        <v>0.175</v>
      </c>
      <c r="I61" s="190">
        <v>0.069</v>
      </c>
      <c r="J61" s="190"/>
      <c r="K61" s="95"/>
    </row>
    <row r="62" spans="1:11" s="96" customFormat="1" ht="11.25" customHeight="1">
      <c r="A62" s="98" t="s">
        <v>49</v>
      </c>
      <c r="B62" s="92"/>
      <c r="C62" s="93">
        <v>34</v>
      </c>
      <c r="D62" s="93">
        <v>59</v>
      </c>
      <c r="E62" s="93">
        <v>55</v>
      </c>
      <c r="F62" s="94"/>
      <c r="G62" s="94"/>
      <c r="H62" s="190">
        <v>0.072</v>
      </c>
      <c r="I62" s="190">
        <v>0.11</v>
      </c>
      <c r="J62" s="190"/>
      <c r="K62" s="95"/>
    </row>
    <row r="63" spans="1:11" s="96" customFormat="1" ht="11.25" customHeight="1">
      <c r="A63" s="98" t="s">
        <v>50</v>
      </c>
      <c r="B63" s="92"/>
      <c r="C63" s="93">
        <v>122</v>
      </c>
      <c r="D63" s="93">
        <v>176</v>
      </c>
      <c r="E63" s="93">
        <v>176</v>
      </c>
      <c r="F63" s="94"/>
      <c r="G63" s="94"/>
      <c r="H63" s="190">
        <v>0.154</v>
      </c>
      <c r="I63" s="190">
        <v>0.1427276899875421</v>
      </c>
      <c r="J63" s="190"/>
      <c r="K63" s="95"/>
    </row>
    <row r="64" spans="1:11" s="105" customFormat="1" ht="11.25" customHeight="1">
      <c r="A64" s="99" t="s">
        <v>51</v>
      </c>
      <c r="B64" s="100"/>
      <c r="C64" s="101">
        <v>200</v>
      </c>
      <c r="D64" s="101">
        <v>265</v>
      </c>
      <c r="E64" s="101">
        <v>256</v>
      </c>
      <c r="F64" s="102">
        <f>IF(D64&gt;0,100*E64/D64,0)</f>
        <v>96.60377358490567</v>
      </c>
      <c r="G64" s="103"/>
      <c r="H64" s="191">
        <v>0.401</v>
      </c>
      <c r="I64" s="192">
        <v>0.3217276899875421</v>
      </c>
      <c r="J64" s="192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694</v>
      </c>
      <c r="D66" s="101">
        <v>1514</v>
      </c>
      <c r="E66" s="101"/>
      <c r="F66" s="102"/>
      <c r="G66" s="103"/>
      <c r="H66" s="191">
        <v>0.737</v>
      </c>
      <c r="I66" s="192">
        <v>1.606</v>
      </c>
      <c r="J66" s="192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6398</v>
      </c>
      <c r="D68" s="93">
        <v>10000</v>
      </c>
      <c r="E68" s="93">
        <v>10000</v>
      </c>
      <c r="F68" s="94"/>
      <c r="G68" s="94"/>
      <c r="H68" s="190">
        <v>12.941</v>
      </c>
      <c r="I68" s="190">
        <v>22</v>
      </c>
      <c r="J68" s="190"/>
      <c r="K68" s="95"/>
    </row>
    <row r="69" spans="1:11" s="96" customFormat="1" ht="11.25" customHeight="1">
      <c r="A69" s="98" t="s">
        <v>54</v>
      </c>
      <c r="B69" s="92"/>
      <c r="C69" s="93">
        <v>13</v>
      </c>
      <c r="D69" s="93">
        <v>30</v>
      </c>
      <c r="E69" s="93">
        <v>25</v>
      </c>
      <c r="F69" s="94"/>
      <c r="G69" s="94"/>
      <c r="H69" s="190">
        <v>0.024</v>
      </c>
      <c r="I69" s="190">
        <v>0.05</v>
      </c>
      <c r="J69" s="190"/>
      <c r="K69" s="95"/>
    </row>
    <row r="70" spans="1:11" s="105" customFormat="1" ht="11.25" customHeight="1">
      <c r="A70" s="99" t="s">
        <v>55</v>
      </c>
      <c r="B70" s="100"/>
      <c r="C70" s="101">
        <v>6411</v>
      </c>
      <c r="D70" s="101">
        <v>10030</v>
      </c>
      <c r="E70" s="101">
        <v>10025</v>
      </c>
      <c r="F70" s="102">
        <f>IF(D70&gt;0,100*E70/D70,0)</f>
        <v>99.95014955134596</v>
      </c>
      <c r="G70" s="103"/>
      <c r="H70" s="191">
        <v>12.965</v>
      </c>
      <c r="I70" s="192">
        <v>22.05</v>
      </c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225</v>
      </c>
      <c r="D72" s="93">
        <v>442</v>
      </c>
      <c r="E72" s="93">
        <v>442</v>
      </c>
      <c r="F72" s="94"/>
      <c r="G72" s="94"/>
      <c r="H72" s="190">
        <v>0.09</v>
      </c>
      <c r="I72" s="190">
        <v>0.066</v>
      </c>
      <c r="J72" s="190"/>
      <c r="K72" s="95"/>
    </row>
    <row r="73" spans="1:11" s="96" customFormat="1" ht="11.25" customHeight="1">
      <c r="A73" s="98" t="s">
        <v>57</v>
      </c>
      <c r="B73" s="92"/>
      <c r="C73" s="93">
        <v>49623</v>
      </c>
      <c r="D73" s="93">
        <v>65100</v>
      </c>
      <c r="E73" s="93">
        <v>65100</v>
      </c>
      <c r="F73" s="94"/>
      <c r="G73" s="94"/>
      <c r="H73" s="190">
        <v>159.75</v>
      </c>
      <c r="I73" s="190">
        <v>162.75</v>
      </c>
      <c r="J73" s="190"/>
      <c r="K73" s="95"/>
    </row>
    <row r="74" spans="1:11" s="96" customFormat="1" ht="11.25" customHeight="1">
      <c r="A74" s="98" t="s">
        <v>58</v>
      </c>
      <c r="B74" s="92"/>
      <c r="C74" s="93">
        <v>53033</v>
      </c>
      <c r="D74" s="93">
        <v>59950</v>
      </c>
      <c r="E74" s="93">
        <v>59950</v>
      </c>
      <c r="F74" s="94"/>
      <c r="G74" s="94"/>
      <c r="H74" s="190">
        <v>135.384</v>
      </c>
      <c r="I74" s="190">
        <v>127.693</v>
      </c>
      <c r="J74" s="190"/>
      <c r="K74" s="95"/>
    </row>
    <row r="75" spans="1:11" s="96" customFormat="1" ht="11.25" customHeight="1">
      <c r="A75" s="98" t="s">
        <v>59</v>
      </c>
      <c r="B75" s="92"/>
      <c r="C75" s="93">
        <v>2304</v>
      </c>
      <c r="D75" s="93">
        <v>3139.0589999999997</v>
      </c>
      <c r="E75" s="93">
        <v>3139.0589999999997</v>
      </c>
      <c r="F75" s="94"/>
      <c r="G75" s="94"/>
      <c r="H75" s="190">
        <v>3.588</v>
      </c>
      <c r="I75" s="190">
        <v>6.342211778270516</v>
      </c>
      <c r="J75" s="190"/>
      <c r="K75" s="95"/>
    </row>
    <row r="76" spans="1:11" s="96" customFormat="1" ht="11.25" customHeight="1">
      <c r="A76" s="98" t="s">
        <v>60</v>
      </c>
      <c r="B76" s="92"/>
      <c r="C76" s="93">
        <v>10708</v>
      </c>
      <c r="D76" s="93">
        <v>13058</v>
      </c>
      <c r="E76" s="93">
        <v>12800</v>
      </c>
      <c r="F76" s="94"/>
      <c r="G76" s="94"/>
      <c r="H76" s="190">
        <v>41.048</v>
      </c>
      <c r="I76" s="190">
        <v>36.171</v>
      </c>
      <c r="J76" s="190"/>
      <c r="K76" s="95"/>
    </row>
    <row r="77" spans="1:11" s="96" customFormat="1" ht="11.25" customHeight="1">
      <c r="A77" s="98" t="s">
        <v>61</v>
      </c>
      <c r="B77" s="92"/>
      <c r="C77" s="93">
        <v>6431</v>
      </c>
      <c r="D77" s="93">
        <v>8250</v>
      </c>
      <c r="E77" s="93">
        <v>8300</v>
      </c>
      <c r="F77" s="94"/>
      <c r="G77" s="94"/>
      <c r="H77" s="190">
        <v>18.154</v>
      </c>
      <c r="I77" s="190">
        <v>12.59</v>
      </c>
      <c r="J77" s="190"/>
      <c r="K77" s="95"/>
    </row>
    <row r="78" spans="1:11" s="96" customFormat="1" ht="11.25" customHeight="1">
      <c r="A78" s="98" t="s">
        <v>62</v>
      </c>
      <c r="B78" s="92"/>
      <c r="C78" s="93">
        <v>15315</v>
      </c>
      <c r="D78" s="93">
        <v>17742</v>
      </c>
      <c r="E78" s="93">
        <v>17742</v>
      </c>
      <c r="F78" s="94"/>
      <c r="G78" s="94"/>
      <c r="H78" s="190">
        <v>43.57</v>
      </c>
      <c r="I78" s="190">
        <v>41.25</v>
      </c>
      <c r="J78" s="190"/>
      <c r="K78" s="95"/>
    </row>
    <row r="79" spans="1:11" s="96" customFormat="1" ht="11.25" customHeight="1">
      <c r="A79" s="98" t="s">
        <v>63</v>
      </c>
      <c r="B79" s="92"/>
      <c r="C79" s="93">
        <v>95068</v>
      </c>
      <c r="D79" s="93">
        <v>124081</v>
      </c>
      <c r="E79" s="93">
        <v>120857</v>
      </c>
      <c r="F79" s="94"/>
      <c r="G79" s="94"/>
      <c r="H79" s="190">
        <v>302.399</v>
      </c>
      <c r="I79" s="190">
        <v>192.741</v>
      </c>
      <c r="J79" s="190"/>
      <c r="K79" s="95"/>
    </row>
    <row r="80" spans="1:11" s="105" customFormat="1" ht="11.25" customHeight="1">
      <c r="A80" s="106" t="s">
        <v>64</v>
      </c>
      <c r="B80" s="100"/>
      <c r="C80" s="101">
        <v>232707</v>
      </c>
      <c r="D80" s="101">
        <v>291762.059</v>
      </c>
      <c r="E80" s="101">
        <v>288330.059</v>
      </c>
      <c r="F80" s="102">
        <f>IF(D80&gt;0,100*E80/D80,0)</f>
        <v>98.8236990060452</v>
      </c>
      <c r="G80" s="103"/>
      <c r="H80" s="191">
        <v>703.983</v>
      </c>
      <c r="I80" s="192">
        <v>579.6032117782705</v>
      </c>
      <c r="J80" s="192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/>
      <c r="I82" s="190"/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/>
      <c r="I84" s="192"/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347930</v>
      </c>
      <c r="D87" s="116">
        <v>448795.059</v>
      </c>
      <c r="E87" s="116"/>
      <c r="F87" s="117"/>
      <c r="G87" s="103"/>
      <c r="H87" s="195">
        <v>924.9559999999999</v>
      </c>
      <c r="I87" s="196">
        <v>1029.891939468258</v>
      </c>
      <c r="J87" s="196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70" zoomScaleNormal="70" zoomScaleSheetLayoutView="70" zoomScalePageLayoutView="0" workbookViewId="0" topLeftCell="A49">
      <selection activeCell="K15" sqref="K15:K1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113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>
        <v>0.033</v>
      </c>
      <c r="I10" s="190">
        <v>0.04256821829855537</v>
      </c>
      <c r="J10" s="190">
        <v>0.02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>
        <v>0.004</v>
      </c>
      <c r="I11" s="190">
        <v>0.007640449438202247</v>
      </c>
      <c r="J11" s="190">
        <v>0.008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>
        <v>0.013</v>
      </c>
      <c r="I12" s="190">
        <v>0.014189406099518458</v>
      </c>
      <c r="J12" s="190">
        <v>0.012</v>
      </c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>
        <v>0.05</v>
      </c>
      <c r="I13" s="192">
        <v>0.06439807383627608</v>
      </c>
      <c r="J13" s="192">
        <v>0.04</v>
      </c>
      <c r="K13" s="104">
        <f>IF(I13&gt;0,100*J13/I13,0)</f>
        <v>62.113659022931216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>
        <v>0.421</v>
      </c>
      <c r="I19" s="190">
        <v>0.405</v>
      </c>
      <c r="J19" s="190">
        <v>0.255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>
        <v>0.421</v>
      </c>
      <c r="I22" s="192">
        <v>0.405</v>
      </c>
      <c r="J22" s="192">
        <v>0.255</v>
      </c>
      <c r="K22" s="104">
        <f>IF(I22&gt;0,100*J22/I22,0)</f>
        <v>62.96296296296296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>
        <v>18.61</v>
      </c>
      <c r="I24" s="192">
        <v>29.261</v>
      </c>
      <c r="J24" s="192">
        <v>19.514</v>
      </c>
      <c r="K24" s="104">
        <f>IF(I24&gt;0,100*J24/I24,0)</f>
        <v>66.6894501213219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>
        <v>8.98</v>
      </c>
      <c r="I26" s="192">
        <v>14.483</v>
      </c>
      <c r="J26" s="192">
        <v>12.2</v>
      </c>
      <c r="K26" s="104">
        <f>IF(I26&gt;0,100*J26/I26,0)</f>
        <v>84.23669129324034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>
        <v>8.651</v>
      </c>
      <c r="I28" s="190">
        <v>9.194</v>
      </c>
      <c r="J28" s="190">
        <v>7.148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>
        <v>28.33</v>
      </c>
      <c r="I29" s="190">
        <v>16.976</v>
      </c>
      <c r="J29" s="190">
        <v>11.262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>
        <v>32.994</v>
      </c>
      <c r="I30" s="190">
        <v>33.607</v>
      </c>
      <c r="J30" s="190">
        <v>31.929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>
        <v>69.975</v>
      </c>
      <c r="I31" s="192">
        <v>59.777</v>
      </c>
      <c r="J31" s="192">
        <v>50.339</v>
      </c>
      <c r="K31" s="104">
        <f>IF(I31&gt;0,100*J31/I31,0)</f>
        <v>84.21131873463037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>
        <v>3.171</v>
      </c>
      <c r="I33" s="190">
        <v>4.05</v>
      </c>
      <c r="J33" s="190">
        <v>3.567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>
        <v>4.009</v>
      </c>
      <c r="I34" s="190">
        <v>3.609</v>
      </c>
      <c r="J34" s="190">
        <v>9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>
        <v>43.051</v>
      </c>
      <c r="I35" s="190">
        <v>45.571</v>
      </c>
      <c r="J35" s="190">
        <v>38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>
        <v>130.286</v>
      </c>
      <c r="I36" s="190">
        <v>89.473</v>
      </c>
      <c r="J36" s="190">
        <v>96.21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>
        <v>180.517</v>
      </c>
      <c r="I37" s="192">
        <v>142.703</v>
      </c>
      <c r="J37" s="192">
        <v>146.777</v>
      </c>
      <c r="K37" s="104">
        <f>IF(I37&gt;0,100*J37/I37,0)</f>
        <v>102.85488041596882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>
        <v>2.804</v>
      </c>
      <c r="I39" s="192">
        <v>4.537</v>
      </c>
      <c r="J39" s="192">
        <v>3.87</v>
      </c>
      <c r="K39" s="104">
        <f>IF(I39&gt;0,100*J39/I39,0)</f>
        <v>85.29865549922857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>
        <v>3.337</v>
      </c>
      <c r="I41" s="190">
        <v>8.633</v>
      </c>
      <c r="J41" s="190">
        <v>4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>
        <v>2.299</v>
      </c>
      <c r="I45" s="190">
        <v>2</v>
      </c>
      <c r="J45" s="190">
        <v>1.7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>
        <v>1.35</v>
      </c>
      <c r="I48" s="190">
        <v>1.35</v>
      </c>
      <c r="J48" s="190">
        <v>1.325</v>
      </c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>
        <v>0.45</v>
      </c>
      <c r="I49" s="190">
        <v>0.34</v>
      </c>
      <c r="J49" s="190">
        <v>0.38</v>
      </c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>
        <v>7.436000000000001</v>
      </c>
      <c r="I50" s="192">
        <v>12.322999999999999</v>
      </c>
      <c r="J50" s="192">
        <v>7.405</v>
      </c>
      <c r="K50" s="104">
        <f>IF(I50&gt;0,100*J50/I50,0)</f>
        <v>60.090886959344324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>
        <v>5.592</v>
      </c>
      <c r="I52" s="192">
        <v>19.65</v>
      </c>
      <c r="J52" s="192">
        <v>19.65</v>
      </c>
      <c r="K52" s="104">
        <f>IF(I52&gt;0,100*J52/I52,0)</f>
        <v>100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>
        <v>31.105</v>
      </c>
      <c r="I54" s="190">
        <v>58.119</v>
      </c>
      <c r="J54" s="190">
        <v>41.9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>
        <v>110.419</v>
      </c>
      <c r="I55" s="190">
        <v>247.287</v>
      </c>
      <c r="J55" s="190">
        <v>220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>
        <v>17.898</v>
      </c>
      <c r="I56" s="190">
        <v>22.5</v>
      </c>
      <c r="J56" s="190">
        <v>20.925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>
        <v>14.113</v>
      </c>
      <c r="I57" s="190">
        <v>8.96</v>
      </c>
      <c r="J57" s="190">
        <v>7.162</v>
      </c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>
        <v>83.233</v>
      </c>
      <c r="I58" s="190">
        <v>199.237</v>
      </c>
      <c r="J58" s="190">
        <v>93.5155</v>
      </c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>
        <v>256.76800000000003</v>
      </c>
      <c r="I59" s="192">
        <v>536.103</v>
      </c>
      <c r="J59" s="192">
        <v>383.50249999999994</v>
      </c>
      <c r="K59" s="104">
        <f>IF(I59&gt;0,100*J59/I59,0)</f>
        <v>71.53522737235195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>
        <v>26.781</v>
      </c>
      <c r="I61" s="190">
        <v>36.072</v>
      </c>
      <c r="J61" s="190">
        <v>22.32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>
        <v>19.679</v>
      </c>
      <c r="I62" s="190">
        <v>44.881</v>
      </c>
      <c r="J62" s="190">
        <v>34.789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>
        <v>25.159</v>
      </c>
      <c r="I63" s="190">
        <v>49.348</v>
      </c>
      <c r="J63" s="190">
        <v>21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>
        <v>71.619</v>
      </c>
      <c r="I64" s="192">
        <v>130.301</v>
      </c>
      <c r="J64" s="192">
        <v>78.10900000000001</v>
      </c>
      <c r="K64" s="104">
        <f>IF(I64&gt;0,100*J64/I64,0)</f>
        <v>59.94505030659781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>
        <v>38.596</v>
      </c>
      <c r="I66" s="192">
        <v>70.183</v>
      </c>
      <c r="J66" s="192">
        <v>50.39</v>
      </c>
      <c r="K66" s="104">
        <f>IF(I66&gt;0,100*J66/I66,0)</f>
        <v>71.79801376401691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>
        <v>170.407</v>
      </c>
      <c r="I68" s="190">
        <v>323.8</v>
      </c>
      <c r="J68" s="190">
        <v>226.66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>
        <v>40.464</v>
      </c>
      <c r="I69" s="190">
        <v>65.65</v>
      </c>
      <c r="J69" s="190">
        <v>45.955</v>
      </c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>
        <v>210.871</v>
      </c>
      <c r="I70" s="192">
        <v>389.45000000000005</v>
      </c>
      <c r="J70" s="192">
        <v>272.615</v>
      </c>
      <c r="K70" s="104">
        <f>IF(I70&gt;0,100*J70/I70,0)</f>
        <v>69.99999999999999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>
        <v>53.103</v>
      </c>
      <c r="I72" s="190">
        <v>72.556</v>
      </c>
      <c r="J72" s="190">
        <v>57.1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>
        <v>44.469</v>
      </c>
      <c r="I73" s="190">
        <v>53.315</v>
      </c>
      <c r="J73" s="190">
        <v>53.4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>
        <v>800.489</v>
      </c>
      <c r="I74" s="190">
        <v>1341.316</v>
      </c>
      <c r="J74" s="190">
        <v>1347.6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>
        <v>431.583</v>
      </c>
      <c r="I75" s="190">
        <v>516.83</v>
      </c>
      <c r="J75" s="190">
        <v>553.9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>
        <v>35.233</v>
      </c>
      <c r="I76" s="190">
        <v>29.716</v>
      </c>
      <c r="J76" s="190">
        <v>36.5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>
        <v>1022.512</v>
      </c>
      <c r="I77" s="190">
        <v>2398.501</v>
      </c>
      <c r="J77" s="190">
        <v>2480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>
        <v>306.584</v>
      </c>
      <c r="I78" s="190">
        <v>362.275</v>
      </c>
      <c r="J78" s="190">
        <v>263.7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0">
        <v>493.47</v>
      </c>
      <c r="I79" s="190">
        <v>575</v>
      </c>
      <c r="J79" s="190">
        <v>551.5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1">
        <v>3187.443</v>
      </c>
      <c r="I80" s="192">
        <v>5349.509</v>
      </c>
      <c r="J80" s="192">
        <v>5343.7</v>
      </c>
      <c r="K80" s="104">
        <f>IF(I80&gt;0,100*J80/I80,0)</f>
        <v>99.89141059487889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>
        <v>0.333</v>
      </c>
      <c r="I82" s="190">
        <v>0.345</v>
      </c>
      <c r="J82" s="190">
        <v>0.339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>
        <v>0.038</v>
      </c>
      <c r="I83" s="190">
        <v>0.085</v>
      </c>
      <c r="J83" s="190">
        <v>0.11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>
        <v>0.371</v>
      </c>
      <c r="I84" s="192">
        <v>0.43</v>
      </c>
      <c r="J84" s="192">
        <v>0.449</v>
      </c>
      <c r="K84" s="104">
        <f>IF(I84&gt;0,100*J84/I84,0)</f>
        <v>104.4186046511628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5">
        <v>4060.0530000000003</v>
      </c>
      <c r="I87" s="196">
        <v>6759.179398073837</v>
      </c>
      <c r="J87" s="196">
        <v>6388.8155</v>
      </c>
      <c r="K87" s="117">
        <f>IF(I87&gt;0,100*J87/I87,0)</f>
        <v>94.5205789599344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70" zoomScaleNormal="70" zoomScaleSheetLayoutView="70" zoomScalePageLayoutView="0" workbookViewId="0" topLeftCell="A47">
      <selection activeCell="K15" sqref="K15:K1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114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</row>
    <row r="7" spans="1:11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283</v>
      </c>
      <c r="I7" s="84" t="s">
        <v>7</v>
      </c>
      <c r="J7" s="84">
        <v>10</v>
      </c>
      <c r="K7" s="85" t="str">
        <f>CONCATENATE(I6,"=100")</f>
        <v>2015=100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>
        <v>0.0008</v>
      </c>
      <c r="I10" s="190">
        <v>0.005457463884430176</v>
      </c>
      <c r="J10" s="190">
        <v>0.004</v>
      </c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>
        <v>0.0036</v>
      </c>
      <c r="I11" s="190">
        <v>0.0010914927768860352</v>
      </c>
      <c r="J11" s="190">
        <v>0.005</v>
      </c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>
        <v>0.0018</v>
      </c>
      <c r="I12" s="190">
        <v>0.0032744783306581054</v>
      </c>
      <c r="J12" s="190">
        <v>0.001</v>
      </c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>
        <v>0.006200000000000001</v>
      </c>
      <c r="I13" s="192">
        <v>0.009823434991974316</v>
      </c>
      <c r="J13" s="192">
        <v>0.010000000000000002</v>
      </c>
      <c r="K13" s="104">
        <f>IF(I13&gt;0,100*J13/I13,0)</f>
        <v>101.79738562091508</v>
      </c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1"/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>
        <v>0.1094</v>
      </c>
      <c r="I19" s="190">
        <v>0.1195</v>
      </c>
      <c r="J19" s="190">
        <v>0.051</v>
      </c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>
        <v>0.1094</v>
      </c>
      <c r="I22" s="192">
        <v>0.1195</v>
      </c>
      <c r="J22" s="192">
        <v>0.051</v>
      </c>
      <c r="K22" s="104">
        <f>IF(I22&gt;0,100*J22/I22,0)</f>
        <v>42.67782426778243</v>
      </c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>
        <v>3.76519</v>
      </c>
      <c r="I24" s="192">
        <v>5.352</v>
      </c>
      <c r="J24" s="192">
        <v>3.8</v>
      </c>
      <c r="K24" s="104">
        <f>IF(I24&gt;0,100*J24/I24,0)</f>
        <v>71.0014947683109</v>
      </c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>
        <v>1.45093</v>
      </c>
      <c r="I26" s="192">
        <v>2.672</v>
      </c>
      <c r="J26" s="192">
        <v>2.2</v>
      </c>
      <c r="K26" s="104">
        <f>IF(I26&gt;0,100*J26/I26,0)</f>
        <v>82.33532934131738</v>
      </c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0">
        <v>1.08747</v>
      </c>
      <c r="I28" s="190">
        <v>1.9959</v>
      </c>
      <c r="J28" s="190">
        <v>1.691</v>
      </c>
      <c r="K28" s="95"/>
    </row>
    <row r="29" spans="1:11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0">
        <v>8.2394</v>
      </c>
      <c r="I29" s="190">
        <v>4.9728</v>
      </c>
      <c r="J29" s="190">
        <v>2.252</v>
      </c>
      <c r="K29" s="95"/>
    </row>
    <row r="30" spans="1:11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0">
        <v>4.14728</v>
      </c>
      <c r="I30" s="190">
        <v>6.4248</v>
      </c>
      <c r="J30" s="190">
        <v>6.384</v>
      </c>
      <c r="K30" s="95"/>
    </row>
    <row r="31" spans="1:11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1">
        <v>13.47415</v>
      </c>
      <c r="I31" s="192">
        <v>13.3935</v>
      </c>
      <c r="J31" s="192">
        <v>10.327</v>
      </c>
      <c r="K31" s="104">
        <f>IF(I31&gt;0,100*J31/I31,0)</f>
        <v>77.10456564751559</v>
      </c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0">
        <v>0.49753</v>
      </c>
      <c r="I33" s="190">
        <v>0.7292</v>
      </c>
      <c r="J33" s="190">
        <v>0.642</v>
      </c>
      <c r="K33" s="95"/>
    </row>
    <row r="34" spans="1:11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0">
        <v>0.53912</v>
      </c>
      <c r="I34" s="190">
        <v>0.7114</v>
      </c>
      <c r="J34" s="190">
        <v>1.8</v>
      </c>
      <c r="K34" s="95"/>
    </row>
    <row r="35" spans="1:11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0">
        <v>8.37814</v>
      </c>
      <c r="I35" s="190">
        <v>8.3869</v>
      </c>
      <c r="J35" s="190">
        <v>7</v>
      </c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>
        <v>27.98055</v>
      </c>
      <c r="I36" s="190">
        <v>17.099</v>
      </c>
      <c r="J36" s="190">
        <v>19.242</v>
      </c>
      <c r="K36" s="95"/>
    </row>
    <row r="37" spans="1:11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1">
        <v>37.395340000000004</v>
      </c>
      <c r="I37" s="192">
        <v>26.9265</v>
      </c>
      <c r="J37" s="192">
        <v>28.684</v>
      </c>
      <c r="K37" s="104">
        <f>IF(I37&gt;0,100*J37/I37,0)</f>
        <v>106.52702727796037</v>
      </c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>
        <v>0.42143</v>
      </c>
      <c r="I39" s="192">
        <v>0.6852</v>
      </c>
      <c r="J39" s="192">
        <v>0.512</v>
      </c>
      <c r="K39" s="104">
        <f>IF(I39&gt;0,100*J39/I39,0)</f>
        <v>74.72270869819032</v>
      </c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0">
        <v>0.42924</v>
      </c>
      <c r="I41" s="190">
        <v>1.159</v>
      </c>
      <c r="J41" s="190">
        <v>0.6</v>
      </c>
      <c r="K41" s="95"/>
    </row>
    <row r="42" spans="1:11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0"/>
      <c r="I42" s="190"/>
      <c r="J42" s="190"/>
      <c r="K42" s="95"/>
    </row>
    <row r="43" spans="1:11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0"/>
      <c r="I43" s="190"/>
      <c r="J43" s="190"/>
      <c r="K43" s="95"/>
    </row>
    <row r="44" spans="1:11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0"/>
      <c r="I44" s="190"/>
      <c r="J44" s="190"/>
      <c r="K44" s="95"/>
    </row>
    <row r="45" spans="1:11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0">
        <v>0.23937</v>
      </c>
      <c r="I45" s="190">
        <v>0.1755</v>
      </c>
      <c r="J45" s="190">
        <v>0.15</v>
      </c>
      <c r="K45" s="95"/>
    </row>
    <row r="46" spans="1:11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0"/>
      <c r="I46" s="190"/>
      <c r="J46" s="190"/>
      <c r="K46" s="95"/>
    </row>
    <row r="47" spans="1:11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0"/>
      <c r="I47" s="190"/>
      <c r="J47" s="190"/>
      <c r="K47" s="95"/>
    </row>
    <row r="48" spans="1:11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0">
        <v>0.13359</v>
      </c>
      <c r="I48" s="190">
        <v>0.1255</v>
      </c>
      <c r="J48" s="190">
        <v>0.239</v>
      </c>
      <c r="K48" s="95"/>
    </row>
    <row r="49" spans="1:11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0">
        <v>0.03827</v>
      </c>
      <c r="I49" s="190">
        <v>0.0196</v>
      </c>
      <c r="J49" s="190">
        <v>0.042</v>
      </c>
      <c r="K49" s="95"/>
    </row>
    <row r="50" spans="1:11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1">
        <v>0.84047</v>
      </c>
      <c r="I50" s="192">
        <v>1.4796</v>
      </c>
      <c r="J50" s="192">
        <v>1.031</v>
      </c>
      <c r="K50" s="104">
        <f>IF(I50&gt;0,100*J50/I50,0)</f>
        <v>69.68099486347661</v>
      </c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1">
        <v>1.15446</v>
      </c>
      <c r="I52" s="192">
        <v>4.0577</v>
      </c>
      <c r="J52" s="192">
        <v>4.046</v>
      </c>
      <c r="K52" s="104">
        <f>IF(I52&gt;0,100*J52/I52,0)</f>
        <v>99.71165931438993</v>
      </c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0">
        <v>7.02427</v>
      </c>
      <c r="I54" s="190">
        <v>12.795</v>
      </c>
      <c r="J54" s="190">
        <v>9.666</v>
      </c>
      <c r="K54" s="95"/>
    </row>
    <row r="55" spans="1:11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0">
        <v>23.70565</v>
      </c>
      <c r="I55" s="190">
        <v>49.7106</v>
      </c>
      <c r="J55" s="190">
        <v>46.2</v>
      </c>
      <c r="K55" s="95"/>
    </row>
    <row r="56" spans="1:11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0">
        <v>2.58764</v>
      </c>
      <c r="I56" s="190">
        <v>6.4</v>
      </c>
      <c r="J56" s="190">
        <v>5.928</v>
      </c>
      <c r="K56" s="95"/>
    </row>
    <row r="57" spans="1:11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0">
        <v>0.80909</v>
      </c>
      <c r="I57" s="190">
        <v>2.184</v>
      </c>
      <c r="J57" s="190">
        <v>1.433</v>
      </c>
      <c r="K57" s="95"/>
    </row>
    <row r="58" spans="1:11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0">
        <v>17.09399</v>
      </c>
      <c r="I58" s="190">
        <v>42.6216</v>
      </c>
      <c r="J58" s="190">
        <v>20.57341</v>
      </c>
      <c r="K58" s="95"/>
    </row>
    <row r="59" spans="1:11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1">
        <v>51.22064</v>
      </c>
      <c r="I59" s="192">
        <v>113.7112</v>
      </c>
      <c r="J59" s="192">
        <v>83.80041</v>
      </c>
      <c r="K59" s="104">
        <f>IF(I59&gt;0,100*J59/I59,0)</f>
        <v>73.69582767572587</v>
      </c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0">
        <v>5.88685</v>
      </c>
      <c r="I61" s="190">
        <v>8.7758</v>
      </c>
      <c r="J61" s="190">
        <v>5.133</v>
      </c>
      <c r="K61" s="95"/>
    </row>
    <row r="62" spans="1:11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0">
        <v>4.39658</v>
      </c>
      <c r="I62" s="190">
        <v>10.4898</v>
      </c>
      <c r="J62" s="190">
        <v>7.306</v>
      </c>
      <c r="K62" s="95"/>
    </row>
    <row r="63" spans="1:11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0">
        <v>4.21678</v>
      </c>
      <c r="I63" s="190">
        <v>10.0845</v>
      </c>
      <c r="J63" s="190">
        <v>4.109</v>
      </c>
      <c r="K63" s="95"/>
    </row>
    <row r="64" spans="1:11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1">
        <v>14.50021</v>
      </c>
      <c r="I64" s="192">
        <v>29.350099999999998</v>
      </c>
      <c r="J64" s="192">
        <v>16.548000000000002</v>
      </c>
      <c r="K64" s="104">
        <f>IF(I64&gt;0,100*J64/I64,0)</f>
        <v>56.38140926266011</v>
      </c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1">
        <v>6.33453</v>
      </c>
      <c r="I66" s="192">
        <v>11.5934</v>
      </c>
      <c r="J66" s="192">
        <v>9.025</v>
      </c>
      <c r="K66" s="104">
        <f>IF(I66&gt;0,100*J66/I66,0)</f>
        <v>77.84601583659668</v>
      </c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>
        <v>31.78139</v>
      </c>
      <c r="I68" s="190">
        <v>60.0153</v>
      </c>
      <c r="J68" s="190">
        <v>41.895</v>
      </c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>
        <v>4.01295</v>
      </c>
      <c r="I69" s="190">
        <v>8.523</v>
      </c>
      <c r="J69" s="190">
        <v>6.02</v>
      </c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>
        <v>35.79434</v>
      </c>
      <c r="I70" s="192">
        <v>68.5383</v>
      </c>
      <c r="J70" s="192">
        <v>47.915000000000006</v>
      </c>
      <c r="K70" s="104">
        <f>IF(I70&gt;0,100*J70/I70,0)</f>
        <v>69.90981684693085</v>
      </c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0">
        <v>10.35597</v>
      </c>
      <c r="I72" s="190">
        <v>13.2217</v>
      </c>
      <c r="J72" s="190">
        <v>11.9</v>
      </c>
      <c r="K72" s="95"/>
    </row>
    <row r="73" spans="1:11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0">
        <v>8.43323</v>
      </c>
      <c r="I73" s="190">
        <v>9.8754</v>
      </c>
      <c r="J73" s="190">
        <v>10.6</v>
      </c>
      <c r="K73" s="95"/>
    </row>
    <row r="74" spans="1:11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0">
        <v>163.87534</v>
      </c>
      <c r="I74" s="190">
        <v>269.334</v>
      </c>
      <c r="J74" s="190">
        <v>263</v>
      </c>
      <c r="K74" s="95"/>
    </row>
    <row r="75" spans="1:11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0">
        <v>101.46648</v>
      </c>
      <c r="I75" s="190">
        <v>113.3268</v>
      </c>
      <c r="J75" s="190">
        <v>124.1</v>
      </c>
      <c r="K75" s="95"/>
    </row>
    <row r="76" spans="1:11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0">
        <v>6.94349</v>
      </c>
      <c r="I76" s="190">
        <v>5.1473</v>
      </c>
      <c r="J76" s="190">
        <v>6.4</v>
      </c>
      <c r="K76" s="95"/>
    </row>
    <row r="77" spans="1:11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0">
        <v>231.49621</v>
      </c>
      <c r="I77" s="190">
        <v>528.8037</v>
      </c>
      <c r="J77" s="190">
        <v>542</v>
      </c>
      <c r="K77" s="95"/>
    </row>
    <row r="78" spans="1:11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0">
        <v>61.26717</v>
      </c>
      <c r="I78" s="190">
        <v>71.679</v>
      </c>
      <c r="J78" s="190">
        <v>50.9</v>
      </c>
      <c r="K78" s="95"/>
    </row>
    <row r="79" spans="1:11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0">
        <v>91.66241</v>
      </c>
      <c r="I79" s="190">
        <v>105.7268</v>
      </c>
      <c r="J79" s="190">
        <v>99.5</v>
      </c>
      <c r="K79" s="95"/>
    </row>
    <row r="80" spans="1:11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1">
        <v>675.5002999999999</v>
      </c>
      <c r="I80" s="192">
        <v>1117.1147</v>
      </c>
      <c r="J80" s="192">
        <v>1108.4</v>
      </c>
      <c r="K80" s="104">
        <f>IF(I80&gt;0,100*J80/I80,0)</f>
        <v>99.21989210239558</v>
      </c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0">
        <v>0.015</v>
      </c>
      <c r="I82" s="190">
        <v>0.062</v>
      </c>
      <c r="J82" s="190">
        <v>0.062</v>
      </c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>
        <v>0.007</v>
      </c>
      <c r="I83" s="190">
        <v>0.01</v>
      </c>
      <c r="J83" s="190">
        <v>0.02</v>
      </c>
      <c r="K83" s="95"/>
    </row>
    <row r="84" spans="1:11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1">
        <v>0.022</v>
      </c>
      <c r="I84" s="192">
        <v>0.072</v>
      </c>
      <c r="J84" s="192">
        <v>0.082</v>
      </c>
      <c r="K84" s="104">
        <f>IF(I84&gt;0,100*J84/I84,0)</f>
        <v>113.88888888888891</v>
      </c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5">
        <v>841.98959</v>
      </c>
      <c r="I87" s="196">
        <v>1395.075523434992</v>
      </c>
      <c r="J87" s="196">
        <v>1316.4314100000001</v>
      </c>
      <c r="K87" s="117">
        <f>IF(I87&gt;0,100*J87/I87,0)</f>
        <v>94.36273433847134</v>
      </c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1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4.25">
      <c r="A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60" zoomScaleNormal="70" zoomScalePageLayoutView="0" workbookViewId="0" topLeftCell="A1">
      <selection activeCell="M68" sqref="M68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72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7</v>
      </c>
      <c r="D7" s="84" t="s">
        <v>7</v>
      </c>
      <c r="E7" s="84">
        <v>10</v>
      </c>
      <c r="F7" s="85" t="str">
        <f>CONCATENATE(D6,"=100")</f>
        <v>2016=100</v>
      </c>
      <c r="G7" s="86"/>
      <c r="H7" s="83" t="s">
        <v>7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1711</v>
      </c>
      <c r="D9" s="93">
        <v>1730</v>
      </c>
      <c r="E9" s="93">
        <v>1709</v>
      </c>
      <c r="F9" s="94"/>
      <c r="G9" s="94"/>
      <c r="H9" s="190">
        <v>5.306</v>
      </c>
      <c r="I9" s="190">
        <v>5.369</v>
      </c>
      <c r="J9" s="190"/>
      <c r="K9" s="95"/>
    </row>
    <row r="10" spans="1:11" s="96" customFormat="1" ht="11.25" customHeight="1">
      <c r="A10" s="98" t="s">
        <v>9</v>
      </c>
      <c r="B10" s="92"/>
      <c r="C10" s="93">
        <v>3826</v>
      </c>
      <c r="D10" s="93">
        <v>3682</v>
      </c>
      <c r="E10" s="93">
        <v>3812</v>
      </c>
      <c r="F10" s="94"/>
      <c r="G10" s="94"/>
      <c r="H10" s="190">
        <v>10.139</v>
      </c>
      <c r="I10" s="190">
        <v>9.822</v>
      </c>
      <c r="J10" s="190"/>
      <c r="K10" s="95"/>
    </row>
    <row r="11" spans="1:11" s="96" customFormat="1" ht="11.25" customHeight="1">
      <c r="A11" s="91" t="s">
        <v>10</v>
      </c>
      <c r="B11" s="92"/>
      <c r="C11" s="93">
        <v>9248</v>
      </c>
      <c r="D11" s="93">
        <v>8234</v>
      </c>
      <c r="E11" s="93">
        <v>8645</v>
      </c>
      <c r="F11" s="94"/>
      <c r="G11" s="94"/>
      <c r="H11" s="190">
        <v>30.111</v>
      </c>
      <c r="I11" s="190">
        <v>26.76</v>
      </c>
      <c r="J11" s="190"/>
      <c r="K11" s="95"/>
    </row>
    <row r="12" spans="1:11" s="96" customFormat="1" ht="11.25" customHeight="1">
      <c r="A12" s="98" t="s">
        <v>11</v>
      </c>
      <c r="B12" s="92"/>
      <c r="C12" s="93">
        <v>420</v>
      </c>
      <c r="D12" s="93">
        <v>380</v>
      </c>
      <c r="E12" s="93">
        <v>380</v>
      </c>
      <c r="F12" s="94"/>
      <c r="G12" s="94"/>
      <c r="H12" s="190">
        <v>1.252</v>
      </c>
      <c r="I12" s="190">
        <v>0.97</v>
      </c>
      <c r="J12" s="190"/>
      <c r="K12" s="95"/>
    </row>
    <row r="13" spans="1:11" s="105" customFormat="1" ht="11.25" customHeight="1">
      <c r="A13" s="99" t="s">
        <v>12</v>
      </c>
      <c r="B13" s="100"/>
      <c r="C13" s="101">
        <v>15205</v>
      </c>
      <c r="D13" s="101">
        <v>14026</v>
      </c>
      <c r="E13" s="101">
        <v>14546</v>
      </c>
      <c r="F13" s="102">
        <f>IF(D13&gt;0,100*E13/D13,0)</f>
        <v>103.70740054185084</v>
      </c>
      <c r="G13" s="103"/>
      <c r="H13" s="191">
        <v>46.808</v>
      </c>
      <c r="I13" s="192">
        <v>42.921</v>
      </c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>
        <v>45</v>
      </c>
      <c r="D15" s="101">
        <v>42</v>
      </c>
      <c r="E15" s="101">
        <v>42</v>
      </c>
      <c r="F15" s="102">
        <f>IF(D15&gt;0,100*E15/D15,0)</f>
        <v>100</v>
      </c>
      <c r="G15" s="103"/>
      <c r="H15" s="191">
        <v>0.054</v>
      </c>
      <c r="I15" s="192">
        <v>0.054</v>
      </c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>
        <v>679</v>
      </c>
      <c r="D17" s="101">
        <v>775</v>
      </c>
      <c r="E17" s="101">
        <v>775</v>
      </c>
      <c r="F17" s="102">
        <f>IF(D17&gt;0,100*E17/D17,0)</f>
        <v>100</v>
      </c>
      <c r="G17" s="103"/>
      <c r="H17" s="191">
        <v>1.663</v>
      </c>
      <c r="I17" s="192">
        <v>1.55</v>
      </c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>
        <v>23368</v>
      </c>
      <c r="D19" s="93">
        <v>25007</v>
      </c>
      <c r="E19" s="93">
        <v>25007</v>
      </c>
      <c r="F19" s="94"/>
      <c r="G19" s="94"/>
      <c r="H19" s="190">
        <v>121.514</v>
      </c>
      <c r="I19" s="190">
        <v>161.295</v>
      </c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>
        <v>23368</v>
      </c>
      <c r="D22" s="101">
        <v>25007</v>
      </c>
      <c r="E22" s="101">
        <v>25007</v>
      </c>
      <c r="F22" s="102">
        <f>IF(D22&gt;0,100*E22/D22,0)</f>
        <v>100</v>
      </c>
      <c r="G22" s="103"/>
      <c r="H22" s="191">
        <v>121.514</v>
      </c>
      <c r="I22" s="192">
        <v>161.295</v>
      </c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73525</v>
      </c>
      <c r="D24" s="101">
        <v>76416</v>
      </c>
      <c r="E24" s="101">
        <v>77000</v>
      </c>
      <c r="F24" s="102">
        <f>IF(D24&gt;0,100*E24/D24,0)</f>
        <v>100.7642378559464</v>
      </c>
      <c r="G24" s="103"/>
      <c r="H24" s="191">
        <v>314.27799999999996</v>
      </c>
      <c r="I24" s="192">
        <v>432.352</v>
      </c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29731</v>
      </c>
      <c r="D26" s="101">
        <v>29545</v>
      </c>
      <c r="E26" s="101">
        <v>31600</v>
      </c>
      <c r="F26" s="102">
        <f>IF(D26&gt;0,100*E26/D26,0)</f>
        <v>106.95549162294805</v>
      </c>
      <c r="G26" s="103"/>
      <c r="H26" s="191">
        <v>119.00999999999999</v>
      </c>
      <c r="I26" s="192">
        <v>158.25</v>
      </c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>
        <v>63805</v>
      </c>
      <c r="D28" s="93">
        <v>62912</v>
      </c>
      <c r="E28" s="93">
        <v>62919</v>
      </c>
      <c r="F28" s="94"/>
      <c r="G28" s="94"/>
      <c r="H28" s="190">
        <v>204.597</v>
      </c>
      <c r="I28" s="190">
        <v>287.479</v>
      </c>
      <c r="J28" s="190"/>
      <c r="K28" s="95"/>
    </row>
    <row r="29" spans="1:11" s="96" customFormat="1" ht="11.25" customHeight="1">
      <c r="A29" s="98" t="s">
        <v>22</v>
      </c>
      <c r="B29" s="92"/>
      <c r="C29" s="93">
        <v>41794</v>
      </c>
      <c r="D29" s="93">
        <v>43494</v>
      </c>
      <c r="E29" s="93">
        <v>42090</v>
      </c>
      <c r="F29" s="94"/>
      <c r="G29" s="94"/>
      <c r="H29" s="190">
        <v>76.093</v>
      </c>
      <c r="I29" s="190">
        <v>94.354</v>
      </c>
      <c r="J29" s="190"/>
      <c r="K29" s="95"/>
    </row>
    <row r="30" spans="1:11" s="96" customFormat="1" ht="11.25" customHeight="1">
      <c r="A30" s="98" t="s">
        <v>23</v>
      </c>
      <c r="B30" s="92"/>
      <c r="C30" s="93">
        <v>159804</v>
      </c>
      <c r="D30" s="93">
        <v>175517</v>
      </c>
      <c r="E30" s="93">
        <v>175517</v>
      </c>
      <c r="F30" s="94"/>
      <c r="G30" s="94"/>
      <c r="H30" s="190">
        <v>370.774</v>
      </c>
      <c r="I30" s="190">
        <v>540.602</v>
      </c>
      <c r="J30" s="190"/>
      <c r="K30" s="95"/>
    </row>
    <row r="31" spans="1:11" s="105" customFormat="1" ht="11.25" customHeight="1">
      <c r="A31" s="106" t="s">
        <v>24</v>
      </c>
      <c r="B31" s="100"/>
      <c r="C31" s="101">
        <v>265403</v>
      </c>
      <c r="D31" s="101">
        <v>281923</v>
      </c>
      <c r="E31" s="101">
        <v>280526</v>
      </c>
      <c r="F31" s="102">
        <f>IF(D31&gt;0,100*E31/D31,0)</f>
        <v>99.50447462605038</v>
      </c>
      <c r="G31" s="103"/>
      <c r="H31" s="191">
        <v>651.4639999999999</v>
      </c>
      <c r="I31" s="192">
        <v>922.435</v>
      </c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23967</v>
      </c>
      <c r="D33" s="93">
        <v>24924</v>
      </c>
      <c r="E33" s="93">
        <v>24930</v>
      </c>
      <c r="F33" s="94"/>
      <c r="G33" s="94"/>
      <c r="H33" s="190">
        <v>64.121</v>
      </c>
      <c r="I33" s="190">
        <v>101.1</v>
      </c>
      <c r="J33" s="190"/>
      <c r="K33" s="95"/>
    </row>
    <row r="34" spans="1:11" s="96" customFormat="1" ht="11.25" customHeight="1">
      <c r="A34" s="98" t="s">
        <v>26</v>
      </c>
      <c r="B34" s="92"/>
      <c r="C34" s="93">
        <v>12553</v>
      </c>
      <c r="D34" s="93">
        <v>13608</v>
      </c>
      <c r="E34" s="93">
        <v>13510</v>
      </c>
      <c r="F34" s="94"/>
      <c r="G34" s="94"/>
      <c r="H34" s="190">
        <v>44.814</v>
      </c>
      <c r="I34" s="190">
        <v>54.03</v>
      </c>
      <c r="J34" s="190"/>
      <c r="K34" s="95"/>
    </row>
    <row r="35" spans="1:11" s="96" customFormat="1" ht="11.25" customHeight="1">
      <c r="A35" s="98" t="s">
        <v>27</v>
      </c>
      <c r="B35" s="92"/>
      <c r="C35" s="93">
        <v>51982</v>
      </c>
      <c r="D35" s="93">
        <v>49420</v>
      </c>
      <c r="E35" s="93"/>
      <c r="F35" s="94"/>
      <c r="G35" s="94"/>
      <c r="H35" s="190">
        <v>156.221</v>
      </c>
      <c r="I35" s="190">
        <v>177.8</v>
      </c>
      <c r="J35" s="190"/>
      <c r="K35" s="95"/>
    </row>
    <row r="36" spans="1:11" s="96" customFormat="1" ht="11.25" customHeight="1">
      <c r="A36" s="98" t="s">
        <v>28</v>
      </c>
      <c r="B36" s="92"/>
      <c r="C36" s="93">
        <v>6170</v>
      </c>
      <c r="D36" s="93">
        <v>6520</v>
      </c>
      <c r="E36" s="93">
        <v>6846</v>
      </c>
      <c r="F36" s="94"/>
      <c r="G36" s="94"/>
      <c r="H36" s="190">
        <v>16.843</v>
      </c>
      <c r="I36" s="190">
        <v>26.08</v>
      </c>
      <c r="J36" s="190"/>
      <c r="K36" s="95"/>
    </row>
    <row r="37" spans="1:11" s="105" customFormat="1" ht="11.25" customHeight="1">
      <c r="A37" s="99" t="s">
        <v>29</v>
      </c>
      <c r="B37" s="100"/>
      <c r="C37" s="101">
        <v>94660</v>
      </c>
      <c r="D37" s="101">
        <v>94472</v>
      </c>
      <c r="E37" s="101"/>
      <c r="F37" s="102"/>
      <c r="G37" s="103"/>
      <c r="H37" s="191">
        <v>281.96299999999997</v>
      </c>
      <c r="I37" s="192">
        <v>359.01</v>
      </c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4613</v>
      </c>
      <c r="D39" s="101">
        <v>4620</v>
      </c>
      <c r="E39" s="101">
        <v>4600</v>
      </c>
      <c r="F39" s="102">
        <f>IF(D39&gt;0,100*E39/D39,0)</f>
        <v>99.56709956709956</v>
      </c>
      <c r="G39" s="103"/>
      <c r="H39" s="191">
        <v>7.491</v>
      </c>
      <c r="I39" s="192">
        <v>7.8</v>
      </c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>
        <v>39214</v>
      </c>
      <c r="D41" s="93">
        <v>38921</v>
      </c>
      <c r="E41" s="93">
        <v>39000</v>
      </c>
      <c r="F41" s="94"/>
      <c r="G41" s="94"/>
      <c r="H41" s="190">
        <v>104.345</v>
      </c>
      <c r="I41" s="190">
        <v>126.889</v>
      </c>
      <c r="J41" s="190"/>
      <c r="K41" s="95"/>
    </row>
    <row r="42" spans="1:11" s="96" customFormat="1" ht="11.25" customHeight="1">
      <c r="A42" s="98" t="s">
        <v>32</v>
      </c>
      <c r="B42" s="92"/>
      <c r="C42" s="93">
        <v>214211</v>
      </c>
      <c r="D42" s="93">
        <v>232264</v>
      </c>
      <c r="E42" s="93">
        <v>233150</v>
      </c>
      <c r="F42" s="94"/>
      <c r="G42" s="94"/>
      <c r="H42" s="190">
        <v>824.402</v>
      </c>
      <c r="I42" s="190">
        <v>1099.547</v>
      </c>
      <c r="J42" s="190"/>
      <c r="K42" s="95"/>
    </row>
    <row r="43" spans="1:11" s="96" customFormat="1" ht="11.25" customHeight="1">
      <c r="A43" s="98" t="s">
        <v>33</v>
      </c>
      <c r="B43" s="92"/>
      <c r="C43" s="93">
        <v>57607</v>
      </c>
      <c r="D43" s="93">
        <v>58765</v>
      </c>
      <c r="E43" s="93">
        <v>58765</v>
      </c>
      <c r="F43" s="94"/>
      <c r="G43" s="94"/>
      <c r="H43" s="190">
        <v>243.911</v>
      </c>
      <c r="I43" s="190">
        <v>292.423</v>
      </c>
      <c r="J43" s="190"/>
      <c r="K43" s="95"/>
    </row>
    <row r="44" spans="1:11" s="96" customFormat="1" ht="11.25" customHeight="1">
      <c r="A44" s="98" t="s">
        <v>34</v>
      </c>
      <c r="B44" s="92"/>
      <c r="C44" s="93">
        <v>127182</v>
      </c>
      <c r="D44" s="93">
        <v>132612</v>
      </c>
      <c r="E44" s="93">
        <v>127700</v>
      </c>
      <c r="F44" s="94"/>
      <c r="G44" s="94"/>
      <c r="H44" s="190">
        <v>451.841</v>
      </c>
      <c r="I44" s="190">
        <v>623.427</v>
      </c>
      <c r="J44" s="190"/>
      <c r="K44" s="95"/>
    </row>
    <row r="45" spans="1:11" s="96" customFormat="1" ht="11.25" customHeight="1">
      <c r="A45" s="98" t="s">
        <v>35</v>
      </c>
      <c r="B45" s="92"/>
      <c r="C45" s="93">
        <v>72952</v>
      </c>
      <c r="D45" s="93">
        <v>75382</v>
      </c>
      <c r="E45" s="93">
        <v>74150</v>
      </c>
      <c r="F45" s="94"/>
      <c r="G45" s="94"/>
      <c r="H45" s="190">
        <v>197.382</v>
      </c>
      <c r="I45" s="190">
        <v>304.263</v>
      </c>
      <c r="J45" s="190"/>
      <c r="K45" s="95"/>
    </row>
    <row r="46" spans="1:11" s="96" customFormat="1" ht="11.25" customHeight="1">
      <c r="A46" s="98" t="s">
        <v>36</v>
      </c>
      <c r="B46" s="92"/>
      <c r="C46" s="93">
        <v>73299</v>
      </c>
      <c r="D46" s="93">
        <v>74627</v>
      </c>
      <c r="E46" s="93">
        <v>75000</v>
      </c>
      <c r="F46" s="94"/>
      <c r="G46" s="94"/>
      <c r="H46" s="190">
        <v>186.051</v>
      </c>
      <c r="I46" s="190">
        <v>246.854</v>
      </c>
      <c r="J46" s="190"/>
      <c r="K46" s="95"/>
    </row>
    <row r="47" spans="1:11" s="96" customFormat="1" ht="11.25" customHeight="1">
      <c r="A47" s="98" t="s">
        <v>37</v>
      </c>
      <c r="B47" s="92"/>
      <c r="C47" s="93">
        <v>103555</v>
      </c>
      <c r="D47" s="93">
        <v>108208</v>
      </c>
      <c r="E47" s="93">
        <v>104155</v>
      </c>
      <c r="F47" s="94"/>
      <c r="G47" s="94"/>
      <c r="H47" s="190">
        <v>290.747</v>
      </c>
      <c r="I47" s="190">
        <v>419.163</v>
      </c>
      <c r="J47" s="190"/>
      <c r="K47" s="95"/>
    </row>
    <row r="48" spans="1:11" s="96" customFormat="1" ht="11.25" customHeight="1">
      <c r="A48" s="98" t="s">
        <v>38</v>
      </c>
      <c r="B48" s="92"/>
      <c r="C48" s="93">
        <v>101092</v>
      </c>
      <c r="D48" s="93">
        <v>111031</v>
      </c>
      <c r="E48" s="93">
        <v>110800</v>
      </c>
      <c r="F48" s="94"/>
      <c r="G48" s="94"/>
      <c r="H48" s="190">
        <v>326.877</v>
      </c>
      <c r="I48" s="190">
        <v>551.634</v>
      </c>
      <c r="J48" s="190"/>
      <c r="K48" s="95"/>
    </row>
    <row r="49" spans="1:11" s="96" customFormat="1" ht="11.25" customHeight="1">
      <c r="A49" s="98" t="s">
        <v>39</v>
      </c>
      <c r="B49" s="92"/>
      <c r="C49" s="93">
        <v>76170</v>
      </c>
      <c r="D49" s="93">
        <v>72776</v>
      </c>
      <c r="E49" s="93">
        <v>72710</v>
      </c>
      <c r="F49" s="94"/>
      <c r="G49" s="94"/>
      <c r="H49" s="190">
        <v>211.218</v>
      </c>
      <c r="I49" s="190">
        <v>315.014</v>
      </c>
      <c r="J49" s="190"/>
      <c r="K49" s="95"/>
    </row>
    <row r="50" spans="1:11" s="105" customFormat="1" ht="11.25" customHeight="1">
      <c r="A50" s="106" t="s">
        <v>40</v>
      </c>
      <c r="B50" s="100"/>
      <c r="C50" s="101">
        <v>865282</v>
      </c>
      <c r="D50" s="101">
        <v>904586</v>
      </c>
      <c r="E50" s="101">
        <v>895430</v>
      </c>
      <c r="F50" s="102">
        <f>IF(D50&gt;0,100*E50/D50,0)</f>
        <v>98.9878242643596</v>
      </c>
      <c r="G50" s="103"/>
      <c r="H50" s="191">
        <v>2836.7740000000003</v>
      </c>
      <c r="I50" s="192">
        <v>3979.214</v>
      </c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26478</v>
      </c>
      <c r="D52" s="101">
        <v>26478</v>
      </c>
      <c r="E52" s="101">
        <v>26478</v>
      </c>
      <c r="F52" s="102">
        <f>IF(D52&gt;0,100*E52/D52,0)</f>
        <v>100</v>
      </c>
      <c r="G52" s="103"/>
      <c r="H52" s="191">
        <v>70.802</v>
      </c>
      <c r="I52" s="192">
        <v>70.802</v>
      </c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73034</v>
      </c>
      <c r="D54" s="93">
        <v>75168</v>
      </c>
      <c r="E54" s="93">
        <v>75200</v>
      </c>
      <c r="F54" s="94"/>
      <c r="G54" s="94"/>
      <c r="H54" s="190">
        <v>201.868</v>
      </c>
      <c r="I54" s="190">
        <v>241.79</v>
      </c>
      <c r="J54" s="190"/>
      <c r="K54" s="95"/>
    </row>
    <row r="55" spans="1:11" s="96" customFormat="1" ht="11.25" customHeight="1">
      <c r="A55" s="98" t="s">
        <v>43</v>
      </c>
      <c r="B55" s="92"/>
      <c r="C55" s="93">
        <v>56953</v>
      </c>
      <c r="D55" s="93">
        <v>52662</v>
      </c>
      <c r="E55" s="93">
        <v>55100</v>
      </c>
      <c r="F55" s="94"/>
      <c r="G55" s="94"/>
      <c r="H55" s="190">
        <v>93.159</v>
      </c>
      <c r="I55" s="190">
        <v>93.604</v>
      </c>
      <c r="J55" s="190"/>
      <c r="K55" s="95"/>
    </row>
    <row r="56" spans="1:11" s="96" customFormat="1" ht="11.25" customHeight="1">
      <c r="A56" s="98" t="s">
        <v>44</v>
      </c>
      <c r="B56" s="92"/>
      <c r="C56" s="93">
        <v>39389</v>
      </c>
      <c r="D56" s="93">
        <v>49800</v>
      </c>
      <c r="E56" s="93">
        <v>49800</v>
      </c>
      <c r="F56" s="94"/>
      <c r="G56" s="94"/>
      <c r="H56" s="190">
        <v>117.227</v>
      </c>
      <c r="I56" s="190">
        <v>110.5</v>
      </c>
      <c r="J56" s="190"/>
      <c r="K56" s="95"/>
    </row>
    <row r="57" spans="1:11" s="96" customFormat="1" ht="11.25" customHeight="1">
      <c r="A57" s="98" t="s">
        <v>45</v>
      </c>
      <c r="B57" s="92"/>
      <c r="C57" s="93">
        <v>67103</v>
      </c>
      <c r="D57" s="93">
        <v>68540</v>
      </c>
      <c r="E57" s="93">
        <v>68540</v>
      </c>
      <c r="F57" s="94"/>
      <c r="G57" s="94"/>
      <c r="H57" s="190">
        <v>124.134</v>
      </c>
      <c r="I57" s="190">
        <v>273.25</v>
      </c>
      <c r="J57" s="190"/>
      <c r="K57" s="95"/>
    </row>
    <row r="58" spans="1:11" s="96" customFormat="1" ht="11.25" customHeight="1">
      <c r="A58" s="98" t="s">
        <v>46</v>
      </c>
      <c r="B58" s="92"/>
      <c r="C58" s="93">
        <v>65028</v>
      </c>
      <c r="D58" s="93">
        <v>57508</v>
      </c>
      <c r="E58" s="93">
        <v>57508</v>
      </c>
      <c r="F58" s="94"/>
      <c r="G58" s="94"/>
      <c r="H58" s="190">
        <v>81.22099999999999</v>
      </c>
      <c r="I58" s="190">
        <v>124.052</v>
      </c>
      <c r="J58" s="190"/>
      <c r="K58" s="95"/>
    </row>
    <row r="59" spans="1:11" s="105" customFormat="1" ht="11.25" customHeight="1">
      <c r="A59" s="99" t="s">
        <v>47</v>
      </c>
      <c r="B59" s="100"/>
      <c r="C59" s="101">
        <v>301507</v>
      </c>
      <c r="D59" s="101">
        <v>303678</v>
      </c>
      <c r="E59" s="101">
        <v>306148</v>
      </c>
      <c r="F59" s="102">
        <f>IF(D59&gt;0,100*E59/D59,0)</f>
        <v>100.81336152108483</v>
      </c>
      <c r="G59" s="103"/>
      <c r="H59" s="191">
        <v>617.609</v>
      </c>
      <c r="I59" s="192">
        <v>843.196</v>
      </c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1645</v>
      </c>
      <c r="D61" s="93">
        <v>1430</v>
      </c>
      <c r="E61" s="93">
        <v>1425</v>
      </c>
      <c r="F61" s="94"/>
      <c r="G61" s="94"/>
      <c r="H61" s="190">
        <v>4.245</v>
      </c>
      <c r="I61" s="190">
        <v>2.389</v>
      </c>
      <c r="J61" s="190"/>
      <c r="K61" s="95"/>
    </row>
    <row r="62" spans="1:11" s="96" customFormat="1" ht="11.25" customHeight="1">
      <c r="A62" s="98" t="s">
        <v>49</v>
      </c>
      <c r="B62" s="92"/>
      <c r="C62" s="93">
        <v>880</v>
      </c>
      <c r="D62" s="93">
        <v>1099</v>
      </c>
      <c r="E62" s="93">
        <v>1055</v>
      </c>
      <c r="F62" s="94"/>
      <c r="G62" s="94"/>
      <c r="H62" s="190">
        <v>1.917</v>
      </c>
      <c r="I62" s="190">
        <v>2.121</v>
      </c>
      <c r="J62" s="190"/>
      <c r="K62" s="95"/>
    </row>
    <row r="63" spans="1:11" s="96" customFormat="1" ht="11.25" customHeight="1">
      <c r="A63" s="98" t="s">
        <v>50</v>
      </c>
      <c r="B63" s="92"/>
      <c r="C63" s="93">
        <v>2117</v>
      </c>
      <c r="D63" s="93">
        <v>2632</v>
      </c>
      <c r="E63" s="93">
        <v>2632</v>
      </c>
      <c r="F63" s="94"/>
      <c r="G63" s="94"/>
      <c r="H63" s="190">
        <v>2.658</v>
      </c>
      <c r="I63" s="190">
        <v>1.95044529628405</v>
      </c>
      <c r="J63" s="190"/>
      <c r="K63" s="95"/>
    </row>
    <row r="64" spans="1:11" s="105" customFormat="1" ht="11.25" customHeight="1">
      <c r="A64" s="99" t="s">
        <v>51</v>
      </c>
      <c r="B64" s="100"/>
      <c r="C64" s="101">
        <v>4642</v>
      </c>
      <c r="D64" s="101">
        <v>5161</v>
      </c>
      <c r="E64" s="101">
        <v>5112</v>
      </c>
      <c r="F64" s="102">
        <f>IF(D64&gt;0,100*E64/D64,0)</f>
        <v>99.0505715946522</v>
      </c>
      <c r="G64" s="103"/>
      <c r="H64" s="191">
        <v>8.82</v>
      </c>
      <c r="I64" s="192">
        <v>6.46044529628405</v>
      </c>
      <c r="J64" s="192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7712</v>
      </c>
      <c r="D66" s="101">
        <v>5880</v>
      </c>
      <c r="E66" s="101"/>
      <c r="F66" s="102"/>
      <c r="G66" s="103"/>
      <c r="H66" s="191">
        <v>9.266</v>
      </c>
      <c r="I66" s="192">
        <v>6.91</v>
      </c>
      <c r="J66" s="192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78860</v>
      </c>
      <c r="D68" s="93">
        <v>74500</v>
      </c>
      <c r="E68" s="93">
        <v>76000</v>
      </c>
      <c r="F68" s="94"/>
      <c r="G68" s="94"/>
      <c r="H68" s="190">
        <v>166.261</v>
      </c>
      <c r="I68" s="190">
        <v>152</v>
      </c>
      <c r="J68" s="190"/>
      <c r="K68" s="95"/>
    </row>
    <row r="69" spans="1:11" s="96" customFormat="1" ht="11.25" customHeight="1">
      <c r="A69" s="98" t="s">
        <v>54</v>
      </c>
      <c r="B69" s="92"/>
      <c r="C69" s="93">
        <v>4909</v>
      </c>
      <c r="D69" s="93">
        <v>4380</v>
      </c>
      <c r="E69" s="93">
        <v>4425</v>
      </c>
      <c r="F69" s="94"/>
      <c r="G69" s="94"/>
      <c r="H69" s="190">
        <v>8.027999999999999</v>
      </c>
      <c r="I69" s="190">
        <v>7.05</v>
      </c>
      <c r="J69" s="190"/>
      <c r="K69" s="95"/>
    </row>
    <row r="70" spans="1:11" s="105" customFormat="1" ht="11.25" customHeight="1">
      <c r="A70" s="99" t="s">
        <v>55</v>
      </c>
      <c r="B70" s="100"/>
      <c r="C70" s="101">
        <v>83769</v>
      </c>
      <c r="D70" s="101">
        <v>78880</v>
      </c>
      <c r="E70" s="101">
        <v>80425</v>
      </c>
      <c r="F70" s="102">
        <f>IF(D70&gt;0,100*E70/D70,0)</f>
        <v>101.95867139959432</v>
      </c>
      <c r="G70" s="103"/>
      <c r="H70" s="191">
        <v>174.28900000000002</v>
      </c>
      <c r="I70" s="192">
        <v>159.05</v>
      </c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2486</v>
      </c>
      <c r="D72" s="93">
        <v>3095</v>
      </c>
      <c r="E72" s="93">
        <v>3095</v>
      </c>
      <c r="F72" s="94"/>
      <c r="G72" s="94"/>
      <c r="H72" s="190">
        <v>2.935</v>
      </c>
      <c r="I72" s="190">
        <v>0.664</v>
      </c>
      <c r="J72" s="190"/>
      <c r="K72" s="95"/>
    </row>
    <row r="73" spans="1:11" s="96" customFormat="1" ht="11.25" customHeight="1">
      <c r="A73" s="98" t="s">
        <v>57</v>
      </c>
      <c r="B73" s="92"/>
      <c r="C73" s="93">
        <v>66700</v>
      </c>
      <c r="D73" s="93">
        <v>74815</v>
      </c>
      <c r="E73" s="93">
        <v>74815</v>
      </c>
      <c r="F73" s="94"/>
      <c r="G73" s="94"/>
      <c r="H73" s="190">
        <v>222.303</v>
      </c>
      <c r="I73" s="190">
        <v>187.0375</v>
      </c>
      <c r="J73" s="190"/>
      <c r="K73" s="95"/>
    </row>
    <row r="74" spans="1:11" s="96" customFormat="1" ht="11.25" customHeight="1">
      <c r="A74" s="98" t="s">
        <v>58</v>
      </c>
      <c r="B74" s="92"/>
      <c r="C74" s="93">
        <v>84314</v>
      </c>
      <c r="D74" s="93">
        <v>82308</v>
      </c>
      <c r="E74" s="93">
        <v>82308</v>
      </c>
      <c r="F74" s="94"/>
      <c r="G74" s="94"/>
      <c r="H74" s="190">
        <v>208.041</v>
      </c>
      <c r="I74" s="190">
        <v>169.95</v>
      </c>
      <c r="J74" s="190"/>
      <c r="K74" s="95"/>
    </row>
    <row r="75" spans="1:11" s="96" customFormat="1" ht="11.25" customHeight="1">
      <c r="A75" s="98" t="s">
        <v>59</v>
      </c>
      <c r="B75" s="92"/>
      <c r="C75" s="93">
        <v>12825</v>
      </c>
      <c r="D75" s="93">
        <v>13494.705</v>
      </c>
      <c r="E75" s="93">
        <v>13494.705</v>
      </c>
      <c r="F75" s="94"/>
      <c r="G75" s="94"/>
      <c r="H75" s="190">
        <v>15.424</v>
      </c>
      <c r="I75" s="190">
        <v>22.437252291102467</v>
      </c>
      <c r="J75" s="190"/>
      <c r="K75" s="95"/>
    </row>
    <row r="76" spans="1:11" s="96" customFormat="1" ht="11.25" customHeight="1">
      <c r="A76" s="98" t="s">
        <v>60</v>
      </c>
      <c r="B76" s="92"/>
      <c r="C76" s="93">
        <v>16018</v>
      </c>
      <c r="D76" s="93">
        <v>17104</v>
      </c>
      <c r="E76" s="93">
        <v>17100</v>
      </c>
      <c r="F76" s="94"/>
      <c r="G76" s="94"/>
      <c r="H76" s="190">
        <v>60.579</v>
      </c>
      <c r="I76" s="190">
        <v>48.43</v>
      </c>
      <c r="J76" s="190"/>
      <c r="K76" s="95"/>
    </row>
    <row r="77" spans="1:11" s="96" customFormat="1" ht="11.25" customHeight="1">
      <c r="A77" s="98" t="s">
        <v>61</v>
      </c>
      <c r="B77" s="92"/>
      <c r="C77" s="93">
        <v>9337</v>
      </c>
      <c r="D77" s="93">
        <v>10797</v>
      </c>
      <c r="E77" s="93">
        <v>10800</v>
      </c>
      <c r="F77" s="94"/>
      <c r="G77" s="94"/>
      <c r="H77" s="190">
        <v>25.944</v>
      </c>
      <c r="I77" s="190">
        <v>17.943</v>
      </c>
      <c r="J77" s="190"/>
      <c r="K77" s="95"/>
    </row>
    <row r="78" spans="1:11" s="96" customFormat="1" ht="11.25" customHeight="1">
      <c r="A78" s="98" t="s">
        <v>62</v>
      </c>
      <c r="B78" s="92"/>
      <c r="C78" s="93">
        <v>21878</v>
      </c>
      <c r="D78" s="93">
        <v>22713</v>
      </c>
      <c r="E78" s="93">
        <v>22713</v>
      </c>
      <c r="F78" s="94"/>
      <c r="G78" s="94"/>
      <c r="H78" s="190">
        <v>53.134</v>
      </c>
      <c r="I78" s="190">
        <v>51.59</v>
      </c>
      <c r="J78" s="190"/>
      <c r="K78" s="95"/>
    </row>
    <row r="79" spans="1:11" s="96" customFormat="1" ht="11.25" customHeight="1">
      <c r="A79" s="98" t="s">
        <v>63</v>
      </c>
      <c r="B79" s="92"/>
      <c r="C79" s="93">
        <v>165881</v>
      </c>
      <c r="D79" s="93">
        <v>172926</v>
      </c>
      <c r="E79" s="93">
        <v>169781</v>
      </c>
      <c r="F79" s="94"/>
      <c r="G79" s="94"/>
      <c r="H79" s="190">
        <v>512.178</v>
      </c>
      <c r="I79" s="190">
        <v>293.246</v>
      </c>
      <c r="J79" s="190"/>
      <c r="K79" s="95"/>
    </row>
    <row r="80" spans="1:11" s="105" customFormat="1" ht="11.25" customHeight="1">
      <c r="A80" s="106" t="s">
        <v>64</v>
      </c>
      <c r="B80" s="100"/>
      <c r="C80" s="101">
        <v>379439</v>
      </c>
      <c r="D80" s="101">
        <v>397252.70499999996</v>
      </c>
      <c r="E80" s="101">
        <v>394106.70499999996</v>
      </c>
      <c r="F80" s="102">
        <f>IF(D80&gt;0,100*E80/D80,0)</f>
        <v>99.20806077330549</v>
      </c>
      <c r="G80" s="103"/>
      <c r="H80" s="191">
        <v>1100.538</v>
      </c>
      <c r="I80" s="192">
        <v>791.2977522911024</v>
      </c>
      <c r="J80" s="192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>
        <v>109</v>
      </c>
      <c r="D82" s="93">
        <v>109</v>
      </c>
      <c r="E82" s="93">
        <v>109</v>
      </c>
      <c r="F82" s="94"/>
      <c r="G82" s="94"/>
      <c r="H82" s="190">
        <v>0.163</v>
      </c>
      <c r="I82" s="190">
        <v>0.163</v>
      </c>
      <c r="J82" s="190"/>
      <c r="K82" s="95"/>
    </row>
    <row r="83" spans="1:11" s="96" customFormat="1" ht="11.25" customHeight="1">
      <c r="A83" s="98" t="s">
        <v>66</v>
      </c>
      <c r="B83" s="92"/>
      <c r="C83" s="93">
        <v>186</v>
      </c>
      <c r="D83" s="93">
        <v>190</v>
      </c>
      <c r="E83" s="93">
        <v>190</v>
      </c>
      <c r="F83" s="94"/>
      <c r="G83" s="94"/>
      <c r="H83" s="190">
        <v>0.186</v>
      </c>
      <c r="I83" s="190">
        <v>0.19</v>
      </c>
      <c r="J83" s="190"/>
      <c r="K83" s="95"/>
    </row>
    <row r="84" spans="1:11" s="105" customFormat="1" ht="11.25" customHeight="1">
      <c r="A84" s="99" t="s">
        <v>67</v>
      </c>
      <c r="B84" s="100"/>
      <c r="C84" s="101">
        <v>295</v>
      </c>
      <c r="D84" s="101">
        <v>299</v>
      </c>
      <c r="E84" s="101">
        <v>299</v>
      </c>
      <c r="F84" s="102">
        <f>IF(D84&gt;0,100*E84/D84,0)</f>
        <v>100</v>
      </c>
      <c r="G84" s="103"/>
      <c r="H84" s="191">
        <v>0.349</v>
      </c>
      <c r="I84" s="192">
        <v>0.353</v>
      </c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2176353</v>
      </c>
      <c r="D87" s="116">
        <v>2249040.705</v>
      </c>
      <c r="E87" s="116"/>
      <c r="F87" s="117"/>
      <c r="G87" s="103"/>
      <c r="H87" s="195">
        <v>6362.691999999999</v>
      </c>
      <c r="I87" s="196">
        <v>7942.950197587386</v>
      </c>
      <c r="J87" s="196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70" zoomScaleNormal="70" zoomScaleSheetLayoutView="70" zoomScalePageLayoutView="0" workbookViewId="0" topLeftCell="A51">
      <selection activeCell="K72" sqref="K72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73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7</v>
      </c>
      <c r="D7" s="84" t="s">
        <v>7</v>
      </c>
      <c r="E7" s="84">
        <v>10</v>
      </c>
      <c r="F7" s="85" t="str">
        <f>CONCATENATE(D6,"=100")</f>
        <v>2016=100</v>
      </c>
      <c r="G7" s="86"/>
      <c r="H7" s="83" t="s">
        <v>7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0"/>
      <c r="I9" s="190"/>
      <c r="J9" s="190"/>
      <c r="K9" s="95"/>
    </row>
    <row r="10" spans="1:11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0"/>
      <c r="I10" s="190"/>
      <c r="J10" s="190"/>
      <c r="K10" s="95"/>
    </row>
    <row r="11" spans="1:11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0"/>
      <c r="I11" s="190"/>
      <c r="J11" s="190"/>
      <c r="K11" s="95"/>
    </row>
    <row r="12" spans="1:11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0"/>
      <c r="I12" s="190"/>
      <c r="J12" s="190"/>
      <c r="K12" s="95"/>
    </row>
    <row r="13" spans="1:11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1"/>
      <c r="I13" s="192"/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>
        <v>145</v>
      </c>
      <c r="D17" s="101"/>
      <c r="E17" s="101"/>
      <c r="F17" s="102"/>
      <c r="G17" s="103"/>
      <c r="H17" s="191">
        <v>0.188</v>
      </c>
      <c r="I17" s="192"/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0"/>
      <c r="I19" s="190"/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1"/>
      <c r="I22" s="192"/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1"/>
      <c r="I24" s="192"/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1"/>
      <c r="I26" s="192"/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>
        <v>5433</v>
      </c>
      <c r="D28" s="93">
        <v>2689</v>
      </c>
      <c r="E28" s="93">
        <v>2689</v>
      </c>
      <c r="F28" s="94"/>
      <c r="G28" s="94"/>
      <c r="H28" s="190">
        <v>18.822</v>
      </c>
      <c r="I28" s="190">
        <v>12.809</v>
      </c>
      <c r="J28" s="190"/>
      <c r="K28" s="95"/>
    </row>
    <row r="29" spans="1:11" s="96" customFormat="1" ht="11.25" customHeight="1">
      <c r="A29" s="98" t="s">
        <v>22</v>
      </c>
      <c r="B29" s="92"/>
      <c r="C29" s="93">
        <v>2756</v>
      </c>
      <c r="D29" s="93">
        <v>4730</v>
      </c>
      <c r="E29" s="93">
        <v>4730</v>
      </c>
      <c r="F29" s="94"/>
      <c r="G29" s="94"/>
      <c r="H29" s="190">
        <v>3.949</v>
      </c>
      <c r="I29" s="190">
        <v>8.769</v>
      </c>
      <c r="J29" s="190"/>
      <c r="K29" s="95"/>
    </row>
    <row r="30" spans="1:11" s="96" customFormat="1" ht="11.25" customHeight="1">
      <c r="A30" s="98" t="s">
        <v>23</v>
      </c>
      <c r="B30" s="92"/>
      <c r="C30" s="93">
        <v>19717</v>
      </c>
      <c r="D30" s="93">
        <v>3079</v>
      </c>
      <c r="E30" s="93">
        <v>3079</v>
      </c>
      <c r="F30" s="94"/>
      <c r="G30" s="94"/>
      <c r="H30" s="190">
        <v>36.927</v>
      </c>
      <c r="I30" s="190">
        <v>10.009</v>
      </c>
      <c r="J30" s="190"/>
      <c r="K30" s="95"/>
    </row>
    <row r="31" spans="1:11" s="105" customFormat="1" ht="11.25" customHeight="1">
      <c r="A31" s="106" t="s">
        <v>24</v>
      </c>
      <c r="B31" s="100"/>
      <c r="C31" s="101">
        <v>27906</v>
      </c>
      <c r="D31" s="101">
        <v>10498</v>
      </c>
      <c r="E31" s="101">
        <v>10498</v>
      </c>
      <c r="F31" s="102">
        <f>IF(D31&gt;0,100*E31/D31,0)</f>
        <v>100</v>
      </c>
      <c r="G31" s="103"/>
      <c r="H31" s="191">
        <v>59.698</v>
      </c>
      <c r="I31" s="192">
        <v>31.587</v>
      </c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373</v>
      </c>
      <c r="D33" s="93">
        <v>350</v>
      </c>
      <c r="E33" s="93">
        <v>350</v>
      </c>
      <c r="F33" s="94"/>
      <c r="G33" s="94"/>
      <c r="H33" s="190">
        <v>0.845</v>
      </c>
      <c r="I33" s="190">
        <v>1.56</v>
      </c>
      <c r="J33" s="190"/>
      <c r="K33" s="95"/>
    </row>
    <row r="34" spans="1:11" s="96" customFormat="1" ht="11.25" customHeight="1">
      <c r="A34" s="98" t="s">
        <v>26</v>
      </c>
      <c r="B34" s="92"/>
      <c r="C34" s="93">
        <v>804</v>
      </c>
      <c r="D34" s="93">
        <v>805</v>
      </c>
      <c r="E34" s="93">
        <v>800</v>
      </c>
      <c r="F34" s="94"/>
      <c r="G34" s="94"/>
      <c r="H34" s="190">
        <v>2.388</v>
      </c>
      <c r="I34" s="190">
        <v>3.05</v>
      </c>
      <c r="J34" s="190"/>
      <c r="K34" s="95"/>
    </row>
    <row r="35" spans="1:11" s="96" customFormat="1" ht="11.25" customHeight="1">
      <c r="A35" s="98" t="s">
        <v>27</v>
      </c>
      <c r="B35" s="92"/>
      <c r="C35" s="93">
        <v>13651</v>
      </c>
      <c r="D35" s="93">
        <v>5000</v>
      </c>
      <c r="E35" s="93">
        <v>4500</v>
      </c>
      <c r="F35" s="94"/>
      <c r="G35" s="94"/>
      <c r="H35" s="190">
        <v>36.321</v>
      </c>
      <c r="I35" s="190">
        <v>19</v>
      </c>
      <c r="J35" s="190"/>
      <c r="K35" s="95"/>
    </row>
    <row r="36" spans="1:11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0"/>
      <c r="I36" s="190"/>
      <c r="J36" s="190"/>
      <c r="K36" s="95"/>
    </row>
    <row r="37" spans="1:11" s="105" customFormat="1" ht="11.25" customHeight="1">
      <c r="A37" s="99" t="s">
        <v>29</v>
      </c>
      <c r="B37" s="100"/>
      <c r="C37" s="101">
        <v>14828</v>
      </c>
      <c r="D37" s="101">
        <v>6155</v>
      </c>
      <c r="E37" s="101">
        <v>5650</v>
      </c>
      <c r="F37" s="102">
        <f>IF(D37&gt;0,100*E37/D37,0)</f>
        <v>91.7952883834281</v>
      </c>
      <c r="G37" s="103"/>
      <c r="H37" s="191">
        <v>39.554</v>
      </c>
      <c r="I37" s="192">
        <v>23.61</v>
      </c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11467</v>
      </c>
      <c r="D39" s="101">
        <v>11480</v>
      </c>
      <c r="E39" s="101">
        <v>11400</v>
      </c>
      <c r="F39" s="102">
        <f>IF(D39&gt;0,100*E39/D39,0)</f>
        <v>99.30313588850174</v>
      </c>
      <c r="G39" s="103"/>
      <c r="H39" s="191">
        <v>18.53</v>
      </c>
      <c r="I39" s="192">
        <v>18.5</v>
      </c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>
        <v>12030</v>
      </c>
      <c r="D41" s="93">
        <v>11250</v>
      </c>
      <c r="E41" s="93">
        <v>11040</v>
      </c>
      <c r="F41" s="94"/>
      <c r="G41" s="94"/>
      <c r="H41" s="190">
        <v>24.796</v>
      </c>
      <c r="I41" s="190">
        <v>36.523</v>
      </c>
      <c r="J41" s="190"/>
      <c r="K41" s="95"/>
    </row>
    <row r="42" spans="1:11" s="96" customFormat="1" ht="11.25" customHeight="1">
      <c r="A42" s="98" t="s">
        <v>32</v>
      </c>
      <c r="B42" s="92"/>
      <c r="C42" s="93">
        <v>4000</v>
      </c>
      <c r="D42" s="93">
        <v>4500</v>
      </c>
      <c r="E42" s="93">
        <v>4500</v>
      </c>
      <c r="F42" s="94"/>
      <c r="G42" s="94"/>
      <c r="H42" s="190">
        <v>13</v>
      </c>
      <c r="I42" s="190">
        <v>19.508</v>
      </c>
      <c r="J42" s="190"/>
      <c r="K42" s="95"/>
    </row>
    <row r="43" spans="1:11" s="96" customFormat="1" ht="11.25" customHeight="1">
      <c r="A43" s="98" t="s">
        <v>33</v>
      </c>
      <c r="B43" s="92"/>
      <c r="C43" s="93">
        <v>1100</v>
      </c>
      <c r="D43" s="93">
        <v>1400</v>
      </c>
      <c r="E43" s="93">
        <v>1400</v>
      </c>
      <c r="F43" s="94"/>
      <c r="G43" s="94"/>
      <c r="H43" s="190">
        <v>3.08</v>
      </c>
      <c r="I43" s="190">
        <v>5.491</v>
      </c>
      <c r="J43" s="190"/>
      <c r="K43" s="95"/>
    </row>
    <row r="44" spans="1:11" s="96" customFormat="1" ht="11.25" customHeight="1">
      <c r="A44" s="98" t="s">
        <v>34</v>
      </c>
      <c r="B44" s="92"/>
      <c r="C44" s="93">
        <v>10000</v>
      </c>
      <c r="D44" s="93">
        <v>10000</v>
      </c>
      <c r="E44" s="93">
        <v>10000</v>
      </c>
      <c r="F44" s="94"/>
      <c r="G44" s="94"/>
      <c r="H44" s="190">
        <v>31.028</v>
      </c>
      <c r="I44" s="190">
        <v>46.086</v>
      </c>
      <c r="J44" s="190"/>
      <c r="K44" s="95"/>
    </row>
    <row r="45" spans="1:11" s="96" customFormat="1" ht="11.25" customHeight="1">
      <c r="A45" s="98" t="s">
        <v>35</v>
      </c>
      <c r="B45" s="92"/>
      <c r="C45" s="93">
        <v>2800</v>
      </c>
      <c r="D45" s="93">
        <v>1000</v>
      </c>
      <c r="E45" s="93">
        <v>1000</v>
      </c>
      <c r="F45" s="94"/>
      <c r="G45" s="94"/>
      <c r="H45" s="190">
        <v>7.168</v>
      </c>
      <c r="I45" s="190">
        <v>3.809</v>
      </c>
      <c r="J45" s="190"/>
      <c r="K45" s="95"/>
    </row>
    <row r="46" spans="1:11" s="96" customFormat="1" ht="11.25" customHeight="1">
      <c r="A46" s="98" t="s">
        <v>36</v>
      </c>
      <c r="B46" s="92"/>
      <c r="C46" s="93">
        <v>19000</v>
      </c>
      <c r="D46" s="93">
        <v>18000</v>
      </c>
      <c r="E46" s="93">
        <v>18000</v>
      </c>
      <c r="F46" s="94"/>
      <c r="G46" s="94"/>
      <c r="H46" s="190">
        <v>44.26</v>
      </c>
      <c r="I46" s="190">
        <v>60.474</v>
      </c>
      <c r="J46" s="190"/>
      <c r="K46" s="95"/>
    </row>
    <row r="47" spans="1:11" s="96" customFormat="1" ht="11.25" customHeight="1">
      <c r="A47" s="98" t="s">
        <v>37</v>
      </c>
      <c r="B47" s="92"/>
      <c r="C47" s="93">
        <v>5000</v>
      </c>
      <c r="D47" s="93">
        <v>5000</v>
      </c>
      <c r="E47" s="93">
        <v>8000</v>
      </c>
      <c r="F47" s="94"/>
      <c r="G47" s="94"/>
      <c r="H47" s="190">
        <v>13.52</v>
      </c>
      <c r="I47" s="190">
        <v>18.98</v>
      </c>
      <c r="J47" s="190"/>
      <c r="K47" s="95"/>
    </row>
    <row r="48" spans="1:11" s="96" customFormat="1" ht="11.25" customHeight="1">
      <c r="A48" s="98" t="s">
        <v>38</v>
      </c>
      <c r="B48" s="92"/>
      <c r="C48" s="93">
        <v>2000</v>
      </c>
      <c r="D48" s="93">
        <v>1840</v>
      </c>
      <c r="E48" s="93">
        <v>1800</v>
      </c>
      <c r="F48" s="94"/>
      <c r="G48" s="94"/>
      <c r="H48" s="190">
        <v>5.666</v>
      </c>
      <c r="I48" s="190">
        <v>8.345</v>
      </c>
      <c r="J48" s="190"/>
      <c r="K48" s="95"/>
    </row>
    <row r="49" spans="1:11" s="96" customFormat="1" ht="11.25" customHeight="1">
      <c r="A49" s="98" t="s">
        <v>39</v>
      </c>
      <c r="B49" s="92"/>
      <c r="C49" s="93">
        <v>9237</v>
      </c>
      <c r="D49" s="93">
        <v>9620</v>
      </c>
      <c r="E49" s="93">
        <v>9500</v>
      </c>
      <c r="F49" s="94"/>
      <c r="G49" s="94"/>
      <c r="H49" s="190">
        <v>24.165</v>
      </c>
      <c r="I49" s="190">
        <v>41.706</v>
      </c>
      <c r="J49" s="190"/>
      <c r="K49" s="95"/>
    </row>
    <row r="50" spans="1:11" s="105" customFormat="1" ht="11.25" customHeight="1">
      <c r="A50" s="106" t="s">
        <v>40</v>
      </c>
      <c r="B50" s="100"/>
      <c r="C50" s="101">
        <v>65167</v>
      </c>
      <c r="D50" s="101">
        <v>62610</v>
      </c>
      <c r="E50" s="101">
        <v>65240</v>
      </c>
      <c r="F50" s="102">
        <f>IF(D50&gt;0,100*E50/D50,0)</f>
        <v>104.20060693180004</v>
      </c>
      <c r="G50" s="103"/>
      <c r="H50" s="191">
        <v>166.683</v>
      </c>
      <c r="I50" s="192">
        <v>240.92199999999997</v>
      </c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517</v>
      </c>
      <c r="D52" s="101">
        <v>517</v>
      </c>
      <c r="E52" s="101">
        <v>517</v>
      </c>
      <c r="F52" s="102">
        <f>IF(D52&gt;0,100*E52/D52,0)</f>
        <v>100</v>
      </c>
      <c r="G52" s="103"/>
      <c r="H52" s="191">
        <v>1.369</v>
      </c>
      <c r="I52" s="192">
        <v>1.369</v>
      </c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33022</v>
      </c>
      <c r="D54" s="93">
        <v>33000</v>
      </c>
      <c r="E54" s="93">
        <v>33000</v>
      </c>
      <c r="F54" s="94"/>
      <c r="G54" s="94"/>
      <c r="H54" s="190">
        <v>55.632</v>
      </c>
      <c r="I54" s="190">
        <v>87</v>
      </c>
      <c r="J54" s="190"/>
      <c r="K54" s="95"/>
    </row>
    <row r="55" spans="1:11" s="96" customFormat="1" ht="11.25" customHeight="1">
      <c r="A55" s="98" t="s">
        <v>43</v>
      </c>
      <c r="B55" s="92"/>
      <c r="C55" s="93">
        <v>56980</v>
      </c>
      <c r="D55" s="93">
        <v>44873</v>
      </c>
      <c r="E55" s="93">
        <v>45240</v>
      </c>
      <c r="F55" s="94"/>
      <c r="G55" s="94"/>
      <c r="H55" s="190">
        <v>133.607</v>
      </c>
      <c r="I55" s="190">
        <v>134.619</v>
      </c>
      <c r="J55" s="190"/>
      <c r="K55" s="95"/>
    </row>
    <row r="56" spans="1:11" s="96" customFormat="1" ht="11.25" customHeight="1">
      <c r="A56" s="98" t="s">
        <v>44</v>
      </c>
      <c r="B56" s="92"/>
      <c r="C56" s="93">
        <v>59867</v>
      </c>
      <c r="D56" s="93">
        <v>45000</v>
      </c>
      <c r="E56" s="93">
        <v>45000</v>
      </c>
      <c r="F56" s="94"/>
      <c r="G56" s="94"/>
      <c r="H56" s="190">
        <v>201.732</v>
      </c>
      <c r="I56" s="190">
        <v>125</v>
      </c>
      <c r="J56" s="190"/>
      <c r="K56" s="95"/>
    </row>
    <row r="57" spans="1:11" s="96" customFormat="1" ht="11.25" customHeight="1">
      <c r="A57" s="98" t="s">
        <v>45</v>
      </c>
      <c r="B57" s="92"/>
      <c r="C57" s="93">
        <v>7365</v>
      </c>
      <c r="D57" s="93">
        <v>8667</v>
      </c>
      <c r="E57" s="93">
        <v>8667</v>
      </c>
      <c r="F57" s="94"/>
      <c r="G57" s="94"/>
      <c r="H57" s="190">
        <v>12.782</v>
      </c>
      <c r="I57" s="190">
        <v>43.335</v>
      </c>
      <c r="J57" s="190"/>
      <c r="K57" s="95"/>
    </row>
    <row r="58" spans="1:11" s="96" customFormat="1" ht="11.25" customHeight="1">
      <c r="A58" s="98" t="s">
        <v>46</v>
      </c>
      <c r="B58" s="92"/>
      <c r="C58" s="93">
        <v>4143</v>
      </c>
      <c r="D58" s="93">
        <v>3964</v>
      </c>
      <c r="E58" s="93">
        <v>4015</v>
      </c>
      <c r="F58" s="94"/>
      <c r="G58" s="94"/>
      <c r="H58" s="190">
        <v>5.22</v>
      </c>
      <c r="I58" s="190">
        <v>14.072</v>
      </c>
      <c r="J58" s="190"/>
      <c r="K58" s="95"/>
    </row>
    <row r="59" spans="1:11" s="105" customFormat="1" ht="11.25" customHeight="1">
      <c r="A59" s="99" t="s">
        <v>47</v>
      </c>
      <c r="B59" s="100"/>
      <c r="C59" s="101">
        <v>161377</v>
      </c>
      <c r="D59" s="101">
        <v>135504</v>
      </c>
      <c r="E59" s="101">
        <v>135922</v>
      </c>
      <c r="F59" s="102">
        <f>IF(D59&gt;0,100*E59/D59,0)</f>
        <v>100.30847797850986</v>
      </c>
      <c r="G59" s="103"/>
      <c r="H59" s="191">
        <v>408.973</v>
      </c>
      <c r="I59" s="192">
        <v>404.026</v>
      </c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1019</v>
      </c>
      <c r="D61" s="93">
        <v>775</v>
      </c>
      <c r="E61" s="93">
        <v>700</v>
      </c>
      <c r="F61" s="94"/>
      <c r="G61" s="94"/>
      <c r="H61" s="190">
        <v>1.351</v>
      </c>
      <c r="I61" s="190">
        <v>0.8815625</v>
      </c>
      <c r="J61" s="190"/>
      <c r="K61" s="95"/>
    </row>
    <row r="62" spans="1:11" s="96" customFormat="1" ht="11.25" customHeight="1">
      <c r="A62" s="98" t="s">
        <v>49</v>
      </c>
      <c r="B62" s="92"/>
      <c r="C62" s="93">
        <v>415</v>
      </c>
      <c r="D62" s="93">
        <v>336</v>
      </c>
      <c r="E62" s="93">
        <v>325</v>
      </c>
      <c r="F62" s="94"/>
      <c r="G62" s="94"/>
      <c r="H62" s="190">
        <v>0.821</v>
      </c>
      <c r="I62" s="190">
        <v>0.581</v>
      </c>
      <c r="J62" s="190"/>
      <c r="K62" s="95"/>
    </row>
    <row r="63" spans="1:11" s="96" customFormat="1" ht="11.25" customHeight="1">
      <c r="A63" s="98" t="s">
        <v>50</v>
      </c>
      <c r="B63" s="92"/>
      <c r="C63" s="93">
        <v>2132</v>
      </c>
      <c r="D63" s="93">
        <v>1811</v>
      </c>
      <c r="E63" s="93">
        <v>1811</v>
      </c>
      <c r="F63" s="94"/>
      <c r="G63" s="94"/>
      <c r="H63" s="190">
        <v>2.939</v>
      </c>
      <c r="I63" s="190">
        <v>1.2756083428739953</v>
      </c>
      <c r="J63" s="190"/>
      <c r="K63" s="95"/>
    </row>
    <row r="64" spans="1:11" s="105" customFormat="1" ht="11.25" customHeight="1">
      <c r="A64" s="99" t="s">
        <v>51</v>
      </c>
      <c r="B64" s="100"/>
      <c r="C64" s="101">
        <v>3566</v>
      </c>
      <c r="D64" s="101">
        <v>2922</v>
      </c>
      <c r="E64" s="101">
        <v>2836</v>
      </c>
      <c r="F64" s="102">
        <f>IF(D64&gt;0,100*E64/D64,0)</f>
        <v>97.056810403833</v>
      </c>
      <c r="G64" s="103"/>
      <c r="H64" s="191">
        <v>5.111</v>
      </c>
      <c r="I64" s="192">
        <v>2.7381708428739953</v>
      </c>
      <c r="J64" s="192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11281</v>
      </c>
      <c r="D66" s="101">
        <v>10085</v>
      </c>
      <c r="E66" s="101">
        <v>10045</v>
      </c>
      <c r="F66" s="102">
        <f>IF(D66&gt;0,100*E66/D66,0)</f>
        <v>99.60337134357957</v>
      </c>
      <c r="G66" s="103"/>
      <c r="H66" s="191">
        <v>11.155</v>
      </c>
      <c r="I66" s="192">
        <v>6.182</v>
      </c>
      <c r="J66" s="192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0"/>
      <c r="I68" s="190"/>
      <c r="J68" s="190"/>
      <c r="K68" s="95"/>
    </row>
    <row r="69" spans="1:11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0"/>
      <c r="I69" s="190"/>
      <c r="J69" s="190"/>
      <c r="K69" s="95"/>
    </row>
    <row r="70" spans="1:11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1"/>
      <c r="I70" s="192"/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11359</v>
      </c>
      <c r="D72" s="93">
        <v>9627</v>
      </c>
      <c r="E72" s="93">
        <v>9627</v>
      </c>
      <c r="F72" s="94"/>
      <c r="G72" s="94"/>
      <c r="H72" s="190">
        <v>18.197</v>
      </c>
      <c r="I72" s="190">
        <v>3.022</v>
      </c>
      <c r="J72" s="190"/>
      <c r="K72" s="95"/>
    </row>
    <row r="73" spans="1:11" s="96" customFormat="1" ht="11.25" customHeight="1">
      <c r="A73" s="98" t="s">
        <v>57</v>
      </c>
      <c r="B73" s="92"/>
      <c r="C73" s="93">
        <v>6650</v>
      </c>
      <c r="D73" s="93">
        <v>5900</v>
      </c>
      <c r="E73" s="93">
        <v>5900</v>
      </c>
      <c r="F73" s="94"/>
      <c r="G73" s="94"/>
      <c r="H73" s="190">
        <v>17.82</v>
      </c>
      <c r="I73" s="190">
        <v>14.455000000000002</v>
      </c>
      <c r="J73" s="190"/>
      <c r="K73" s="95"/>
    </row>
    <row r="74" spans="1:11" s="96" customFormat="1" ht="11.25" customHeight="1">
      <c r="A74" s="98" t="s">
        <v>58</v>
      </c>
      <c r="B74" s="92"/>
      <c r="C74" s="93">
        <v>8075</v>
      </c>
      <c r="D74" s="93">
        <v>8807</v>
      </c>
      <c r="E74" s="93">
        <v>8807</v>
      </c>
      <c r="F74" s="94"/>
      <c r="G74" s="94"/>
      <c r="H74" s="190">
        <v>12.93</v>
      </c>
      <c r="I74" s="190">
        <v>12.99</v>
      </c>
      <c r="J74" s="190"/>
      <c r="K74" s="95"/>
    </row>
    <row r="75" spans="1:11" s="96" customFormat="1" ht="11.25" customHeight="1">
      <c r="A75" s="98" t="s">
        <v>59</v>
      </c>
      <c r="B75" s="92"/>
      <c r="C75" s="93">
        <v>37997</v>
      </c>
      <c r="D75" s="93">
        <v>33900.804096403765</v>
      </c>
      <c r="E75" s="93">
        <v>33900.804096403765</v>
      </c>
      <c r="F75" s="94"/>
      <c r="G75" s="94"/>
      <c r="H75" s="190">
        <v>26.473</v>
      </c>
      <c r="I75" s="190">
        <v>33.5691379836552</v>
      </c>
      <c r="J75" s="190"/>
      <c r="K75" s="95"/>
    </row>
    <row r="76" spans="1:11" s="96" customFormat="1" ht="11.25" customHeight="1">
      <c r="A76" s="98" t="s">
        <v>60</v>
      </c>
      <c r="B76" s="92"/>
      <c r="C76" s="93">
        <v>1183</v>
      </c>
      <c r="D76" s="93">
        <v>830</v>
      </c>
      <c r="E76" s="93">
        <v>800</v>
      </c>
      <c r="F76" s="94"/>
      <c r="G76" s="94"/>
      <c r="H76" s="190">
        <v>2.958</v>
      </c>
      <c r="I76" s="190">
        <v>2.739</v>
      </c>
      <c r="J76" s="190"/>
      <c r="K76" s="95"/>
    </row>
    <row r="77" spans="1:11" s="96" customFormat="1" ht="11.25" customHeight="1">
      <c r="A77" s="98" t="s">
        <v>61</v>
      </c>
      <c r="B77" s="92"/>
      <c r="C77" s="93">
        <v>4950</v>
      </c>
      <c r="D77" s="93">
        <v>2763</v>
      </c>
      <c r="E77" s="93">
        <v>2800</v>
      </c>
      <c r="F77" s="94"/>
      <c r="G77" s="94"/>
      <c r="H77" s="190">
        <v>14.6</v>
      </c>
      <c r="I77" s="190">
        <v>5.633</v>
      </c>
      <c r="J77" s="190"/>
      <c r="K77" s="95"/>
    </row>
    <row r="78" spans="1:11" s="96" customFormat="1" ht="11.25" customHeight="1">
      <c r="A78" s="98" t="s">
        <v>62</v>
      </c>
      <c r="B78" s="92"/>
      <c r="C78" s="93">
        <v>1477</v>
      </c>
      <c r="D78" s="93">
        <v>2300</v>
      </c>
      <c r="E78" s="93">
        <v>2300</v>
      </c>
      <c r="F78" s="94"/>
      <c r="G78" s="94"/>
      <c r="H78" s="190">
        <v>3.831</v>
      </c>
      <c r="I78" s="190">
        <v>5.405</v>
      </c>
      <c r="J78" s="190"/>
      <c r="K78" s="95"/>
    </row>
    <row r="79" spans="1:11" s="96" customFormat="1" ht="11.25" customHeight="1">
      <c r="A79" s="98" t="s">
        <v>63</v>
      </c>
      <c r="B79" s="92"/>
      <c r="C79" s="93">
        <v>425</v>
      </c>
      <c r="D79" s="93">
        <v>499</v>
      </c>
      <c r="E79" s="93">
        <v>510</v>
      </c>
      <c r="F79" s="94"/>
      <c r="G79" s="94"/>
      <c r="H79" s="190">
        <v>1.134</v>
      </c>
      <c r="I79" s="190">
        <v>1.577</v>
      </c>
      <c r="J79" s="190"/>
      <c r="K79" s="95"/>
    </row>
    <row r="80" spans="1:11" s="105" customFormat="1" ht="11.25" customHeight="1">
      <c r="A80" s="106" t="s">
        <v>64</v>
      </c>
      <c r="B80" s="100"/>
      <c r="C80" s="101">
        <v>72116</v>
      </c>
      <c r="D80" s="101">
        <v>64626.804096403765</v>
      </c>
      <c r="E80" s="101">
        <v>64644.804096403765</v>
      </c>
      <c r="F80" s="102">
        <f>IF(D80&gt;0,100*E80/D80,0)</f>
        <v>100.02785222053244</v>
      </c>
      <c r="G80" s="103"/>
      <c r="H80" s="191">
        <v>97.943</v>
      </c>
      <c r="I80" s="192">
        <v>79.39013798365521</v>
      </c>
      <c r="J80" s="192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>
        <v>64</v>
      </c>
      <c r="D82" s="93">
        <v>64</v>
      </c>
      <c r="E82" s="93">
        <v>64</v>
      </c>
      <c r="F82" s="94"/>
      <c r="G82" s="94"/>
      <c r="H82" s="190">
        <v>0.096</v>
      </c>
      <c r="I82" s="190">
        <v>0.096</v>
      </c>
      <c r="J82" s="190"/>
      <c r="K82" s="95"/>
    </row>
    <row r="83" spans="1:11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0"/>
      <c r="I83" s="190"/>
      <c r="J83" s="190"/>
      <c r="K83" s="95"/>
    </row>
    <row r="84" spans="1:11" s="105" customFormat="1" ht="11.25" customHeight="1">
      <c r="A84" s="99" t="s">
        <v>67</v>
      </c>
      <c r="B84" s="100"/>
      <c r="C84" s="101">
        <v>64</v>
      </c>
      <c r="D84" s="101">
        <v>64</v>
      </c>
      <c r="E84" s="101">
        <v>64</v>
      </c>
      <c r="F84" s="102">
        <f>IF(D84&gt;0,100*E84/D84,0)</f>
        <v>100</v>
      </c>
      <c r="G84" s="103"/>
      <c r="H84" s="191">
        <v>0.096</v>
      </c>
      <c r="I84" s="192">
        <v>0.096</v>
      </c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368434</v>
      </c>
      <c r="D87" s="116">
        <v>304461.80409640376</v>
      </c>
      <c r="E87" s="116">
        <v>306816.80409640376</v>
      </c>
      <c r="F87" s="117">
        <f>IF(D87&gt;0,100*E87/D87,0)</f>
        <v>100.77349604065748</v>
      </c>
      <c r="G87" s="103"/>
      <c r="H87" s="195">
        <v>809.3000000000001</v>
      </c>
      <c r="I87" s="196">
        <v>808.4203088265292</v>
      </c>
      <c r="J87" s="196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70" zoomScaleNormal="70" zoomScaleSheetLayoutView="70" zoomScalePageLayoutView="0" workbookViewId="0" topLeftCell="A49">
      <selection activeCell="F15" sqref="F15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74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7</v>
      </c>
      <c r="D7" s="84" t="s">
        <v>7</v>
      </c>
      <c r="E7" s="84">
        <v>10</v>
      </c>
      <c r="F7" s="85" t="str">
        <f>CONCATENATE(D6,"=100")</f>
        <v>2016=100</v>
      </c>
      <c r="G7" s="86"/>
      <c r="H7" s="83" t="s">
        <v>7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22</v>
      </c>
      <c r="D9" s="93">
        <v>7</v>
      </c>
      <c r="E9" s="93">
        <v>20</v>
      </c>
      <c r="F9" s="94"/>
      <c r="G9" s="94"/>
      <c r="H9" s="190">
        <v>0.031</v>
      </c>
      <c r="I9" s="190">
        <v>0.009</v>
      </c>
      <c r="J9" s="190"/>
      <c r="K9" s="95"/>
    </row>
    <row r="10" spans="1:11" s="96" customFormat="1" ht="11.25" customHeight="1">
      <c r="A10" s="98" t="s">
        <v>9</v>
      </c>
      <c r="B10" s="92"/>
      <c r="C10" s="93">
        <v>60</v>
      </c>
      <c r="D10" s="93">
        <v>60</v>
      </c>
      <c r="E10" s="93">
        <v>59</v>
      </c>
      <c r="F10" s="94"/>
      <c r="G10" s="94"/>
      <c r="H10" s="190">
        <v>0.085</v>
      </c>
      <c r="I10" s="190">
        <v>0.086</v>
      </c>
      <c r="J10" s="190"/>
      <c r="K10" s="95"/>
    </row>
    <row r="11" spans="1:11" s="96" customFormat="1" ht="11.25" customHeight="1">
      <c r="A11" s="91" t="s">
        <v>10</v>
      </c>
      <c r="B11" s="92"/>
      <c r="C11" s="93">
        <v>7</v>
      </c>
      <c r="D11" s="93">
        <v>42</v>
      </c>
      <c r="E11" s="93">
        <v>22</v>
      </c>
      <c r="F11" s="94"/>
      <c r="G11" s="94"/>
      <c r="H11" s="190">
        <v>0.01</v>
      </c>
      <c r="I11" s="190">
        <v>0.06149</v>
      </c>
      <c r="J11" s="190"/>
      <c r="K11" s="95"/>
    </row>
    <row r="12" spans="1:11" s="96" customFormat="1" ht="11.25" customHeight="1">
      <c r="A12" s="98" t="s">
        <v>11</v>
      </c>
      <c r="B12" s="92"/>
      <c r="C12" s="93">
        <v>40</v>
      </c>
      <c r="D12" s="93">
        <v>41</v>
      </c>
      <c r="E12" s="93">
        <v>40</v>
      </c>
      <c r="F12" s="94"/>
      <c r="G12" s="94"/>
      <c r="H12" s="190">
        <v>0.056</v>
      </c>
      <c r="I12" s="190">
        <v>0.006</v>
      </c>
      <c r="J12" s="190"/>
      <c r="K12" s="95"/>
    </row>
    <row r="13" spans="1:11" s="105" customFormat="1" ht="11.25" customHeight="1">
      <c r="A13" s="99" t="s">
        <v>12</v>
      </c>
      <c r="B13" s="100"/>
      <c r="C13" s="101">
        <v>129</v>
      </c>
      <c r="D13" s="101">
        <v>150</v>
      </c>
      <c r="E13" s="101">
        <v>141</v>
      </c>
      <c r="F13" s="102">
        <f>IF(D13&gt;0,100*E13/D13,0)</f>
        <v>94</v>
      </c>
      <c r="G13" s="103"/>
      <c r="H13" s="191">
        <v>0.182</v>
      </c>
      <c r="I13" s="192">
        <v>0.16249</v>
      </c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>
        <v>79</v>
      </c>
      <c r="D17" s="101">
        <v>49</v>
      </c>
      <c r="E17" s="101">
        <v>49</v>
      </c>
      <c r="F17" s="102">
        <f>IF(D17&gt;0,100*E17/D17,0)</f>
        <v>100</v>
      </c>
      <c r="G17" s="103"/>
      <c r="H17" s="191">
        <v>0.079</v>
      </c>
      <c r="I17" s="192">
        <v>0.049</v>
      </c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>
        <v>5681</v>
      </c>
      <c r="D19" s="93">
        <v>6368</v>
      </c>
      <c r="E19" s="93">
        <v>6368</v>
      </c>
      <c r="F19" s="94"/>
      <c r="G19" s="94"/>
      <c r="H19" s="190">
        <v>21.588</v>
      </c>
      <c r="I19" s="190">
        <v>38.208</v>
      </c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>
        <v>5681</v>
      </c>
      <c r="D22" s="101">
        <v>6368</v>
      </c>
      <c r="E22" s="101">
        <v>6368</v>
      </c>
      <c r="F22" s="102">
        <f>IF(D22&gt;0,100*E22/D22,0)</f>
        <v>100</v>
      </c>
      <c r="G22" s="103"/>
      <c r="H22" s="191">
        <v>21.588</v>
      </c>
      <c r="I22" s="192">
        <v>38.208</v>
      </c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9066</v>
      </c>
      <c r="D24" s="101">
        <v>11577</v>
      </c>
      <c r="E24" s="101">
        <v>11500</v>
      </c>
      <c r="F24" s="102">
        <f>IF(D24&gt;0,100*E24/D24,0)</f>
        <v>99.33488814027814</v>
      </c>
      <c r="G24" s="103"/>
      <c r="H24" s="191">
        <v>31.093</v>
      </c>
      <c r="I24" s="192">
        <v>57.897</v>
      </c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348</v>
      </c>
      <c r="D26" s="101">
        <v>450</v>
      </c>
      <c r="E26" s="101">
        <v>500</v>
      </c>
      <c r="F26" s="102">
        <f>IF(D26&gt;0,100*E26/D26,0)</f>
        <v>111.11111111111111</v>
      </c>
      <c r="G26" s="103"/>
      <c r="H26" s="191">
        <v>1.126</v>
      </c>
      <c r="I26" s="192">
        <v>2.3</v>
      </c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>
        <v>2386</v>
      </c>
      <c r="D28" s="93">
        <v>2655</v>
      </c>
      <c r="E28" s="93">
        <v>2655</v>
      </c>
      <c r="F28" s="94"/>
      <c r="G28" s="94"/>
      <c r="H28" s="190">
        <v>6.908</v>
      </c>
      <c r="I28" s="190">
        <v>9.01</v>
      </c>
      <c r="J28" s="190"/>
      <c r="K28" s="95"/>
    </row>
    <row r="29" spans="1:11" s="96" customFormat="1" ht="11.25" customHeight="1">
      <c r="A29" s="98" t="s">
        <v>22</v>
      </c>
      <c r="B29" s="92"/>
      <c r="C29" s="93">
        <v>16214</v>
      </c>
      <c r="D29" s="93">
        <v>15783</v>
      </c>
      <c r="E29" s="93">
        <v>15700</v>
      </c>
      <c r="F29" s="94"/>
      <c r="G29" s="94"/>
      <c r="H29" s="190">
        <v>31.994</v>
      </c>
      <c r="I29" s="190">
        <v>34.421</v>
      </c>
      <c r="J29" s="190"/>
      <c r="K29" s="95"/>
    </row>
    <row r="30" spans="1:11" s="96" customFormat="1" ht="11.25" customHeight="1">
      <c r="A30" s="98" t="s">
        <v>23</v>
      </c>
      <c r="B30" s="92"/>
      <c r="C30" s="93">
        <v>7562</v>
      </c>
      <c r="D30" s="93">
        <v>7562</v>
      </c>
      <c r="E30" s="93">
        <v>7562</v>
      </c>
      <c r="F30" s="94"/>
      <c r="G30" s="94"/>
      <c r="H30" s="190">
        <v>8.052</v>
      </c>
      <c r="I30" s="190">
        <v>12.197</v>
      </c>
      <c r="J30" s="190"/>
      <c r="K30" s="95"/>
    </row>
    <row r="31" spans="1:11" s="105" customFormat="1" ht="11.25" customHeight="1">
      <c r="A31" s="106" t="s">
        <v>24</v>
      </c>
      <c r="B31" s="100"/>
      <c r="C31" s="101">
        <v>26162</v>
      </c>
      <c r="D31" s="101">
        <v>26000</v>
      </c>
      <c r="E31" s="101">
        <v>25917</v>
      </c>
      <c r="F31" s="102">
        <f>IF(D31&gt;0,100*E31/D31,0)</f>
        <v>99.68076923076923</v>
      </c>
      <c r="G31" s="103"/>
      <c r="H31" s="191">
        <v>46.954</v>
      </c>
      <c r="I31" s="192">
        <v>55.628</v>
      </c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2295</v>
      </c>
      <c r="D33" s="93">
        <v>2000</v>
      </c>
      <c r="E33" s="93">
        <v>2000</v>
      </c>
      <c r="F33" s="94"/>
      <c r="G33" s="94"/>
      <c r="H33" s="190">
        <v>2.991</v>
      </c>
      <c r="I33" s="190">
        <v>4.85</v>
      </c>
      <c r="J33" s="190"/>
      <c r="K33" s="95"/>
    </row>
    <row r="34" spans="1:11" s="96" customFormat="1" ht="11.25" customHeight="1">
      <c r="A34" s="98" t="s">
        <v>26</v>
      </c>
      <c r="B34" s="92"/>
      <c r="C34" s="93">
        <v>4145</v>
      </c>
      <c r="D34" s="93">
        <v>4500</v>
      </c>
      <c r="E34" s="93">
        <v>4500</v>
      </c>
      <c r="F34" s="94"/>
      <c r="G34" s="94"/>
      <c r="H34" s="190">
        <v>8.982</v>
      </c>
      <c r="I34" s="190">
        <v>9.715</v>
      </c>
      <c r="J34" s="190"/>
      <c r="K34" s="95"/>
    </row>
    <row r="35" spans="1:11" s="96" customFormat="1" ht="11.25" customHeight="1">
      <c r="A35" s="98" t="s">
        <v>27</v>
      </c>
      <c r="B35" s="92"/>
      <c r="C35" s="93">
        <v>1761</v>
      </c>
      <c r="D35" s="93">
        <v>2000</v>
      </c>
      <c r="E35" s="93">
        <v>2500</v>
      </c>
      <c r="F35" s="94"/>
      <c r="G35" s="94"/>
      <c r="H35" s="190">
        <v>3.064</v>
      </c>
      <c r="I35" s="190">
        <v>4.5</v>
      </c>
      <c r="J35" s="190"/>
      <c r="K35" s="95"/>
    </row>
    <row r="36" spans="1:11" s="96" customFormat="1" ht="11.25" customHeight="1">
      <c r="A36" s="98" t="s">
        <v>28</v>
      </c>
      <c r="B36" s="92"/>
      <c r="C36" s="93">
        <v>1539</v>
      </c>
      <c r="D36" s="93">
        <v>1650</v>
      </c>
      <c r="E36" s="93">
        <v>1815.0000000000002</v>
      </c>
      <c r="F36" s="94"/>
      <c r="G36" s="94"/>
      <c r="H36" s="190">
        <v>2.77</v>
      </c>
      <c r="I36" s="190">
        <v>3.7949999999999995</v>
      </c>
      <c r="J36" s="190"/>
      <c r="K36" s="95"/>
    </row>
    <row r="37" spans="1:11" s="105" customFormat="1" ht="11.25" customHeight="1">
      <c r="A37" s="99" t="s">
        <v>29</v>
      </c>
      <c r="B37" s="100"/>
      <c r="C37" s="101">
        <v>9740</v>
      </c>
      <c r="D37" s="101">
        <v>10150</v>
      </c>
      <c r="E37" s="101">
        <v>10815</v>
      </c>
      <c r="F37" s="102">
        <f>IF(D37&gt;0,100*E37/D37,0)</f>
        <v>106.55172413793103</v>
      </c>
      <c r="G37" s="103"/>
      <c r="H37" s="191">
        <v>17.807</v>
      </c>
      <c r="I37" s="192">
        <v>22.859999999999996</v>
      </c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>
        <v>14467</v>
      </c>
      <c r="D39" s="101">
        <v>14480</v>
      </c>
      <c r="E39" s="101">
        <v>14400</v>
      </c>
      <c r="F39" s="102">
        <f>IF(D39&gt;0,100*E39/D39,0)</f>
        <v>99.4475138121547</v>
      </c>
      <c r="G39" s="103"/>
      <c r="H39" s="191">
        <v>8.174</v>
      </c>
      <c r="I39" s="192">
        <v>8.1</v>
      </c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>
        <v>1567</v>
      </c>
      <c r="D41" s="93">
        <v>2477</v>
      </c>
      <c r="E41" s="93">
        <v>1880</v>
      </c>
      <c r="F41" s="94"/>
      <c r="G41" s="94"/>
      <c r="H41" s="190">
        <v>2.877</v>
      </c>
      <c r="I41" s="190">
        <v>7.342</v>
      </c>
      <c r="J41" s="190"/>
      <c r="K41" s="95"/>
    </row>
    <row r="42" spans="1:11" s="96" customFormat="1" ht="11.25" customHeight="1">
      <c r="A42" s="98" t="s">
        <v>32</v>
      </c>
      <c r="B42" s="92"/>
      <c r="C42" s="93">
        <v>7782</v>
      </c>
      <c r="D42" s="93">
        <v>10353</v>
      </c>
      <c r="E42" s="93">
        <v>10700</v>
      </c>
      <c r="F42" s="94"/>
      <c r="G42" s="94"/>
      <c r="H42" s="190">
        <v>24.34</v>
      </c>
      <c r="I42" s="190">
        <v>41.065</v>
      </c>
      <c r="J42" s="190"/>
      <c r="K42" s="95"/>
    </row>
    <row r="43" spans="1:11" s="96" customFormat="1" ht="11.25" customHeight="1">
      <c r="A43" s="98" t="s">
        <v>33</v>
      </c>
      <c r="B43" s="92"/>
      <c r="C43" s="93">
        <v>13017</v>
      </c>
      <c r="D43" s="93">
        <v>13135</v>
      </c>
      <c r="E43" s="93">
        <v>13135</v>
      </c>
      <c r="F43" s="94"/>
      <c r="G43" s="94"/>
      <c r="H43" s="190">
        <v>29.697</v>
      </c>
      <c r="I43" s="190">
        <v>45.657</v>
      </c>
      <c r="J43" s="190"/>
      <c r="K43" s="95"/>
    </row>
    <row r="44" spans="1:11" s="96" customFormat="1" ht="11.25" customHeight="1">
      <c r="A44" s="98" t="s">
        <v>34</v>
      </c>
      <c r="B44" s="92"/>
      <c r="C44" s="93">
        <v>16563</v>
      </c>
      <c r="D44" s="93">
        <v>22258</v>
      </c>
      <c r="E44" s="93">
        <v>22000</v>
      </c>
      <c r="F44" s="94"/>
      <c r="G44" s="94"/>
      <c r="H44" s="190">
        <v>46.861</v>
      </c>
      <c r="I44" s="190">
        <v>81.865</v>
      </c>
      <c r="J44" s="190"/>
      <c r="K44" s="95"/>
    </row>
    <row r="45" spans="1:11" s="96" customFormat="1" ht="11.25" customHeight="1">
      <c r="A45" s="98" t="s">
        <v>35</v>
      </c>
      <c r="B45" s="92"/>
      <c r="C45" s="93">
        <v>10846</v>
      </c>
      <c r="D45" s="93">
        <v>12512</v>
      </c>
      <c r="E45" s="93">
        <v>12500</v>
      </c>
      <c r="F45" s="94"/>
      <c r="G45" s="94"/>
      <c r="H45" s="190">
        <v>19.773</v>
      </c>
      <c r="I45" s="190">
        <v>40.699</v>
      </c>
      <c r="J45" s="190"/>
      <c r="K45" s="95"/>
    </row>
    <row r="46" spans="1:11" s="96" customFormat="1" ht="11.25" customHeight="1">
      <c r="A46" s="98" t="s">
        <v>36</v>
      </c>
      <c r="B46" s="92"/>
      <c r="C46" s="93">
        <v>2350</v>
      </c>
      <c r="D46" s="93">
        <v>1347</v>
      </c>
      <c r="E46" s="93">
        <v>1350</v>
      </c>
      <c r="F46" s="94"/>
      <c r="G46" s="94"/>
      <c r="H46" s="190">
        <v>2.912</v>
      </c>
      <c r="I46" s="190">
        <v>3.117</v>
      </c>
      <c r="J46" s="190"/>
      <c r="K46" s="95"/>
    </row>
    <row r="47" spans="1:11" s="96" customFormat="1" ht="11.25" customHeight="1">
      <c r="A47" s="98" t="s">
        <v>37</v>
      </c>
      <c r="B47" s="92"/>
      <c r="C47" s="93">
        <v>859</v>
      </c>
      <c r="D47" s="93">
        <v>1034</v>
      </c>
      <c r="E47" s="93">
        <v>1040</v>
      </c>
      <c r="F47" s="94"/>
      <c r="G47" s="94"/>
      <c r="H47" s="190">
        <v>1.209</v>
      </c>
      <c r="I47" s="190">
        <v>2.399</v>
      </c>
      <c r="J47" s="190"/>
      <c r="K47" s="95"/>
    </row>
    <row r="48" spans="1:11" s="96" customFormat="1" ht="11.25" customHeight="1">
      <c r="A48" s="98" t="s">
        <v>38</v>
      </c>
      <c r="B48" s="92"/>
      <c r="C48" s="93">
        <v>7962</v>
      </c>
      <c r="D48" s="93">
        <v>8128</v>
      </c>
      <c r="E48" s="93">
        <v>8000</v>
      </c>
      <c r="F48" s="94"/>
      <c r="G48" s="94"/>
      <c r="H48" s="190">
        <v>10.817</v>
      </c>
      <c r="I48" s="190">
        <v>26.17</v>
      </c>
      <c r="J48" s="190"/>
      <c r="K48" s="95"/>
    </row>
    <row r="49" spans="1:11" s="96" customFormat="1" ht="11.25" customHeight="1">
      <c r="A49" s="98" t="s">
        <v>39</v>
      </c>
      <c r="B49" s="92"/>
      <c r="C49" s="93">
        <v>9882</v>
      </c>
      <c r="D49" s="93">
        <v>15992</v>
      </c>
      <c r="E49" s="93">
        <v>17500</v>
      </c>
      <c r="F49" s="94"/>
      <c r="G49" s="94"/>
      <c r="H49" s="190">
        <v>17.382</v>
      </c>
      <c r="I49" s="190">
        <v>52.425</v>
      </c>
      <c r="J49" s="190"/>
      <c r="K49" s="95"/>
    </row>
    <row r="50" spans="1:11" s="105" customFormat="1" ht="11.25" customHeight="1">
      <c r="A50" s="106" t="s">
        <v>40</v>
      </c>
      <c r="B50" s="100"/>
      <c r="C50" s="101">
        <v>70828</v>
      </c>
      <c r="D50" s="101">
        <v>87236</v>
      </c>
      <c r="E50" s="101">
        <v>88105</v>
      </c>
      <c r="F50" s="102">
        <f>IF(D50&gt;0,100*E50/D50,0)</f>
        <v>100.99614837910954</v>
      </c>
      <c r="G50" s="103"/>
      <c r="H50" s="191">
        <v>155.868</v>
      </c>
      <c r="I50" s="192">
        <v>300.739</v>
      </c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4774</v>
      </c>
      <c r="D52" s="101">
        <v>4774</v>
      </c>
      <c r="E52" s="101">
        <v>4774</v>
      </c>
      <c r="F52" s="102">
        <f>IF(D52&gt;0,100*E52/D52,0)</f>
        <v>100</v>
      </c>
      <c r="G52" s="103"/>
      <c r="H52" s="191">
        <v>8.179</v>
      </c>
      <c r="I52" s="192">
        <v>8.179</v>
      </c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37294</v>
      </c>
      <c r="D54" s="93">
        <v>39042</v>
      </c>
      <c r="E54" s="93">
        <v>39500</v>
      </c>
      <c r="F54" s="94"/>
      <c r="G54" s="94"/>
      <c r="H54" s="190">
        <v>58.203</v>
      </c>
      <c r="I54" s="190">
        <v>89.66</v>
      </c>
      <c r="J54" s="190"/>
      <c r="K54" s="95"/>
    </row>
    <row r="55" spans="1:11" s="96" customFormat="1" ht="11.25" customHeight="1">
      <c r="A55" s="98" t="s">
        <v>43</v>
      </c>
      <c r="B55" s="92"/>
      <c r="C55" s="93">
        <v>79208</v>
      </c>
      <c r="D55" s="93">
        <v>79605</v>
      </c>
      <c r="E55" s="93">
        <v>79000</v>
      </c>
      <c r="F55" s="94"/>
      <c r="G55" s="94"/>
      <c r="H55" s="190">
        <v>126.036</v>
      </c>
      <c r="I55" s="190">
        <v>150</v>
      </c>
      <c r="J55" s="190"/>
      <c r="K55" s="95"/>
    </row>
    <row r="56" spans="1:11" s="96" customFormat="1" ht="11.25" customHeight="1">
      <c r="A56" s="98" t="s">
        <v>44</v>
      </c>
      <c r="B56" s="92"/>
      <c r="C56" s="93">
        <v>7341</v>
      </c>
      <c r="D56" s="93">
        <v>8500</v>
      </c>
      <c r="E56" s="93">
        <v>8500</v>
      </c>
      <c r="F56" s="94"/>
      <c r="G56" s="94"/>
      <c r="H56" s="190">
        <v>19.999</v>
      </c>
      <c r="I56" s="190">
        <v>17</v>
      </c>
      <c r="J56" s="190"/>
      <c r="K56" s="95"/>
    </row>
    <row r="57" spans="1:11" s="96" customFormat="1" ht="11.25" customHeight="1">
      <c r="A57" s="98" t="s">
        <v>45</v>
      </c>
      <c r="B57" s="92"/>
      <c r="C57" s="93">
        <v>4292</v>
      </c>
      <c r="D57" s="93">
        <v>4693</v>
      </c>
      <c r="E57" s="93">
        <v>4693</v>
      </c>
      <c r="F57" s="94"/>
      <c r="G57" s="94"/>
      <c r="H57" s="190">
        <v>3.084</v>
      </c>
      <c r="I57" s="190">
        <v>14.079</v>
      </c>
      <c r="J57" s="190"/>
      <c r="K57" s="95"/>
    </row>
    <row r="58" spans="1:11" s="96" customFormat="1" ht="11.25" customHeight="1">
      <c r="A58" s="98" t="s">
        <v>46</v>
      </c>
      <c r="B58" s="92"/>
      <c r="C58" s="93">
        <v>42049</v>
      </c>
      <c r="D58" s="93">
        <v>45284</v>
      </c>
      <c r="E58" s="93">
        <v>45284</v>
      </c>
      <c r="F58" s="94"/>
      <c r="G58" s="94"/>
      <c r="H58" s="190">
        <v>32.222</v>
      </c>
      <c r="I58" s="190">
        <v>96.546</v>
      </c>
      <c r="J58" s="190"/>
      <c r="K58" s="95"/>
    </row>
    <row r="59" spans="1:11" s="105" customFormat="1" ht="11.25" customHeight="1">
      <c r="A59" s="99" t="s">
        <v>47</v>
      </c>
      <c r="B59" s="100"/>
      <c r="C59" s="101">
        <v>170184</v>
      </c>
      <c r="D59" s="101">
        <v>177124</v>
      </c>
      <c r="E59" s="101">
        <v>176977</v>
      </c>
      <c r="F59" s="102">
        <f>IF(D59&gt;0,100*E59/D59,0)</f>
        <v>99.91700729432488</v>
      </c>
      <c r="G59" s="103"/>
      <c r="H59" s="191">
        <v>239.544</v>
      </c>
      <c r="I59" s="192">
        <v>367.28499999999997</v>
      </c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3024</v>
      </c>
      <c r="D61" s="93">
        <v>2550</v>
      </c>
      <c r="E61" s="93">
        <v>2500</v>
      </c>
      <c r="F61" s="94"/>
      <c r="G61" s="94"/>
      <c r="H61" s="190">
        <v>5.174</v>
      </c>
      <c r="I61" s="190">
        <v>3.585</v>
      </c>
      <c r="J61" s="190"/>
      <c r="K61" s="95"/>
    </row>
    <row r="62" spans="1:11" s="96" customFormat="1" ht="11.25" customHeight="1">
      <c r="A62" s="98" t="s">
        <v>49</v>
      </c>
      <c r="B62" s="92"/>
      <c r="C62" s="93">
        <v>1027</v>
      </c>
      <c r="D62" s="93">
        <v>1002</v>
      </c>
      <c r="E62" s="93">
        <v>1000</v>
      </c>
      <c r="F62" s="94"/>
      <c r="G62" s="94"/>
      <c r="H62" s="190">
        <v>1.731</v>
      </c>
      <c r="I62" s="190">
        <v>1.516</v>
      </c>
      <c r="J62" s="190"/>
      <c r="K62" s="95"/>
    </row>
    <row r="63" spans="1:11" s="96" customFormat="1" ht="11.25" customHeight="1">
      <c r="A63" s="98" t="s">
        <v>50</v>
      </c>
      <c r="B63" s="92"/>
      <c r="C63" s="93">
        <v>2059</v>
      </c>
      <c r="D63" s="93">
        <v>1808</v>
      </c>
      <c r="E63" s="93">
        <v>1808</v>
      </c>
      <c r="F63" s="94"/>
      <c r="G63" s="94"/>
      <c r="H63" s="190">
        <v>2.387</v>
      </c>
      <c r="I63" s="190">
        <v>1.546151724137931</v>
      </c>
      <c r="J63" s="190"/>
      <c r="K63" s="95"/>
    </row>
    <row r="64" spans="1:11" s="105" customFormat="1" ht="11.25" customHeight="1">
      <c r="A64" s="99" t="s">
        <v>51</v>
      </c>
      <c r="B64" s="100"/>
      <c r="C64" s="101">
        <v>6110</v>
      </c>
      <c r="D64" s="101">
        <v>5360</v>
      </c>
      <c r="E64" s="101">
        <v>5308</v>
      </c>
      <c r="F64" s="102">
        <f>IF(D64&gt;0,100*E64/D64,0)</f>
        <v>99.02985074626865</v>
      </c>
      <c r="G64" s="103"/>
      <c r="H64" s="191">
        <v>9.292</v>
      </c>
      <c r="I64" s="192">
        <v>6.647151724137931</v>
      </c>
      <c r="J64" s="192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16988</v>
      </c>
      <c r="D66" s="101">
        <v>11684</v>
      </c>
      <c r="E66" s="101">
        <v>17119</v>
      </c>
      <c r="F66" s="102">
        <f>IF(D66&gt;0,100*E66/D66,0)</f>
        <v>146.51660390277303</v>
      </c>
      <c r="G66" s="103"/>
      <c r="H66" s="191">
        <v>12.558</v>
      </c>
      <c r="I66" s="192">
        <v>8.637</v>
      </c>
      <c r="J66" s="192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44466</v>
      </c>
      <c r="D68" s="93">
        <v>44500</v>
      </c>
      <c r="E68" s="93">
        <v>45000</v>
      </c>
      <c r="F68" s="94"/>
      <c r="G68" s="94"/>
      <c r="H68" s="190">
        <v>65.988</v>
      </c>
      <c r="I68" s="190">
        <v>71</v>
      </c>
      <c r="J68" s="190"/>
      <c r="K68" s="95"/>
    </row>
    <row r="69" spans="1:11" s="96" customFormat="1" ht="11.25" customHeight="1">
      <c r="A69" s="98" t="s">
        <v>54</v>
      </c>
      <c r="B69" s="92"/>
      <c r="C69" s="93">
        <v>7484</v>
      </c>
      <c r="D69" s="93">
        <v>8000</v>
      </c>
      <c r="E69" s="93">
        <v>8000</v>
      </c>
      <c r="F69" s="94"/>
      <c r="G69" s="94"/>
      <c r="H69" s="190">
        <v>7.783</v>
      </c>
      <c r="I69" s="190">
        <v>10</v>
      </c>
      <c r="J69" s="190"/>
      <c r="K69" s="95"/>
    </row>
    <row r="70" spans="1:11" s="105" customFormat="1" ht="11.25" customHeight="1">
      <c r="A70" s="99" t="s">
        <v>55</v>
      </c>
      <c r="B70" s="100"/>
      <c r="C70" s="101">
        <v>51950</v>
      </c>
      <c r="D70" s="101">
        <v>52500</v>
      </c>
      <c r="E70" s="101">
        <v>53000</v>
      </c>
      <c r="F70" s="102">
        <f>IF(D70&gt;0,100*E70/D70,0)</f>
        <v>100.95238095238095</v>
      </c>
      <c r="G70" s="103"/>
      <c r="H70" s="191">
        <v>73.771</v>
      </c>
      <c r="I70" s="192">
        <v>81</v>
      </c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4758</v>
      </c>
      <c r="D72" s="93">
        <v>4292</v>
      </c>
      <c r="E72" s="93">
        <v>4292</v>
      </c>
      <c r="F72" s="94"/>
      <c r="G72" s="94"/>
      <c r="H72" s="190">
        <v>6.119</v>
      </c>
      <c r="I72" s="190">
        <v>1.265</v>
      </c>
      <c r="J72" s="190"/>
      <c r="K72" s="95"/>
    </row>
    <row r="73" spans="1:11" s="96" customFormat="1" ht="11.25" customHeight="1">
      <c r="A73" s="98" t="s">
        <v>57</v>
      </c>
      <c r="B73" s="92"/>
      <c r="C73" s="93">
        <v>11266</v>
      </c>
      <c r="D73" s="93">
        <v>10600</v>
      </c>
      <c r="E73" s="93">
        <v>10600</v>
      </c>
      <c r="F73" s="94"/>
      <c r="G73" s="94"/>
      <c r="H73" s="190">
        <v>25.574</v>
      </c>
      <c r="I73" s="190">
        <v>27.56</v>
      </c>
      <c r="J73" s="190"/>
      <c r="K73" s="95"/>
    </row>
    <row r="74" spans="1:11" s="96" customFormat="1" ht="11.25" customHeight="1">
      <c r="A74" s="98" t="s">
        <v>58</v>
      </c>
      <c r="B74" s="92"/>
      <c r="C74" s="93">
        <v>25347</v>
      </c>
      <c r="D74" s="93">
        <v>27430</v>
      </c>
      <c r="E74" s="93">
        <v>27430</v>
      </c>
      <c r="F74" s="94"/>
      <c r="G74" s="94"/>
      <c r="H74" s="190">
        <v>37.289</v>
      </c>
      <c r="I74" s="190">
        <v>49.374</v>
      </c>
      <c r="J74" s="190"/>
      <c r="K74" s="95"/>
    </row>
    <row r="75" spans="1:11" s="96" customFormat="1" ht="11.25" customHeight="1">
      <c r="A75" s="98" t="s">
        <v>59</v>
      </c>
      <c r="B75" s="92"/>
      <c r="C75" s="93">
        <v>25956</v>
      </c>
      <c r="D75" s="93">
        <v>24808.2555</v>
      </c>
      <c r="E75" s="93">
        <v>24808.2555</v>
      </c>
      <c r="F75" s="94"/>
      <c r="G75" s="94"/>
      <c r="H75" s="190">
        <v>26.247</v>
      </c>
      <c r="I75" s="190">
        <v>34.38371840492821</v>
      </c>
      <c r="J75" s="190"/>
      <c r="K75" s="95"/>
    </row>
    <row r="76" spans="1:11" s="96" customFormat="1" ht="11.25" customHeight="1">
      <c r="A76" s="98" t="s">
        <v>60</v>
      </c>
      <c r="B76" s="92"/>
      <c r="C76" s="93">
        <v>1932</v>
      </c>
      <c r="D76" s="93">
        <v>445</v>
      </c>
      <c r="E76" s="93">
        <v>500</v>
      </c>
      <c r="F76" s="94"/>
      <c r="G76" s="94"/>
      <c r="H76" s="190">
        <v>4.838</v>
      </c>
      <c r="I76" s="190">
        <v>0.935</v>
      </c>
      <c r="J76" s="190"/>
      <c r="K76" s="95"/>
    </row>
    <row r="77" spans="1:11" s="96" customFormat="1" ht="11.25" customHeight="1">
      <c r="A77" s="98" t="s">
        <v>61</v>
      </c>
      <c r="B77" s="92"/>
      <c r="C77" s="93">
        <v>4970</v>
      </c>
      <c r="D77" s="93">
        <v>4784</v>
      </c>
      <c r="E77" s="93">
        <v>4800</v>
      </c>
      <c r="F77" s="94"/>
      <c r="G77" s="94"/>
      <c r="H77" s="190">
        <v>11.764</v>
      </c>
      <c r="I77" s="190">
        <v>7.465</v>
      </c>
      <c r="J77" s="190"/>
      <c r="K77" s="95"/>
    </row>
    <row r="78" spans="1:11" s="96" customFormat="1" ht="11.25" customHeight="1">
      <c r="A78" s="98" t="s">
        <v>62</v>
      </c>
      <c r="B78" s="92"/>
      <c r="C78" s="93">
        <v>9729</v>
      </c>
      <c r="D78" s="93">
        <v>8463</v>
      </c>
      <c r="E78" s="93">
        <v>8463</v>
      </c>
      <c r="F78" s="94"/>
      <c r="G78" s="94"/>
      <c r="H78" s="190">
        <v>20.789</v>
      </c>
      <c r="I78" s="190">
        <v>10.579</v>
      </c>
      <c r="J78" s="190"/>
      <c r="K78" s="95"/>
    </row>
    <row r="79" spans="1:11" s="96" customFormat="1" ht="11.25" customHeight="1">
      <c r="A79" s="98" t="s">
        <v>63</v>
      </c>
      <c r="B79" s="92"/>
      <c r="C79" s="93">
        <v>12891</v>
      </c>
      <c r="D79" s="93">
        <v>11838</v>
      </c>
      <c r="E79" s="93">
        <v>11584</v>
      </c>
      <c r="F79" s="94"/>
      <c r="G79" s="94"/>
      <c r="H79" s="190">
        <v>21.952</v>
      </c>
      <c r="I79" s="190">
        <v>26.131</v>
      </c>
      <c r="J79" s="190"/>
      <c r="K79" s="95"/>
    </row>
    <row r="80" spans="1:11" s="105" customFormat="1" ht="11.25" customHeight="1">
      <c r="A80" s="106" t="s">
        <v>64</v>
      </c>
      <c r="B80" s="100"/>
      <c r="C80" s="101">
        <v>96849</v>
      </c>
      <c r="D80" s="101">
        <v>92660.2555</v>
      </c>
      <c r="E80" s="101">
        <v>92477.2555</v>
      </c>
      <c r="F80" s="102">
        <f>IF(D80&gt;0,100*E80/D80,0)</f>
        <v>99.80250432182329</v>
      </c>
      <c r="G80" s="103"/>
      <c r="H80" s="191">
        <v>154.572</v>
      </c>
      <c r="I80" s="192">
        <v>157.69271840492823</v>
      </c>
      <c r="J80" s="192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>
        <v>145</v>
      </c>
      <c r="D82" s="93">
        <v>145</v>
      </c>
      <c r="E82" s="93">
        <v>145</v>
      </c>
      <c r="F82" s="94"/>
      <c r="G82" s="94"/>
      <c r="H82" s="190">
        <v>0.102</v>
      </c>
      <c r="I82" s="190">
        <v>0.102</v>
      </c>
      <c r="J82" s="190"/>
      <c r="K82" s="95"/>
    </row>
    <row r="83" spans="1:11" s="96" customFormat="1" ht="11.25" customHeight="1">
      <c r="A83" s="98" t="s">
        <v>66</v>
      </c>
      <c r="B83" s="92"/>
      <c r="C83" s="93">
        <v>227</v>
      </c>
      <c r="D83" s="93">
        <v>229</v>
      </c>
      <c r="E83" s="93">
        <v>230</v>
      </c>
      <c r="F83" s="94"/>
      <c r="G83" s="94"/>
      <c r="H83" s="190">
        <v>0.159</v>
      </c>
      <c r="I83" s="190">
        <v>0.16</v>
      </c>
      <c r="J83" s="190"/>
      <c r="K83" s="95"/>
    </row>
    <row r="84" spans="1:11" s="105" customFormat="1" ht="11.25" customHeight="1">
      <c r="A84" s="99" t="s">
        <v>67</v>
      </c>
      <c r="B84" s="100"/>
      <c r="C84" s="101">
        <v>372</v>
      </c>
      <c r="D84" s="101">
        <v>374</v>
      </c>
      <c r="E84" s="101">
        <v>375</v>
      </c>
      <c r="F84" s="102">
        <f>IF(D84&gt;0,100*E84/D84,0)</f>
        <v>100.26737967914438</v>
      </c>
      <c r="G84" s="103"/>
      <c r="H84" s="191">
        <v>0.261</v>
      </c>
      <c r="I84" s="192">
        <v>0.262</v>
      </c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483727</v>
      </c>
      <c r="D87" s="116">
        <v>500936.25549999997</v>
      </c>
      <c r="E87" s="116">
        <v>507825.25549999997</v>
      </c>
      <c r="F87" s="117">
        <f>IF(D87&gt;0,100*E87/D87,0)</f>
        <v>101.37522487629167</v>
      </c>
      <c r="G87" s="103"/>
      <c r="H87" s="195">
        <v>781.0479999999999</v>
      </c>
      <c r="I87" s="196">
        <v>1115.646360129066</v>
      </c>
      <c r="J87" s="196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70" zoomScaleNormal="70" zoomScaleSheetLayoutView="70" zoomScalePageLayoutView="0" workbookViewId="0" topLeftCell="A49">
      <selection activeCell="E76" sqref="E76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6" width="12.421875" style="123" customWidth="1"/>
    <col min="7" max="7" width="0.71875" style="123" customWidth="1"/>
    <col min="8" max="11" width="12.421875" style="123" customWidth="1"/>
    <col min="12" max="15" width="10.8515625" style="69" customWidth="1"/>
    <col min="16" max="16384" width="9.8515625" style="123" customWidth="1"/>
  </cols>
  <sheetData>
    <row r="1" spans="1:11" s="63" customFormat="1" ht="12.7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63" customFormat="1" ht="11.25" customHeight="1">
      <c r="A2" s="65" t="s">
        <v>75</v>
      </c>
      <c r="B2" s="66"/>
      <c r="C2" s="66"/>
      <c r="D2" s="66"/>
      <c r="E2" s="67"/>
      <c r="F2" s="66"/>
      <c r="G2" s="66"/>
      <c r="H2" s="66"/>
      <c r="I2" s="68"/>
      <c r="J2" s="266" t="s">
        <v>70</v>
      </c>
      <c r="K2" s="266"/>
    </row>
    <row r="3" spans="1:11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3" customFormat="1" ht="11.25" customHeight="1">
      <c r="A4" s="70" t="s">
        <v>2</v>
      </c>
      <c r="B4" s="71"/>
      <c r="C4" s="267" t="s">
        <v>3</v>
      </c>
      <c r="D4" s="268"/>
      <c r="E4" s="268"/>
      <c r="F4" s="269"/>
      <c r="G4" s="72"/>
      <c r="H4" s="270" t="s">
        <v>4</v>
      </c>
      <c r="I4" s="271"/>
      <c r="J4" s="271"/>
      <c r="K4" s="272"/>
    </row>
    <row r="5" spans="1:11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</row>
    <row r="6" spans="1:11" s="73" customFormat="1" ht="11.25" customHeight="1">
      <c r="A6" s="74" t="s">
        <v>6</v>
      </c>
      <c r="B6" s="71"/>
      <c r="C6" s="78">
        <f>E6-2</f>
        <v>2015</v>
      </c>
      <c r="D6" s="79">
        <f>E6-1</f>
        <v>2016</v>
      </c>
      <c r="E6" s="79">
        <v>2017</v>
      </c>
      <c r="F6" s="80">
        <f>E6</f>
        <v>2017</v>
      </c>
      <c r="G6" s="81"/>
      <c r="H6" s="78">
        <f>J6-2</f>
        <v>2015</v>
      </c>
      <c r="I6" s="79">
        <f>J6-1</f>
        <v>2016</v>
      </c>
      <c r="J6" s="79">
        <v>2017</v>
      </c>
      <c r="K6" s="80">
        <f>J6</f>
        <v>2017</v>
      </c>
    </row>
    <row r="7" spans="1:11" s="73" customFormat="1" ht="11.25" customHeight="1" thickBot="1">
      <c r="A7" s="82"/>
      <c r="B7" s="71"/>
      <c r="C7" s="83" t="s">
        <v>7</v>
      </c>
      <c r="D7" s="84" t="s">
        <v>7</v>
      </c>
      <c r="E7" s="84">
        <v>10</v>
      </c>
      <c r="F7" s="85" t="str">
        <f>CONCATENATE(D6,"=100")</f>
        <v>2016=100</v>
      </c>
      <c r="G7" s="86"/>
      <c r="H7" s="83" t="s">
        <v>7</v>
      </c>
      <c r="I7" s="84" t="s">
        <v>7</v>
      </c>
      <c r="J7" s="84"/>
      <c r="K7" s="85" t="str">
        <f>CONCATENATE(I6,"=100")</f>
        <v>2016=100</v>
      </c>
    </row>
    <row r="8" spans="1:11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</row>
    <row r="9" spans="1:11" s="96" customFormat="1" ht="11.25" customHeight="1">
      <c r="A9" s="91" t="s">
        <v>8</v>
      </c>
      <c r="B9" s="92"/>
      <c r="C9" s="93">
        <v>57</v>
      </c>
      <c r="D9" s="93">
        <v>59</v>
      </c>
      <c r="E9" s="93">
        <v>56</v>
      </c>
      <c r="F9" s="94"/>
      <c r="G9" s="94"/>
      <c r="H9" s="190">
        <v>0.133</v>
      </c>
      <c r="I9" s="190">
        <v>0.137</v>
      </c>
      <c r="J9" s="190"/>
      <c r="K9" s="95"/>
    </row>
    <row r="10" spans="1:11" s="96" customFormat="1" ht="11.25" customHeight="1">
      <c r="A10" s="98" t="s">
        <v>9</v>
      </c>
      <c r="B10" s="92"/>
      <c r="C10" s="93">
        <v>852</v>
      </c>
      <c r="D10" s="93">
        <v>862</v>
      </c>
      <c r="E10" s="93">
        <v>852</v>
      </c>
      <c r="F10" s="94"/>
      <c r="G10" s="94"/>
      <c r="H10" s="190">
        <v>1.273</v>
      </c>
      <c r="I10" s="190">
        <v>1.29</v>
      </c>
      <c r="J10" s="190"/>
      <c r="K10" s="95"/>
    </row>
    <row r="11" spans="1:11" s="96" customFormat="1" ht="11.25" customHeight="1">
      <c r="A11" s="91" t="s">
        <v>10</v>
      </c>
      <c r="B11" s="92"/>
      <c r="C11" s="93">
        <v>4897</v>
      </c>
      <c r="D11" s="93">
        <v>5173</v>
      </c>
      <c r="E11" s="93">
        <v>4945</v>
      </c>
      <c r="F11" s="94"/>
      <c r="G11" s="94"/>
      <c r="H11" s="190">
        <v>11.723</v>
      </c>
      <c r="I11" s="190">
        <v>12.365</v>
      </c>
      <c r="J11" s="190"/>
      <c r="K11" s="95"/>
    </row>
    <row r="12" spans="1:11" s="96" customFormat="1" ht="11.25" customHeight="1">
      <c r="A12" s="98" t="s">
        <v>11</v>
      </c>
      <c r="B12" s="92"/>
      <c r="C12" s="93">
        <v>5</v>
      </c>
      <c r="D12" s="93">
        <v>41</v>
      </c>
      <c r="E12" s="93">
        <v>41</v>
      </c>
      <c r="F12" s="94"/>
      <c r="G12" s="94"/>
      <c r="H12" s="190">
        <v>0.009</v>
      </c>
      <c r="I12" s="190">
        <v>0.071</v>
      </c>
      <c r="J12" s="190"/>
      <c r="K12" s="95"/>
    </row>
    <row r="13" spans="1:11" s="105" customFormat="1" ht="11.25" customHeight="1">
      <c r="A13" s="99" t="s">
        <v>12</v>
      </c>
      <c r="B13" s="100"/>
      <c r="C13" s="101">
        <v>5811</v>
      </c>
      <c r="D13" s="101">
        <v>6135</v>
      </c>
      <c r="E13" s="101">
        <v>5894</v>
      </c>
      <c r="F13" s="102">
        <f>IF(D13&gt;0,100*E13/D13,0)</f>
        <v>96.0717196414018</v>
      </c>
      <c r="G13" s="103"/>
      <c r="H13" s="191">
        <v>13.138</v>
      </c>
      <c r="I13" s="192">
        <v>13.863</v>
      </c>
      <c r="J13" s="192"/>
      <c r="K13" s="104"/>
    </row>
    <row r="14" spans="1:11" s="96" customFormat="1" ht="11.25" customHeight="1">
      <c r="A14" s="98"/>
      <c r="B14" s="92"/>
      <c r="C14" s="93"/>
      <c r="D14" s="93"/>
      <c r="E14" s="93"/>
      <c r="F14" s="94"/>
      <c r="G14" s="94"/>
      <c r="H14" s="190"/>
      <c r="I14" s="190"/>
      <c r="J14" s="190"/>
      <c r="K14" s="95"/>
    </row>
    <row r="15" spans="1:11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1"/>
      <c r="I15" s="192"/>
      <c r="J15" s="192"/>
      <c r="K15" s="104"/>
    </row>
    <row r="16" spans="1:11" s="96" customFormat="1" ht="11.25" customHeight="1">
      <c r="A16" s="97"/>
      <c r="B16" s="92"/>
      <c r="C16" s="93"/>
      <c r="D16" s="93"/>
      <c r="E16" s="93"/>
      <c r="F16" s="94"/>
      <c r="G16" s="94"/>
      <c r="H16" s="190"/>
      <c r="I16" s="190"/>
      <c r="J16" s="190"/>
      <c r="K16" s="95"/>
    </row>
    <row r="17" spans="1:11" s="105" customFormat="1" ht="11.25" customHeight="1">
      <c r="A17" s="99" t="s">
        <v>14</v>
      </c>
      <c r="B17" s="100"/>
      <c r="C17" s="101">
        <v>45</v>
      </c>
      <c r="D17" s="101">
        <v>45</v>
      </c>
      <c r="E17" s="101">
        <v>45</v>
      </c>
      <c r="F17" s="102">
        <f>IF(D17&gt;0,100*E17/D17,0)</f>
        <v>100</v>
      </c>
      <c r="G17" s="103"/>
      <c r="H17" s="191">
        <v>0.054</v>
      </c>
      <c r="I17" s="192">
        <v>0.054</v>
      </c>
      <c r="J17" s="192"/>
      <c r="K17" s="104"/>
    </row>
    <row r="18" spans="1:11" s="96" customFormat="1" ht="11.25" customHeight="1">
      <c r="A18" s="98"/>
      <c r="B18" s="92"/>
      <c r="C18" s="93"/>
      <c r="D18" s="93"/>
      <c r="E18" s="93"/>
      <c r="F18" s="94"/>
      <c r="G18" s="94"/>
      <c r="H18" s="190"/>
      <c r="I18" s="190"/>
      <c r="J18" s="190"/>
      <c r="K18" s="95"/>
    </row>
    <row r="19" spans="1:11" s="96" customFormat="1" ht="11.25" customHeight="1">
      <c r="A19" s="91" t="s">
        <v>15</v>
      </c>
      <c r="B19" s="92"/>
      <c r="C19" s="93">
        <v>271</v>
      </c>
      <c r="D19" s="93">
        <v>181</v>
      </c>
      <c r="E19" s="93">
        <v>181</v>
      </c>
      <c r="F19" s="94"/>
      <c r="G19" s="94"/>
      <c r="H19" s="190">
        <v>0.949</v>
      </c>
      <c r="I19" s="190">
        <v>0.816</v>
      </c>
      <c r="J19" s="190"/>
      <c r="K19" s="95"/>
    </row>
    <row r="20" spans="1:11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0"/>
      <c r="I20" s="190"/>
      <c r="J20" s="190"/>
      <c r="K20" s="95"/>
    </row>
    <row r="21" spans="1:11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0"/>
      <c r="I21" s="190"/>
      <c r="J21" s="190"/>
      <c r="K21" s="95"/>
    </row>
    <row r="22" spans="1:11" s="105" customFormat="1" ht="11.25" customHeight="1">
      <c r="A22" s="99" t="s">
        <v>18</v>
      </c>
      <c r="B22" s="100"/>
      <c r="C22" s="101">
        <v>271</v>
      </c>
      <c r="D22" s="101">
        <v>181</v>
      </c>
      <c r="E22" s="101">
        <v>181</v>
      </c>
      <c r="F22" s="102">
        <f>IF(D22&gt;0,100*E22/D22,0)</f>
        <v>100</v>
      </c>
      <c r="G22" s="103"/>
      <c r="H22" s="191">
        <v>0.949</v>
      </c>
      <c r="I22" s="192">
        <v>0.816</v>
      </c>
      <c r="J22" s="192"/>
      <c r="K22" s="104"/>
    </row>
    <row r="23" spans="1:11" s="96" customFormat="1" ht="11.25" customHeight="1">
      <c r="A23" s="98"/>
      <c r="B23" s="92"/>
      <c r="C23" s="93"/>
      <c r="D23" s="93"/>
      <c r="E23" s="93"/>
      <c r="F23" s="94"/>
      <c r="G23" s="94"/>
      <c r="H23" s="190"/>
      <c r="I23" s="190"/>
      <c r="J23" s="190"/>
      <c r="K23" s="95"/>
    </row>
    <row r="24" spans="1:11" s="105" customFormat="1" ht="11.25" customHeight="1">
      <c r="A24" s="99" t="s">
        <v>19</v>
      </c>
      <c r="B24" s="100"/>
      <c r="C24" s="101">
        <v>145</v>
      </c>
      <c r="D24" s="101">
        <v>76</v>
      </c>
      <c r="E24" s="101">
        <v>75</v>
      </c>
      <c r="F24" s="102">
        <f>IF(D24&gt;0,100*E24/D24,0)</f>
        <v>98.6842105263158</v>
      </c>
      <c r="G24" s="103"/>
      <c r="H24" s="191">
        <v>0.521</v>
      </c>
      <c r="I24" s="192">
        <v>0.293</v>
      </c>
      <c r="J24" s="192"/>
      <c r="K24" s="104"/>
    </row>
    <row r="25" spans="1:11" s="96" customFormat="1" ht="11.25" customHeight="1">
      <c r="A25" s="98"/>
      <c r="B25" s="92"/>
      <c r="C25" s="93"/>
      <c r="D25" s="93"/>
      <c r="E25" s="93"/>
      <c r="F25" s="94"/>
      <c r="G25" s="94"/>
      <c r="H25" s="190"/>
      <c r="I25" s="190"/>
      <c r="J25" s="190"/>
      <c r="K25" s="95"/>
    </row>
    <row r="26" spans="1:11" s="105" customFormat="1" ht="11.25" customHeight="1">
      <c r="A26" s="99" t="s">
        <v>20</v>
      </c>
      <c r="B26" s="100"/>
      <c r="C26" s="101">
        <v>195</v>
      </c>
      <c r="D26" s="101">
        <v>150</v>
      </c>
      <c r="E26" s="101">
        <v>200</v>
      </c>
      <c r="F26" s="102">
        <f>IF(D26&gt;0,100*E26/D26,0)</f>
        <v>133.33333333333334</v>
      </c>
      <c r="G26" s="103"/>
      <c r="H26" s="191">
        <v>0.549</v>
      </c>
      <c r="I26" s="192">
        <v>0.75</v>
      </c>
      <c r="J26" s="192"/>
      <c r="K26" s="104"/>
    </row>
    <row r="27" spans="1:11" s="96" customFormat="1" ht="11.25" customHeight="1">
      <c r="A27" s="98"/>
      <c r="B27" s="92"/>
      <c r="C27" s="93"/>
      <c r="D27" s="93"/>
      <c r="E27" s="93"/>
      <c r="F27" s="94"/>
      <c r="G27" s="94"/>
      <c r="H27" s="190"/>
      <c r="I27" s="190"/>
      <c r="J27" s="190"/>
      <c r="K27" s="95"/>
    </row>
    <row r="28" spans="1:11" s="96" customFormat="1" ht="11.25" customHeight="1">
      <c r="A28" s="98" t="s">
        <v>21</v>
      </c>
      <c r="B28" s="92"/>
      <c r="C28" s="93">
        <v>427</v>
      </c>
      <c r="D28" s="93">
        <v>446</v>
      </c>
      <c r="E28" s="93">
        <v>446</v>
      </c>
      <c r="F28" s="94"/>
      <c r="G28" s="94"/>
      <c r="H28" s="190">
        <v>1.111</v>
      </c>
      <c r="I28" s="190">
        <v>1.458</v>
      </c>
      <c r="J28" s="190"/>
      <c r="K28" s="95"/>
    </row>
    <row r="29" spans="1:11" s="96" customFormat="1" ht="11.25" customHeight="1">
      <c r="A29" s="98" t="s">
        <v>22</v>
      </c>
      <c r="B29" s="92"/>
      <c r="C29" s="93">
        <v>10392</v>
      </c>
      <c r="D29" s="93">
        <v>13327</v>
      </c>
      <c r="E29" s="93">
        <v>13000</v>
      </c>
      <c r="F29" s="94"/>
      <c r="G29" s="94"/>
      <c r="H29" s="190">
        <v>22.533</v>
      </c>
      <c r="I29" s="190">
        <v>29.448</v>
      </c>
      <c r="J29" s="190"/>
      <c r="K29" s="95"/>
    </row>
    <row r="30" spans="1:11" s="96" customFormat="1" ht="11.25" customHeight="1">
      <c r="A30" s="98" t="s">
        <v>23</v>
      </c>
      <c r="B30" s="92"/>
      <c r="C30" s="93">
        <v>3976</v>
      </c>
      <c r="D30" s="93">
        <v>5679</v>
      </c>
      <c r="E30" s="93">
        <v>5679</v>
      </c>
      <c r="F30" s="94"/>
      <c r="G30" s="94"/>
      <c r="H30" s="190">
        <v>5.993</v>
      </c>
      <c r="I30" s="190">
        <v>11.59</v>
      </c>
      <c r="J30" s="190"/>
      <c r="K30" s="95"/>
    </row>
    <row r="31" spans="1:11" s="105" customFormat="1" ht="11.25" customHeight="1">
      <c r="A31" s="106" t="s">
        <v>24</v>
      </c>
      <c r="B31" s="100"/>
      <c r="C31" s="101">
        <v>14795</v>
      </c>
      <c r="D31" s="101">
        <v>19452</v>
      </c>
      <c r="E31" s="101">
        <v>19125</v>
      </c>
      <c r="F31" s="102">
        <f>IF(D31&gt;0,100*E31/D31,0)</f>
        <v>98.31893892658853</v>
      </c>
      <c r="G31" s="103"/>
      <c r="H31" s="191">
        <v>29.637</v>
      </c>
      <c r="I31" s="192">
        <v>42.495999999999995</v>
      </c>
      <c r="J31" s="192"/>
      <c r="K31" s="104"/>
    </row>
    <row r="32" spans="1:11" s="96" customFormat="1" ht="11.25" customHeight="1">
      <c r="A32" s="98"/>
      <c r="B32" s="92"/>
      <c r="C32" s="93"/>
      <c r="D32" s="93"/>
      <c r="E32" s="93"/>
      <c r="F32" s="94"/>
      <c r="G32" s="94"/>
      <c r="H32" s="190"/>
      <c r="I32" s="190"/>
      <c r="J32" s="190"/>
      <c r="K32" s="95"/>
    </row>
    <row r="33" spans="1:11" s="96" customFormat="1" ht="11.25" customHeight="1">
      <c r="A33" s="98" t="s">
        <v>25</v>
      </c>
      <c r="B33" s="92"/>
      <c r="C33" s="93">
        <v>48</v>
      </c>
      <c r="D33" s="93">
        <v>67</v>
      </c>
      <c r="E33" s="93">
        <v>70</v>
      </c>
      <c r="F33" s="94"/>
      <c r="G33" s="94"/>
      <c r="H33" s="190">
        <v>0.072</v>
      </c>
      <c r="I33" s="190">
        <v>0.27</v>
      </c>
      <c r="J33" s="190"/>
      <c r="K33" s="95"/>
    </row>
    <row r="34" spans="1:11" s="96" customFormat="1" ht="11.25" customHeight="1">
      <c r="A34" s="98" t="s">
        <v>26</v>
      </c>
      <c r="B34" s="92"/>
      <c r="C34" s="93">
        <v>362</v>
      </c>
      <c r="D34" s="93">
        <v>666</v>
      </c>
      <c r="E34" s="93">
        <v>666</v>
      </c>
      <c r="F34" s="94"/>
      <c r="G34" s="94"/>
      <c r="H34" s="190">
        <v>1.173</v>
      </c>
      <c r="I34" s="190">
        <v>2</v>
      </c>
      <c r="J34" s="190"/>
      <c r="K34" s="95"/>
    </row>
    <row r="35" spans="1:11" s="96" customFormat="1" ht="11.25" customHeight="1">
      <c r="A35" s="98" t="s">
        <v>27</v>
      </c>
      <c r="B35" s="92"/>
      <c r="C35" s="93">
        <v>455</v>
      </c>
      <c r="D35" s="93">
        <v>700</v>
      </c>
      <c r="E35" s="93">
        <v>750</v>
      </c>
      <c r="F35" s="94"/>
      <c r="G35" s="94"/>
      <c r="H35" s="190">
        <v>1.373</v>
      </c>
      <c r="I35" s="190">
        <v>2</v>
      </c>
      <c r="J35" s="190"/>
      <c r="K35" s="95"/>
    </row>
    <row r="36" spans="1:11" s="96" customFormat="1" ht="11.25" customHeight="1">
      <c r="A36" s="98" t="s">
        <v>28</v>
      </c>
      <c r="B36" s="92"/>
      <c r="C36" s="93">
        <v>7</v>
      </c>
      <c r="D36" s="93">
        <v>13</v>
      </c>
      <c r="E36" s="93">
        <v>13.440000000000001</v>
      </c>
      <c r="F36" s="94"/>
      <c r="G36" s="94"/>
      <c r="H36" s="190">
        <v>0.015</v>
      </c>
      <c r="I36" s="190">
        <v>0.039</v>
      </c>
      <c r="J36" s="190"/>
      <c r="K36" s="95"/>
    </row>
    <row r="37" spans="1:11" s="105" customFormat="1" ht="11.25" customHeight="1">
      <c r="A37" s="99" t="s">
        <v>29</v>
      </c>
      <c r="B37" s="100"/>
      <c r="C37" s="101">
        <v>872</v>
      </c>
      <c r="D37" s="101">
        <v>1446</v>
      </c>
      <c r="E37" s="101">
        <v>1499.44</v>
      </c>
      <c r="F37" s="102">
        <f>IF(D37&gt;0,100*E37/D37,0)</f>
        <v>103.6957123098202</v>
      </c>
      <c r="G37" s="103"/>
      <c r="H37" s="191">
        <v>2.633</v>
      </c>
      <c r="I37" s="192">
        <v>4.308999999999999</v>
      </c>
      <c r="J37" s="192"/>
      <c r="K37" s="104"/>
    </row>
    <row r="38" spans="1:11" s="96" customFormat="1" ht="11.25" customHeight="1">
      <c r="A38" s="98"/>
      <c r="B38" s="92"/>
      <c r="C38" s="93"/>
      <c r="D38" s="93"/>
      <c r="E38" s="93"/>
      <c r="F38" s="94"/>
      <c r="G38" s="94"/>
      <c r="H38" s="190"/>
      <c r="I38" s="190"/>
      <c r="J38" s="190"/>
      <c r="K38" s="95"/>
    </row>
    <row r="39" spans="1:11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1"/>
      <c r="I39" s="192"/>
      <c r="J39" s="192"/>
      <c r="K39" s="104"/>
    </row>
    <row r="40" spans="1:11" s="96" customFormat="1" ht="11.25" customHeight="1">
      <c r="A40" s="98"/>
      <c r="B40" s="92"/>
      <c r="C40" s="93"/>
      <c r="D40" s="93"/>
      <c r="E40" s="93"/>
      <c r="F40" s="94"/>
      <c r="G40" s="94"/>
      <c r="H40" s="190"/>
      <c r="I40" s="190"/>
      <c r="J40" s="190"/>
      <c r="K40" s="95"/>
    </row>
    <row r="41" spans="1:11" s="96" customFormat="1" ht="11.25" customHeight="1">
      <c r="A41" s="91" t="s">
        <v>31</v>
      </c>
      <c r="B41" s="92"/>
      <c r="C41" s="93">
        <v>15780</v>
      </c>
      <c r="D41" s="93">
        <v>13484</v>
      </c>
      <c r="E41" s="93">
        <v>14100</v>
      </c>
      <c r="F41" s="94"/>
      <c r="G41" s="94"/>
      <c r="H41" s="190">
        <v>23.075</v>
      </c>
      <c r="I41" s="190">
        <v>28.162</v>
      </c>
      <c r="J41" s="190"/>
      <c r="K41" s="95"/>
    </row>
    <row r="42" spans="1:11" s="96" customFormat="1" ht="11.25" customHeight="1">
      <c r="A42" s="98" t="s">
        <v>32</v>
      </c>
      <c r="B42" s="92"/>
      <c r="C42" s="93">
        <v>2851</v>
      </c>
      <c r="D42" s="93">
        <v>3957</v>
      </c>
      <c r="E42" s="93">
        <v>4070</v>
      </c>
      <c r="F42" s="94"/>
      <c r="G42" s="94"/>
      <c r="H42" s="190">
        <v>7.598</v>
      </c>
      <c r="I42" s="190">
        <v>14.606</v>
      </c>
      <c r="J42" s="190"/>
      <c r="K42" s="95"/>
    </row>
    <row r="43" spans="1:11" s="96" customFormat="1" ht="11.25" customHeight="1">
      <c r="A43" s="98" t="s">
        <v>33</v>
      </c>
      <c r="B43" s="92"/>
      <c r="C43" s="93">
        <v>9678</v>
      </c>
      <c r="D43" s="93">
        <v>8997</v>
      </c>
      <c r="E43" s="93">
        <v>8997</v>
      </c>
      <c r="F43" s="94"/>
      <c r="G43" s="94"/>
      <c r="H43" s="190">
        <v>23.649</v>
      </c>
      <c r="I43" s="190">
        <v>27.558</v>
      </c>
      <c r="J43" s="190"/>
      <c r="K43" s="95"/>
    </row>
    <row r="44" spans="1:11" s="96" customFormat="1" ht="11.25" customHeight="1">
      <c r="A44" s="98" t="s">
        <v>34</v>
      </c>
      <c r="B44" s="92"/>
      <c r="C44" s="93">
        <v>16069</v>
      </c>
      <c r="D44" s="93">
        <v>16098</v>
      </c>
      <c r="E44" s="93">
        <v>16500</v>
      </c>
      <c r="F44" s="94"/>
      <c r="G44" s="94"/>
      <c r="H44" s="190">
        <v>43.212</v>
      </c>
      <c r="I44" s="190">
        <v>35.927</v>
      </c>
      <c r="J44" s="190"/>
      <c r="K44" s="95"/>
    </row>
    <row r="45" spans="1:11" s="96" customFormat="1" ht="11.25" customHeight="1">
      <c r="A45" s="98" t="s">
        <v>35</v>
      </c>
      <c r="B45" s="92"/>
      <c r="C45" s="93">
        <v>10758</v>
      </c>
      <c r="D45" s="93">
        <v>11674</v>
      </c>
      <c r="E45" s="93">
        <v>11500</v>
      </c>
      <c r="F45" s="94"/>
      <c r="G45" s="94"/>
      <c r="H45" s="190">
        <v>17.224</v>
      </c>
      <c r="I45" s="190">
        <v>30.929</v>
      </c>
      <c r="J45" s="190"/>
      <c r="K45" s="95"/>
    </row>
    <row r="46" spans="1:11" s="96" customFormat="1" ht="11.25" customHeight="1">
      <c r="A46" s="98" t="s">
        <v>36</v>
      </c>
      <c r="B46" s="92"/>
      <c r="C46" s="93">
        <v>13077</v>
      </c>
      <c r="D46" s="93">
        <v>11331</v>
      </c>
      <c r="E46" s="93">
        <v>11300</v>
      </c>
      <c r="F46" s="94"/>
      <c r="G46" s="94"/>
      <c r="H46" s="190">
        <v>18.721</v>
      </c>
      <c r="I46" s="190">
        <v>29.457</v>
      </c>
      <c r="J46" s="190"/>
      <c r="K46" s="95"/>
    </row>
    <row r="47" spans="1:11" s="96" customFormat="1" ht="11.25" customHeight="1">
      <c r="A47" s="98" t="s">
        <v>37</v>
      </c>
      <c r="B47" s="92"/>
      <c r="C47" s="93">
        <v>11328</v>
      </c>
      <c r="D47" s="93">
        <v>16724</v>
      </c>
      <c r="E47" s="93">
        <v>16250</v>
      </c>
      <c r="F47" s="94"/>
      <c r="G47" s="94"/>
      <c r="H47" s="190">
        <v>30.637</v>
      </c>
      <c r="I47" s="190">
        <v>51.948</v>
      </c>
      <c r="J47" s="190"/>
      <c r="K47" s="95"/>
    </row>
    <row r="48" spans="1:11" s="96" customFormat="1" ht="11.25" customHeight="1">
      <c r="A48" s="98" t="s">
        <v>38</v>
      </c>
      <c r="B48" s="92"/>
      <c r="C48" s="93">
        <v>14016</v>
      </c>
      <c r="D48" s="93">
        <v>14490</v>
      </c>
      <c r="E48" s="93">
        <v>14000</v>
      </c>
      <c r="F48" s="94"/>
      <c r="G48" s="94"/>
      <c r="H48" s="190">
        <v>32.867</v>
      </c>
      <c r="I48" s="190">
        <v>48.868</v>
      </c>
      <c r="J48" s="190"/>
      <c r="K48" s="95"/>
    </row>
    <row r="49" spans="1:11" s="96" customFormat="1" ht="11.25" customHeight="1">
      <c r="A49" s="98" t="s">
        <v>39</v>
      </c>
      <c r="B49" s="92"/>
      <c r="C49" s="93">
        <v>5157</v>
      </c>
      <c r="D49" s="93">
        <v>4910</v>
      </c>
      <c r="E49" s="93">
        <v>4950</v>
      </c>
      <c r="F49" s="94"/>
      <c r="G49" s="94"/>
      <c r="H49" s="190">
        <v>9.854</v>
      </c>
      <c r="I49" s="190">
        <v>13.853</v>
      </c>
      <c r="J49" s="190"/>
      <c r="K49" s="95"/>
    </row>
    <row r="50" spans="1:11" s="105" customFormat="1" ht="11.25" customHeight="1">
      <c r="A50" s="106" t="s">
        <v>40</v>
      </c>
      <c r="B50" s="100"/>
      <c r="C50" s="101">
        <v>98714</v>
      </c>
      <c r="D50" s="101">
        <v>101665</v>
      </c>
      <c r="E50" s="101">
        <v>101667</v>
      </c>
      <c r="F50" s="102">
        <f>IF(D50&gt;0,100*E50/D50,0)</f>
        <v>100.00196724536468</v>
      </c>
      <c r="G50" s="103"/>
      <c r="H50" s="191">
        <v>206.837</v>
      </c>
      <c r="I50" s="192">
        <v>281.308</v>
      </c>
      <c r="J50" s="192"/>
      <c r="K50" s="104"/>
    </row>
    <row r="51" spans="1:11" s="96" customFormat="1" ht="11.25" customHeight="1">
      <c r="A51" s="98"/>
      <c r="B51" s="107"/>
      <c r="C51" s="108"/>
      <c r="D51" s="108"/>
      <c r="E51" s="108"/>
      <c r="F51" s="109"/>
      <c r="G51" s="94"/>
      <c r="H51" s="190"/>
      <c r="I51" s="190"/>
      <c r="J51" s="190"/>
      <c r="K51" s="95"/>
    </row>
    <row r="52" spans="1:11" s="105" customFormat="1" ht="11.25" customHeight="1">
      <c r="A52" s="99" t="s">
        <v>41</v>
      </c>
      <c r="B52" s="100"/>
      <c r="C52" s="101">
        <v>965</v>
      </c>
      <c r="D52" s="101">
        <v>965</v>
      </c>
      <c r="E52" s="101">
        <v>965</v>
      </c>
      <c r="F52" s="102">
        <f>IF(D52&gt;0,100*E52/D52,0)</f>
        <v>100</v>
      </c>
      <c r="G52" s="103"/>
      <c r="H52" s="191">
        <v>1.543</v>
      </c>
      <c r="I52" s="192">
        <v>1.543</v>
      </c>
      <c r="J52" s="192"/>
      <c r="K52" s="104"/>
    </row>
    <row r="53" spans="1:11" s="96" customFormat="1" ht="11.25" customHeight="1">
      <c r="A53" s="98"/>
      <c r="B53" s="92"/>
      <c r="C53" s="93"/>
      <c r="D53" s="93"/>
      <c r="E53" s="93"/>
      <c r="F53" s="94"/>
      <c r="G53" s="94"/>
      <c r="H53" s="190"/>
      <c r="I53" s="190"/>
      <c r="J53" s="190"/>
      <c r="K53" s="95"/>
    </row>
    <row r="54" spans="1:11" s="96" customFormat="1" ht="11.25" customHeight="1">
      <c r="A54" s="98" t="s">
        <v>42</v>
      </c>
      <c r="B54" s="92"/>
      <c r="C54" s="93">
        <v>6274</v>
      </c>
      <c r="D54" s="93">
        <v>4495</v>
      </c>
      <c r="E54" s="93">
        <v>4700</v>
      </c>
      <c r="F54" s="94"/>
      <c r="G54" s="94"/>
      <c r="H54" s="190">
        <v>6.647</v>
      </c>
      <c r="I54" s="190">
        <v>6.306</v>
      </c>
      <c r="J54" s="190"/>
      <c r="K54" s="95"/>
    </row>
    <row r="55" spans="1:11" s="96" customFormat="1" ht="11.25" customHeight="1">
      <c r="A55" s="98" t="s">
        <v>43</v>
      </c>
      <c r="B55" s="92"/>
      <c r="C55" s="93">
        <v>2124</v>
      </c>
      <c r="D55" s="93">
        <v>1875</v>
      </c>
      <c r="E55" s="93">
        <v>1900</v>
      </c>
      <c r="F55" s="94"/>
      <c r="G55" s="94"/>
      <c r="H55" s="190">
        <v>2.386</v>
      </c>
      <c r="I55" s="190">
        <v>2.507</v>
      </c>
      <c r="J55" s="190"/>
      <c r="K55" s="95"/>
    </row>
    <row r="56" spans="1:11" s="96" customFormat="1" ht="11.25" customHeight="1">
      <c r="A56" s="98" t="s">
        <v>44</v>
      </c>
      <c r="B56" s="92"/>
      <c r="C56" s="93">
        <v>1217</v>
      </c>
      <c r="D56" s="93">
        <v>1250</v>
      </c>
      <c r="E56" s="93">
        <v>1250</v>
      </c>
      <c r="F56" s="94"/>
      <c r="G56" s="94"/>
      <c r="H56" s="190">
        <v>2.515</v>
      </c>
      <c r="I56" s="190">
        <v>6.1</v>
      </c>
      <c r="J56" s="190"/>
      <c r="K56" s="95"/>
    </row>
    <row r="57" spans="1:11" s="96" customFormat="1" ht="11.25" customHeight="1">
      <c r="A57" s="98" t="s">
        <v>45</v>
      </c>
      <c r="B57" s="92"/>
      <c r="C57" s="93">
        <v>3852</v>
      </c>
      <c r="D57" s="93">
        <v>5964</v>
      </c>
      <c r="E57" s="93">
        <v>5964</v>
      </c>
      <c r="F57" s="94"/>
      <c r="G57" s="94"/>
      <c r="H57" s="190">
        <v>5.784</v>
      </c>
      <c r="I57" s="190">
        <v>14.91</v>
      </c>
      <c r="J57" s="190"/>
      <c r="K57" s="95"/>
    </row>
    <row r="58" spans="1:11" s="96" customFormat="1" ht="11.25" customHeight="1">
      <c r="A58" s="98" t="s">
        <v>46</v>
      </c>
      <c r="B58" s="92"/>
      <c r="C58" s="93">
        <v>7965</v>
      </c>
      <c r="D58" s="93">
        <v>9562</v>
      </c>
      <c r="E58" s="93">
        <v>9562</v>
      </c>
      <c r="F58" s="94"/>
      <c r="G58" s="94"/>
      <c r="H58" s="190">
        <v>5.512</v>
      </c>
      <c r="I58" s="190">
        <v>12.983</v>
      </c>
      <c r="J58" s="190"/>
      <c r="K58" s="95"/>
    </row>
    <row r="59" spans="1:11" s="105" customFormat="1" ht="11.25" customHeight="1">
      <c r="A59" s="99" t="s">
        <v>47</v>
      </c>
      <c r="B59" s="100"/>
      <c r="C59" s="101">
        <v>21432</v>
      </c>
      <c r="D59" s="101">
        <v>23146</v>
      </c>
      <c r="E59" s="101">
        <v>23376</v>
      </c>
      <c r="F59" s="102">
        <f>IF(D59&gt;0,100*E59/D59,0)</f>
        <v>100.99369221463752</v>
      </c>
      <c r="G59" s="103"/>
      <c r="H59" s="191">
        <v>22.844</v>
      </c>
      <c r="I59" s="192">
        <v>42.806</v>
      </c>
      <c r="J59" s="192"/>
      <c r="K59" s="104"/>
    </row>
    <row r="60" spans="1:11" s="96" customFormat="1" ht="11.25" customHeight="1">
      <c r="A60" s="98"/>
      <c r="B60" s="92"/>
      <c r="C60" s="93"/>
      <c r="D60" s="93"/>
      <c r="E60" s="93"/>
      <c r="F60" s="94"/>
      <c r="G60" s="94"/>
      <c r="H60" s="190"/>
      <c r="I60" s="190"/>
      <c r="J60" s="190"/>
      <c r="K60" s="95"/>
    </row>
    <row r="61" spans="1:11" s="96" customFormat="1" ht="11.25" customHeight="1">
      <c r="A61" s="98" t="s">
        <v>48</v>
      </c>
      <c r="B61" s="92"/>
      <c r="C61" s="93">
        <v>31</v>
      </c>
      <c r="D61" s="93">
        <v>65</v>
      </c>
      <c r="E61" s="93">
        <v>65</v>
      </c>
      <c r="F61" s="94"/>
      <c r="G61" s="94"/>
      <c r="H61" s="190">
        <v>0.052</v>
      </c>
      <c r="I61" s="190">
        <v>0.087</v>
      </c>
      <c r="J61" s="190"/>
      <c r="K61" s="95"/>
    </row>
    <row r="62" spans="1:11" s="96" customFormat="1" ht="11.25" customHeight="1">
      <c r="A62" s="98" t="s">
        <v>49</v>
      </c>
      <c r="B62" s="92"/>
      <c r="C62" s="93">
        <v>467</v>
      </c>
      <c r="D62" s="93">
        <v>527</v>
      </c>
      <c r="E62" s="93">
        <v>500</v>
      </c>
      <c r="F62" s="94"/>
      <c r="G62" s="94"/>
      <c r="H62" s="190">
        <v>0.589</v>
      </c>
      <c r="I62" s="190">
        <v>0.566</v>
      </c>
      <c r="J62" s="190"/>
      <c r="K62" s="95"/>
    </row>
    <row r="63" spans="1:11" s="96" customFormat="1" ht="11.25" customHeight="1">
      <c r="A63" s="98" t="s">
        <v>50</v>
      </c>
      <c r="B63" s="92"/>
      <c r="C63" s="93">
        <v>290</v>
      </c>
      <c r="D63" s="93">
        <v>242</v>
      </c>
      <c r="E63" s="93">
        <v>242</v>
      </c>
      <c r="F63" s="94"/>
      <c r="G63" s="94"/>
      <c r="H63" s="190">
        <v>0.232</v>
      </c>
      <c r="I63" s="190">
        <v>0.3172888888888889</v>
      </c>
      <c r="J63" s="190"/>
      <c r="K63" s="95"/>
    </row>
    <row r="64" spans="1:11" s="105" customFormat="1" ht="11.25" customHeight="1">
      <c r="A64" s="99" t="s">
        <v>51</v>
      </c>
      <c r="B64" s="100"/>
      <c r="C64" s="101">
        <v>788</v>
      </c>
      <c r="D64" s="101">
        <v>834</v>
      </c>
      <c r="E64" s="101">
        <v>807</v>
      </c>
      <c r="F64" s="102">
        <f>IF(D64&gt;0,100*E64/D64,0)</f>
        <v>96.76258992805755</v>
      </c>
      <c r="G64" s="103"/>
      <c r="H64" s="191">
        <v>0.873</v>
      </c>
      <c r="I64" s="192">
        <v>0.9702888888888888</v>
      </c>
      <c r="J64" s="192"/>
      <c r="K64" s="104"/>
    </row>
    <row r="65" spans="1:11" s="96" customFormat="1" ht="11.25" customHeight="1">
      <c r="A65" s="98"/>
      <c r="B65" s="92"/>
      <c r="C65" s="93"/>
      <c r="D65" s="93"/>
      <c r="E65" s="93"/>
      <c r="F65" s="94"/>
      <c r="G65" s="94"/>
      <c r="H65" s="190"/>
      <c r="I65" s="190"/>
      <c r="J65" s="190"/>
      <c r="K65" s="95"/>
    </row>
    <row r="66" spans="1:11" s="105" customFormat="1" ht="11.25" customHeight="1">
      <c r="A66" s="99" t="s">
        <v>52</v>
      </c>
      <c r="B66" s="100"/>
      <c r="C66" s="101">
        <v>762</v>
      </c>
      <c r="D66" s="101">
        <v>850</v>
      </c>
      <c r="E66" s="101">
        <v>582</v>
      </c>
      <c r="F66" s="102">
        <f>IF(D66&gt;0,100*E66/D66,0)</f>
        <v>68.47058823529412</v>
      </c>
      <c r="G66" s="103"/>
      <c r="H66" s="191">
        <v>0.181</v>
      </c>
      <c r="I66" s="192">
        <v>0.171</v>
      </c>
      <c r="J66" s="192"/>
      <c r="K66" s="104"/>
    </row>
    <row r="67" spans="1:11" s="96" customFormat="1" ht="11.25" customHeight="1">
      <c r="A67" s="98"/>
      <c r="B67" s="92"/>
      <c r="C67" s="93"/>
      <c r="D67" s="93"/>
      <c r="E67" s="93"/>
      <c r="F67" s="94"/>
      <c r="G67" s="94"/>
      <c r="H67" s="190"/>
      <c r="I67" s="190"/>
      <c r="J67" s="190"/>
      <c r="K67" s="95"/>
    </row>
    <row r="68" spans="1:11" s="96" customFormat="1" ht="11.25" customHeight="1">
      <c r="A68" s="98" t="s">
        <v>53</v>
      </c>
      <c r="B68" s="92"/>
      <c r="C68" s="93">
        <v>150</v>
      </c>
      <c r="D68" s="93">
        <v>80</v>
      </c>
      <c r="E68" s="93">
        <v>100</v>
      </c>
      <c r="F68" s="94"/>
      <c r="G68" s="94"/>
      <c r="H68" s="190">
        <v>0.105</v>
      </c>
      <c r="I68" s="190">
        <v>0.08</v>
      </c>
      <c r="J68" s="190"/>
      <c r="K68" s="95"/>
    </row>
    <row r="69" spans="1:11" s="96" customFormat="1" ht="11.25" customHeight="1">
      <c r="A69" s="98" t="s">
        <v>54</v>
      </c>
      <c r="B69" s="92"/>
      <c r="C69" s="93">
        <v>80</v>
      </c>
      <c r="D69" s="93">
        <v>100</v>
      </c>
      <c r="E69" s="93">
        <v>100</v>
      </c>
      <c r="F69" s="94"/>
      <c r="G69" s="94"/>
      <c r="H69" s="190">
        <v>0.056</v>
      </c>
      <c r="I69" s="190">
        <v>0.1</v>
      </c>
      <c r="J69" s="190"/>
      <c r="K69" s="95"/>
    </row>
    <row r="70" spans="1:11" s="105" customFormat="1" ht="11.25" customHeight="1">
      <c r="A70" s="99" t="s">
        <v>55</v>
      </c>
      <c r="B70" s="100"/>
      <c r="C70" s="101">
        <v>230</v>
      </c>
      <c r="D70" s="101">
        <v>180</v>
      </c>
      <c r="E70" s="101">
        <v>200</v>
      </c>
      <c r="F70" s="102">
        <f>IF(D70&gt;0,100*E70/D70,0)</f>
        <v>111.11111111111111</v>
      </c>
      <c r="G70" s="103"/>
      <c r="H70" s="191">
        <v>0.161</v>
      </c>
      <c r="I70" s="192">
        <v>0.18</v>
      </c>
      <c r="J70" s="192"/>
      <c r="K70" s="104"/>
    </row>
    <row r="71" spans="1:11" s="96" customFormat="1" ht="11.25" customHeight="1">
      <c r="A71" s="98"/>
      <c r="B71" s="92"/>
      <c r="C71" s="93"/>
      <c r="D71" s="93"/>
      <c r="E71" s="93"/>
      <c r="F71" s="94"/>
      <c r="G71" s="94"/>
      <c r="H71" s="190"/>
      <c r="I71" s="190"/>
      <c r="J71" s="190"/>
      <c r="K71" s="95"/>
    </row>
    <row r="72" spans="1:11" s="96" customFormat="1" ht="11.25" customHeight="1">
      <c r="A72" s="98" t="s">
        <v>56</v>
      </c>
      <c r="B72" s="92"/>
      <c r="C72" s="93">
        <v>99</v>
      </c>
      <c r="D72" s="93">
        <v>109</v>
      </c>
      <c r="E72" s="93">
        <v>109</v>
      </c>
      <c r="F72" s="94"/>
      <c r="G72" s="94"/>
      <c r="H72" s="190">
        <v>0.149</v>
      </c>
      <c r="I72" s="190">
        <v>0.013</v>
      </c>
      <c r="J72" s="190"/>
      <c r="K72" s="95"/>
    </row>
    <row r="73" spans="1:11" s="96" customFormat="1" ht="11.25" customHeight="1">
      <c r="A73" s="98" t="s">
        <v>57</v>
      </c>
      <c r="B73" s="92"/>
      <c r="C73" s="93">
        <v>4</v>
      </c>
      <c r="D73" s="93">
        <v>15</v>
      </c>
      <c r="E73" s="93">
        <v>15</v>
      </c>
      <c r="F73" s="94"/>
      <c r="G73" s="94"/>
      <c r="H73" s="190">
        <v>0.009</v>
      </c>
      <c r="I73" s="190">
        <v>0.029</v>
      </c>
      <c r="J73" s="190"/>
      <c r="K73" s="95"/>
    </row>
    <row r="74" spans="1:11" s="96" customFormat="1" ht="11.25" customHeight="1">
      <c r="A74" s="98" t="s">
        <v>58</v>
      </c>
      <c r="B74" s="92"/>
      <c r="C74" s="93">
        <v>194</v>
      </c>
      <c r="D74" s="93">
        <v>253</v>
      </c>
      <c r="E74" s="93">
        <v>253</v>
      </c>
      <c r="F74" s="94"/>
      <c r="G74" s="94"/>
      <c r="H74" s="190">
        <v>0.2</v>
      </c>
      <c r="I74" s="190">
        <v>0.24</v>
      </c>
      <c r="J74" s="190"/>
      <c r="K74" s="95"/>
    </row>
    <row r="75" spans="1:11" s="96" customFormat="1" ht="11.25" customHeight="1">
      <c r="A75" s="98" t="s">
        <v>59</v>
      </c>
      <c r="B75" s="92"/>
      <c r="C75" s="93">
        <v>781</v>
      </c>
      <c r="D75" s="93">
        <v>570.9585</v>
      </c>
      <c r="E75" s="93">
        <v>570.9585</v>
      </c>
      <c r="F75" s="94"/>
      <c r="G75" s="94"/>
      <c r="H75" s="190">
        <v>0.373</v>
      </c>
      <c r="I75" s="190">
        <v>0.351348111230169</v>
      </c>
      <c r="J75" s="190"/>
      <c r="K75" s="95"/>
    </row>
    <row r="76" spans="1:11" s="96" customFormat="1" ht="11.25" customHeight="1">
      <c r="A76" s="98" t="s">
        <v>60</v>
      </c>
      <c r="B76" s="92"/>
      <c r="C76" s="93">
        <v>100</v>
      </c>
      <c r="D76" s="93">
        <v>120</v>
      </c>
      <c r="E76" s="93"/>
      <c r="F76" s="94"/>
      <c r="G76" s="94"/>
      <c r="H76" s="190">
        <v>0.2</v>
      </c>
      <c r="I76" s="190">
        <v>0.24</v>
      </c>
      <c r="J76" s="190"/>
      <c r="K76" s="95"/>
    </row>
    <row r="77" spans="1:11" s="96" customFormat="1" ht="11.25" customHeight="1">
      <c r="A77" s="98" t="s">
        <v>61</v>
      </c>
      <c r="B77" s="92"/>
      <c r="C77" s="93">
        <v>65</v>
      </c>
      <c r="D77" s="93">
        <v>1</v>
      </c>
      <c r="E77" s="93"/>
      <c r="F77" s="94"/>
      <c r="G77" s="94"/>
      <c r="H77" s="190">
        <v>0.069</v>
      </c>
      <c r="I77" s="190">
        <v>0.001</v>
      </c>
      <c r="J77" s="190"/>
      <c r="K77" s="95"/>
    </row>
    <row r="78" spans="1:11" s="96" customFormat="1" ht="11.25" customHeight="1">
      <c r="A78" s="98" t="s">
        <v>62</v>
      </c>
      <c r="B78" s="92"/>
      <c r="C78" s="93">
        <v>6</v>
      </c>
      <c r="D78" s="93"/>
      <c r="E78" s="93"/>
      <c r="F78" s="94"/>
      <c r="G78" s="94"/>
      <c r="H78" s="190">
        <v>0.005</v>
      </c>
      <c r="I78" s="190"/>
      <c r="J78" s="190"/>
      <c r="K78" s="95"/>
    </row>
    <row r="79" spans="1:11" s="96" customFormat="1" ht="11.25" customHeight="1">
      <c r="A79" s="98" t="s">
        <v>63</v>
      </c>
      <c r="B79" s="92"/>
      <c r="C79" s="93">
        <v>156</v>
      </c>
      <c r="D79" s="93">
        <v>32</v>
      </c>
      <c r="E79" s="93">
        <v>32</v>
      </c>
      <c r="F79" s="94"/>
      <c r="G79" s="94"/>
      <c r="H79" s="190">
        <v>0.305</v>
      </c>
      <c r="I79" s="190">
        <v>0.111</v>
      </c>
      <c r="J79" s="190"/>
      <c r="K79" s="95"/>
    </row>
    <row r="80" spans="1:11" s="105" customFormat="1" ht="11.25" customHeight="1">
      <c r="A80" s="106" t="s">
        <v>64</v>
      </c>
      <c r="B80" s="100"/>
      <c r="C80" s="101">
        <v>1405</v>
      </c>
      <c r="D80" s="101">
        <v>1100.9585</v>
      </c>
      <c r="E80" s="101">
        <v>979.9585</v>
      </c>
      <c r="F80" s="102">
        <f>IF(D80&gt;0,100*E80/D80,0)</f>
        <v>89.00957665525085</v>
      </c>
      <c r="G80" s="103"/>
      <c r="H80" s="191">
        <v>1.31</v>
      </c>
      <c r="I80" s="192">
        <v>0.985348111230169</v>
      </c>
      <c r="J80" s="192"/>
      <c r="K80" s="104"/>
    </row>
    <row r="81" spans="1:11" s="96" customFormat="1" ht="11.25" customHeight="1">
      <c r="A81" s="98"/>
      <c r="B81" s="92"/>
      <c r="C81" s="93"/>
      <c r="D81" s="93"/>
      <c r="E81" s="93"/>
      <c r="F81" s="94"/>
      <c r="G81" s="94"/>
      <c r="H81" s="190"/>
      <c r="I81" s="190"/>
      <c r="J81" s="190"/>
      <c r="K81" s="95"/>
    </row>
    <row r="82" spans="1:11" s="96" customFormat="1" ht="11.25" customHeight="1">
      <c r="A82" s="98" t="s">
        <v>65</v>
      </c>
      <c r="B82" s="92"/>
      <c r="C82" s="93">
        <v>80</v>
      </c>
      <c r="D82" s="93">
        <v>80</v>
      </c>
      <c r="E82" s="93">
        <v>80</v>
      </c>
      <c r="F82" s="94"/>
      <c r="G82" s="94"/>
      <c r="H82" s="190">
        <v>0.056</v>
      </c>
      <c r="I82" s="190">
        <v>0.056</v>
      </c>
      <c r="J82" s="190"/>
      <c r="K82" s="95"/>
    </row>
    <row r="83" spans="1:11" s="96" customFormat="1" ht="11.25" customHeight="1">
      <c r="A83" s="98" t="s">
        <v>66</v>
      </c>
      <c r="B83" s="92"/>
      <c r="C83" s="93">
        <v>115</v>
      </c>
      <c r="D83" s="93">
        <v>114</v>
      </c>
      <c r="E83" s="93">
        <v>115</v>
      </c>
      <c r="F83" s="94"/>
      <c r="G83" s="94"/>
      <c r="H83" s="190">
        <v>0.08</v>
      </c>
      <c r="I83" s="190">
        <v>0.08</v>
      </c>
      <c r="J83" s="190"/>
      <c r="K83" s="95"/>
    </row>
    <row r="84" spans="1:11" s="105" customFormat="1" ht="11.25" customHeight="1">
      <c r="A84" s="99" t="s">
        <v>67</v>
      </c>
      <c r="B84" s="100"/>
      <c r="C84" s="101">
        <v>195</v>
      </c>
      <c r="D84" s="101">
        <v>194</v>
      </c>
      <c r="E84" s="101">
        <v>195</v>
      </c>
      <c r="F84" s="102">
        <f>IF(D84&gt;0,100*E84/D84,0)</f>
        <v>100.51546391752578</v>
      </c>
      <c r="G84" s="103"/>
      <c r="H84" s="191">
        <v>0.136</v>
      </c>
      <c r="I84" s="192">
        <v>0.136</v>
      </c>
      <c r="J84" s="192"/>
      <c r="K84" s="104"/>
    </row>
    <row r="85" spans="1:11" s="96" customFormat="1" ht="11.25" customHeight="1" thickBot="1">
      <c r="A85" s="98"/>
      <c r="B85" s="92"/>
      <c r="C85" s="93"/>
      <c r="D85" s="93"/>
      <c r="E85" s="93"/>
      <c r="F85" s="94"/>
      <c r="G85" s="94"/>
      <c r="H85" s="190"/>
      <c r="I85" s="190"/>
      <c r="J85" s="190"/>
      <c r="K85" s="95"/>
    </row>
    <row r="86" spans="1:11" s="96" customFormat="1" ht="11.25" customHeight="1">
      <c r="A86" s="110"/>
      <c r="B86" s="111"/>
      <c r="C86" s="112"/>
      <c r="D86" s="112"/>
      <c r="E86" s="112"/>
      <c r="F86" s="113"/>
      <c r="G86" s="94"/>
      <c r="H86" s="193"/>
      <c r="I86" s="194"/>
      <c r="J86" s="194"/>
      <c r="K86" s="113"/>
    </row>
    <row r="87" spans="1:11" s="105" customFormat="1" ht="11.25" customHeight="1">
      <c r="A87" s="114" t="s">
        <v>68</v>
      </c>
      <c r="B87" s="115"/>
      <c r="C87" s="116">
        <v>146625</v>
      </c>
      <c r="D87" s="116">
        <v>156419.9585</v>
      </c>
      <c r="E87" s="116">
        <v>155791.3985</v>
      </c>
      <c r="F87" s="117">
        <f>IF(D87&gt;0,100*E87/D87,0)</f>
        <v>99.59815869660905</v>
      </c>
      <c r="G87" s="103"/>
      <c r="H87" s="195">
        <v>281.366</v>
      </c>
      <c r="I87" s="196">
        <v>390.6806370001191</v>
      </c>
      <c r="J87" s="196"/>
      <c r="K87" s="11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7"/>
      <c r="I88" s="198"/>
      <c r="J88" s="198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rcarrillo</dc:creator>
  <cp:keywords/>
  <dc:description/>
  <cp:lastModifiedBy>rcarrillo</cp:lastModifiedBy>
  <cp:lastPrinted>2016-12-12T09:46:18Z</cp:lastPrinted>
  <dcterms:created xsi:type="dcterms:W3CDTF">2016-12-01T13:47:29Z</dcterms:created>
  <dcterms:modified xsi:type="dcterms:W3CDTF">2017-01-12T16:12:55Z</dcterms:modified>
  <cp:category/>
  <cp:version/>
  <cp:contentType/>
  <cp:contentStatus/>
</cp:coreProperties>
</file>