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65452" windowWidth="22092" windowHeight="4656" activeTab="3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vin44sto" sheetId="48" r:id="rId48"/>
    <sheet name="uva45asa" sheetId="49" r:id="rId49"/>
    <sheet name="ace46ezo" sheetId="50" r:id="rId50"/>
    <sheet name="ace47ara" sheetId="51" r:id="rId51"/>
    <sheet name="ace48ite" sheetId="52" r:id="rId52"/>
    <sheet name="Hoja_del_programa" sheetId="53" r:id="rId53"/>
  </sheets>
  <externalReferences>
    <externalReference r:id="rId56"/>
    <externalReference r:id="rId57"/>
    <externalReference r:id="rId58"/>
  </externalReferences>
  <definedNames>
    <definedName name="_xlnm.Print_Area" localSheetId="0">'portada '!$A$1:$K$70</definedName>
    <definedName name="_xlnm.Print_Area" localSheetId="2">'resumen nacional'!$A$1:$AB$96</definedName>
    <definedName name="_xlnm.Print_Area" localSheetId="3">'tri0ndo'!$A$1:$K$88</definedName>
    <definedName name="_xlnm.Print_Area" localSheetId="4">'tri1uro'!$A$1:$K$88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9">'ace46ezo'!#REF!</definedName>
    <definedName name="Menú_cuaderno" localSheetId="50">'ace47ara'!#REF!</definedName>
    <definedName name="Menú_cuaderno" localSheetId="51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'[3]tri0ndo'!#REF!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8">'uva45asa'!#REF!</definedName>
    <definedName name="Menú_cuaderno" localSheetId="47">'vin44sto'!#REF!</definedName>
    <definedName name="Menú_cuaderno">'tri0ndo'!#REF!</definedName>
    <definedName name="Menú_índice">'índice'!$A$89:$D$106</definedName>
    <definedName name="Menú_portada" localSheetId="0">'portada '!$A$77:$D$90</definedName>
    <definedName name="Menú_portada">#REF!</definedName>
    <definedName name="Menú_resumen">'resumen nacional'!$A$161:$D$174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<sst xmlns="http://schemas.openxmlformats.org/spreadsheetml/2006/main" count="3797" uniqueCount="317">
  <si>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</si>
  <si>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</si>
  <si>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</si>
  <si>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</si>
  <si>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</si>
  <si>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</si>
  <si>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</si>
  <si>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</si>
  <si>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</si>
  <si>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</si>
  <si>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</si>
  <si>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</si>
  <si>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</si>
  <si>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</si>
  <si>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</si>
  <si>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</si>
  <si>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</si>
  <si>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</si>
  <si>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</si>
  <si>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</si>
  <si>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</si>
  <si>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</si>
  <si>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</si>
  <si>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</si>
  <si>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</si>
  <si>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</si>
  <si>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</si>
  <si>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</si>
  <si>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</si>
  <si>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</si>
  <si>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</si>
  <si>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</si>
  <si>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</si>
  <si>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</si>
  <si>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</si>
  <si>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</si>
  <si>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</si>
  <si>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</si>
  <si>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</si>
  <si>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</si>
  <si>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</si>
  <si>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</si>
  <si>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</si>
  <si>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</si>
  <si>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</si>
  <si>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</si>
  <si>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</si>
  <si>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</si>
  <si>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</si>
  <si>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</si>
  <si>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</si>
  <si>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</si>
  <si>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</si>
  <si>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</si>
  <si>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</si>
  <si>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</si>
  <si>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</si>
  <si>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</si>
  <si>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</si>
  <si>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</si>
  <si>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</si>
  <si>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</si>
  <si>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</si>
  <si>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</si>
  <si>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</si>
  <si>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</si>
  <si>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</si>
  <si>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</si>
  <si>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</si>
  <si>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</si>
  <si>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2015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</si>
  <si>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</si>
  <si>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</si>
  <si>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</si>
  <si>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</si>
  <si>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</si>
  <si>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</si>
  <si>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</si>
  <si>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</si>
  <si>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</si>
  <si>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</si>
  <si>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</si>
  <si>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</si>
  <si>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</si>
  <si>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</si>
  <si>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</si>
  <si>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</si>
  <si>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</si>
  <si>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</si>
  <si>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</si>
  <si>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</si>
  <si>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</si>
  <si>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</si>
  <si>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</si>
  <si>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</si>
  <si>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</si>
  <si>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</si>
  <si>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</si>
  <si>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</si>
  <si>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</si>
  <si>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</si>
  <si>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</si>
  <si>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</si>
  <si>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</si>
  <si>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</si>
  <si>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</si>
  <si>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</si>
  <si>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</si>
  <si>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</si>
  <si>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</si>
  <si>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</si>
  <si>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</si>
  <si>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</si>
  <si>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</si>
  <si>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VINO + MOSTO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</si>
  <si>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</si>
  <si>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</si>
  <si>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</si>
  <si>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</si>
  <si>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</si>
  <si>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</si>
  <si>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</si>
  <si>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</si>
  <si>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</si>
  <si>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</si>
  <si>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</si>
  <si>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</si>
  <si>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OCTUBRE 2015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</si>
  <si>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</si>
  <si>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</si>
  <si>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</si>
  <si>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</si>
  <si>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</si>
  <si>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</si>
  <si>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</si>
  <si>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</si>
  <si>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</si>
  <si>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</si>
  <si>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</si>
  <si>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</si>
  <si>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</si>
  <si>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</si>
  <si>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calabacín</t>
  </si>
  <si>
    <t>nabo</t>
  </si>
  <si>
    <t>cebada de dos carreras</t>
  </si>
  <si>
    <t>cebada total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</si>
  <si>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</si>
  <si>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</si>
  <si>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</si>
  <si>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</si>
  <si>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</si>
  <si>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</si>
  <si>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</si>
  <si>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</si>
  <si>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</si>
  <si>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</si>
  <si>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</si>
  <si>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</si>
  <si>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</si>
  <si>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</si>
  <si>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</si>
  <si>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</si>
  <si>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</si>
  <si>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</si>
  <si>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</si>
  <si>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</si>
  <si>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</si>
  <si>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</si>
  <si>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</si>
  <si>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</si>
  <si>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</si>
  <si>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</si>
  <si>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</si>
  <si>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</si>
  <si>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</si>
  <si>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</si>
  <si>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</si>
  <si>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</si>
  <si>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</si>
  <si>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</si>
  <si>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</si>
  <si>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</si>
  <si>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</si>
  <si>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</si>
  <si>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</si>
  <si>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</si>
  <si>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</si>
  <si>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</si>
  <si>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</si>
  <si>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</si>
  <si>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</si>
  <si>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</si>
  <si>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</si>
  <si>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</si>
  <si>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</si>
  <si>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</si>
  <si>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</si>
  <si>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</si>
  <si>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</si>
  <si>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</si>
  <si>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</si>
  <si>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</si>
  <si>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</si>
  <si>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</si>
  <si>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</si>
  <si>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</si>
  <si>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</si>
  <si>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</si>
  <si>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</si>
  <si>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</si>
  <si>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</si>
  <si>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</si>
  <si>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</si>
  <si>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</si>
  <si>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</si>
  <si>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</si>
  <si>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</si>
  <si>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</si>
  <si>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</si>
  <si>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</si>
  <si>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</si>
  <si>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</si>
  <si>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</si>
  <si>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</si>
  <si>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</si>
  <si>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</si>
  <si>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</si>
  <si>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</si>
  <si>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</si>
  <si>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</si>
  <si>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</si>
  <si>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</si>
  <si>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</si>
  <si>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</si>
  <si>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</si>
  <si>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</si>
  <si>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</si>
  <si>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</si>
  <si>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</si>
  <si>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</si>
  <si>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</si>
  <si>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</si>
  <si>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</si>
  <si>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</si>
  <si>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</si>
  <si>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</si>
  <si>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</si>
  <si>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</si>
  <si>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</si>
  <si>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</si>
  <si>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</si>
  <si>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</si>
  <si>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</si>
  <si>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</si>
  <si>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</si>
  <si>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</si>
  <si>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</si>
  <si>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</si>
  <si>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</si>
  <si>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</si>
  <si>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</si>
  <si>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</si>
  <si>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</si>
  <si>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</si>
  <si>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</si>
  <si>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</si>
  <si>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</si>
  <si>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</si>
  <si>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</si>
  <si>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</si>
  <si>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</si>
  <si>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</si>
  <si>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</si>
  <si>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</si>
  <si>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</si>
  <si>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</si>
  <si>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</si>
  <si>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</si>
  <si>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</si>
  <si>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</si>
  <si>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</si>
  <si>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</si>
  <si>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</si>
  <si>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 xml:space="preserve"> uva pasa</t>
  </si>
  <si>
    <t xml:space="preserve"> aceituna de aderezo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</si>
  <si>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</si>
  <si>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</si>
  <si>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</si>
  <si>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</si>
  <si>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</si>
  <si>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3. DISPONIBLE EN LA WEB DEL MAGRAMA:</t>
  </si>
  <si>
    <t xml:space="preserve">     http://www.magrama.es/</t>
  </si>
  <si>
    <t>ESTIMACIONES DE OCTUBRE</t>
  </si>
  <si>
    <t>manzana total</t>
  </si>
  <si>
    <t>cereales otoño invierno</t>
  </si>
  <si>
    <t>remolacha total</t>
  </si>
  <si>
    <t>mandarina total</t>
  </si>
  <si>
    <t>DEFINITIVO</t>
  </si>
  <si>
    <t>PRODUCCIONES (1000 Hectolitros)</t>
  </si>
  <si>
    <t>DEFINIT.</t>
  </si>
  <si>
    <t>endivias   (**)</t>
  </si>
  <si>
    <t>champiñón   (**)</t>
  </si>
  <si>
    <t>otras setas   (**)</t>
  </si>
  <si>
    <t>pepinillo   (**)</t>
  </si>
  <si>
    <t>rábano   (**)</t>
  </si>
  <si>
    <t>limón (***)</t>
  </si>
  <si>
    <t>pomelo (***)</t>
  </si>
  <si>
    <t>vino + mosto (****)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</si>
  <si>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</si>
  <si>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</si>
  <si>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</si>
  <si>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</si>
  <si>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Nota.- En la Comunidad Autónoma de Madrid, sin actualizar datos por falta de envío de los datos requeridos</t>
  </si>
  <si>
    <t>MINISTERIO DE AGRICULTURA, ALIMENTACIÓN Y MEDIO AMBIENTE</t>
  </si>
  <si>
    <t>SUBDIRECCIÓN GENERAL DE ESTADÍSTICA</t>
  </si>
  <si>
    <t xml:space="preserve">Área de Estadísticas Agroalimentarias </t>
  </si>
  <si>
    <t>FECHA:  31/10/2015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</si>
</sst>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165" fontId="4" fillId="0" borderId="0" xfId="54" applyNumberFormat="1" applyFont="1" applyFill="1" applyAlignment="1">
      <alignment horizontal="right" vertical="justify"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applyAlignment="1" quotePrefix="1">
      <alignment/>
      <protection/>
    </xf>
    <xf numFmtId="0" fontId="5" fillId="33" borderId="0" xfId="52" applyFont="1" applyFill="1" applyAlignment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3" borderId="0" xfId="52" applyFont="1" applyFill="1">
      <alignment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9" fontId="4" fillId="0" borderId="0" xfId="54" applyNumberFormat="1" applyFont="1" applyFill="1" applyAlignment="1">
      <alignment vertical="justify"/>
      <protection/>
    </xf>
    <xf numFmtId="172" fontId="4" fillId="0" borderId="0" xfId="54" applyNumberFormat="1" applyFont="1" applyFill="1" applyAlignment="1">
      <alignment vertical="justify"/>
      <protection/>
    </xf>
    <xf numFmtId="4" fontId="6" fillId="34" borderId="22" xfId="51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 wrapText="1"/>
      <protection/>
    </xf>
    <xf numFmtId="0" fontId="7" fillId="0" borderId="0" xfId="54" applyFont="1" applyAlignment="1">
      <alignment wrapText="1"/>
      <protection/>
    </xf>
    <xf numFmtId="0" fontId="0" fillId="0" borderId="0" xfId="0" applyAlignment="1">
      <alignment vertical="justify" wrapText="1"/>
    </xf>
    <xf numFmtId="0" fontId="2" fillId="33" borderId="0" xfId="51" applyFill="1">
      <alignment/>
      <protection/>
    </xf>
    <xf numFmtId="0" fontId="2" fillId="33" borderId="0" xfId="51" applyFill="1" applyAlignment="1">
      <alignment/>
      <protection/>
    </xf>
    <xf numFmtId="0" fontId="2" fillId="33" borderId="19" xfId="5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0" fontId="4" fillId="33" borderId="31" xfId="51" applyFont="1" applyFill="1" applyBorder="1" applyAlignment="1">
      <alignment horizontal="left"/>
      <protection/>
    </xf>
    <xf numFmtId="0" fontId="4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left"/>
      <protection/>
    </xf>
    <xf numFmtId="0" fontId="7" fillId="33" borderId="0" xfId="51" applyFont="1" applyFill="1" applyAlignment="1">
      <alignment horizontal="center"/>
      <protection/>
    </xf>
    <xf numFmtId="0" fontId="2" fillId="34" borderId="35" xfId="51" applyFill="1" applyBorder="1">
      <alignment/>
      <protection/>
    </xf>
    <xf numFmtId="0" fontId="2" fillId="34" borderId="36" xfId="51" applyFill="1" applyBorder="1">
      <alignment/>
      <protection/>
    </xf>
    <xf numFmtId="0" fontId="2" fillId="34" borderId="37" xfId="51" applyFill="1" applyBorder="1">
      <alignment/>
      <protection/>
    </xf>
    <xf numFmtId="0" fontId="2" fillId="34" borderId="38" xfId="51" applyFill="1" applyBorder="1">
      <alignment/>
      <protection/>
    </xf>
    <xf numFmtId="0" fontId="2" fillId="34" borderId="0" xfId="51" applyFill="1" applyBorder="1">
      <alignment/>
      <protection/>
    </xf>
    <xf numFmtId="0" fontId="2" fillId="34" borderId="39" xfId="51" applyFill="1" applyBorder="1">
      <alignment/>
      <protection/>
    </xf>
    <xf numFmtId="0" fontId="2" fillId="34" borderId="40" xfId="51" applyFill="1" applyBorder="1">
      <alignment/>
      <protection/>
    </xf>
    <xf numFmtId="0" fontId="2" fillId="34" borderId="41" xfId="51" applyFill="1" applyBorder="1">
      <alignment/>
      <protection/>
    </xf>
    <xf numFmtId="0" fontId="2" fillId="34" borderId="42" xfId="51" applyFill="1" applyBorder="1">
      <alignment/>
      <protection/>
    </xf>
    <xf numFmtId="0" fontId="10" fillId="33" borderId="0" xfId="51" applyFont="1" applyFill="1" applyAlignment="1">
      <alignment/>
      <protection/>
    </xf>
    <xf numFmtId="0" fontId="13" fillId="33" borderId="0" xfId="51" applyFont="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10" fillId="33" borderId="0" xfId="51" applyFont="1" applyFill="1" applyBorder="1" applyAlignment="1" quotePrefix="1">
      <alignment horizontal="center" vertical="center"/>
      <protection/>
    </xf>
    <xf numFmtId="0" fontId="13" fillId="0" borderId="0" xfId="51" applyFont="1">
      <alignment/>
      <protection/>
    </xf>
    <xf numFmtId="0" fontId="2" fillId="0" borderId="0" xfId="51" applyBorder="1">
      <alignment/>
      <protection/>
    </xf>
    <xf numFmtId="4" fontId="4" fillId="0" borderId="0" xfId="54" applyNumberFormat="1" applyFont="1" applyFill="1" applyAlignment="1" applyProtection="1">
      <alignment vertical="justify"/>
      <protection/>
    </xf>
    <xf numFmtId="0" fontId="3" fillId="33" borderId="0" xfId="51" applyFont="1" applyFill="1" applyAlignment="1">
      <alignment horizontal="left"/>
      <protection/>
    </xf>
    <xf numFmtId="0" fontId="10" fillId="33" borderId="43" xfId="51" applyFont="1" applyFill="1" applyBorder="1" applyAlignment="1">
      <alignment horizontal="center" vertical="center"/>
      <protection/>
    </xf>
    <xf numFmtId="0" fontId="10" fillId="33" borderId="44" xfId="51" applyFont="1" applyFill="1" applyBorder="1" applyAlignment="1" quotePrefix="1">
      <alignment horizontal="center" vertical="center"/>
      <protection/>
    </xf>
    <xf numFmtId="0" fontId="10" fillId="33" borderId="45" xfId="51" applyFont="1" applyFill="1" applyBorder="1" applyAlignment="1" quotePrefix="1">
      <alignment horizontal="center" vertical="center"/>
      <protection/>
    </xf>
    <xf numFmtId="0" fontId="12" fillId="34" borderId="38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 vertical="center"/>
      <protection/>
    </xf>
    <xf numFmtId="0" fontId="12" fillId="34" borderId="39" xfId="51" applyFont="1" applyFill="1" applyBorder="1" applyAlignment="1">
      <alignment horizontal="center" vertical="center"/>
      <protection/>
    </xf>
    <xf numFmtId="0" fontId="10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center"/>
      <protection/>
    </xf>
    <xf numFmtId="0" fontId="2" fillId="33" borderId="0" xfId="51" applyFill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left"/>
      <protection/>
    </xf>
    <xf numFmtId="0" fontId="4" fillId="33" borderId="29" xfId="51" applyFont="1" applyFill="1" applyBorder="1" applyAlignment="1">
      <alignment horizontal="left"/>
      <protection/>
    </xf>
    <xf numFmtId="0" fontId="4" fillId="33" borderId="30" xfId="51" applyFont="1" applyFill="1" applyBorder="1" applyAlignment="1">
      <alignment horizontal="left"/>
      <protection/>
    </xf>
    <xf numFmtId="0" fontId="4" fillId="33" borderId="19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31" xfId="51" applyFont="1" applyFill="1" applyBorder="1" applyAlignment="1">
      <alignment horizontal="center" vertical="center"/>
      <protection/>
    </xf>
    <xf numFmtId="0" fontId="4" fillId="33" borderId="32" xfId="51" applyFont="1" applyFill="1" applyBorder="1" applyAlignment="1">
      <alignment horizontal="left"/>
      <protection/>
    </xf>
    <xf numFmtId="0" fontId="4" fillId="33" borderId="33" xfId="51" applyFont="1" applyFill="1" applyBorder="1" applyAlignment="1">
      <alignment horizontal="left"/>
      <protection/>
    </xf>
    <xf numFmtId="0" fontId="4" fillId="33" borderId="34" xfId="51" applyFont="1" applyFill="1" applyBorder="1" applyAlignment="1">
      <alignment horizontal="left"/>
      <protection/>
    </xf>
    <xf numFmtId="0" fontId="7" fillId="33" borderId="0" xfId="51" applyFont="1" applyFill="1" applyAlignment="1">
      <alignment horizontal="left"/>
      <protection/>
    </xf>
    <xf numFmtId="0" fontId="10" fillId="33" borderId="0" xfId="52" applyFont="1" applyFill="1" applyAlignment="1">
      <alignment horizontal="center"/>
      <protection/>
    </xf>
    <xf numFmtId="0" fontId="6" fillId="0" borderId="0" xfId="54" applyFont="1" applyAlignment="1">
      <alignment vertical="justify" wrapText="1"/>
      <protection/>
    </xf>
    <xf numFmtId="0" fontId="0" fillId="0" borderId="0" xfId="0" applyAlignment="1">
      <alignment/>
    </xf>
    <xf numFmtId="0" fontId="7" fillId="0" borderId="0" xfId="54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9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externalLink" Target="externalLinks/externalLink2.xml" /><Relationship Id="rId58" Type="http://schemas.openxmlformats.org/officeDocument/2006/relationships/externalLink" Target="externalLinks/externalLink3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5\Avances%20Septiembre%202015\Cuaderno%20Septiembre%202015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5\Avances%20Septiembre%202015\Cuaderno%20Septiembre%202015\cuaderno_Septiembr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arr10roz"/>
      <sheetName val="pat11ión"/>
      <sheetName val="pat12día"/>
      <sheetName val="pat13tal"/>
      <sheetName val="rem14no)"/>
      <sheetName val="rem15no)"/>
      <sheetName val="alg16dón"/>
      <sheetName val="gir17sol"/>
      <sheetName val="soj18oja"/>
      <sheetName val="tab19aco"/>
      <sheetName val="san20día"/>
      <sheetName val="mel21lón"/>
      <sheetName val="tom22-V)"/>
      <sheetName val="tom23IX)"/>
      <sheetName val="tom24II)"/>
      <sheetName val="tom25rva"/>
      <sheetName val="pim26rva"/>
      <sheetName val="ceb27ano"/>
      <sheetName val="end28ias"/>
      <sheetName val="esp29cas"/>
      <sheetName val="cha30ñón"/>
      <sheetName val="otr31tas"/>
      <sheetName val="bró32oli"/>
      <sheetName val="api33pio"/>
      <sheetName val="pep34llo"/>
      <sheetName val="ber35ena"/>
      <sheetName val="cal36aza"/>
      <sheetName val="zan37ria"/>
      <sheetName val="nab38abo"/>
      <sheetName val="pue39rro"/>
      <sheetName val="sat40mas"/>
      <sheetName val="man41esa"/>
      <sheetName val="per42tal"/>
      <sheetName val="mel43tón"/>
      <sheetName val="kiw44iwi"/>
      <sheetName val="nue45uez"/>
      <sheetName val="cas46aña"/>
      <sheetName val="alm47dra"/>
      <sheetName val="ave48ana"/>
      <sheetName val="uva49esa"/>
      <sheetName val="uva50ión"/>
      <sheetName val="vin51sto"/>
      <sheetName val="ace52ezo"/>
      <sheetName val="ace53ara"/>
      <sheetName val="ace54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zoomScalePageLayoutView="0" workbookViewId="0" topLeftCell="B49">
      <selection activeCell="M66" sqref="M66"/>
    </sheetView>
  </sheetViews>
  <sheetFormatPr defaultColWidth="11.421875" defaultRowHeight="15"/>
  <cols>
    <col min="1" max="10" width="11.57421875" style="7" customWidth="1"/>
    <col min="11" max="11" width="1.57421875" style="7" customWidth="1"/>
    <col min="12" max="16384" width="11.57421875" style="7" customWidth="1"/>
  </cols>
  <sheetData>
    <row r="1" spans="1:11" ht="12.75">
      <c r="A1" s="134"/>
      <c r="B1" s="167" t="s">
        <v>313</v>
      </c>
      <c r="C1" s="167"/>
      <c r="D1" s="167"/>
      <c r="E1" s="134"/>
      <c r="F1" s="134"/>
      <c r="G1" s="134"/>
      <c r="H1" s="134"/>
      <c r="I1" s="134"/>
      <c r="J1" s="134"/>
      <c r="K1" s="134"/>
    </row>
    <row r="2" spans="1:11" ht="12.75">
      <c r="A2" s="134"/>
      <c r="B2" s="167"/>
      <c r="C2" s="167"/>
      <c r="D2" s="167"/>
      <c r="E2" s="134"/>
      <c r="F2" s="134"/>
      <c r="G2" s="168"/>
      <c r="H2" s="169"/>
      <c r="I2" s="169"/>
      <c r="J2" s="170"/>
      <c r="K2" s="135"/>
    </row>
    <row r="3" spans="1:11" ht="5.25" customHeight="1">
      <c r="A3" s="134"/>
      <c r="B3" s="167"/>
      <c r="C3" s="167"/>
      <c r="D3" s="167"/>
      <c r="E3" s="134"/>
      <c r="F3" s="134"/>
      <c r="G3" s="136"/>
      <c r="H3" s="137"/>
      <c r="I3" s="137"/>
      <c r="J3" s="138"/>
      <c r="K3" s="135"/>
    </row>
    <row r="4" spans="1:11" ht="12.75">
      <c r="A4" s="134"/>
      <c r="B4" s="167"/>
      <c r="C4" s="167"/>
      <c r="D4" s="167"/>
      <c r="E4" s="134"/>
      <c r="F4" s="134"/>
      <c r="G4" s="171" t="s">
        <v>288</v>
      </c>
      <c r="H4" s="172"/>
      <c r="I4" s="172"/>
      <c r="J4" s="173"/>
      <c r="K4" s="135"/>
    </row>
    <row r="5" spans="1:11" ht="12.75">
      <c r="A5" s="134"/>
      <c r="B5" s="134"/>
      <c r="C5" s="134"/>
      <c r="D5" s="134"/>
      <c r="E5" s="134"/>
      <c r="F5" s="134"/>
      <c r="G5" s="174"/>
      <c r="H5" s="175"/>
      <c r="I5" s="175"/>
      <c r="J5" s="176"/>
      <c r="K5" s="135"/>
    </row>
    <row r="6" spans="1:11" ht="12.75">
      <c r="A6" s="134"/>
      <c r="B6" s="134"/>
      <c r="C6" s="134"/>
      <c r="D6" s="134"/>
      <c r="E6" s="134"/>
      <c r="F6" s="134"/>
      <c r="G6" s="139"/>
      <c r="H6" s="139"/>
      <c r="I6" s="139"/>
      <c r="J6" s="139"/>
      <c r="K6" s="135"/>
    </row>
    <row r="7" spans="1:11" ht="5.25" customHeight="1">
      <c r="A7" s="134"/>
      <c r="B7" s="134"/>
      <c r="C7" s="134"/>
      <c r="D7" s="134"/>
      <c r="E7" s="134"/>
      <c r="F7" s="134"/>
      <c r="G7" s="140"/>
      <c r="H7" s="140"/>
      <c r="I7" s="140"/>
      <c r="J7" s="140"/>
      <c r="K7" s="135"/>
    </row>
    <row r="8" spans="1:11" ht="12.75">
      <c r="A8" s="134"/>
      <c r="B8" s="134"/>
      <c r="C8" s="134"/>
      <c r="D8" s="134"/>
      <c r="E8" s="134"/>
      <c r="F8" s="134"/>
      <c r="G8" s="177" t="s">
        <v>314</v>
      </c>
      <c r="H8" s="177"/>
      <c r="I8" s="177"/>
      <c r="J8" s="177"/>
      <c r="K8" s="177"/>
    </row>
    <row r="9" spans="1:11" ht="16.5" customHeight="1">
      <c r="A9" s="134"/>
      <c r="B9" s="134"/>
      <c r="C9" s="134"/>
      <c r="D9" s="141"/>
      <c r="E9" s="141"/>
      <c r="F9" s="134"/>
      <c r="G9" s="177" t="s">
        <v>315</v>
      </c>
      <c r="H9" s="177"/>
      <c r="I9" s="177"/>
      <c r="J9" s="177"/>
      <c r="K9" s="177"/>
    </row>
    <row r="10" spans="1:11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1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11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3.5" thickBo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4" spans="1:11" ht="13.5" thickTop="1">
      <c r="A24" s="134"/>
      <c r="B24" s="134"/>
      <c r="C24" s="142"/>
      <c r="D24" s="143"/>
      <c r="E24" s="143"/>
      <c r="F24" s="143"/>
      <c r="G24" s="143"/>
      <c r="H24" s="143"/>
      <c r="I24" s="144"/>
      <c r="J24" s="134"/>
      <c r="K24" s="134"/>
    </row>
    <row r="25" spans="1:11" ht="12.75">
      <c r="A25" s="134"/>
      <c r="B25" s="134"/>
      <c r="C25" s="145"/>
      <c r="D25" s="146"/>
      <c r="E25" s="146"/>
      <c r="F25" s="146"/>
      <c r="G25" s="146"/>
      <c r="H25" s="146"/>
      <c r="I25" s="147"/>
      <c r="J25" s="134"/>
      <c r="K25" s="134"/>
    </row>
    <row r="26" spans="1:11" ht="12.75">
      <c r="A26" s="134"/>
      <c r="B26" s="134"/>
      <c r="C26" s="145"/>
      <c r="D26" s="146"/>
      <c r="E26" s="146"/>
      <c r="F26" s="146"/>
      <c r="G26" s="146"/>
      <c r="H26" s="146"/>
      <c r="I26" s="147"/>
      <c r="J26" s="134"/>
      <c r="K26" s="134"/>
    </row>
    <row r="27" spans="1:11" ht="18.75" customHeight="1">
      <c r="A27" s="134"/>
      <c r="B27" s="134"/>
      <c r="C27" s="162" t="s">
        <v>289</v>
      </c>
      <c r="D27" s="163"/>
      <c r="E27" s="163"/>
      <c r="F27" s="163"/>
      <c r="G27" s="163"/>
      <c r="H27" s="163"/>
      <c r="I27" s="164"/>
      <c r="J27" s="134"/>
      <c r="K27" s="134"/>
    </row>
    <row r="28" spans="1:11" ht="12.75">
      <c r="A28" s="134"/>
      <c r="B28" s="134"/>
      <c r="C28" s="145"/>
      <c r="D28" s="146"/>
      <c r="E28" s="146"/>
      <c r="F28" s="146"/>
      <c r="G28" s="146"/>
      <c r="H28" s="146"/>
      <c r="I28" s="147"/>
      <c r="J28" s="134"/>
      <c r="K28" s="134"/>
    </row>
    <row r="29" spans="1:11" ht="12.75">
      <c r="A29" s="134"/>
      <c r="B29" s="134"/>
      <c r="C29" s="145"/>
      <c r="D29" s="146"/>
      <c r="E29" s="146"/>
      <c r="F29" s="146"/>
      <c r="G29" s="146"/>
      <c r="H29" s="146"/>
      <c r="I29" s="147"/>
      <c r="J29" s="134"/>
      <c r="K29" s="134"/>
    </row>
    <row r="30" spans="1:11" ht="18.75" customHeight="1">
      <c r="A30" s="134"/>
      <c r="B30" s="134"/>
      <c r="C30" s="162" t="s">
        <v>292</v>
      </c>
      <c r="D30" s="163"/>
      <c r="E30" s="163"/>
      <c r="F30" s="163"/>
      <c r="G30" s="163"/>
      <c r="H30" s="163"/>
      <c r="I30" s="164"/>
      <c r="J30" s="134"/>
      <c r="K30" s="134"/>
    </row>
    <row r="31" spans="1:11" ht="12.75">
      <c r="A31" s="134"/>
      <c r="B31" s="134"/>
      <c r="C31" s="145"/>
      <c r="D31" s="146"/>
      <c r="E31" s="146"/>
      <c r="F31" s="146"/>
      <c r="G31" s="146"/>
      <c r="H31" s="146"/>
      <c r="I31" s="147"/>
      <c r="J31" s="134"/>
      <c r="K31" s="134"/>
    </row>
    <row r="32" spans="1:11" ht="12.75">
      <c r="A32" s="134"/>
      <c r="B32" s="134"/>
      <c r="C32" s="145"/>
      <c r="D32" s="146"/>
      <c r="E32" s="146"/>
      <c r="F32" s="146"/>
      <c r="G32" s="146"/>
      <c r="H32" s="146"/>
      <c r="I32" s="147"/>
      <c r="J32" s="134"/>
      <c r="K32" s="134"/>
    </row>
    <row r="33" spans="1:11" ht="12.75">
      <c r="A33" s="134"/>
      <c r="B33" s="134"/>
      <c r="C33" s="145"/>
      <c r="D33" s="146"/>
      <c r="E33" s="146"/>
      <c r="F33" s="146"/>
      <c r="G33" s="146"/>
      <c r="H33" s="146"/>
      <c r="I33" s="147"/>
      <c r="J33" s="134"/>
      <c r="K33" s="134"/>
    </row>
    <row r="34" spans="1:11" ht="13.5" thickBot="1">
      <c r="A34" s="134"/>
      <c r="B34" s="134"/>
      <c r="C34" s="148"/>
      <c r="D34" s="149"/>
      <c r="E34" s="149"/>
      <c r="F34" s="149"/>
      <c r="G34" s="149"/>
      <c r="H34" s="149"/>
      <c r="I34" s="150"/>
      <c r="J34" s="134"/>
      <c r="K34" s="134"/>
    </row>
    <row r="35" spans="1:11" ht="13.5" thickTop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</row>
    <row r="36" spans="1:11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</row>
    <row r="37" spans="1:11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</row>
    <row r="38" spans="1:11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</row>
    <row r="39" spans="1:11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ht="15">
      <c r="A40" s="134"/>
      <c r="B40" s="134"/>
      <c r="C40" s="134"/>
      <c r="D40" s="134"/>
      <c r="E40" s="165"/>
      <c r="F40" s="165"/>
      <c r="G40" s="165"/>
      <c r="H40" s="134"/>
      <c r="I40" s="134"/>
      <c r="J40" s="134"/>
      <c r="K40" s="134"/>
    </row>
    <row r="41" spans="1:11" ht="12.75">
      <c r="A41" s="134"/>
      <c r="B41" s="134"/>
      <c r="C41" s="134"/>
      <c r="D41" s="134"/>
      <c r="E41" s="166"/>
      <c r="F41" s="166"/>
      <c r="G41" s="166"/>
      <c r="H41" s="134"/>
      <c r="I41" s="134"/>
      <c r="J41" s="134"/>
      <c r="K41" s="134"/>
    </row>
    <row r="42" spans="1:11" ht="15">
      <c r="A42" s="134"/>
      <c r="B42" s="134"/>
      <c r="C42" s="134"/>
      <c r="D42" s="134"/>
      <c r="E42" s="165"/>
      <c r="F42" s="165"/>
      <c r="G42" s="165"/>
      <c r="H42" s="134"/>
      <c r="I42" s="134"/>
      <c r="J42" s="134"/>
      <c r="K42" s="134"/>
    </row>
    <row r="43" spans="1:11" ht="12.75">
      <c r="A43" s="134"/>
      <c r="B43" s="134"/>
      <c r="C43" s="134"/>
      <c r="D43" s="134"/>
      <c r="E43" s="166"/>
      <c r="F43" s="166"/>
      <c r="G43" s="166"/>
      <c r="H43" s="134"/>
      <c r="I43" s="134"/>
      <c r="J43" s="134"/>
      <c r="K43" s="134"/>
    </row>
    <row r="44" spans="1:11" ht="15">
      <c r="A44" s="134"/>
      <c r="B44" s="134"/>
      <c r="C44" s="134"/>
      <c r="D44" s="134"/>
      <c r="E44" s="151" t="s">
        <v>290</v>
      </c>
      <c r="F44" s="151"/>
      <c r="G44" s="151"/>
      <c r="H44" s="134"/>
      <c r="I44" s="134"/>
      <c r="J44" s="134"/>
      <c r="K44" s="134"/>
    </row>
    <row r="45" spans="1:11" ht="12.75">
      <c r="A45" s="134"/>
      <c r="B45" s="134"/>
      <c r="C45" s="134"/>
      <c r="D45" s="134"/>
      <c r="E45" s="158" t="s">
        <v>291</v>
      </c>
      <c r="F45" s="158"/>
      <c r="G45" s="158"/>
      <c r="H45" s="134"/>
      <c r="I45" s="134"/>
      <c r="J45" s="134"/>
      <c r="K45" s="134"/>
    </row>
    <row r="46" spans="1:11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7" spans="1:11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</row>
    <row r="48" spans="1:11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</row>
    <row r="49" spans="1:11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</row>
    <row r="50" spans="1:11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11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</row>
    <row r="52" spans="1:11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 ht="15">
      <c r="A53" s="134"/>
      <c r="B53" s="134"/>
      <c r="C53" s="134"/>
      <c r="D53" s="152"/>
      <c r="E53" s="134"/>
      <c r="F53" s="153"/>
      <c r="G53" s="153"/>
      <c r="H53" s="134"/>
      <c r="I53" s="134"/>
      <c r="J53" s="134"/>
      <c r="K53" s="134"/>
    </row>
    <row r="54" spans="1:11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</row>
    <row r="55" spans="1:11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</row>
    <row r="56" spans="1:1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  <row r="64" spans="1:11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  <row r="65" spans="1:11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</row>
    <row r="66" spans="1:11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</row>
    <row r="67" spans="1:11" ht="13.5" thickBo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</row>
    <row r="68" spans="1:11" ht="19.5" customHeight="1" thickBot="1" thickTop="1">
      <c r="A68" s="134"/>
      <c r="B68" s="134"/>
      <c r="C68" s="134"/>
      <c r="D68" s="134"/>
      <c r="E68" s="134"/>
      <c r="F68" s="134"/>
      <c r="G68" s="134"/>
      <c r="H68" s="159" t="s">
        <v>316</v>
      </c>
      <c r="I68" s="160"/>
      <c r="J68" s="161"/>
      <c r="K68" s="154"/>
    </row>
    <row r="69" spans="1:11" s="155" customFormat="1" ht="12.75" customHeight="1" thickTop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 ht="12.7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</row>
    <row r="71" spans="1:11" ht="12.75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</row>
    <row r="72" spans="1:11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1:11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6" spans="1:4" ht="12.75">
      <c r="A76" s="156"/>
      <c r="B76" s="156"/>
      <c r="C76" s="156"/>
      <c r="D76" s="156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>
        <v>36</v>
      </c>
      <c r="E9" s="31"/>
      <c r="F9" s="32"/>
      <c r="G9" s="32"/>
      <c r="H9" s="121"/>
      <c r="I9" s="121">
        <v>0.08</v>
      </c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>
        <v>3</v>
      </c>
      <c r="E10" s="31"/>
      <c r="F10" s="32"/>
      <c r="G10" s="32"/>
      <c r="H10" s="121"/>
      <c r="I10" s="121">
        <v>0.007</v>
      </c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>
        <v>92</v>
      </c>
      <c r="E11" s="31"/>
      <c r="F11" s="32"/>
      <c r="G11" s="32"/>
      <c r="H11" s="121"/>
      <c r="I11" s="121">
        <v>0.204</v>
      </c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>
        <v>2</v>
      </c>
      <c r="E12" s="31"/>
      <c r="F12" s="32"/>
      <c r="G12" s="32"/>
      <c r="H12" s="121"/>
      <c r="I12" s="121">
        <v>0.004</v>
      </c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>
        <v>133</v>
      </c>
      <c r="E13" s="39"/>
      <c r="F13" s="40"/>
      <c r="G13" s="41"/>
      <c r="H13" s="122"/>
      <c r="I13" s="123">
        <v>0.295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>
        <v>225</v>
      </c>
      <c r="E19" s="31"/>
      <c r="F19" s="32"/>
      <c r="G19" s="32"/>
      <c r="H19" s="121"/>
      <c r="I19" s="121">
        <v>0.9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>
        <v>225</v>
      </c>
      <c r="E22" s="39"/>
      <c r="F22" s="40"/>
      <c r="G22" s="41"/>
      <c r="H22" s="122"/>
      <c r="I22" s="123">
        <v>0.9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568</v>
      </c>
      <c r="D24" s="39">
        <v>1300</v>
      </c>
      <c r="E24" s="39"/>
      <c r="F24" s="40"/>
      <c r="G24" s="41"/>
      <c r="H24" s="122">
        <v>1.775</v>
      </c>
      <c r="I24" s="123">
        <v>3.8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1000</v>
      </c>
      <c r="D26" s="39">
        <v>1400</v>
      </c>
      <c r="E26" s="39"/>
      <c r="F26" s="40"/>
      <c r="G26" s="41"/>
      <c r="H26" s="122">
        <v>4</v>
      </c>
      <c r="I26" s="123">
        <v>4.4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3910</v>
      </c>
      <c r="D28" s="31">
        <v>4898</v>
      </c>
      <c r="E28" s="31"/>
      <c r="F28" s="32"/>
      <c r="G28" s="32"/>
      <c r="H28" s="121">
        <v>13.957</v>
      </c>
      <c r="I28" s="121">
        <v>13.524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7314</v>
      </c>
      <c r="D29" s="31">
        <v>11862</v>
      </c>
      <c r="E29" s="31"/>
      <c r="F29" s="32"/>
      <c r="G29" s="32"/>
      <c r="H29" s="121">
        <v>12.842</v>
      </c>
      <c r="I29" s="121">
        <v>24.542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5173</v>
      </c>
      <c r="D30" s="31">
        <v>6602</v>
      </c>
      <c r="E30" s="31"/>
      <c r="F30" s="32"/>
      <c r="G30" s="32"/>
      <c r="H30" s="121">
        <v>7.994</v>
      </c>
      <c r="I30" s="121">
        <v>9.65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16397</v>
      </c>
      <c r="D31" s="39">
        <v>23362</v>
      </c>
      <c r="E31" s="39"/>
      <c r="F31" s="40"/>
      <c r="G31" s="41"/>
      <c r="H31" s="122">
        <v>34.793</v>
      </c>
      <c r="I31" s="123">
        <v>47.716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1300</v>
      </c>
      <c r="D33" s="31">
        <v>1100</v>
      </c>
      <c r="E33" s="31"/>
      <c r="F33" s="32"/>
      <c r="G33" s="32"/>
      <c r="H33" s="121">
        <v>5.2</v>
      </c>
      <c r="I33" s="121">
        <v>4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2817</v>
      </c>
      <c r="D34" s="31">
        <v>1720</v>
      </c>
      <c r="E34" s="31"/>
      <c r="F34" s="32"/>
      <c r="G34" s="32"/>
      <c r="H34" s="121">
        <v>5.117</v>
      </c>
      <c r="I34" s="121">
        <v>3.9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4500</v>
      </c>
      <c r="D35" s="31">
        <v>4000</v>
      </c>
      <c r="E35" s="31"/>
      <c r="F35" s="32"/>
      <c r="G35" s="32"/>
      <c r="H35" s="121">
        <v>11</v>
      </c>
      <c r="I35" s="121">
        <v>8.9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846</v>
      </c>
      <c r="D36" s="31">
        <v>767</v>
      </c>
      <c r="E36" s="31"/>
      <c r="F36" s="32"/>
      <c r="G36" s="32"/>
      <c r="H36" s="121">
        <v>1.426</v>
      </c>
      <c r="I36" s="121">
        <v>1.918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9463</v>
      </c>
      <c r="D37" s="39">
        <v>7587</v>
      </c>
      <c r="E37" s="39"/>
      <c r="F37" s="40"/>
      <c r="G37" s="41"/>
      <c r="H37" s="122">
        <v>22.743</v>
      </c>
      <c r="I37" s="123">
        <v>18.718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1420</v>
      </c>
      <c r="D39" s="39">
        <v>1425</v>
      </c>
      <c r="E39" s="39"/>
      <c r="F39" s="40"/>
      <c r="G39" s="41"/>
      <c r="H39" s="122">
        <v>2.55</v>
      </c>
      <c r="I39" s="123">
        <v>1.638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487</v>
      </c>
      <c r="D41" s="31">
        <v>571</v>
      </c>
      <c r="E41" s="31"/>
      <c r="F41" s="32"/>
      <c r="G41" s="32"/>
      <c r="H41" s="121">
        <v>0.692</v>
      </c>
      <c r="I41" s="121">
        <v>1.085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5127</v>
      </c>
      <c r="D42" s="31">
        <v>5814</v>
      </c>
      <c r="E42" s="31"/>
      <c r="F42" s="32"/>
      <c r="G42" s="32"/>
      <c r="H42" s="121">
        <v>17.024</v>
      </c>
      <c r="I42" s="121">
        <v>19.023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878</v>
      </c>
      <c r="D43" s="31">
        <v>2314</v>
      </c>
      <c r="E43" s="31"/>
      <c r="F43" s="32"/>
      <c r="G43" s="32"/>
      <c r="H43" s="121">
        <v>2.006</v>
      </c>
      <c r="I43" s="121">
        <v>5.83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4977</v>
      </c>
      <c r="D44" s="31">
        <v>5429</v>
      </c>
      <c r="E44" s="31"/>
      <c r="F44" s="32"/>
      <c r="G44" s="32"/>
      <c r="H44" s="121">
        <v>13.023</v>
      </c>
      <c r="I44" s="121">
        <v>17.516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2376</v>
      </c>
      <c r="D45" s="31">
        <v>3671</v>
      </c>
      <c r="E45" s="31"/>
      <c r="F45" s="32"/>
      <c r="G45" s="32"/>
      <c r="H45" s="121">
        <v>4.768</v>
      </c>
      <c r="I45" s="121">
        <v>7.709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1680</v>
      </c>
      <c r="D46" s="31">
        <v>1961</v>
      </c>
      <c r="E46" s="31"/>
      <c r="F46" s="32"/>
      <c r="G46" s="32"/>
      <c r="H46" s="121">
        <v>3.36</v>
      </c>
      <c r="I46" s="121">
        <v>4.782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3317</v>
      </c>
      <c r="D47" s="31">
        <v>4424</v>
      </c>
      <c r="E47" s="31"/>
      <c r="F47" s="32"/>
      <c r="G47" s="32"/>
      <c r="H47" s="121">
        <v>8.379</v>
      </c>
      <c r="I47" s="121">
        <v>12.186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3795</v>
      </c>
      <c r="D48" s="31">
        <v>3154</v>
      </c>
      <c r="E48" s="31"/>
      <c r="F48" s="32"/>
      <c r="G48" s="32"/>
      <c r="H48" s="121">
        <v>8.395</v>
      </c>
      <c r="I48" s="121">
        <v>6.978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4135</v>
      </c>
      <c r="D49" s="31">
        <v>5166</v>
      </c>
      <c r="E49" s="31"/>
      <c r="F49" s="32"/>
      <c r="G49" s="32"/>
      <c r="H49" s="121">
        <v>7.809</v>
      </c>
      <c r="I49" s="121">
        <v>7.112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26772</v>
      </c>
      <c r="D50" s="39">
        <v>32504</v>
      </c>
      <c r="E50" s="39"/>
      <c r="F50" s="40"/>
      <c r="G50" s="41"/>
      <c r="H50" s="122">
        <v>65.456</v>
      </c>
      <c r="I50" s="123">
        <v>82.22099999999999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3600</v>
      </c>
      <c r="D52" s="39">
        <v>3387</v>
      </c>
      <c r="E52" s="39"/>
      <c r="F52" s="40"/>
      <c r="G52" s="41"/>
      <c r="H52" s="122">
        <v>15.002441505595117</v>
      </c>
      <c r="I52" s="123">
        <v>5.085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5450</v>
      </c>
      <c r="D54" s="31">
        <v>10650</v>
      </c>
      <c r="E54" s="31"/>
      <c r="F54" s="32"/>
      <c r="G54" s="32"/>
      <c r="H54" s="121">
        <v>9.165</v>
      </c>
      <c r="I54" s="121">
        <v>16.49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10628</v>
      </c>
      <c r="D55" s="31">
        <v>13901</v>
      </c>
      <c r="E55" s="31"/>
      <c r="F55" s="32"/>
      <c r="G55" s="32"/>
      <c r="H55" s="121">
        <v>12.401</v>
      </c>
      <c r="I55" s="121">
        <v>25.282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7600</v>
      </c>
      <c r="D56" s="31">
        <v>6350</v>
      </c>
      <c r="E56" s="31"/>
      <c r="F56" s="32"/>
      <c r="G56" s="32"/>
      <c r="H56" s="121">
        <v>18.5</v>
      </c>
      <c r="I56" s="121">
        <v>12.82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9029</v>
      </c>
      <c r="D57" s="31">
        <v>12855</v>
      </c>
      <c r="E57" s="31"/>
      <c r="F57" s="32"/>
      <c r="G57" s="32"/>
      <c r="H57" s="121">
        <v>16.2978</v>
      </c>
      <c r="I57" s="121">
        <v>10.335799999999999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21700</v>
      </c>
      <c r="D58" s="31">
        <v>30333</v>
      </c>
      <c r="E58" s="31"/>
      <c r="F58" s="32"/>
      <c r="G58" s="32"/>
      <c r="H58" s="121">
        <v>36.34</v>
      </c>
      <c r="I58" s="121">
        <v>40.473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54407</v>
      </c>
      <c r="D59" s="39">
        <v>74089</v>
      </c>
      <c r="E59" s="39"/>
      <c r="F59" s="40"/>
      <c r="G59" s="41"/>
      <c r="H59" s="122">
        <v>92.7038</v>
      </c>
      <c r="I59" s="123">
        <v>105.40079999999999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>
        <v>60</v>
      </c>
      <c r="D62" s="31">
        <v>120</v>
      </c>
      <c r="E62" s="31"/>
      <c r="F62" s="32"/>
      <c r="G62" s="32"/>
      <c r="H62" s="121">
        <v>0.023</v>
      </c>
      <c r="I62" s="121">
        <v>0.136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46</v>
      </c>
      <c r="D63" s="31">
        <v>180</v>
      </c>
      <c r="E63" s="31"/>
      <c r="F63" s="32"/>
      <c r="G63" s="32"/>
      <c r="H63" s="121">
        <v>0.063</v>
      </c>
      <c r="I63" s="121">
        <v>0.06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106</v>
      </c>
      <c r="D64" s="39">
        <v>300</v>
      </c>
      <c r="E64" s="39"/>
      <c r="F64" s="40"/>
      <c r="G64" s="41"/>
      <c r="H64" s="122">
        <v>0.086</v>
      </c>
      <c r="I64" s="123">
        <v>0.196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326</v>
      </c>
      <c r="D66" s="39">
        <v>154</v>
      </c>
      <c r="E66" s="39"/>
      <c r="F66" s="40"/>
      <c r="G66" s="41"/>
      <c r="H66" s="122">
        <v>0.8</v>
      </c>
      <c r="I66" s="123">
        <v>0.555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15000</v>
      </c>
      <c r="D68" s="31">
        <v>13500</v>
      </c>
      <c r="E68" s="31"/>
      <c r="F68" s="32"/>
      <c r="G68" s="32"/>
      <c r="H68" s="121">
        <v>18</v>
      </c>
      <c r="I68" s="121">
        <v>26.4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2600</v>
      </c>
      <c r="D69" s="31">
        <v>2700</v>
      </c>
      <c r="E69" s="31"/>
      <c r="F69" s="32"/>
      <c r="G69" s="32"/>
      <c r="H69" s="121">
        <v>3.4</v>
      </c>
      <c r="I69" s="121">
        <v>6.2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17600</v>
      </c>
      <c r="D70" s="39">
        <v>16200</v>
      </c>
      <c r="E70" s="39"/>
      <c r="F70" s="40"/>
      <c r="G70" s="41"/>
      <c r="H70" s="122">
        <v>21.4</v>
      </c>
      <c r="I70" s="123">
        <v>32.6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</v>
      </c>
      <c r="D72" s="31">
        <v>75</v>
      </c>
      <c r="E72" s="31"/>
      <c r="F72" s="32"/>
      <c r="G72" s="32"/>
      <c r="H72" s="121">
        <v>0.001</v>
      </c>
      <c r="I72" s="121">
        <v>0.023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19950</v>
      </c>
      <c r="D73" s="31">
        <v>15212</v>
      </c>
      <c r="E73" s="31"/>
      <c r="F73" s="32"/>
      <c r="G73" s="32"/>
      <c r="H73" s="121">
        <v>79.85</v>
      </c>
      <c r="I73" s="121">
        <v>57.8056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4459</v>
      </c>
      <c r="D74" s="31">
        <v>3922</v>
      </c>
      <c r="E74" s="31"/>
      <c r="F74" s="32"/>
      <c r="G74" s="32"/>
      <c r="H74" s="121">
        <v>8</v>
      </c>
      <c r="I74" s="121">
        <v>5.883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1560.498</v>
      </c>
      <c r="D75" s="31">
        <v>1728</v>
      </c>
      <c r="E75" s="31"/>
      <c r="F75" s="32"/>
      <c r="G75" s="32"/>
      <c r="H75" s="121">
        <v>1.6406629355877342</v>
      </c>
      <c r="I75" s="121">
        <v>2.137536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7005</v>
      </c>
      <c r="D76" s="31">
        <v>6471</v>
      </c>
      <c r="E76" s="31"/>
      <c r="F76" s="32"/>
      <c r="G76" s="32"/>
      <c r="H76" s="121">
        <v>21.753</v>
      </c>
      <c r="I76" s="121">
        <v>21.235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971</v>
      </c>
      <c r="D77" s="31">
        <v>1004</v>
      </c>
      <c r="E77" s="31"/>
      <c r="F77" s="32"/>
      <c r="G77" s="32"/>
      <c r="H77" s="121">
        <v>0.79</v>
      </c>
      <c r="I77" s="121">
        <v>1.6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2520</v>
      </c>
      <c r="D78" s="31">
        <v>2000</v>
      </c>
      <c r="E78" s="31"/>
      <c r="F78" s="32"/>
      <c r="G78" s="32"/>
      <c r="H78" s="121">
        <v>5.04</v>
      </c>
      <c r="I78" s="121">
        <v>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24835</v>
      </c>
      <c r="D79" s="31">
        <v>18720</v>
      </c>
      <c r="E79" s="31"/>
      <c r="F79" s="32"/>
      <c r="G79" s="32"/>
      <c r="H79" s="121">
        <v>71.215</v>
      </c>
      <c r="I79" s="121">
        <v>43.1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61303.498</v>
      </c>
      <c r="D80" s="39">
        <v>49132</v>
      </c>
      <c r="E80" s="39"/>
      <c r="F80" s="40"/>
      <c r="G80" s="41"/>
      <c r="H80" s="122">
        <v>188.28966293558773</v>
      </c>
      <c r="I80" s="123">
        <v>136.784136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</v>
      </c>
      <c r="I84" s="123">
        <v>0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192962.498</v>
      </c>
      <c r="D87" s="54">
        <v>211198</v>
      </c>
      <c r="E87" s="54"/>
      <c r="F87" s="55"/>
      <c r="G87" s="41"/>
      <c r="H87" s="126">
        <v>449.59890444118287</v>
      </c>
      <c r="I87" s="127">
        <v>440.308936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tabSelected="1" view="pageLayout" zoomScaleNormal="86" zoomScaleSheetLayoutView="90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9185.380875260538</v>
      </c>
      <c r="D9" s="31">
        <v>9231.40110734111</v>
      </c>
      <c r="E9" s="31">
        <v>9231</v>
      </c>
      <c r="F9" s="32"/>
      <c r="G9" s="32"/>
      <c r="H9" s="121">
        <v>71.2485145301986</v>
      </c>
      <c r="I9" s="121">
        <v>75.45075272028241</v>
      </c>
      <c r="J9" s="121">
        <v>71.479</v>
      </c>
      <c r="K9" s="33"/>
    </row>
    <row r="10" spans="1:11" s="34" customFormat="1" ht="11.25" customHeight="1">
      <c r="A10" s="36" t="s">
        <v>9</v>
      </c>
      <c r="B10" s="30"/>
      <c r="C10" s="31">
        <v>1962.0382392780084</v>
      </c>
      <c r="D10" s="31">
        <v>2271.8838207625226</v>
      </c>
      <c r="E10" s="31">
        <v>2272</v>
      </c>
      <c r="F10" s="32"/>
      <c r="G10" s="32"/>
      <c r="H10" s="121">
        <v>13.972223672605695</v>
      </c>
      <c r="I10" s="121">
        <v>17.076003602013717</v>
      </c>
      <c r="J10" s="121">
        <v>16.657</v>
      </c>
      <c r="K10" s="33"/>
    </row>
    <row r="11" spans="1:11" s="34" customFormat="1" ht="11.25" customHeight="1">
      <c r="A11" s="29" t="s">
        <v>10</v>
      </c>
      <c r="B11" s="30"/>
      <c r="C11" s="31">
        <v>1951.8288187632734</v>
      </c>
      <c r="D11" s="31">
        <v>2013.0621319336155</v>
      </c>
      <c r="E11" s="31">
        <v>2013</v>
      </c>
      <c r="F11" s="32"/>
      <c r="G11" s="32"/>
      <c r="H11" s="121">
        <v>14.403056232804708</v>
      </c>
      <c r="I11" s="121">
        <v>15.597658538507552</v>
      </c>
      <c r="J11" s="121">
        <v>15.57</v>
      </c>
      <c r="K11" s="33"/>
    </row>
    <row r="12" spans="1:11" s="34" customFormat="1" ht="11.25" customHeight="1">
      <c r="A12" s="36" t="s">
        <v>11</v>
      </c>
      <c r="B12" s="30"/>
      <c r="C12" s="31">
        <v>6161.86188592168</v>
      </c>
      <c r="D12" s="31">
        <v>6113.22820045357</v>
      </c>
      <c r="E12" s="31">
        <v>6113</v>
      </c>
      <c r="F12" s="32"/>
      <c r="G12" s="32"/>
      <c r="H12" s="121">
        <v>50.34200887190916</v>
      </c>
      <c r="I12" s="121">
        <v>51.31447747034715</v>
      </c>
      <c r="J12" s="121">
        <v>50.407</v>
      </c>
      <c r="K12" s="33"/>
    </row>
    <row r="13" spans="1:11" s="43" customFormat="1" ht="11.25" customHeight="1">
      <c r="A13" s="37" t="s">
        <v>12</v>
      </c>
      <c r="B13" s="38"/>
      <c r="C13" s="39">
        <v>19261.1098192235</v>
      </c>
      <c r="D13" s="39">
        <v>19629.57526049082</v>
      </c>
      <c r="E13" s="39">
        <v>19629</v>
      </c>
      <c r="F13" s="40">
        <f>IF(D13&gt;0,100*E13/D13,0)</f>
        <v>99.9970694195713</v>
      </c>
      <c r="G13" s="41"/>
      <c r="H13" s="122">
        <v>149.96580330751817</v>
      </c>
      <c r="I13" s="123">
        <v>159.43889233115084</v>
      </c>
      <c r="J13" s="123">
        <v>154.113</v>
      </c>
      <c r="K13" s="42">
        <f>IF(I13&gt;0,100*J13/I13,0)</f>
        <v>96.6596027774145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300</v>
      </c>
      <c r="D15" s="39">
        <v>290</v>
      </c>
      <c r="E15" s="39">
        <v>405</v>
      </c>
      <c r="F15" s="40">
        <f>IF(D15&gt;0,100*E15/D15,0)</f>
        <v>139.6551724137931</v>
      </c>
      <c r="G15" s="41"/>
      <c r="H15" s="122">
        <v>0.75</v>
      </c>
      <c r="I15" s="123">
        <v>0.76</v>
      </c>
      <c r="J15" s="123">
        <v>0.85</v>
      </c>
      <c r="K15" s="42">
        <f>IF(I15&gt;0,100*J15/I15,0)</f>
        <v>111.84210526315789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325</v>
      </c>
      <c r="D17" s="39">
        <v>133</v>
      </c>
      <c r="E17" s="39">
        <v>133</v>
      </c>
      <c r="F17" s="40">
        <f>IF(D17&gt;0,100*E17/D17,0)</f>
        <v>100</v>
      </c>
      <c r="G17" s="41"/>
      <c r="H17" s="122">
        <v>5.82</v>
      </c>
      <c r="I17" s="123">
        <v>1.197</v>
      </c>
      <c r="J17" s="123">
        <v>1.049</v>
      </c>
      <c r="K17" s="42">
        <f>IF(I17&gt;0,100*J17/I17,0)</f>
        <v>87.63575605680867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</v>
      </c>
      <c r="D19" s="31">
        <v>15</v>
      </c>
      <c r="E19" s="31">
        <v>10</v>
      </c>
      <c r="F19" s="32"/>
      <c r="G19" s="32"/>
      <c r="H19" s="121">
        <v>0.007</v>
      </c>
      <c r="I19" s="121">
        <v>0.058</v>
      </c>
      <c r="J19" s="121">
        <v>0.037</v>
      </c>
      <c r="K19" s="33"/>
    </row>
    <row r="20" spans="1:11" s="34" customFormat="1" ht="11.25" customHeight="1">
      <c r="A20" s="36" t="s">
        <v>16</v>
      </c>
      <c r="B20" s="30"/>
      <c r="C20" s="31">
        <v>202</v>
      </c>
      <c r="D20" s="31">
        <v>228</v>
      </c>
      <c r="E20" s="31">
        <v>199</v>
      </c>
      <c r="F20" s="32"/>
      <c r="G20" s="32"/>
      <c r="H20" s="121">
        <v>0.606</v>
      </c>
      <c r="I20" s="121">
        <v>0.706</v>
      </c>
      <c r="J20" s="121">
        <v>0.896</v>
      </c>
      <c r="K20" s="33"/>
    </row>
    <row r="21" spans="1:11" s="34" customFormat="1" ht="11.25" customHeight="1">
      <c r="A21" s="36" t="s">
        <v>17</v>
      </c>
      <c r="B21" s="30"/>
      <c r="C21" s="31">
        <v>147</v>
      </c>
      <c r="D21" s="31">
        <v>139</v>
      </c>
      <c r="E21" s="31">
        <v>113</v>
      </c>
      <c r="F21" s="32"/>
      <c r="G21" s="32"/>
      <c r="H21" s="121">
        <v>0.441</v>
      </c>
      <c r="I21" s="121">
        <v>0.44</v>
      </c>
      <c r="J21" s="121">
        <v>0.418</v>
      </c>
      <c r="K21" s="33"/>
    </row>
    <row r="22" spans="1:11" s="43" customFormat="1" ht="11.25" customHeight="1">
      <c r="A22" s="37" t="s">
        <v>18</v>
      </c>
      <c r="B22" s="38"/>
      <c r="C22" s="39">
        <v>351</v>
      </c>
      <c r="D22" s="39">
        <v>382</v>
      </c>
      <c r="E22" s="39">
        <v>322</v>
      </c>
      <c r="F22" s="40">
        <f>IF(D22&gt;0,100*E22/D22,0)</f>
        <v>84.29319371727749</v>
      </c>
      <c r="G22" s="41"/>
      <c r="H22" s="122">
        <v>1.054</v>
      </c>
      <c r="I22" s="123">
        <v>1.204</v>
      </c>
      <c r="J22" s="123">
        <v>1.351</v>
      </c>
      <c r="K22" s="42">
        <f>IF(I22&gt;0,100*J22/I22,0)</f>
        <v>112.20930232558139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21414</v>
      </c>
      <c r="D24" s="39">
        <v>18993</v>
      </c>
      <c r="E24" s="39">
        <v>17608</v>
      </c>
      <c r="F24" s="40">
        <f>IF(D24&gt;0,100*E24/D24,0)</f>
        <v>92.707839730427</v>
      </c>
      <c r="G24" s="41"/>
      <c r="H24" s="122">
        <v>220.211</v>
      </c>
      <c r="I24" s="123">
        <v>197.68785</v>
      </c>
      <c r="J24" s="123">
        <v>197.021</v>
      </c>
      <c r="K24" s="42">
        <f>IF(I24&gt;0,100*J24/I24,0)</f>
        <v>99.66267527316423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900</v>
      </c>
      <c r="D26" s="39">
        <v>885</v>
      </c>
      <c r="E26" s="39">
        <v>700</v>
      </c>
      <c r="F26" s="40">
        <f>IF(D26&gt;0,100*E26/D26,0)</f>
        <v>79.09604519774011</v>
      </c>
      <c r="G26" s="41"/>
      <c r="H26" s="122">
        <v>8.1</v>
      </c>
      <c r="I26" s="123">
        <v>9.8</v>
      </c>
      <c r="J26" s="123">
        <v>7</v>
      </c>
      <c r="K26" s="42">
        <f>IF(I26&gt;0,100*J26/I26,0)</f>
        <v>71.42857142857142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48840</v>
      </c>
      <c r="D28" s="31">
        <v>52164</v>
      </c>
      <c r="E28" s="31">
        <v>37968</v>
      </c>
      <c r="F28" s="32"/>
      <c r="G28" s="32"/>
      <c r="H28" s="121">
        <v>624.419</v>
      </c>
      <c r="I28" s="121">
        <v>653.458</v>
      </c>
      <c r="J28" s="121">
        <v>546.203</v>
      </c>
      <c r="K28" s="33"/>
    </row>
    <row r="29" spans="1:11" s="34" customFormat="1" ht="11.25" customHeight="1">
      <c r="A29" s="36" t="s">
        <v>22</v>
      </c>
      <c r="B29" s="30"/>
      <c r="C29" s="31">
        <v>3414</v>
      </c>
      <c r="D29" s="31">
        <v>4067</v>
      </c>
      <c r="E29" s="31">
        <v>3533</v>
      </c>
      <c r="F29" s="32"/>
      <c r="G29" s="32"/>
      <c r="H29" s="121">
        <v>36.541</v>
      </c>
      <c r="I29" s="121">
        <v>46.895</v>
      </c>
      <c r="J29" s="121">
        <v>35.719</v>
      </c>
      <c r="K29" s="33"/>
    </row>
    <row r="30" spans="1:11" s="34" customFormat="1" ht="11.25" customHeight="1">
      <c r="A30" s="36" t="s">
        <v>23</v>
      </c>
      <c r="B30" s="30"/>
      <c r="C30" s="31">
        <v>23218</v>
      </c>
      <c r="D30" s="31">
        <v>22960</v>
      </c>
      <c r="E30" s="31">
        <v>19920</v>
      </c>
      <c r="F30" s="32"/>
      <c r="G30" s="32"/>
      <c r="H30" s="121">
        <v>295.088</v>
      </c>
      <c r="I30" s="121">
        <v>267.064</v>
      </c>
      <c r="J30" s="121">
        <v>183.747</v>
      </c>
      <c r="K30" s="33"/>
    </row>
    <row r="31" spans="1:11" s="43" customFormat="1" ht="11.25" customHeight="1">
      <c r="A31" s="44" t="s">
        <v>24</v>
      </c>
      <c r="B31" s="38"/>
      <c r="C31" s="39">
        <v>75472</v>
      </c>
      <c r="D31" s="39">
        <v>79191</v>
      </c>
      <c r="E31" s="39">
        <v>61421</v>
      </c>
      <c r="F31" s="40">
        <f>IF(D31&gt;0,100*E31/D31,0)</f>
        <v>77.56058137919713</v>
      </c>
      <c r="G31" s="41"/>
      <c r="H31" s="122">
        <v>956.048</v>
      </c>
      <c r="I31" s="123">
        <v>967.4169999999999</v>
      </c>
      <c r="J31" s="123">
        <v>765.6690000000001</v>
      </c>
      <c r="K31" s="42">
        <f>IF(I31&gt;0,100*J31/I31,0)</f>
        <v>79.1457044893774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303</v>
      </c>
      <c r="D33" s="31">
        <v>153</v>
      </c>
      <c r="E33" s="31">
        <v>150</v>
      </c>
      <c r="F33" s="32"/>
      <c r="G33" s="32"/>
      <c r="H33" s="121">
        <v>2.979</v>
      </c>
      <c r="I33" s="121">
        <v>2</v>
      </c>
      <c r="J33" s="121">
        <v>1.2</v>
      </c>
      <c r="K33" s="33"/>
    </row>
    <row r="34" spans="1:11" s="34" customFormat="1" ht="11.25" customHeight="1">
      <c r="A34" s="36" t="s">
        <v>26</v>
      </c>
      <c r="B34" s="30"/>
      <c r="C34" s="31">
        <v>7839</v>
      </c>
      <c r="D34" s="31">
        <v>7995</v>
      </c>
      <c r="E34" s="31">
        <v>8174</v>
      </c>
      <c r="F34" s="32"/>
      <c r="G34" s="32"/>
      <c r="H34" s="121">
        <v>101.192</v>
      </c>
      <c r="I34" s="121">
        <v>97.198</v>
      </c>
      <c r="J34" s="121">
        <v>96.5</v>
      </c>
      <c r="K34" s="33"/>
    </row>
    <row r="35" spans="1:11" s="34" customFormat="1" ht="11.25" customHeight="1">
      <c r="A35" s="36" t="s">
        <v>27</v>
      </c>
      <c r="B35" s="30"/>
      <c r="C35" s="31">
        <v>31000</v>
      </c>
      <c r="D35" s="31">
        <v>30000</v>
      </c>
      <c r="E35" s="31">
        <v>30000</v>
      </c>
      <c r="F35" s="32"/>
      <c r="G35" s="32"/>
      <c r="H35" s="121">
        <v>335</v>
      </c>
      <c r="I35" s="121">
        <v>310</v>
      </c>
      <c r="J35" s="121">
        <v>280</v>
      </c>
      <c r="K35" s="33"/>
    </row>
    <row r="36" spans="1:11" s="34" customFormat="1" ht="11.25" customHeight="1">
      <c r="A36" s="36" t="s">
        <v>28</v>
      </c>
      <c r="B36" s="30"/>
      <c r="C36" s="31">
        <v>67</v>
      </c>
      <c r="D36" s="31">
        <v>65</v>
      </c>
      <c r="E36" s="31">
        <v>117</v>
      </c>
      <c r="F36" s="32"/>
      <c r="G36" s="32"/>
      <c r="H36" s="121">
        <v>0.599</v>
      </c>
      <c r="I36" s="121">
        <v>0.585</v>
      </c>
      <c r="J36" s="121">
        <v>1.053</v>
      </c>
      <c r="K36" s="33"/>
    </row>
    <row r="37" spans="1:11" s="43" customFormat="1" ht="11.25" customHeight="1">
      <c r="A37" s="37" t="s">
        <v>29</v>
      </c>
      <c r="B37" s="38"/>
      <c r="C37" s="39">
        <v>39209</v>
      </c>
      <c r="D37" s="39">
        <v>38213</v>
      </c>
      <c r="E37" s="39">
        <v>38441</v>
      </c>
      <c r="F37" s="40">
        <f>IF(D37&gt;0,100*E37/D37,0)</f>
        <v>100.59665558841232</v>
      </c>
      <c r="G37" s="41"/>
      <c r="H37" s="122">
        <v>439.77</v>
      </c>
      <c r="I37" s="123">
        <v>409.78299999999996</v>
      </c>
      <c r="J37" s="123">
        <v>378.753</v>
      </c>
      <c r="K37" s="42">
        <f>IF(I37&gt;0,100*J37/I37,0)</f>
        <v>92.42769953853625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326</v>
      </c>
      <c r="D39" s="39">
        <v>334</v>
      </c>
      <c r="E39" s="39">
        <v>220</v>
      </c>
      <c r="F39" s="40">
        <f>IF(D39&gt;0,100*E39/D39,0)</f>
        <v>65.86826347305389</v>
      </c>
      <c r="G39" s="41"/>
      <c r="H39" s="122">
        <v>1.793</v>
      </c>
      <c r="I39" s="123">
        <v>1.79</v>
      </c>
      <c r="J39" s="123">
        <v>1.2</v>
      </c>
      <c r="K39" s="42">
        <f>IF(I39&gt;0,100*J39/I39,0)</f>
        <v>67.0391061452514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1511</v>
      </c>
      <c r="D41" s="31">
        <v>1591</v>
      </c>
      <c r="E41" s="31">
        <v>1750</v>
      </c>
      <c r="F41" s="32"/>
      <c r="G41" s="32"/>
      <c r="H41" s="121">
        <v>20.701</v>
      </c>
      <c r="I41" s="121">
        <v>22.131</v>
      </c>
      <c r="J41" s="121">
        <v>21</v>
      </c>
      <c r="K41" s="33"/>
    </row>
    <row r="42" spans="1:11" s="34" customFormat="1" ht="11.25" customHeight="1">
      <c r="A42" s="36" t="s">
        <v>32</v>
      </c>
      <c r="B42" s="30"/>
      <c r="C42" s="31">
        <v>850</v>
      </c>
      <c r="D42" s="31">
        <v>950</v>
      </c>
      <c r="E42" s="31">
        <v>1046</v>
      </c>
      <c r="F42" s="32"/>
      <c r="G42" s="32"/>
      <c r="H42" s="121">
        <v>8.925</v>
      </c>
      <c r="I42" s="121">
        <v>9.975</v>
      </c>
      <c r="J42" s="121">
        <v>10.983</v>
      </c>
      <c r="K42" s="33"/>
    </row>
    <row r="43" spans="1:11" s="34" customFormat="1" ht="11.25" customHeight="1">
      <c r="A43" s="36" t="s">
        <v>33</v>
      </c>
      <c r="B43" s="30"/>
      <c r="C43" s="31">
        <v>65263</v>
      </c>
      <c r="D43" s="31">
        <v>66508</v>
      </c>
      <c r="E43" s="31">
        <v>64565</v>
      </c>
      <c r="F43" s="32"/>
      <c r="G43" s="32"/>
      <c r="H43" s="121">
        <v>659.156</v>
      </c>
      <c r="I43" s="121">
        <v>658.429</v>
      </c>
      <c r="J43" s="121">
        <v>658.563</v>
      </c>
      <c r="K43" s="33"/>
    </row>
    <row r="44" spans="1:11" s="34" customFormat="1" ht="11.25" customHeight="1">
      <c r="A44" s="36" t="s">
        <v>34</v>
      </c>
      <c r="B44" s="30"/>
      <c r="C44" s="31">
        <v>4330</v>
      </c>
      <c r="D44" s="31">
        <v>4616</v>
      </c>
      <c r="E44" s="31">
        <v>4045</v>
      </c>
      <c r="F44" s="32"/>
      <c r="G44" s="32"/>
      <c r="H44" s="121">
        <v>43.3</v>
      </c>
      <c r="I44" s="121">
        <v>46.16</v>
      </c>
      <c r="J44" s="121">
        <v>40.45</v>
      </c>
      <c r="K44" s="33"/>
    </row>
    <row r="45" spans="1:11" s="34" customFormat="1" ht="11.25" customHeight="1">
      <c r="A45" s="36" t="s">
        <v>35</v>
      </c>
      <c r="B45" s="30"/>
      <c r="C45" s="31">
        <v>18380</v>
      </c>
      <c r="D45" s="31">
        <v>18300</v>
      </c>
      <c r="E45" s="31">
        <v>18230</v>
      </c>
      <c r="F45" s="32"/>
      <c r="G45" s="32"/>
      <c r="H45" s="121">
        <v>199.423</v>
      </c>
      <c r="I45" s="121">
        <v>224.175</v>
      </c>
      <c r="J45" s="121">
        <v>218.76</v>
      </c>
      <c r="K45" s="33"/>
    </row>
    <row r="46" spans="1:11" s="34" customFormat="1" ht="11.25" customHeight="1">
      <c r="A46" s="36" t="s">
        <v>36</v>
      </c>
      <c r="B46" s="30"/>
      <c r="C46" s="31">
        <v>260</v>
      </c>
      <c r="D46" s="31">
        <v>111</v>
      </c>
      <c r="E46" s="31">
        <v>103</v>
      </c>
      <c r="F46" s="32"/>
      <c r="G46" s="32"/>
      <c r="H46" s="121">
        <v>2.6</v>
      </c>
      <c r="I46" s="121">
        <v>0.999</v>
      </c>
      <c r="J46" s="121">
        <v>1.03</v>
      </c>
      <c r="K46" s="33"/>
    </row>
    <row r="47" spans="1:11" s="34" customFormat="1" ht="11.25" customHeight="1">
      <c r="A47" s="36" t="s">
        <v>37</v>
      </c>
      <c r="B47" s="30"/>
      <c r="C47" s="31">
        <v>335</v>
      </c>
      <c r="D47" s="31">
        <v>354</v>
      </c>
      <c r="E47" s="31">
        <v>198</v>
      </c>
      <c r="F47" s="32"/>
      <c r="G47" s="32"/>
      <c r="H47" s="121">
        <v>3.685</v>
      </c>
      <c r="I47" s="121">
        <v>4.071</v>
      </c>
      <c r="J47" s="121">
        <v>2.277</v>
      </c>
      <c r="K47" s="33"/>
    </row>
    <row r="48" spans="1:11" s="34" customFormat="1" ht="11.25" customHeight="1">
      <c r="A48" s="36" t="s">
        <v>38</v>
      </c>
      <c r="B48" s="30"/>
      <c r="C48" s="31">
        <v>10086</v>
      </c>
      <c r="D48" s="31">
        <v>9227</v>
      </c>
      <c r="E48" s="31">
        <v>9082</v>
      </c>
      <c r="F48" s="32"/>
      <c r="G48" s="32"/>
      <c r="H48" s="121">
        <v>110.946</v>
      </c>
      <c r="I48" s="121">
        <v>101.497</v>
      </c>
      <c r="J48" s="121">
        <v>108.984</v>
      </c>
      <c r="K48" s="33"/>
    </row>
    <row r="49" spans="1:11" s="34" customFormat="1" ht="11.25" customHeight="1">
      <c r="A49" s="36" t="s">
        <v>39</v>
      </c>
      <c r="B49" s="30"/>
      <c r="C49" s="31">
        <v>21100</v>
      </c>
      <c r="D49" s="31">
        <v>16784</v>
      </c>
      <c r="E49" s="31">
        <v>18507</v>
      </c>
      <c r="F49" s="32"/>
      <c r="G49" s="32"/>
      <c r="H49" s="121">
        <v>242.75</v>
      </c>
      <c r="I49" s="121">
        <v>194.112</v>
      </c>
      <c r="J49" s="121">
        <v>231.338</v>
      </c>
      <c r="K49" s="33"/>
    </row>
    <row r="50" spans="1:11" s="43" customFormat="1" ht="11.25" customHeight="1">
      <c r="A50" s="44" t="s">
        <v>40</v>
      </c>
      <c r="B50" s="38"/>
      <c r="C50" s="39">
        <v>122115</v>
      </c>
      <c r="D50" s="39">
        <v>118441</v>
      </c>
      <c r="E50" s="39">
        <v>117526</v>
      </c>
      <c r="F50" s="40">
        <f>IF(D50&gt;0,100*E50/D50,0)</f>
        <v>99.22746346282115</v>
      </c>
      <c r="G50" s="41"/>
      <c r="H50" s="122">
        <v>1291.4859999999999</v>
      </c>
      <c r="I50" s="123">
        <v>1261.549</v>
      </c>
      <c r="J50" s="123">
        <v>1293.385</v>
      </c>
      <c r="K50" s="42">
        <f>IF(I50&gt;0,100*J50/I50,0)</f>
        <v>102.52356428485933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7250</v>
      </c>
      <c r="D52" s="39">
        <v>7251</v>
      </c>
      <c r="E52" s="39">
        <v>7269</v>
      </c>
      <c r="F52" s="40">
        <f>IF(D52&gt;0,100*E52/D52,0)</f>
        <v>100.24824162184527</v>
      </c>
      <c r="G52" s="41"/>
      <c r="H52" s="122">
        <v>105</v>
      </c>
      <c r="I52" s="123">
        <v>98.78</v>
      </c>
      <c r="J52" s="123">
        <v>94.068</v>
      </c>
      <c r="K52" s="42">
        <f>IF(I52&gt;0,100*J52/I52,0)</f>
        <v>95.2298036039684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15900</v>
      </c>
      <c r="D54" s="31">
        <v>13800</v>
      </c>
      <c r="E54" s="31">
        <v>11000</v>
      </c>
      <c r="F54" s="32"/>
      <c r="G54" s="32"/>
      <c r="H54" s="121">
        <v>219.42</v>
      </c>
      <c r="I54" s="121">
        <v>186.3</v>
      </c>
      <c r="J54" s="121">
        <v>146.3</v>
      </c>
      <c r="K54" s="33"/>
    </row>
    <row r="55" spans="1:11" s="34" customFormat="1" ht="11.25" customHeight="1">
      <c r="A55" s="36" t="s">
        <v>43</v>
      </c>
      <c r="B55" s="30"/>
      <c r="C55" s="31">
        <v>7140</v>
      </c>
      <c r="D55" s="31">
        <v>7042</v>
      </c>
      <c r="E55" s="31">
        <v>5854</v>
      </c>
      <c r="F55" s="32"/>
      <c r="G55" s="32"/>
      <c r="H55" s="121">
        <v>89.25</v>
      </c>
      <c r="I55" s="121">
        <v>77.748</v>
      </c>
      <c r="J55" s="121">
        <v>64.395</v>
      </c>
      <c r="K55" s="33"/>
    </row>
    <row r="56" spans="1:11" s="34" customFormat="1" ht="11.25" customHeight="1">
      <c r="A56" s="36" t="s">
        <v>44</v>
      </c>
      <c r="B56" s="30"/>
      <c r="C56" s="31">
        <v>1780</v>
      </c>
      <c r="D56" s="31">
        <v>1780</v>
      </c>
      <c r="E56" s="31">
        <v>1100</v>
      </c>
      <c r="F56" s="32"/>
      <c r="G56" s="32"/>
      <c r="H56" s="121">
        <v>18.5</v>
      </c>
      <c r="I56" s="121">
        <v>18.5</v>
      </c>
      <c r="J56" s="121">
        <v>12.65</v>
      </c>
      <c r="K56" s="33"/>
    </row>
    <row r="57" spans="1:11" s="34" customFormat="1" ht="11.25" customHeight="1">
      <c r="A57" s="36" t="s">
        <v>45</v>
      </c>
      <c r="B57" s="30"/>
      <c r="C57" s="31">
        <v>3621</v>
      </c>
      <c r="D57" s="31">
        <v>3555</v>
      </c>
      <c r="E57" s="31">
        <v>3183</v>
      </c>
      <c r="F57" s="32"/>
      <c r="G57" s="32"/>
      <c r="H57" s="121">
        <v>43.452</v>
      </c>
      <c r="I57" s="121">
        <v>42.66</v>
      </c>
      <c r="J57" s="121">
        <v>38.196</v>
      </c>
      <c r="K57" s="33"/>
    </row>
    <row r="58" spans="1:11" s="34" customFormat="1" ht="11.25" customHeight="1">
      <c r="A58" s="36" t="s">
        <v>46</v>
      </c>
      <c r="B58" s="30"/>
      <c r="C58" s="31">
        <v>11565</v>
      </c>
      <c r="D58" s="31">
        <v>9737</v>
      </c>
      <c r="E58" s="31">
        <v>9844</v>
      </c>
      <c r="F58" s="32"/>
      <c r="G58" s="32"/>
      <c r="H58" s="121">
        <v>142.99</v>
      </c>
      <c r="I58" s="121">
        <v>120.667</v>
      </c>
      <c r="J58" s="121">
        <v>89.892</v>
      </c>
      <c r="K58" s="33"/>
    </row>
    <row r="59" spans="1:11" s="43" customFormat="1" ht="11.25" customHeight="1">
      <c r="A59" s="37" t="s">
        <v>47</v>
      </c>
      <c r="B59" s="38"/>
      <c r="C59" s="39">
        <v>40006</v>
      </c>
      <c r="D59" s="39">
        <v>35914</v>
      </c>
      <c r="E59" s="39">
        <v>30981</v>
      </c>
      <c r="F59" s="40">
        <f>IF(D59&gt;0,100*E59/D59,0)</f>
        <v>86.26440942250933</v>
      </c>
      <c r="G59" s="41"/>
      <c r="H59" s="122">
        <v>513.612</v>
      </c>
      <c r="I59" s="123">
        <v>445.875</v>
      </c>
      <c r="J59" s="123">
        <v>351.433</v>
      </c>
      <c r="K59" s="42">
        <f>IF(I59&gt;0,100*J59/I59,0)</f>
        <v>78.81872722175498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400</v>
      </c>
      <c r="D61" s="31">
        <v>450</v>
      </c>
      <c r="E61" s="31">
        <v>350</v>
      </c>
      <c r="F61" s="32"/>
      <c r="G61" s="32"/>
      <c r="H61" s="121">
        <v>4</v>
      </c>
      <c r="I61" s="121">
        <v>4.5</v>
      </c>
      <c r="J61" s="121">
        <v>3.8</v>
      </c>
      <c r="K61" s="33"/>
    </row>
    <row r="62" spans="1:11" s="34" customFormat="1" ht="11.25" customHeight="1">
      <c r="A62" s="36" t="s">
        <v>49</v>
      </c>
      <c r="B62" s="30"/>
      <c r="C62" s="31">
        <v>176</v>
      </c>
      <c r="D62" s="31">
        <v>86</v>
      </c>
      <c r="E62" s="31">
        <v>60</v>
      </c>
      <c r="F62" s="32"/>
      <c r="G62" s="32"/>
      <c r="H62" s="121">
        <v>0.615</v>
      </c>
      <c r="I62" s="121">
        <v>0.324</v>
      </c>
      <c r="J62" s="121">
        <v>0.225</v>
      </c>
      <c r="K62" s="33"/>
    </row>
    <row r="63" spans="1:11" s="34" customFormat="1" ht="11.25" customHeight="1">
      <c r="A63" s="36" t="s">
        <v>50</v>
      </c>
      <c r="B63" s="30"/>
      <c r="C63" s="31">
        <v>206</v>
      </c>
      <c r="D63" s="31">
        <v>368</v>
      </c>
      <c r="E63" s="31">
        <v>368</v>
      </c>
      <c r="F63" s="32"/>
      <c r="G63" s="32"/>
      <c r="H63" s="121">
        <v>3</v>
      </c>
      <c r="I63" s="121">
        <v>4.2</v>
      </c>
      <c r="J63" s="121">
        <v>4</v>
      </c>
      <c r="K63" s="33"/>
    </row>
    <row r="64" spans="1:11" s="43" customFormat="1" ht="11.25" customHeight="1">
      <c r="A64" s="37" t="s">
        <v>51</v>
      </c>
      <c r="B64" s="38"/>
      <c r="C64" s="39">
        <v>782</v>
      </c>
      <c r="D64" s="39">
        <v>904</v>
      </c>
      <c r="E64" s="39">
        <v>778</v>
      </c>
      <c r="F64" s="40">
        <f>IF(D64&gt;0,100*E64/D64,0)</f>
        <v>86.06194690265487</v>
      </c>
      <c r="G64" s="41"/>
      <c r="H64" s="122">
        <v>7.615</v>
      </c>
      <c r="I64" s="123">
        <v>9.024000000000001</v>
      </c>
      <c r="J64" s="123">
        <v>8.024999999999999</v>
      </c>
      <c r="K64" s="42">
        <f>IF(I64&gt;0,100*J64/I64,0)</f>
        <v>88.92952127659572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137</v>
      </c>
      <c r="D66" s="39">
        <v>165</v>
      </c>
      <c r="E66" s="39">
        <v>192</v>
      </c>
      <c r="F66" s="40">
        <f>IF(D66&gt;0,100*E66/D66,0)</f>
        <v>116.36363636363636</v>
      </c>
      <c r="G66" s="41"/>
      <c r="H66" s="122">
        <v>1.394</v>
      </c>
      <c r="I66" s="123">
        <v>1.595</v>
      </c>
      <c r="J66" s="123">
        <v>1.968</v>
      </c>
      <c r="K66" s="42">
        <f>IF(I66&gt;0,100*J66/I66,0)</f>
        <v>123.38557993730409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46100</v>
      </c>
      <c r="D68" s="31">
        <v>40100</v>
      </c>
      <c r="E68" s="31">
        <v>35500</v>
      </c>
      <c r="F68" s="32"/>
      <c r="G68" s="32"/>
      <c r="H68" s="121">
        <v>534</v>
      </c>
      <c r="I68" s="121">
        <v>503</v>
      </c>
      <c r="J68" s="121">
        <v>446</v>
      </c>
      <c r="K68" s="33"/>
    </row>
    <row r="69" spans="1:11" s="34" customFormat="1" ht="11.25" customHeight="1">
      <c r="A69" s="36" t="s">
        <v>54</v>
      </c>
      <c r="B69" s="30"/>
      <c r="C69" s="31">
        <v>22000</v>
      </c>
      <c r="D69" s="31">
        <v>40100</v>
      </c>
      <c r="E69" s="31">
        <v>20500</v>
      </c>
      <c r="F69" s="32"/>
      <c r="G69" s="32"/>
      <c r="H69" s="121">
        <v>256</v>
      </c>
      <c r="I69" s="121">
        <v>273</v>
      </c>
      <c r="J69" s="121">
        <v>262</v>
      </c>
      <c r="K69" s="33"/>
    </row>
    <row r="70" spans="1:11" s="43" customFormat="1" ht="11.25" customHeight="1">
      <c r="A70" s="37" t="s">
        <v>55</v>
      </c>
      <c r="B70" s="38"/>
      <c r="C70" s="39">
        <v>68100</v>
      </c>
      <c r="D70" s="39">
        <v>80200</v>
      </c>
      <c r="E70" s="39">
        <v>56000</v>
      </c>
      <c r="F70" s="40">
        <f>IF(D70&gt;0,100*E70/D70,0)</f>
        <v>69.82543640897755</v>
      </c>
      <c r="G70" s="41"/>
      <c r="H70" s="122">
        <v>790</v>
      </c>
      <c r="I70" s="123">
        <v>776</v>
      </c>
      <c r="J70" s="123">
        <v>708</v>
      </c>
      <c r="K70" s="42">
        <f>IF(I70&gt;0,100*J70/I70,0)</f>
        <v>91.23711340206185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68</v>
      </c>
      <c r="D72" s="31">
        <v>9</v>
      </c>
      <c r="E72" s="31">
        <v>6</v>
      </c>
      <c r="F72" s="32"/>
      <c r="G72" s="32"/>
      <c r="H72" s="121">
        <v>0.076</v>
      </c>
      <c r="I72" s="121">
        <v>0.029</v>
      </c>
      <c r="J72" s="121">
        <v>0.013</v>
      </c>
      <c r="K72" s="33"/>
    </row>
    <row r="73" spans="1:11" s="34" customFormat="1" ht="11.25" customHeight="1">
      <c r="A73" s="36" t="s">
        <v>57</v>
      </c>
      <c r="B73" s="30"/>
      <c r="C73" s="31">
        <v>4110</v>
      </c>
      <c r="D73" s="31">
        <v>3343</v>
      </c>
      <c r="E73" s="31">
        <v>3242</v>
      </c>
      <c r="F73" s="32"/>
      <c r="G73" s="32"/>
      <c r="H73" s="121">
        <v>45.2</v>
      </c>
      <c r="I73" s="121">
        <v>40.4</v>
      </c>
      <c r="J73" s="121">
        <v>36.8</v>
      </c>
      <c r="K73" s="33"/>
    </row>
    <row r="74" spans="1:11" s="34" customFormat="1" ht="11.25" customHeight="1">
      <c r="A74" s="36" t="s">
        <v>58</v>
      </c>
      <c r="B74" s="30"/>
      <c r="C74" s="31">
        <v>8858</v>
      </c>
      <c r="D74" s="31">
        <v>7100</v>
      </c>
      <c r="E74" s="31">
        <v>5403</v>
      </c>
      <c r="F74" s="32"/>
      <c r="G74" s="32"/>
      <c r="H74" s="121">
        <v>110.725</v>
      </c>
      <c r="I74" s="121">
        <v>88.75</v>
      </c>
      <c r="J74" s="121">
        <v>59.433</v>
      </c>
      <c r="K74" s="33"/>
    </row>
    <row r="75" spans="1:11" s="34" customFormat="1" ht="11.25" customHeight="1">
      <c r="A75" s="36" t="s">
        <v>59</v>
      </c>
      <c r="B75" s="30"/>
      <c r="C75" s="31">
        <v>3249</v>
      </c>
      <c r="D75" s="31">
        <v>3181.9790000000003</v>
      </c>
      <c r="E75" s="31">
        <v>2900</v>
      </c>
      <c r="F75" s="32"/>
      <c r="G75" s="32"/>
      <c r="H75" s="121">
        <v>35.801</v>
      </c>
      <c r="I75" s="121">
        <v>38.37911004400902</v>
      </c>
      <c r="J75" s="121">
        <v>31.833299999999998</v>
      </c>
      <c r="K75" s="33"/>
    </row>
    <row r="76" spans="1:11" s="34" customFormat="1" ht="11.25" customHeight="1">
      <c r="A76" s="36" t="s">
        <v>60</v>
      </c>
      <c r="B76" s="30"/>
      <c r="C76" s="31">
        <v>186</v>
      </c>
      <c r="D76" s="31">
        <v>92</v>
      </c>
      <c r="E76" s="31">
        <v>231</v>
      </c>
      <c r="F76" s="32"/>
      <c r="G76" s="32"/>
      <c r="H76" s="121">
        <v>1.655</v>
      </c>
      <c r="I76" s="121">
        <v>0.966</v>
      </c>
      <c r="J76" s="121">
        <v>2.426</v>
      </c>
      <c r="K76" s="33"/>
    </row>
    <row r="77" spans="1:11" s="34" customFormat="1" ht="11.25" customHeight="1">
      <c r="A77" s="36" t="s">
        <v>61</v>
      </c>
      <c r="B77" s="30"/>
      <c r="C77" s="31">
        <v>1952</v>
      </c>
      <c r="D77" s="31">
        <v>1733</v>
      </c>
      <c r="E77" s="31">
        <v>1427</v>
      </c>
      <c r="F77" s="32"/>
      <c r="G77" s="32"/>
      <c r="H77" s="121">
        <v>23.424</v>
      </c>
      <c r="I77" s="121">
        <v>19.2</v>
      </c>
      <c r="J77" s="121">
        <v>17</v>
      </c>
      <c r="K77" s="33"/>
    </row>
    <row r="78" spans="1:11" s="34" customFormat="1" ht="11.25" customHeight="1">
      <c r="A78" s="36" t="s">
        <v>62</v>
      </c>
      <c r="B78" s="30"/>
      <c r="C78" s="31">
        <v>557</v>
      </c>
      <c r="D78" s="31">
        <v>320</v>
      </c>
      <c r="E78" s="31">
        <v>306</v>
      </c>
      <c r="F78" s="32"/>
      <c r="G78" s="32"/>
      <c r="H78" s="121">
        <v>3.676</v>
      </c>
      <c r="I78" s="121">
        <v>2.08</v>
      </c>
      <c r="J78" s="121">
        <v>2.02</v>
      </c>
      <c r="K78" s="33"/>
    </row>
    <row r="79" spans="1:11" s="34" customFormat="1" ht="11.25" customHeight="1">
      <c r="A79" s="36" t="s">
        <v>63</v>
      </c>
      <c r="B79" s="30"/>
      <c r="C79" s="31">
        <v>24378</v>
      </c>
      <c r="D79" s="31">
        <v>16438</v>
      </c>
      <c r="E79" s="31">
        <v>15920</v>
      </c>
      <c r="F79" s="32"/>
      <c r="G79" s="32"/>
      <c r="H79" s="121">
        <v>215.435</v>
      </c>
      <c r="I79" s="121">
        <v>216.256</v>
      </c>
      <c r="J79" s="121">
        <v>190</v>
      </c>
      <c r="K79" s="33"/>
    </row>
    <row r="80" spans="1:11" s="43" customFormat="1" ht="11.25" customHeight="1">
      <c r="A80" s="44" t="s">
        <v>64</v>
      </c>
      <c r="B80" s="38"/>
      <c r="C80" s="39">
        <v>43358</v>
      </c>
      <c r="D80" s="39">
        <v>32216.979</v>
      </c>
      <c r="E80" s="39">
        <v>29435</v>
      </c>
      <c r="F80" s="40">
        <f>IF(D80&gt;0,100*E80/D80,0)</f>
        <v>91.36486695416103</v>
      </c>
      <c r="G80" s="41"/>
      <c r="H80" s="122">
        <v>435.992</v>
      </c>
      <c r="I80" s="123">
        <v>406.06011004400904</v>
      </c>
      <c r="J80" s="123">
        <v>339.5253</v>
      </c>
      <c r="K80" s="42">
        <f>IF(I80&gt;0,100*J80/I80,0)</f>
        <v>83.61454169019508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218</v>
      </c>
      <c r="D82" s="31">
        <v>267</v>
      </c>
      <c r="E82" s="31">
        <v>300</v>
      </c>
      <c r="F82" s="32"/>
      <c r="G82" s="32"/>
      <c r="H82" s="121">
        <v>0.577</v>
      </c>
      <c r="I82" s="121">
        <v>0.701</v>
      </c>
      <c r="J82" s="121">
        <v>1.064</v>
      </c>
      <c r="K82" s="33"/>
    </row>
    <row r="83" spans="1:11" s="34" customFormat="1" ht="11.25" customHeight="1">
      <c r="A83" s="36" t="s">
        <v>66</v>
      </c>
      <c r="B83" s="30"/>
      <c r="C83" s="31">
        <v>434</v>
      </c>
      <c r="D83" s="31">
        <v>481</v>
      </c>
      <c r="E83" s="31">
        <v>481</v>
      </c>
      <c r="F83" s="32"/>
      <c r="G83" s="32"/>
      <c r="H83" s="121">
        <v>1</v>
      </c>
      <c r="I83" s="121">
        <v>1.121</v>
      </c>
      <c r="J83" s="121">
        <v>1.121</v>
      </c>
      <c r="K83" s="33"/>
    </row>
    <row r="84" spans="1:11" s="43" customFormat="1" ht="11.25" customHeight="1">
      <c r="A84" s="37" t="s">
        <v>67</v>
      </c>
      <c r="B84" s="38"/>
      <c r="C84" s="39">
        <v>652</v>
      </c>
      <c r="D84" s="39">
        <v>748</v>
      </c>
      <c r="E84" s="39">
        <v>781</v>
      </c>
      <c r="F84" s="40">
        <f>IF(D84&gt;0,100*E84/D84,0)</f>
        <v>104.41176470588235</v>
      </c>
      <c r="G84" s="41"/>
      <c r="H84" s="122">
        <v>1.577</v>
      </c>
      <c r="I84" s="123">
        <v>1.822</v>
      </c>
      <c r="J84" s="123">
        <v>2.185</v>
      </c>
      <c r="K84" s="42">
        <f>IF(I84&gt;0,100*J84/I84,0)</f>
        <v>119.9231613611416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439958.1098192235</v>
      </c>
      <c r="D87" s="54">
        <v>433890.5542604908</v>
      </c>
      <c r="E87" s="54">
        <v>381841</v>
      </c>
      <c r="F87" s="55">
        <f>IF(D87&gt;0,100*E87/D87,0)</f>
        <v>88.00399000406856</v>
      </c>
      <c r="G87" s="41"/>
      <c r="H87" s="126">
        <v>4930.187803307518</v>
      </c>
      <c r="I87" s="127">
        <v>4749.78285237516</v>
      </c>
      <c r="J87" s="127">
        <v>4305.595300000001</v>
      </c>
      <c r="K87" s="55">
        <f>IF(I87&gt;0,100*J87/I87,0)</f>
        <v>90.64825559018894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tabSelected="1" view="pageLayout" zoomScaleNormal="86" workbookViewId="0" topLeftCell="A55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6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>
        <v>7</v>
      </c>
      <c r="F17" s="40"/>
      <c r="G17" s="41"/>
      <c r="H17" s="122"/>
      <c r="I17" s="123"/>
      <c r="J17" s="123">
        <v>0.098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>
        <v>55</v>
      </c>
      <c r="F24" s="40"/>
      <c r="G24" s="41"/>
      <c r="H24" s="122"/>
      <c r="I24" s="123"/>
      <c r="J24" s="123">
        <v>0.289</v>
      </c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1978</v>
      </c>
      <c r="D28" s="31">
        <v>683</v>
      </c>
      <c r="E28" s="31">
        <v>823</v>
      </c>
      <c r="F28" s="32"/>
      <c r="G28" s="32"/>
      <c r="H28" s="121">
        <v>10.753</v>
      </c>
      <c r="I28" s="121">
        <v>3.505</v>
      </c>
      <c r="J28" s="121">
        <v>3.685</v>
      </c>
      <c r="K28" s="33"/>
    </row>
    <row r="29" spans="1:11" s="34" customFormat="1" ht="11.25" customHeight="1">
      <c r="A29" s="36" t="s">
        <v>22</v>
      </c>
      <c r="B29" s="30"/>
      <c r="C29" s="31">
        <v>131</v>
      </c>
      <c r="D29" s="31">
        <v>65</v>
      </c>
      <c r="E29" s="31">
        <v>97</v>
      </c>
      <c r="F29" s="32"/>
      <c r="G29" s="32"/>
      <c r="H29" s="121">
        <v>0.424</v>
      </c>
      <c r="I29" s="121">
        <v>0.185</v>
      </c>
      <c r="J29" s="121">
        <v>0.239</v>
      </c>
      <c r="K29" s="33"/>
    </row>
    <row r="30" spans="1:11" s="34" customFormat="1" ht="11.25" customHeight="1">
      <c r="A30" s="36" t="s">
        <v>23</v>
      </c>
      <c r="B30" s="30"/>
      <c r="C30" s="31">
        <v>470</v>
      </c>
      <c r="D30" s="31">
        <v>294</v>
      </c>
      <c r="E30" s="31">
        <v>343</v>
      </c>
      <c r="F30" s="32"/>
      <c r="G30" s="32"/>
      <c r="H30" s="121">
        <v>2.503</v>
      </c>
      <c r="I30" s="121">
        <v>1.584</v>
      </c>
      <c r="J30" s="121">
        <v>1.85</v>
      </c>
      <c r="K30" s="33"/>
    </row>
    <row r="31" spans="1:11" s="43" customFormat="1" ht="11.25" customHeight="1">
      <c r="A31" s="44" t="s">
        <v>24</v>
      </c>
      <c r="B31" s="38"/>
      <c r="C31" s="39">
        <v>2579</v>
      </c>
      <c r="D31" s="39">
        <v>1042</v>
      </c>
      <c r="E31" s="39">
        <v>1263</v>
      </c>
      <c r="F31" s="40">
        <f>IF(D31&gt;0,100*E31/D31,0)</f>
        <v>121.20921305182341</v>
      </c>
      <c r="G31" s="41"/>
      <c r="H31" s="122">
        <v>13.68</v>
      </c>
      <c r="I31" s="123">
        <v>5.274</v>
      </c>
      <c r="J31" s="123">
        <v>5.774</v>
      </c>
      <c r="K31" s="42">
        <f>IF(I31&gt;0,100*J31/I31,0)</f>
        <v>109.48047023132347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33</v>
      </c>
      <c r="D33" s="31">
        <v>22</v>
      </c>
      <c r="E33" s="31"/>
      <c r="F33" s="32"/>
      <c r="G33" s="32"/>
      <c r="H33" s="121">
        <v>0.104</v>
      </c>
      <c r="I33" s="121">
        <v>0.1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736</v>
      </c>
      <c r="D34" s="31">
        <v>491</v>
      </c>
      <c r="E34" s="31">
        <v>1129</v>
      </c>
      <c r="F34" s="32"/>
      <c r="G34" s="32"/>
      <c r="H34" s="121">
        <v>2.776</v>
      </c>
      <c r="I34" s="121">
        <v>1.86</v>
      </c>
      <c r="J34" s="121">
        <v>4.075</v>
      </c>
      <c r="K34" s="33"/>
    </row>
    <row r="35" spans="1:11" s="34" customFormat="1" ht="11.25" customHeight="1">
      <c r="A35" s="36" t="s">
        <v>27</v>
      </c>
      <c r="B35" s="30"/>
      <c r="C35" s="31">
        <v>25</v>
      </c>
      <c r="D35" s="31">
        <v>65</v>
      </c>
      <c r="E35" s="31">
        <v>260</v>
      </c>
      <c r="F35" s="32"/>
      <c r="G35" s="32"/>
      <c r="H35" s="121">
        <v>0.102</v>
      </c>
      <c r="I35" s="121">
        <v>0.32</v>
      </c>
      <c r="J35" s="121">
        <v>1.15</v>
      </c>
      <c r="K35" s="33"/>
    </row>
    <row r="36" spans="1:11" s="34" customFormat="1" ht="11.25" customHeight="1">
      <c r="A36" s="36" t="s">
        <v>28</v>
      </c>
      <c r="B36" s="30"/>
      <c r="C36" s="31">
        <v>6</v>
      </c>
      <c r="D36" s="31">
        <v>11</v>
      </c>
      <c r="E36" s="31">
        <v>36</v>
      </c>
      <c r="F36" s="32"/>
      <c r="G36" s="32"/>
      <c r="H36" s="121">
        <v>0.02</v>
      </c>
      <c r="I36" s="121">
        <v>0.025</v>
      </c>
      <c r="J36" s="121">
        <v>0.083</v>
      </c>
      <c r="K36" s="33"/>
    </row>
    <row r="37" spans="1:11" s="43" customFormat="1" ht="11.25" customHeight="1">
      <c r="A37" s="37" t="s">
        <v>29</v>
      </c>
      <c r="B37" s="38"/>
      <c r="C37" s="39">
        <v>800</v>
      </c>
      <c r="D37" s="39">
        <v>589</v>
      </c>
      <c r="E37" s="39">
        <v>1425</v>
      </c>
      <c r="F37" s="40">
        <f>IF(D37&gt;0,100*E37/D37,0)</f>
        <v>241.93548387096774</v>
      </c>
      <c r="G37" s="41"/>
      <c r="H37" s="122">
        <v>3.002</v>
      </c>
      <c r="I37" s="123">
        <v>2.305</v>
      </c>
      <c r="J37" s="123">
        <v>5.308</v>
      </c>
      <c r="K37" s="42">
        <f>IF(I37&gt;0,100*J37/I37,0)</f>
        <v>230.28199566160518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20</v>
      </c>
      <c r="D41" s="31">
        <v>5</v>
      </c>
      <c r="E41" s="31">
        <v>20</v>
      </c>
      <c r="F41" s="32"/>
      <c r="G41" s="32"/>
      <c r="H41" s="121">
        <v>0.197</v>
      </c>
      <c r="I41" s="121">
        <v>0.05</v>
      </c>
      <c r="J41" s="121">
        <v>0.2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/>
      <c r="E43" s="31">
        <v>29</v>
      </c>
      <c r="F43" s="32"/>
      <c r="G43" s="32"/>
      <c r="H43" s="121">
        <v>0.018</v>
      </c>
      <c r="I43" s="121"/>
      <c r="J43" s="121">
        <v>0.174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34</v>
      </c>
      <c r="D45" s="31">
        <v>114</v>
      </c>
      <c r="E45" s="31">
        <v>48</v>
      </c>
      <c r="F45" s="32"/>
      <c r="G45" s="32"/>
      <c r="H45" s="121">
        <v>0.238</v>
      </c>
      <c r="I45" s="121">
        <v>0.855</v>
      </c>
      <c r="J45" s="121">
        <v>0.384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6</v>
      </c>
      <c r="F47" s="32"/>
      <c r="G47" s="32"/>
      <c r="H47" s="121"/>
      <c r="I47" s="121"/>
      <c r="J47" s="121">
        <v>0.042</v>
      </c>
      <c r="K47" s="33"/>
    </row>
    <row r="48" spans="1:11" s="34" customFormat="1" ht="11.25" customHeight="1">
      <c r="A48" s="36" t="s">
        <v>38</v>
      </c>
      <c r="B48" s="30"/>
      <c r="C48" s="31">
        <v>55</v>
      </c>
      <c r="D48" s="31">
        <v>58</v>
      </c>
      <c r="E48" s="31">
        <v>92</v>
      </c>
      <c r="F48" s="32"/>
      <c r="G48" s="32"/>
      <c r="H48" s="121">
        <v>0.235</v>
      </c>
      <c r="I48" s="121">
        <v>0.299</v>
      </c>
      <c r="J48" s="121">
        <v>0.426</v>
      </c>
      <c r="K48" s="33"/>
    </row>
    <row r="49" spans="1:11" s="34" customFormat="1" ht="11.25" customHeight="1">
      <c r="A49" s="36" t="s">
        <v>39</v>
      </c>
      <c r="B49" s="30"/>
      <c r="C49" s="31">
        <v>47</v>
      </c>
      <c r="D49" s="31">
        <v>19</v>
      </c>
      <c r="E49" s="31">
        <v>41</v>
      </c>
      <c r="F49" s="32"/>
      <c r="G49" s="32"/>
      <c r="H49" s="121">
        <v>0.241</v>
      </c>
      <c r="I49" s="121">
        <v>0.085</v>
      </c>
      <c r="J49" s="121">
        <v>0.308</v>
      </c>
      <c r="K49" s="33"/>
    </row>
    <row r="50" spans="1:11" s="43" customFormat="1" ht="11.25" customHeight="1">
      <c r="A50" s="44" t="s">
        <v>40</v>
      </c>
      <c r="B50" s="38"/>
      <c r="C50" s="39">
        <v>159</v>
      </c>
      <c r="D50" s="39">
        <v>196</v>
      </c>
      <c r="E50" s="39">
        <v>236</v>
      </c>
      <c r="F50" s="40">
        <f>IF(D50&gt;0,100*E50/D50,0)</f>
        <v>120.40816326530613</v>
      </c>
      <c r="G50" s="41"/>
      <c r="H50" s="122">
        <v>0.9289999999999999</v>
      </c>
      <c r="I50" s="123">
        <v>1.289</v>
      </c>
      <c r="J50" s="123">
        <v>1.534</v>
      </c>
      <c r="K50" s="42">
        <f>IF(I50&gt;0,100*J50/I50,0)</f>
        <v>119.00698215671063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5</v>
      </c>
      <c r="E52" s="39">
        <v>2</v>
      </c>
      <c r="F52" s="40">
        <f>IF(D52&gt;0,100*E52/D52,0)</f>
        <v>40</v>
      </c>
      <c r="G52" s="41"/>
      <c r="H52" s="122">
        <v>0.011</v>
      </c>
      <c r="I52" s="123">
        <v>0.011</v>
      </c>
      <c r="J52" s="123">
        <v>0.004</v>
      </c>
      <c r="K52" s="42">
        <f>IF(I52&gt;0,100*J52/I52,0)</f>
        <v>36.36363636363637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25</v>
      </c>
      <c r="E54" s="31">
        <v>77</v>
      </c>
      <c r="F54" s="32"/>
      <c r="G54" s="32"/>
      <c r="H54" s="121">
        <v>0.078</v>
      </c>
      <c r="I54" s="121">
        <v>0.15</v>
      </c>
      <c r="J54" s="121">
        <v>0.47</v>
      </c>
      <c r="K54" s="33"/>
    </row>
    <row r="55" spans="1:11" s="34" customFormat="1" ht="11.25" customHeight="1">
      <c r="A55" s="36" t="s">
        <v>43</v>
      </c>
      <c r="B55" s="30"/>
      <c r="C55" s="31">
        <v>5</v>
      </c>
      <c r="D55" s="31">
        <v>8</v>
      </c>
      <c r="E55" s="31">
        <v>172</v>
      </c>
      <c r="F55" s="32"/>
      <c r="G55" s="32"/>
      <c r="H55" s="121">
        <v>0.01</v>
      </c>
      <c r="I55" s="121">
        <v>0.014</v>
      </c>
      <c r="J55" s="121">
        <v>0.688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>
        <v>8</v>
      </c>
      <c r="D57" s="31">
        <v>24</v>
      </c>
      <c r="E57" s="31">
        <v>19</v>
      </c>
      <c r="F57" s="32"/>
      <c r="G57" s="32"/>
      <c r="H57" s="121">
        <v>0.012</v>
      </c>
      <c r="I57" s="121">
        <v>0.036</v>
      </c>
      <c r="J57" s="121">
        <v>0.0095</v>
      </c>
      <c r="K57" s="33"/>
    </row>
    <row r="58" spans="1:11" s="34" customFormat="1" ht="11.25" customHeight="1">
      <c r="A58" s="36" t="s">
        <v>46</v>
      </c>
      <c r="B58" s="30"/>
      <c r="C58" s="31">
        <v>28</v>
      </c>
      <c r="D58" s="31">
        <v>34</v>
      </c>
      <c r="E58" s="31">
        <v>35</v>
      </c>
      <c r="F58" s="32"/>
      <c r="G58" s="32"/>
      <c r="H58" s="121">
        <v>0.084</v>
      </c>
      <c r="I58" s="121">
        <v>0.272</v>
      </c>
      <c r="J58" s="121">
        <v>0.429</v>
      </c>
      <c r="K58" s="33"/>
    </row>
    <row r="59" spans="1:11" s="43" customFormat="1" ht="11.25" customHeight="1">
      <c r="A59" s="37" t="s">
        <v>47</v>
      </c>
      <c r="B59" s="38"/>
      <c r="C59" s="39">
        <v>53</v>
      </c>
      <c r="D59" s="39">
        <v>91</v>
      </c>
      <c r="E59" s="39">
        <v>303</v>
      </c>
      <c r="F59" s="40">
        <f>IF(D59&gt;0,100*E59/D59,0)</f>
        <v>332.967032967033</v>
      </c>
      <c r="G59" s="41"/>
      <c r="H59" s="122">
        <v>0.184</v>
      </c>
      <c r="I59" s="123">
        <v>0.47200000000000003</v>
      </c>
      <c r="J59" s="123">
        <v>1.5965</v>
      </c>
      <c r="K59" s="42">
        <f>IF(I59&gt;0,100*J59/I59,0)</f>
        <v>338.24152542372883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24</v>
      </c>
      <c r="D61" s="31">
        <v>11</v>
      </c>
      <c r="E61" s="31">
        <v>11</v>
      </c>
      <c r="F61" s="32"/>
      <c r="G61" s="32"/>
      <c r="H61" s="121">
        <v>0.073</v>
      </c>
      <c r="I61" s="121">
        <v>0.05</v>
      </c>
      <c r="J61" s="121">
        <v>0.06</v>
      </c>
      <c r="K61" s="33"/>
    </row>
    <row r="62" spans="1:11" s="34" customFormat="1" ht="11.25" customHeight="1">
      <c r="A62" s="36" t="s">
        <v>49</v>
      </c>
      <c r="B62" s="30"/>
      <c r="C62" s="31">
        <v>39</v>
      </c>
      <c r="D62" s="31">
        <v>24</v>
      </c>
      <c r="E62" s="31">
        <v>20</v>
      </c>
      <c r="F62" s="32"/>
      <c r="G62" s="32"/>
      <c r="H62" s="121">
        <v>0.09</v>
      </c>
      <c r="I62" s="121">
        <v>0.039</v>
      </c>
      <c r="J62" s="121">
        <v>0.02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63</v>
      </c>
      <c r="D64" s="39">
        <v>35</v>
      </c>
      <c r="E64" s="39">
        <v>31</v>
      </c>
      <c r="F64" s="40">
        <f>IF(D64&gt;0,100*E64/D64,0)</f>
        <v>88.57142857142857</v>
      </c>
      <c r="G64" s="41"/>
      <c r="H64" s="122">
        <v>0.16299999999999998</v>
      </c>
      <c r="I64" s="123">
        <v>0.089</v>
      </c>
      <c r="J64" s="123">
        <v>0.08</v>
      </c>
      <c r="K64" s="42">
        <f>IF(I64&gt;0,100*J64/I64,0)</f>
        <v>89.88764044943821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29</v>
      </c>
      <c r="D66" s="39">
        <v>30</v>
      </c>
      <c r="E66" s="39">
        <v>29</v>
      </c>
      <c r="F66" s="40">
        <f>IF(D66&gt;0,100*E66/D66,0)</f>
        <v>96.66666666666667</v>
      </c>
      <c r="G66" s="41"/>
      <c r="H66" s="122">
        <v>0.199</v>
      </c>
      <c r="I66" s="123">
        <v>0.205</v>
      </c>
      <c r="J66" s="123">
        <v>0.195</v>
      </c>
      <c r="K66" s="42">
        <f>IF(I66&gt;0,100*J66/I66,0)</f>
        <v>95.1219512195122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>
        <v>4</v>
      </c>
      <c r="E72" s="31">
        <v>5</v>
      </c>
      <c r="F72" s="32"/>
      <c r="G72" s="32"/>
      <c r="H72" s="121"/>
      <c r="I72" s="121">
        <v>0.005</v>
      </c>
      <c r="J72" s="121">
        <v>0.01</v>
      </c>
      <c r="K72" s="33"/>
    </row>
    <row r="73" spans="1:11" s="34" customFormat="1" ht="11.25" customHeight="1">
      <c r="A73" s="36" t="s">
        <v>57</v>
      </c>
      <c r="B73" s="30"/>
      <c r="C73" s="31">
        <v>4522</v>
      </c>
      <c r="D73" s="31">
        <v>3749</v>
      </c>
      <c r="E73" s="31">
        <v>3878</v>
      </c>
      <c r="F73" s="32"/>
      <c r="G73" s="32"/>
      <c r="H73" s="121">
        <v>22.255</v>
      </c>
      <c r="I73" s="121">
        <v>27.9</v>
      </c>
      <c r="J73" s="121">
        <v>32.1</v>
      </c>
      <c r="K73" s="33"/>
    </row>
    <row r="74" spans="1:11" s="34" customFormat="1" ht="11.25" customHeight="1">
      <c r="A74" s="36" t="s">
        <v>58</v>
      </c>
      <c r="B74" s="30"/>
      <c r="C74" s="31">
        <v>128</v>
      </c>
      <c r="D74" s="31">
        <v>300</v>
      </c>
      <c r="E74" s="31">
        <v>300</v>
      </c>
      <c r="F74" s="32"/>
      <c r="G74" s="32"/>
      <c r="H74" s="121">
        <v>0.82</v>
      </c>
      <c r="I74" s="121">
        <v>1.95</v>
      </c>
      <c r="J74" s="121">
        <v>1.95</v>
      </c>
      <c r="K74" s="33"/>
    </row>
    <row r="75" spans="1:11" s="34" customFormat="1" ht="11.25" customHeight="1">
      <c r="A75" s="36" t="s">
        <v>59</v>
      </c>
      <c r="B75" s="30"/>
      <c r="C75" s="31">
        <v>104</v>
      </c>
      <c r="D75" s="31">
        <v>23.793000000000003</v>
      </c>
      <c r="E75" s="31">
        <v>100</v>
      </c>
      <c r="F75" s="32"/>
      <c r="G75" s="32"/>
      <c r="H75" s="121">
        <v>0.591</v>
      </c>
      <c r="I75" s="121">
        <v>0.13509390865384613</v>
      </c>
      <c r="J75" s="121">
        <v>0.153047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>
        <v>10</v>
      </c>
      <c r="E77" s="31">
        <v>2</v>
      </c>
      <c r="F77" s="32"/>
      <c r="G77" s="32"/>
      <c r="H77" s="121"/>
      <c r="I77" s="121">
        <v>0.019</v>
      </c>
      <c r="J77" s="121">
        <v>0.003</v>
      </c>
      <c r="K77" s="33"/>
    </row>
    <row r="78" spans="1:11" s="34" customFormat="1" ht="11.25" customHeight="1">
      <c r="A78" s="36" t="s">
        <v>62</v>
      </c>
      <c r="B78" s="30"/>
      <c r="C78" s="31">
        <v>39</v>
      </c>
      <c r="D78" s="31">
        <v>20</v>
      </c>
      <c r="E78" s="31">
        <v>38</v>
      </c>
      <c r="F78" s="32"/>
      <c r="G78" s="32"/>
      <c r="H78" s="121">
        <v>0.234</v>
      </c>
      <c r="I78" s="121">
        <v>0.116</v>
      </c>
      <c r="J78" s="121">
        <v>0.232</v>
      </c>
      <c r="K78" s="33"/>
    </row>
    <row r="79" spans="1:11" s="34" customFormat="1" ht="11.25" customHeight="1">
      <c r="A79" s="36" t="s">
        <v>63</v>
      </c>
      <c r="B79" s="30"/>
      <c r="C79" s="31">
        <v>489</v>
      </c>
      <c r="D79" s="31">
        <v>370</v>
      </c>
      <c r="E79" s="31">
        <v>700</v>
      </c>
      <c r="F79" s="32"/>
      <c r="G79" s="32"/>
      <c r="H79" s="121">
        <v>3.017</v>
      </c>
      <c r="I79" s="121">
        <v>2.583</v>
      </c>
      <c r="J79" s="121">
        <v>4.45</v>
      </c>
      <c r="K79" s="33"/>
    </row>
    <row r="80" spans="1:11" s="43" customFormat="1" ht="11.25" customHeight="1">
      <c r="A80" s="44" t="s">
        <v>64</v>
      </c>
      <c r="B80" s="38"/>
      <c r="C80" s="39">
        <v>5282</v>
      </c>
      <c r="D80" s="39">
        <v>4476.793</v>
      </c>
      <c r="E80" s="39">
        <v>5023</v>
      </c>
      <c r="F80" s="40">
        <f>IF(D80&gt;0,100*E80/D80,0)</f>
        <v>112.20085449561775</v>
      </c>
      <c r="G80" s="41"/>
      <c r="H80" s="122">
        <v>26.917</v>
      </c>
      <c r="I80" s="123">
        <v>32.708093908653844</v>
      </c>
      <c r="J80" s="123">
        <v>38.898047000000005</v>
      </c>
      <c r="K80" s="42">
        <f>IF(I80&gt;0,100*J80/I80,0)</f>
        <v>118.92483587895177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8970</v>
      </c>
      <c r="D87" s="54">
        <v>6464.793</v>
      </c>
      <c r="E87" s="54">
        <v>8374</v>
      </c>
      <c r="F87" s="55">
        <f>IF(D87&gt;0,100*E87/D87,0)</f>
        <v>129.53237636533763</v>
      </c>
      <c r="G87" s="41"/>
      <c r="H87" s="126">
        <v>45.085</v>
      </c>
      <c r="I87" s="127">
        <v>42.35309390865385</v>
      </c>
      <c r="J87" s="127">
        <v>53.77654700000001</v>
      </c>
      <c r="K87" s="55">
        <f>IF(I87&gt;0,100*J87/I87,0)</f>
        <v>126.97194475563933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tabSelected="1" view="pageLayout" zoomScaleNormal="86" workbookViewId="0" topLeftCell="A64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2102</v>
      </c>
      <c r="D24" s="39">
        <v>1809</v>
      </c>
      <c r="E24" s="39">
        <v>2173</v>
      </c>
      <c r="F24" s="40">
        <f>IF(D24&gt;0,100*E24/D24,0)</f>
        <v>120.1216141514649</v>
      </c>
      <c r="G24" s="41"/>
      <c r="H24" s="122">
        <v>8.441</v>
      </c>
      <c r="I24" s="123">
        <v>12.232</v>
      </c>
      <c r="J24" s="123">
        <v>15.989</v>
      </c>
      <c r="K24" s="42">
        <f>IF(I24&gt;0,100*J24/I24,0)</f>
        <v>130.714519293656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4754</v>
      </c>
      <c r="D28" s="31">
        <v>4038</v>
      </c>
      <c r="E28" s="31">
        <v>3597</v>
      </c>
      <c r="F28" s="32"/>
      <c r="G28" s="32"/>
      <c r="H28" s="121">
        <v>28.514</v>
      </c>
      <c r="I28" s="121">
        <v>22.209</v>
      </c>
      <c r="J28" s="121">
        <v>21.582</v>
      </c>
      <c r="K28" s="33"/>
    </row>
    <row r="29" spans="1:11" s="34" customFormat="1" ht="11.25" customHeight="1">
      <c r="A29" s="36" t="s">
        <v>22</v>
      </c>
      <c r="B29" s="30"/>
      <c r="C29" s="31">
        <v>48</v>
      </c>
      <c r="D29" s="31">
        <v>45</v>
      </c>
      <c r="E29" s="31">
        <v>47</v>
      </c>
      <c r="F29" s="32"/>
      <c r="G29" s="32"/>
      <c r="H29" s="121">
        <v>0.254</v>
      </c>
      <c r="I29" s="121">
        <v>0.203</v>
      </c>
      <c r="J29" s="121">
        <v>0.212</v>
      </c>
      <c r="K29" s="33"/>
    </row>
    <row r="30" spans="1:11" s="34" customFormat="1" ht="11.25" customHeight="1">
      <c r="A30" s="36" t="s">
        <v>23</v>
      </c>
      <c r="B30" s="30"/>
      <c r="C30" s="31">
        <v>2987</v>
      </c>
      <c r="D30" s="31">
        <v>2652</v>
      </c>
      <c r="E30" s="31">
        <v>2324</v>
      </c>
      <c r="F30" s="32"/>
      <c r="G30" s="32"/>
      <c r="H30" s="121">
        <v>15.61</v>
      </c>
      <c r="I30" s="121">
        <v>13.843</v>
      </c>
      <c r="J30" s="121">
        <v>12.147</v>
      </c>
      <c r="K30" s="33"/>
    </row>
    <row r="31" spans="1:11" s="43" customFormat="1" ht="11.25" customHeight="1">
      <c r="A31" s="44" t="s">
        <v>24</v>
      </c>
      <c r="B31" s="38"/>
      <c r="C31" s="39">
        <v>7789</v>
      </c>
      <c r="D31" s="39">
        <v>6735</v>
      </c>
      <c r="E31" s="39">
        <v>5968</v>
      </c>
      <c r="F31" s="40">
        <f>IF(D31&gt;0,100*E31/D31,0)</f>
        <v>88.61172976985894</v>
      </c>
      <c r="G31" s="41"/>
      <c r="H31" s="122">
        <v>44.378</v>
      </c>
      <c r="I31" s="123">
        <v>36.254999999999995</v>
      </c>
      <c r="J31" s="123">
        <v>33.941</v>
      </c>
      <c r="K31" s="42">
        <f>IF(I31&gt;0,100*J31/I31,0)</f>
        <v>93.61743207833405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>
        <v>936</v>
      </c>
      <c r="D34" s="31">
        <v>943</v>
      </c>
      <c r="E34" s="31">
        <v>947</v>
      </c>
      <c r="F34" s="32"/>
      <c r="G34" s="32"/>
      <c r="H34" s="121">
        <v>4.614</v>
      </c>
      <c r="I34" s="121">
        <v>5.225</v>
      </c>
      <c r="J34" s="121">
        <v>6.54</v>
      </c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25</v>
      </c>
      <c r="E35" s="31">
        <v>25</v>
      </c>
      <c r="F35" s="32"/>
      <c r="G35" s="32"/>
      <c r="H35" s="121">
        <v>0.215</v>
      </c>
      <c r="I35" s="121">
        <v>0.18</v>
      </c>
      <c r="J35" s="121">
        <v>0.183</v>
      </c>
      <c r="K35" s="33"/>
    </row>
    <row r="36" spans="1:11" s="34" customFormat="1" ht="11.25" customHeight="1">
      <c r="A36" s="36" t="s">
        <v>28</v>
      </c>
      <c r="B36" s="30"/>
      <c r="C36" s="31">
        <v>19919</v>
      </c>
      <c r="D36" s="31">
        <v>19674</v>
      </c>
      <c r="E36" s="31">
        <v>20017</v>
      </c>
      <c r="F36" s="32"/>
      <c r="G36" s="32"/>
      <c r="H36" s="121">
        <v>132.043</v>
      </c>
      <c r="I36" s="121">
        <v>125</v>
      </c>
      <c r="J36" s="121">
        <v>130.109</v>
      </c>
      <c r="K36" s="33"/>
    </row>
    <row r="37" spans="1:11" s="43" customFormat="1" ht="11.25" customHeight="1">
      <c r="A37" s="37" t="s">
        <v>29</v>
      </c>
      <c r="B37" s="38"/>
      <c r="C37" s="39">
        <v>20884</v>
      </c>
      <c r="D37" s="39">
        <v>20642</v>
      </c>
      <c r="E37" s="39">
        <v>20989</v>
      </c>
      <c r="F37" s="40">
        <f>IF(D37&gt;0,100*E37/D37,0)</f>
        <v>101.68103865904466</v>
      </c>
      <c r="G37" s="41"/>
      <c r="H37" s="122">
        <v>136.872</v>
      </c>
      <c r="I37" s="123">
        <v>130.405</v>
      </c>
      <c r="J37" s="123">
        <v>136.83200000000002</v>
      </c>
      <c r="K37" s="42">
        <f>IF(I37&gt;0,100*J37/I37,0)</f>
        <v>104.92849200567464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27</v>
      </c>
      <c r="D39" s="39">
        <v>27</v>
      </c>
      <c r="E39" s="39">
        <v>30</v>
      </c>
      <c r="F39" s="40">
        <f>IF(D39&gt;0,100*E39/D39,0)</f>
        <v>111.11111111111111</v>
      </c>
      <c r="G39" s="41"/>
      <c r="H39" s="122">
        <v>0.052</v>
      </c>
      <c r="I39" s="123">
        <v>0.052</v>
      </c>
      <c r="J39" s="123">
        <v>0.045</v>
      </c>
      <c r="K39" s="42">
        <f>IF(I39&gt;0,100*J39/I39,0)</f>
        <v>86.53846153846155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5</v>
      </c>
      <c r="E52" s="39">
        <v>1</v>
      </c>
      <c r="F52" s="40">
        <f>IF(D52&gt;0,100*E52/D52,0)</f>
        <v>20</v>
      </c>
      <c r="G52" s="41"/>
      <c r="H52" s="122">
        <v>0.035</v>
      </c>
      <c r="I52" s="123">
        <v>0.035</v>
      </c>
      <c r="J52" s="123">
        <v>0.006</v>
      </c>
      <c r="K52" s="42">
        <f>IF(I52&gt;0,100*J52/I52,0)</f>
        <v>17.142857142857142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138</v>
      </c>
      <c r="D54" s="31">
        <v>110</v>
      </c>
      <c r="E54" s="31">
        <v>87</v>
      </c>
      <c r="F54" s="32"/>
      <c r="G54" s="32"/>
      <c r="H54" s="121">
        <v>0.883</v>
      </c>
      <c r="I54" s="121">
        <v>0.726</v>
      </c>
      <c r="J54" s="121">
        <v>0.566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>
        <v>138</v>
      </c>
      <c r="D59" s="39">
        <v>110</v>
      </c>
      <c r="E59" s="39">
        <v>87</v>
      </c>
      <c r="F59" s="40">
        <f>IF(D59&gt;0,100*E59/D59,0)</f>
        <v>79.0909090909091</v>
      </c>
      <c r="G59" s="41"/>
      <c r="H59" s="122">
        <v>0.883</v>
      </c>
      <c r="I59" s="123">
        <v>0.726</v>
      </c>
      <c r="J59" s="123">
        <v>0.566</v>
      </c>
      <c r="K59" s="42">
        <f>IF(I59&gt;0,100*J59/I59,0)</f>
        <v>77.96143250688705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260</v>
      </c>
      <c r="D61" s="31">
        <v>270</v>
      </c>
      <c r="E61" s="31">
        <v>310</v>
      </c>
      <c r="F61" s="32"/>
      <c r="G61" s="32"/>
      <c r="H61" s="121">
        <v>1.079</v>
      </c>
      <c r="I61" s="121">
        <v>1.2</v>
      </c>
      <c r="J61" s="121">
        <v>1.3</v>
      </c>
      <c r="K61" s="33"/>
    </row>
    <row r="62" spans="1:11" s="34" customFormat="1" ht="11.25" customHeight="1">
      <c r="A62" s="36" t="s">
        <v>49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21">
        <v>1.163</v>
      </c>
      <c r="I62" s="121">
        <v>1.2</v>
      </c>
      <c r="J62" s="121">
        <v>1.2</v>
      </c>
      <c r="K62" s="33"/>
    </row>
    <row r="63" spans="1:11" s="34" customFormat="1" ht="11.25" customHeight="1">
      <c r="A63" s="36" t="s">
        <v>50</v>
      </c>
      <c r="B63" s="30"/>
      <c r="C63" s="31">
        <v>14348</v>
      </c>
      <c r="D63" s="31">
        <v>14609</v>
      </c>
      <c r="E63" s="31">
        <v>14624</v>
      </c>
      <c r="F63" s="32"/>
      <c r="G63" s="32"/>
      <c r="H63" s="121">
        <v>112.689</v>
      </c>
      <c r="I63" s="121">
        <v>120.45</v>
      </c>
      <c r="J63" s="121">
        <v>97</v>
      </c>
      <c r="K63" s="33"/>
    </row>
    <row r="64" spans="1:11" s="43" customFormat="1" ht="11.25" customHeight="1">
      <c r="A64" s="37" t="s">
        <v>51</v>
      </c>
      <c r="B64" s="38"/>
      <c r="C64" s="39">
        <v>14761</v>
      </c>
      <c r="D64" s="39">
        <v>15032</v>
      </c>
      <c r="E64" s="39">
        <v>15087</v>
      </c>
      <c r="F64" s="40">
        <f>IF(D64&gt;0,100*E64/D64,0)</f>
        <v>100.36588610963278</v>
      </c>
      <c r="G64" s="41"/>
      <c r="H64" s="122">
        <v>114.931</v>
      </c>
      <c r="I64" s="123">
        <v>122.85000000000001</v>
      </c>
      <c r="J64" s="123">
        <v>99.5</v>
      </c>
      <c r="K64" s="42">
        <f>IF(I64&gt;0,100*J64/I64,0)</f>
        <v>80.993080993081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443</v>
      </c>
      <c r="D66" s="39">
        <v>443</v>
      </c>
      <c r="E66" s="39">
        <v>411</v>
      </c>
      <c r="F66" s="40">
        <f>IF(D66&gt;0,100*E66/D66,0)</f>
        <v>92.7765237020316</v>
      </c>
      <c r="G66" s="41"/>
      <c r="H66" s="122">
        <v>2.193</v>
      </c>
      <c r="I66" s="123">
        <v>2.193</v>
      </c>
      <c r="J66" s="123">
        <v>1.644</v>
      </c>
      <c r="K66" s="42">
        <f>IF(I66&gt;0,100*J66/I66,0)</f>
        <v>74.9658002735978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20520</v>
      </c>
      <c r="D68" s="31">
        <v>19470</v>
      </c>
      <c r="E68" s="31">
        <v>18900</v>
      </c>
      <c r="F68" s="32"/>
      <c r="G68" s="32"/>
      <c r="H68" s="121">
        <v>156.403</v>
      </c>
      <c r="I68" s="121">
        <v>138</v>
      </c>
      <c r="J68" s="121">
        <v>142</v>
      </c>
      <c r="K68" s="33"/>
    </row>
    <row r="69" spans="1:11" s="34" customFormat="1" ht="11.25" customHeight="1">
      <c r="A69" s="36" t="s">
        <v>54</v>
      </c>
      <c r="B69" s="30"/>
      <c r="C69" s="31">
        <v>5708</v>
      </c>
      <c r="D69" s="31">
        <v>5590</v>
      </c>
      <c r="E69" s="31">
        <v>5650</v>
      </c>
      <c r="F69" s="32"/>
      <c r="G69" s="32"/>
      <c r="H69" s="121">
        <v>43.244</v>
      </c>
      <c r="I69" s="121">
        <v>39.4</v>
      </c>
      <c r="J69" s="121">
        <v>41</v>
      </c>
      <c r="K69" s="33"/>
    </row>
    <row r="70" spans="1:11" s="43" customFormat="1" ht="11.25" customHeight="1">
      <c r="A70" s="37" t="s">
        <v>55</v>
      </c>
      <c r="B70" s="38"/>
      <c r="C70" s="39">
        <v>26228</v>
      </c>
      <c r="D70" s="39">
        <v>25060</v>
      </c>
      <c r="E70" s="39">
        <v>24550</v>
      </c>
      <c r="F70" s="40">
        <f>IF(D70&gt;0,100*E70/D70,0)</f>
        <v>97.96488427773345</v>
      </c>
      <c r="G70" s="41"/>
      <c r="H70" s="122">
        <v>199.647</v>
      </c>
      <c r="I70" s="123">
        <v>177.4</v>
      </c>
      <c r="J70" s="123">
        <v>183</v>
      </c>
      <c r="K70" s="42">
        <f>IF(I70&gt;0,100*J70/I70,0)</f>
        <v>103.15670800450958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2777</v>
      </c>
      <c r="D73" s="31">
        <v>2860</v>
      </c>
      <c r="E73" s="31">
        <v>2788</v>
      </c>
      <c r="F73" s="32"/>
      <c r="G73" s="32"/>
      <c r="H73" s="121">
        <v>22.541</v>
      </c>
      <c r="I73" s="121">
        <v>22.8</v>
      </c>
      <c r="J73" s="121">
        <v>22.55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25</v>
      </c>
      <c r="D76" s="31">
        <v>27</v>
      </c>
      <c r="E76" s="31">
        <v>27</v>
      </c>
      <c r="F76" s="32"/>
      <c r="G76" s="32"/>
      <c r="H76" s="121">
        <v>0.24</v>
      </c>
      <c r="I76" s="121">
        <v>0.257</v>
      </c>
      <c r="J76" s="121">
        <v>0.246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36967</v>
      </c>
      <c r="D79" s="31">
        <v>37496</v>
      </c>
      <c r="E79" s="31">
        <v>37350</v>
      </c>
      <c r="F79" s="32"/>
      <c r="G79" s="32"/>
      <c r="H79" s="121">
        <v>346.418</v>
      </c>
      <c r="I79" s="121">
        <v>358.403</v>
      </c>
      <c r="J79" s="121">
        <v>354.825</v>
      </c>
      <c r="K79" s="33"/>
    </row>
    <row r="80" spans="1:11" s="43" customFormat="1" ht="11.25" customHeight="1">
      <c r="A80" s="44" t="s">
        <v>64</v>
      </c>
      <c r="B80" s="38"/>
      <c r="C80" s="39">
        <v>39769</v>
      </c>
      <c r="D80" s="39">
        <v>40383</v>
      </c>
      <c r="E80" s="39">
        <v>40165</v>
      </c>
      <c r="F80" s="40">
        <f>IF(D80&gt;0,100*E80/D80,0)</f>
        <v>99.4601688829458</v>
      </c>
      <c r="G80" s="41"/>
      <c r="H80" s="122">
        <v>369.199</v>
      </c>
      <c r="I80" s="123">
        <v>381.46000000000004</v>
      </c>
      <c r="J80" s="123">
        <v>377.621</v>
      </c>
      <c r="K80" s="42">
        <f>IF(I80&gt;0,100*J80/I80,0)</f>
        <v>98.99360352330518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112146</v>
      </c>
      <c r="D87" s="54">
        <v>110246</v>
      </c>
      <c r="E87" s="54">
        <v>109461</v>
      </c>
      <c r="F87" s="55">
        <f>IF(D87&gt;0,100*E87/D87,0)</f>
        <v>99.28795602561544</v>
      </c>
      <c r="G87" s="41"/>
      <c r="H87" s="126">
        <v>876.6310000000001</v>
      </c>
      <c r="I87" s="127">
        <v>863.6080000000001</v>
      </c>
      <c r="J87" s="127">
        <v>849.144</v>
      </c>
      <c r="K87" s="55">
        <f>IF(I87&gt;0,100*J87/I87,0)</f>
        <v>98.3251660475586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tabSelected="1" view="pageLayout" zoomScaleNormal="86" workbookViewId="0" topLeftCell="A4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8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54</v>
      </c>
      <c r="D9" s="31">
        <v>54</v>
      </c>
      <c r="E9" s="31">
        <v>60</v>
      </c>
      <c r="F9" s="32"/>
      <c r="G9" s="32"/>
      <c r="H9" s="121">
        <v>1.066</v>
      </c>
      <c r="I9" s="121">
        <v>1.066</v>
      </c>
      <c r="J9" s="121">
        <v>1.184</v>
      </c>
      <c r="K9" s="33"/>
    </row>
    <row r="10" spans="1:11" s="34" customFormat="1" ht="11.25" customHeight="1">
      <c r="A10" s="36" t="s">
        <v>9</v>
      </c>
      <c r="B10" s="30"/>
      <c r="C10" s="31">
        <v>626</v>
      </c>
      <c r="D10" s="31">
        <v>609</v>
      </c>
      <c r="E10" s="31">
        <v>620</v>
      </c>
      <c r="F10" s="32"/>
      <c r="G10" s="32"/>
      <c r="H10" s="121">
        <v>11.756</v>
      </c>
      <c r="I10" s="121">
        <v>11.436</v>
      </c>
      <c r="J10" s="121">
        <v>11.643</v>
      </c>
      <c r="K10" s="33"/>
    </row>
    <row r="11" spans="1:11" s="34" customFormat="1" ht="11.25" customHeight="1">
      <c r="A11" s="29" t="s">
        <v>10</v>
      </c>
      <c r="B11" s="30"/>
      <c r="C11" s="31">
        <v>618</v>
      </c>
      <c r="D11" s="31">
        <v>679</v>
      </c>
      <c r="E11" s="31">
        <v>679</v>
      </c>
      <c r="F11" s="32"/>
      <c r="G11" s="32"/>
      <c r="H11" s="121">
        <v>13.145</v>
      </c>
      <c r="I11" s="121">
        <v>14.443</v>
      </c>
      <c r="J11" s="121">
        <v>13.145</v>
      </c>
      <c r="K11" s="33"/>
    </row>
    <row r="12" spans="1:11" s="34" customFormat="1" ht="11.25" customHeight="1">
      <c r="A12" s="36" t="s">
        <v>11</v>
      </c>
      <c r="B12" s="30"/>
      <c r="C12" s="31">
        <v>23</v>
      </c>
      <c r="D12" s="31">
        <v>24</v>
      </c>
      <c r="E12" s="31">
        <v>24</v>
      </c>
      <c r="F12" s="32"/>
      <c r="G12" s="32"/>
      <c r="H12" s="121">
        <v>0.445</v>
      </c>
      <c r="I12" s="121">
        <v>0.465</v>
      </c>
      <c r="J12" s="121">
        <v>0.402</v>
      </c>
      <c r="K12" s="33"/>
    </row>
    <row r="13" spans="1:11" s="43" customFormat="1" ht="11.25" customHeight="1">
      <c r="A13" s="37" t="s">
        <v>12</v>
      </c>
      <c r="B13" s="38"/>
      <c r="C13" s="39">
        <v>1321</v>
      </c>
      <c r="D13" s="39">
        <v>1366</v>
      </c>
      <c r="E13" s="39">
        <v>1383</v>
      </c>
      <c r="F13" s="40">
        <f>IF(D13&gt;0,100*E13/D13,0)</f>
        <v>101.24450951683748</v>
      </c>
      <c r="G13" s="41"/>
      <c r="H13" s="122">
        <v>26.412</v>
      </c>
      <c r="I13" s="123">
        <v>27.41</v>
      </c>
      <c r="J13" s="123">
        <v>26.374000000000002</v>
      </c>
      <c r="K13" s="42">
        <f>IF(I13&gt;0,100*J13/I13,0)</f>
        <v>96.2203575337468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125</v>
      </c>
      <c r="D17" s="39">
        <v>250</v>
      </c>
      <c r="E17" s="39">
        <v>112</v>
      </c>
      <c r="F17" s="40">
        <f>IF(D17&gt;0,100*E17/D17,0)</f>
        <v>44.8</v>
      </c>
      <c r="G17" s="41"/>
      <c r="H17" s="122">
        <v>3.125</v>
      </c>
      <c r="I17" s="123">
        <v>4</v>
      </c>
      <c r="J17" s="123">
        <v>1.792</v>
      </c>
      <c r="K17" s="42">
        <f>IF(I17&gt;0,100*J17/I17,0)</f>
        <v>44.800000000000004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677</v>
      </c>
      <c r="D19" s="31">
        <v>804</v>
      </c>
      <c r="E19" s="31">
        <v>848</v>
      </c>
      <c r="F19" s="32"/>
      <c r="G19" s="32"/>
      <c r="H19" s="121">
        <v>20.299</v>
      </c>
      <c r="I19" s="121">
        <v>27.336</v>
      </c>
      <c r="J19" s="121">
        <v>31.546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>
        <v>15</v>
      </c>
      <c r="D21" s="31">
        <v>10</v>
      </c>
      <c r="E21" s="31">
        <v>10</v>
      </c>
      <c r="F21" s="32"/>
      <c r="G21" s="32"/>
      <c r="H21" s="121">
        <v>0.3</v>
      </c>
      <c r="I21" s="121">
        <v>0.28</v>
      </c>
      <c r="J21" s="121">
        <v>0.26</v>
      </c>
      <c r="K21" s="33"/>
    </row>
    <row r="22" spans="1:11" s="43" customFormat="1" ht="11.25" customHeight="1">
      <c r="A22" s="37" t="s">
        <v>18</v>
      </c>
      <c r="B22" s="38"/>
      <c r="C22" s="39">
        <v>692</v>
      </c>
      <c r="D22" s="39">
        <v>814</v>
      </c>
      <c r="E22" s="39">
        <v>858</v>
      </c>
      <c r="F22" s="40">
        <f>IF(D22&gt;0,100*E22/D22,0)</f>
        <v>105.4054054054054</v>
      </c>
      <c r="G22" s="41"/>
      <c r="H22" s="122">
        <v>20.599</v>
      </c>
      <c r="I22" s="123">
        <v>27.616</v>
      </c>
      <c r="J22" s="123">
        <v>31.806</v>
      </c>
      <c r="K22" s="42">
        <f>IF(I22&gt;0,100*J22/I22,0)</f>
        <v>115.17236384704519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362</v>
      </c>
      <c r="D24" s="39">
        <v>313</v>
      </c>
      <c r="E24" s="39">
        <v>258</v>
      </c>
      <c r="F24" s="40">
        <f>IF(D24&gt;0,100*E24/D24,0)</f>
        <v>82.42811501597444</v>
      </c>
      <c r="G24" s="41"/>
      <c r="H24" s="122">
        <v>7.408</v>
      </c>
      <c r="I24" s="123">
        <v>6.293</v>
      </c>
      <c r="J24" s="123">
        <v>5.55</v>
      </c>
      <c r="K24" s="42">
        <f>IF(I24&gt;0,100*J24/I24,0)</f>
        <v>88.19323057365327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526</v>
      </c>
      <c r="D26" s="39">
        <v>478</v>
      </c>
      <c r="E26" s="39">
        <v>410</v>
      </c>
      <c r="F26" s="40">
        <f>IF(D26&gt;0,100*E26/D26,0)</f>
        <v>85.77405857740585</v>
      </c>
      <c r="G26" s="41"/>
      <c r="H26" s="122">
        <v>24.288</v>
      </c>
      <c r="I26" s="123">
        <v>24.2</v>
      </c>
      <c r="J26" s="123">
        <v>20.5</v>
      </c>
      <c r="K26" s="42">
        <f>IF(I26&gt;0,100*J26/I26,0)</f>
        <v>84.7107438016529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>
        <v>210</v>
      </c>
      <c r="D29" s="31">
        <v>235</v>
      </c>
      <c r="E29" s="31">
        <v>276</v>
      </c>
      <c r="F29" s="32"/>
      <c r="G29" s="32"/>
      <c r="H29" s="121">
        <v>4.96</v>
      </c>
      <c r="I29" s="121">
        <v>6.86</v>
      </c>
      <c r="J29" s="121">
        <v>4.937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>
        <v>210</v>
      </c>
      <c r="D31" s="39">
        <v>235</v>
      </c>
      <c r="E31" s="39">
        <v>276</v>
      </c>
      <c r="F31" s="40">
        <f>IF(D31&gt;0,100*E31/D31,0)</f>
        <v>117.44680851063829</v>
      </c>
      <c r="G31" s="41"/>
      <c r="H31" s="122">
        <v>4.96</v>
      </c>
      <c r="I31" s="123">
        <v>6.86</v>
      </c>
      <c r="J31" s="123">
        <v>4.937</v>
      </c>
      <c r="K31" s="42">
        <f>IF(I31&gt;0,100*J31/I31,0)</f>
        <v>71.96793002915452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90</v>
      </c>
      <c r="D33" s="31">
        <v>91</v>
      </c>
      <c r="E33" s="31">
        <v>90</v>
      </c>
      <c r="F33" s="32"/>
      <c r="G33" s="32"/>
      <c r="H33" s="121">
        <v>1.797</v>
      </c>
      <c r="I33" s="121">
        <v>1.82</v>
      </c>
      <c r="J33" s="121">
        <v>1.527</v>
      </c>
      <c r="K33" s="33"/>
    </row>
    <row r="34" spans="1:11" s="34" customFormat="1" ht="11.25" customHeight="1">
      <c r="A34" s="36" t="s">
        <v>26</v>
      </c>
      <c r="B34" s="30"/>
      <c r="C34" s="31">
        <v>88</v>
      </c>
      <c r="D34" s="31">
        <v>88</v>
      </c>
      <c r="E34" s="31">
        <v>56</v>
      </c>
      <c r="F34" s="32"/>
      <c r="G34" s="32"/>
      <c r="H34" s="121">
        <v>1.833</v>
      </c>
      <c r="I34" s="121">
        <v>1.855</v>
      </c>
      <c r="J34" s="121">
        <v>1.18</v>
      </c>
      <c r="K34" s="33"/>
    </row>
    <row r="35" spans="1:11" s="34" customFormat="1" ht="11.25" customHeight="1">
      <c r="A35" s="36" t="s">
        <v>27</v>
      </c>
      <c r="B35" s="30"/>
      <c r="C35" s="31">
        <v>20</v>
      </c>
      <c r="D35" s="31">
        <v>75</v>
      </c>
      <c r="E35" s="31">
        <v>65</v>
      </c>
      <c r="F35" s="32"/>
      <c r="G35" s="32"/>
      <c r="H35" s="121">
        <v>0.4</v>
      </c>
      <c r="I35" s="121">
        <v>1.4</v>
      </c>
      <c r="J35" s="121">
        <v>1.235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198</v>
      </c>
      <c r="D37" s="39">
        <v>254</v>
      </c>
      <c r="E37" s="39">
        <v>211</v>
      </c>
      <c r="F37" s="40">
        <f>IF(D37&gt;0,100*E37/D37,0)</f>
        <v>83.07086614173228</v>
      </c>
      <c r="G37" s="41"/>
      <c r="H37" s="122">
        <v>4.03</v>
      </c>
      <c r="I37" s="123">
        <v>5.074999999999999</v>
      </c>
      <c r="J37" s="123">
        <v>3.942</v>
      </c>
      <c r="K37" s="42">
        <f>IF(I37&gt;0,100*J37/I37,0)</f>
        <v>77.67487684729066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280</v>
      </c>
      <c r="D39" s="39">
        <v>280</v>
      </c>
      <c r="E39" s="39">
        <v>208</v>
      </c>
      <c r="F39" s="40">
        <f>IF(D39&gt;0,100*E39/D39,0)</f>
        <v>74.28571428571429</v>
      </c>
      <c r="G39" s="41"/>
      <c r="H39" s="122">
        <v>6.272</v>
      </c>
      <c r="I39" s="123">
        <v>6.27</v>
      </c>
      <c r="J39" s="123">
        <v>4.75</v>
      </c>
      <c r="K39" s="42">
        <f>IF(I39&gt;0,100*J39/I39,0)</f>
        <v>75.75757575757576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859</v>
      </c>
      <c r="D41" s="31">
        <v>1005</v>
      </c>
      <c r="E41" s="31">
        <v>1030</v>
      </c>
      <c r="F41" s="32"/>
      <c r="G41" s="32"/>
      <c r="H41" s="121">
        <v>44.883</v>
      </c>
      <c r="I41" s="121">
        <v>59.883</v>
      </c>
      <c r="J41" s="121">
        <v>54.075</v>
      </c>
      <c r="K41" s="33"/>
    </row>
    <row r="42" spans="1:11" s="34" customFormat="1" ht="11.25" customHeight="1">
      <c r="A42" s="36" t="s">
        <v>32</v>
      </c>
      <c r="B42" s="30"/>
      <c r="C42" s="31">
        <v>1724</v>
      </c>
      <c r="D42" s="31">
        <v>1588</v>
      </c>
      <c r="E42" s="31">
        <v>1578</v>
      </c>
      <c r="F42" s="32"/>
      <c r="G42" s="32"/>
      <c r="H42" s="121">
        <v>55.42</v>
      </c>
      <c r="I42" s="121">
        <v>55.58</v>
      </c>
      <c r="J42" s="121">
        <v>59.964</v>
      </c>
      <c r="K42" s="33"/>
    </row>
    <row r="43" spans="1:11" s="34" customFormat="1" ht="11.25" customHeight="1">
      <c r="A43" s="36" t="s">
        <v>33</v>
      </c>
      <c r="B43" s="30"/>
      <c r="C43" s="31">
        <v>1640</v>
      </c>
      <c r="D43" s="31">
        <v>1700</v>
      </c>
      <c r="E43" s="31">
        <v>1481</v>
      </c>
      <c r="F43" s="32"/>
      <c r="G43" s="32"/>
      <c r="H43" s="121">
        <v>65.6</v>
      </c>
      <c r="I43" s="121">
        <v>82.45</v>
      </c>
      <c r="J43" s="121">
        <v>62.202</v>
      </c>
      <c r="K43" s="33"/>
    </row>
    <row r="44" spans="1:11" s="34" customFormat="1" ht="11.25" customHeight="1">
      <c r="A44" s="36" t="s">
        <v>34</v>
      </c>
      <c r="B44" s="30"/>
      <c r="C44" s="31">
        <v>922</v>
      </c>
      <c r="D44" s="31">
        <v>944</v>
      </c>
      <c r="E44" s="31">
        <v>971</v>
      </c>
      <c r="F44" s="32"/>
      <c r="G44" s="32"/>
      <c r="H44" s="121">
        <v>39.706</v>
      </c>
      <c r="I44" s="121">
        <v>40.831</v>
      </c>
      <c r="J44" s="121">
        <v>37.609</v>
      </c>
      <c r="K44" s="33"/>
    </row>
    <row r="45" spans="1:11" s="34" customFormat="1" ht="11.25" customHeight="1">
      <c r="A45" s="36" t="s">
        <v>35</v>
      </c>
      <c r="B45" s="30"/>
      <c r="C45" s="31">
        <v>2115</v>
      </c>
      <c r="D45" s="31">
        <v>3600</v>
      </c>
      <c r="E45" s="31">
        <v>1700</v>
      </c>
      <c r="F45" s="32"/>
      <c r="G45" s="32"/>
      <c r="H45" s="121">
        <v>93.06</v>
      </c>
      <c r="I45" s="121">
        <v>156.6</v>
      </c>
      <c r="J45" s="121">
        <v>71.4</v>
      </c>
      <c r="K45" s="33"/>
    </row>
    <row r="46" spans="1:11" s="34" customFormat="1" ht="11.25" customHeight="1">
      <c r="A46" s="36" t="s">
        <v>36</v>
      </c>
      <c r="B46" s="30"/>
      <c r="C46" s="31">
        <v>1630</v>
      </c>
      <c r="D46" s="31">
        <v>1786</v>
      </c>
      <c r="E46" s="31">
        <v>1635</v>
      </c>
      <c r="F46" s="32"/>
      <c r="G46" s="32"/>
      <c r="H46" s="121">
        <v>73.35</v>
      </c>
      <c r="I46" s="121">
        <v>97.33</v>
      </c>
      <c r="J46" s="121">
        <v>65.4</v>
      </c>
      <c r="K46" s="33"/>
    </row>
    <row r="47" spans="1:11" s="34" customFormat="1" ht="11.25" customHeight="1">
      <c r="A47" s="36" t="s">
        <v>37</v>
      </c>
      <c r="B47" s="30"/>
      <c r="C47" s="31">
        <v>498</v>
      </c>
      <c r="D47" s="31">
        <v>518</v>
      </c>
      <c r="E47" s="31">
        <v>457</v>
      </c>
      <c r="F47" s="32"/>
      <c r="G47" s="32"/>
      <c r="H47" s="121">
        <v>19.92</v>
      </c>
      <c r="I47" s="121">
        <v>20.72</v>
      </c>
      <c r="J47" s="121">
        <v>17.138</v>
      </c>
      <c r="K47" s="33"/>
    </row>
    <row r="48" spans="1:11" s="34" customFormat="1" ht="11.25" customHeight="1">
      <c r="A48" s="36" t="s">
        <v>38</v>
      </c>
      <c r="B48" s="30"/>
      <c r="C48" s="31">
        <v>3798</v>
      </c>
      <c r="D48" s="31">
        <v>4042</v>
      </c>
      <c r="E48" s="31">
        <v>3593</v>
      </c>
      <c r="F48" s="32"/>
      <c r="G48" s="32"/>
      <c r="H48" s="121">
        <v>186.102</v>
      </c>
      <c r="I48" s="121">
        <v>219.561</v>
      </c>
      <c r="J48" s="121">
        <v>168.871</v>
      </c>
      <c r="K48" s="33"/>
    </row>
    <row r="49" spans="1:11" s="34" customFormat="1" ht="11.25" customHeight="1">
      <c r="A49" s="36" t="s">
        <v>39</v>
      </c>
      <c r="B49" s="30"/>
      <c r="C49" s="31">
        <v>633</v>
      </c>
      <c r="D49" s="31">
        <v>546</v>
      </c>
      <c r="E49" s="31">
        <v>500</v>
      </c>
      <c r="F49" s="32"/>
      <c r="G49" s="32"/>
      <c r="H49" s="121">
        <v>29.15</v>
      </c>
      <c r="I49" s="121">
        <v>26.91</v>
      </c>
      <c r="J49" s="121">
        <v>24.125</v>
      </c>
      <c r="K49" s="33"/>
    </row>
    <row r="50" spans="1:11" s="43" customFormat="1" ht="11.25" customHeight="1">
      <c r="A50" s="44" t="s">
        <v>40</v>
      </c>
      <c r="B50" s="38"/>
      <c r="C50" s="39">
        <v>13819</v>
      </c>
      <c r="D50" s="39">
        <v>15729</v>
      </c>
      <c r="E50" s="39">
        <v>12945</v>
      </c>
      <c r="F50" s="40">
        <f>IF(D50&gt;0,100*E50/D50,0)</f>
        <v>82.30020980354759</v>
      </c>
      <c r="G50" s="41"/>
      <c r="H50" s="122">
        <v>607.191</v>
      </c>
      <c r="I50" s="123">
        <v>759.865</v>
      </c>
      <c r="J50" s="123">
        <v>560.784</v>
      </c>
      <c r="K50" s="42">
        <f>IF(I50&gt;0,100*J50/I50,0)</f>
        <v>73.80047771643648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26</v>
      </c>
      <c r="D52" s="39">
        <v>26</v>
      </c>
      <c r="E52" s="39">
        <v>28</v>
      </c>
      <c r="F52" s="40">
        <f>IF(D52&gt;0,100*E52/D52,0)</f>
        <v>107.6923076923077</v>
      </c>
      <c r="G52" s="41"/>
      <c r="H52" s="122">
        <v>0.589</v>
      </c>
      <c r="I52" s="123">
        <v>0.589</v>
      </c>
      <c r="J52" s="123">
        <v>0.656</v>
      </c>
      <c r="K52" s="42">
        <f>IF(I52&gt;0,100*J52/I52,0)</f>
        <v>111.37521222410868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150</v>
      </c>
      <c r="D54" s="31">
        <v>270</v>
      </c>
      <c r="E54" s="31">
        <v>200</v>
      </c>
      <c r="F54" s="32"/>
      <c r="G54" s="32"/>
      <c r="H54" s="121">
        <v>4.5</v>
      </c>
      <c r="I54" s="121">
        <v>7.83</v>
      </c>
      <c r="J54" s="121">
        <v>5.6</v>
      </c>
      <c r="K54" s="33"/>
    </row>
    <row r="55" spans="1:11" s="34" customFormat="1" ht="11.25" customHeight="1">
      <c r="A55" s="36" t="s">
        <v>43</v>
      </c>
      <c r="B55" s="30"/>
      <c r="C55" s="31">
        <v>430</v>
      </c>
      <c r="D55" s="31">
        <v>286</v>
      </c>
      <c r="E55" s="31">
        <v>301</v>
      </c>
      <c r="F55" s="32"/>
      <c r="G55" s="32"/>
      <c r="H55" s="121">
        <v>12.9</v>
      </c>
      <c r="I55" s="121">
        <v>8.58</v>
      </c>
      <c r="J55" s="121">
        <v>9.03</v>
      </c>
      <c r="K55" s="33"/>
    </row>
    <row r="56" spans="1:11" s="34" customFormat="1" ht="11.25" customHeight="1">
      <c r="A56" s="36" t="s">
        <v>44</v>
      </c>
      <c r="B56" s="30"/>
      <c r="C56" s="31">
        <v>100</v>
      </c>
      <c r="D56" s="31">
        <v>97</v>
      </c>
      <c r="E56" s="31">
        <v>90</v>
      </c>
      <c r="F56" s="32"/>
      <c r="G56" s="32"/>
      <c r="H56" s="121">
        <v>1.2</v>
      </c>
      <c r="I56" s="121">
        <v>1.05</v>
      </c>
      <c r="J56" s="121">
        <v>1.1</v>
      </c>
      <c r="K56" s="33"/>
    </row>
    <row r="57" spans="1:11" s="34" customFormat="1" ht="11.25" customHeight="1">
      <c r="A57" s="36" t="s">
        <v>45</v>
      </c>
      <c r="B57" s="30"/>
      <c r="C57" s="31"/>
      <c r="D57" s="31">
        <v>150</v>
      </c>
      <c r="E57" s="31">
        <v>150</v>
      </c>
      <c r="F57" s="32"/>
      <c r="G57" s="32"/>
      <c r="H57" s="121"/>
      <c r="I57" s="121">
        <v>3.3</v>
      </c>
      <c r="J57" s="121">
        <v>3.3</v>
      </c>
      <c r="K57" s="33"/>
    </row>
    <row r="58" spans="1:11" s="34" customFormat="1" ht="11.25" customHeight="1">
      <c r="A58" s="36" t="s">
        <v>46</v>
      </c>
      <c r="B58" s="30"/>
      <c r="C58" s="31">
        <v>190</v>
      </c>
      <c r="D58" s="31">
        <v>194</v>
      </c>
      <c r="E58" s="31">
        <v>134</v>
      </c>
      <c r="F58" s="32"/>
      <c r="G58" s="32"/>
      <c r="H58" s="121">
        <v>7.6</v>
      </c>
      <c r="I58" s="121">
        <v>3.996</v>
      </c>
      <c r="J58" s="121">
        <v>3.015</v>
      </c>
      <c r="K58" s="33"/>
    </row>
    <row r="59" spans="1:11" s="43" customFormat="1" ht="11.25" customHeight="1">
      <c r="A59" s="37" t="s">
        <v>47</v>
      </c>
      <c r="B59" s="38"/>
      <c r="C59" s="39">
        <v>870</v>
      </c>
      <c r="D59" s="39">
        <v>997</v>
      </c>
      <c r="E59" s="39">
        <v>875</v>
      </c>
      <c r="F59" s="40">
        <f>IF(D59&gt;0,100*E59/D59,0)</f>
        <v>87.76328986960883</v>
      </c>
      <c r="G59" s="41"/>
      <c r="H59" s="122">
        <v>26.199999999999996</v>
      </c>
      <c r="I59" s="123">
        <v>24.756</v>
      </c>
      <c r="J59" s="123">
        <v>22.044999999999998</v>
      </c>
      <c r="K59" s="42">
        <f>IF(I59&gt;0,100*J59/I59,0)</f>
        <v>89.04911940539667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209</v>
      </c>
      <c r="D61" s="31">
        <v>150</v>
      </c>
      <c r="E61" s="31">
        <v>150</v>
      </c>
      <c r="F61" s="32"/>
      <c r="G61" s="32"/>
      <c r="H61" s="121">
        <v>3.762</v>
      </c>
      <c r="I61" s="121">
        <v>3.75</v>
      </c>
      <c r="J61" s="121">
        <v>3.75</v>
      </c>
      <c r="K61" s="33"/>
    </row>
    <row r="62" spans="1:11" s="34" customFormat="1" ht="11.25" customHeight="1">
      <c r="A62" s="36" t="s">
        <v>49</v>
      </c>
      <c r="B62" s="30"/>
      <c r="C62" s="31">
        <v>166</v>
      </c>
      <c r="D62" s="31">
        <v>125</v>
      </c>
      <c r="E62" s="31">
        <v>150</v>
      </c>
      <c r="F62" s="32"/>
      <c r="G62" s="32"/>
      <c r="H62" s="121">
        <v>1.972</v>
      </c>
      <c r="I62" s="121">
        <v>0.965</v>
      </c>
      <c r="J62" s="121">
        <v>1.8</v>
      </c>
      <c r="K62" s="33"/>
    </row>
    <row r="63" spans="1:11" s="34" customFormat="1" ht="11.25" customHeight="1">
      <c r="A63" s="36" t="s">
        <v>50</v>
      </c>
      <c r="B63" s="30"/>
      <c r="C63" s="31">
        <v>27</v>
      </c>
      <c r="D63" s="31">
        <v>81</v>
      </c>
      <c r="E63" s="31">
        <v>67</v>
      </c>
      <c r="F63" s="32"/>
      <c r="G63" s="32"/>
      <c r="H63" s="121">
        <v>0.56</v>
      </c>
      <c r="I63" s="121">
        <v>3.39</v>
      </c>
      <c r="J63" s="121">
        <v>2.5</v>
      </c>
      <c r="K63" s="33"/>
    </row>
    <row r="64" spans="1:11" s="43" customFormat="1" ht="11.25" customHeight="1">
      <c r="A64" s="37" t="s">
        <v>51</v>
      </c>
      <c r="B64" s="38"/>
      <c r="C64" s="39">
        <v>402</v>
      </c>
      <c r="D64" s="39">
        <v>356</v>
      </c>
      <c r="E64" s="39">
        <v>367</v>
      </c>
      <c r="F64" s="40">
        <f>IF(D64&gt;0,100*E64/D64,0)</f>
        <v>103.08988764044943</v>
      </c>
      <c r="G64" s="41"/>
      <c r="H64" s="122">
        <v>6.2940000000000005</v>
      </c>
      <c r="I64" s="123">
        <v>8.105</v>
      </c>
      <c r="J64" s="123">
        <v>8.05</v>
      </c>
      <c r="K64" s="42">
        <f>IF(I64&gt;0,100*J64/I64,0)</f>
        <v>99.32140653917335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410</v>
      </c>
      <c r="D66" s="39">
        <v>363</v>
      </c>
      <c r="E66" s="39">
        <v>335</v>
      </c>
      <c r="F66" s="40">
        <f>IF(D66&gt;0,100*E66/D66,0)</f>
        <v>92.28650137741047</v>
      </c>
      <c r="G66" s="41"/>
      <c r="H66" s="122">
        <v>10.66</v>
      </c>
      <c r="I66" s="123">
        <v>9.262</v>
      </c>
      <c r="J66" s="123">
        <v>4</v>
      </c>
      <c r="K66" s="42">
        <f>IF(I66&gt;0,100*J66/I66,0)</f>
        <v>43.187216583891164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80</v>
      </c>
      <c r="D72" s="31">
        <v>81</v>
      </c>
      <c r="E72" s="31">
        <v>81</v>
      </c>
      <c r="F72" s="32"/>
      <c r="G72" s="32"/>
      <c r="H72" s="121">
        <v>1.566</v>
      </c>
      <c r="I72" s="121">
        <v>1.538</v>
      </c>
      <c r="J72" s="121">
        <v>1.538</v>
      </c>
      <c r="K72" s="33"/>
    </row>
    <row r="73" spans="1:11" s="34" customFormat="1" ht="11.25" customHeight="1">
      <c r="A73" s="36" t="s">
        <v>57</v>
      </c>
      <c r="B73" s="30"/>
      <c r="C73" s="31">
        <v>325</v>
      </c>
      <c r="D73" s="31">
        <v>320</v>
      </c>
      <c r="E73" s="31">
        <v>305</v>
      </c>
      <c r="F73" s="32"/>
      <c r="G73" s="32"/>
      <c r="H73" s="121">
        <v>8.5</v>
      </c>
      <c r="I73" s="121">
        <v>6.05</v>
      </c>
      <c r="J73" s="121">
        <v>7.69</v>
      </c>
      <c r="K73" s="33"/>
    </row>
    <row r="74" spans="1:11" s="34" customFormat="1" ht="11.25" customHeight="1">
      <c r="A74" s="36" t="s">
        <v>58</v>
      </c>
      <c r="B74" s="30"/>
      <c r="C74" s="31">
        <v>58</v>
      </c>
      <c r="D74" s="31">
        <v>68</v>
      </c>
      <c r="E74" s="31">
        <v>70</v>
      </c>
      <c r="F74" s="32"/>
      <c r="G74" s="32"/>
      <c r="H74" s="121">
        <v>2.03</v>
      </c>
      <c r="I74" s="121">
        <v>2.38</v>
      </c>
      <c r="J74" s="121">
        <v>2.45</v>
      </c>
      <c r="K74" s="33"/>
    </row>
    <row r="75" spans="1:11" s="34" customFormat="1" ht="11.25" customHeight="1">
      <c r="A75" s="36" t="s">
        <v>59</v>
      </c>
      <c r="B75" s="30"/>
      <c r="C75" s="31">
        <v>33</v>
      </c>
      <c r="D75" s="31">
        <v>33</v>
      </c>
      <c r="E75" s="31">
        <v>130</v>
      </c>
      <c r="F75" s="32"/>
      <c r="G75" s="32"/>
      <c r="H75" s="121">
        <v>0.666</v>
      </c>
      <c r="I75" s="121">
        <v>0.666</v>
      </c>
      <c r="J75" s="121">
        <v>1.988</v>
      </c>
      <c r="K75" s="33"/>
    </row>
    <row r="76" spans="1:11" s="34" customFormat="1" ht="11.25" customHeight="1">
      <c r="A76" s="36" t="s">
        <v>60</v>
      </c>
      <c r="B76" s="30"/>
      <c r="C76" s="31">
        <v>140</v>
      </c>
      <c r="D76" s="31">
        <v>80</v>
      </c>
      <c r="E76" s="31">
        <v>80</v>
      </c>
      <c r="F76" s="32"/>
      <c r="G76" s="32"/>
      <c r="H76" s="121">
        <v>2.52</v>
      </c>
      <c r="I76" s="121">
        <v>1.92</v>
      </c>
      <c r="J76" s="121">
        <v>1.76</v>
      </c>
      <c r="K76" s="33"/>
    </row>
    <row r="77" spans="1:11" s="34" customFormat="1" ht="11.25" customHeight="1">
      <c r="A77" s="36" t="s">
        <v>61</v>
      </c>
      <c r="B77" s="30"/>
      <c r="C77" s="31">
        <v>107</v>
      </c>
      <c r="D77" s="31">
        <v>107</v>
      </c>
      <c r="E77" s="31">
        <v>80</v>
      </c>
      <c r="F77" s="32"/>
      <c r="G77" s="32"/>
      <c r="H77" s="121">
        <v>2.3</v>
      </c>
      <c r="I77" s="121">
        <v>2.25</v>
      </c>
      <c r="J77" s="121">
        <v>1.5</v>
      </c>
      <c r="K77" s="33"/>
    </row>
    <row r="78" spans="1:11" s="34" customFormat="1" ht="11.25" customHeight="1">
      <c r="A78" s="36" t="s">
        <v>62</v>
      </c>
      <c r="B78" s="30"/>
      <c r="C78" s="31">
        <v>340</v>
      </c>
      <c r="D78" s="31">
        <v>300</v>
      </c>
      <c r="E78" s="31">
        <v>290</v>
      </c>
      <c r="F78" s="32"/>
      <c r="G78" s="32"/>
      <c r="H78" s="121">
        <v>7.813</v>
      </c>
      <c r="I78" s="121">
        <v>6.6</v>
      </c>
      <c r="J78" s="121">
        <v>7.83</v>
      </c>
      <c r="K78" s="33"/>
    </row>
    <row r="79" spans="1:11" s="34" customFormat="1" ht="11.25" customHeight="1">
      <c r="A79" s="36" t="s">
        <v>63</v>
      </c>
      <c r="B79" s="30"/>
      <c r="C79" s="31">
        <v>257</v>
      </c>
      <c r="D79" s="31">
        <v>70</v>
      </c>
      <c r="E79" s="31">
        <v>100</v>
      </c>
      <c r="F79" s="32"/>
      <c r="G79" s="32"/>
      <c r="H79" s="121">
        <v>4.626</v>
      </c>
      <c r="I79" s="121">
        <v>1.33</v>
      </c>
      <c r="J79" s="121">
        <v>3</v>
      </c>
      <c r="K79" s="33"/>
    </row>
    <row r="80" spans="1:11" s="43" customFormat="1" ht="11.25" customHeight="1">
      <c r="A80" s="44" t="s">
        <v>64</v>
      </c>
      <c r="B80" s="38"/>
      <c r="C80" s="39">
        <v>1340</v>
      </c>
      <c r="D80" s="39">
        <v>1059</v>
      </c>
      <c r="E80" s="39">
        <v>1136</v>
      </c>
      <c r="F80" s="40">
        <f>IF(D80&gt;0,100*E80/D80,0)</f>
        <v>107.2710103871577</v>
      </c>
      <c r="G80" s="41"/>
      <c r="H80" s="122">
        <v>30.021</v>
      </c>
      <c r="I80" s="123">
        <v>22.734</v>
      </c>
      <c r="J80" s="123">
        <v>27.756</v>
      </c>
      <c r="K80" s="42">
        <f>IF(I80&gt;0,100*J80/I80,0)</f>
        <v>122.09026128266032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260</v>
      </c>
      <c r="D82" s="31">
        <v>260</v>
      </c>
      <c r="E82" s="31">
        <v>313</v>
      </c>
      <c r="F82" s="32"/>
      <c r="G82" s="32"/>
      <c r="H82" s="121">
        <v>3.585</v>
      </c>
      <c r="I82" s="121">
        <v>3.585</v>
      </c>
      <c r="J82" s="121">
        <v>4.436</v>
      </c>
      <c r="K82" s="33"/>
    </row>
    <row r="83" spans="1:11" s="34" customFormat="1" ht="11.25" customHeight="1">
      <c r="A83" s="36" t="s">
        <v>66</v>
      </c>
      <c r="B83" s="30"/>
      <c r="C83" s="31">
        <v>509</v>
      </c>
      <c r="D83" s="31">
        <v>510</v>
      </c>
      <c r="E83" s="31">
        <v>533</v>
      </c>
      <c r="F83" s="32"/>
      <c r="G83" s="32"/>
      <c r="H83" s="121">
        <v>9.222</v>
      </c>
      <c r="I83" s="121">
        <v>9</v>
      </c>
      <c r="J83" s="121">
        <v>9.921</v>
      </c>
      <c r="K83" s="33"/>
    </row>
    <row r="84" spans="1:11" s="43" customFormat="1" ht="11.25" customHeight="1">
      <c r="A84" s="37" t="s">
        <v>67</v>
      </c>
      <c r="B84" s="38"/>
      <c r="C84" s="39">
        <v>769</v>
      </c>
      <c r="D84" s="39">
        <v>770</v>
      </c>
      <c r="E84" s="39">
        <v>846</v>
      </c>
      <c r="F84" s="40">
        <f>IF(D84&gt;0,100*E84/D84,0)</f>
        <v>109.87012987012987</v>
      </c>
      <c r="G84" s="41"/>
      <c r="H84" s="122">
        <v>12.806999999999999</v>
      </c>
      <c r="I84" s="123">
        <v>12.585</v>
      </c>
      <c r="J84" s="123">
        <v>14.357</v>
      </c>
      <c r="K84" s="42">
        <f>IF(I84&gt;0,100*J84/I84,0)</f>
        <v>114.08025427095747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21350</v>
      </c>
      <c r="D87" s="54">
        <v>23290</v>
      </c>
      <c r="E87" s="54">
        <v>20248</v>
      </c>
      <c r="F87" s="55">
        <f>IF(D87&gt;0,100*E87/D87,0)</f>
        <v>86.9386002576213</v>
      </c>
      <c r="G87" s="41"/>
      <c r="H87" s="126">
        <v>790.8560000000001</v>
      </c>
      <c r="I87" s="127">
        <v>945.6200000000002</v>
      </c>
      <c r="J87" s="127">
        <v>737.2989999999998</v>
      </c>
      <c r="K87" s="55">
        <f>IF(I87&gt;0,100*J87/I87,0)</f>
        <v>77.96990334383787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5995</v>
      </c>
      <c r="D9" s="31">
        <v>5995.452682296152</v>
      </c>
      <c r="E9" s="31">
        <v>6022</v>
      </c>
      <c r="F9" s="32"/>
      <c r="G9" s="32"/>
      <c r="H9" s="121">
        <v>117.85600000000001</v>
      </c>
      <c r="I9" s="121">
        <v>117.131615125637</v>
      </c>
      <c r="J9" s="121">
        <v>130.252</v>
      </c>
      <c r="K9" s="33"/>
    </row>
    <row r="10" spans="1:11" s="34" customFormat="1" ht="11.25" customHeight="1">
      <c r="A10" s="36" t="s">
        <v>9</v>
      </c>
      <c r="B10" s="30"/>
      <c r="C10" s="31">
        <v>4314</v>
      </c>
      <c r="D10" s="31">
        <v>4297.067959957971</v>
      </c>
      <c r="E10" s="31">
        <v>4212</v>
      </c>
      <c r="F10" s="32"/>
      <c r="G10" s="32"/>
      <c r="H10" s="121">
        <v>79.097</v>
      </c>
      <c r="I10" s="121">
        <v>78.772438726175</v>
      </c>
      <c r="J10" s="121">
        <v>85.02</v>
      </c>
      <c r="K10" s="33"/>
    </row>
    <row r="11" spans="1:11" s="34" customFormat="1" ht="11.25" customHeight="1">
      <c r="A11" s="29" t="s">
        <v>10</v>
      </c>
      <c r="B11" s="30"/>
      <c r="C11" s="31">
        <v>6282</v>
      </c>
      <c r="D11" s="31">
        <v>6880.424659090868</v>
      </c>
      <c r="E11" s="31">
        <v>6882</v>
      </c>
      <c r="F11" s="32"/>
      <c r="G11" s="32"/>
      <c r="H11" s="121">
        <v>181.522</v>
      </c>
      <c r="I11" s="121">
        <v>214.848915434999</v>
      </c>
      <c r="J11" s="121">
        <v>171.19</v>
      </c>
      <c r="K11" s="33"/>
    </row>
    <row r="12" spans="1:11" s="34" customFormat="1" ht="11.25" customHeight="1">
      <c r="A12" s="36" t="s">
        <v>11</v>
      </c>
      <c r="B12" s="30"/>
      <c r="C12" s="31">
        <v>3082</v>
      </c>
      <c r="D12" s="31">
        <v>2911.5506993473737</v>
      </c>
      <c r="E12" s="31">
        <v>3159</v>
      </c>
      <c r="F12" s="32"/>
      <c r="G12" s="32"/>
      <c r="H12" s="121">
        <v>61.342999999999996</v>
      </c>
      <c r="I12" s="121">
        <v>61.355960775465</v>
      </c>
      <c r="J12" s="121">
        <v>71.179</v>
      </c>
      <c r="K12" s="33"/>
    </row>
    <row r="13" spans="1:11" s="43" customFormat="1" ht="11.25" customHeight="1">
      <c r="A13" s="37" t="s">
        <v>12</v>
      </c>
      <c r="B13" s="38"/>
      <c r="C13" s="39">
        <v>19673</v>
      </c>
      <c r="D13" s="39">
        <v>20084.496000692365</v>
      </c>
      <c r="E13" s="39">
        <v>20275</v>
      </c>
      <c r="F13" s="40">
        <f>IF(D13&gt;0,100*E13/D13,0)</f>
        <v>100.94851271996603</v>
      </c>
      <c r="G13" s="41"/>
      <c r="H13" s="122">
        <v>439.81800000000004</v>
      </c>
      <c r="I13" s="123">
        <v>472.108930062276</v>
      </c>
      <c r="J13" s="123">
        <v>457.64099999999996</v>
      </c>
      <c r="K13" s="42">
        <f>IF(I13&gt;0,100*J13/I13,0)</f>
        <v>96.93546782511241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1030</v>
      </c>
      <c r="D15" s="39">
        <v>1010</v>
      </c>
      <c r="E15" s="39">
        <v>1010</v>
      </c>
      <c r="F15" s="40">
        <f>IF(D15&gt;0,100*E15/D15,0)</f>
        <v>100</v>
      </c>
      <c r="G15" s="41"/>
      <c r="H15" s="122">
        <v>20.6</v>
      </c>
      <c r="I15" s="123">
        <v>22.22</v>
      </c>
      <c r="J15" s="123">
        <v>22.22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187</v>
      </c>
      <c r="D17" s="39">
        <v>280</v>
      </c>
      <c r="E17" s="39">
        <v>142</v>
      </c>
      <c r="F17" s="40">
        <f>IF(D17&gt;0,100*E17/D17,0)</f>
        <v>50.714285714285715</v>
      </c>
      <c r="G17" s="41"/>
      <c r="H17" s="122">
        <v>4.675</v>
      </c>
      <c r="I17" s="123">
        <v>4.48</v>
      </c>
      <c r="J17" s="123">
        <v>2.272</v>
      </c>
      <c r="K17" s="42">
        <f>IF(I17&gt;0,100*J17/I17,0)</f>
        <v>50.71428571428571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1277</v>
      </c>
      <c r="D19" s="31">
        <v>1104</v>
      </c>
      <c r="E19" s="31">
        <v>1233</v>
      </c>
      <c r="F19" s="32"/>
      <c r="G19" s="32"/>
      <c r="H19" s="121">
        <v>40.713</v>
      </c>
      <c r="I19" s="121">
        <v>38.136</v>
      </c>
      <c r="J19" s="121">
        <v>47.716</v>
      </c>
      <c r="K19" s="33"/>
    </row>
    <row r="20" spans="1:11" s="34" customFormat="1" ht="11.25" customHeight="1">
      <c r="A20" s="36" t="s">
        <v>16</v>
      </c>
      <c r="B20" s="30"/>
      <c r="C20" s="31">
        <v>135</v>
      </c>
      <c r="D20" s="31">
        <v>165</v>
      </c>
      <c r="E20" s="31">
        <v>165</v>
      </c>
      <c r="F20" s="32"/>
      <c r="G20" s="32"/>
      <c r="H20" s="121">
        <v>2.918</v>
      </c>
      <c r="I20" s="121">
        <v>3.645</v>
      </c>
      <c r="J20" s="121">
        <v>4.016</v>
      </c>
      <c r="K20" s="33"/>
    </row>
    <row r="21" spans="1:11" s="34" customFormat="1" ht="11.25" customHeight="1">
      <c r="A21" s="36" t="s">
        <v>17</v>
      </c>
      <c r="B21" s="30"/>
      <c r="C21" s="31">
        <v>220</v>
      </c>
      <c r="D21" s="31">
        <v>210</v>
      </c>
      <c r="E21" s="31">
        <v>210</v>
      </c>
      <c r="F21" s="32"/>
      <c r="G21" s="32"/>
      <c r="H21" s="121">
        <v>4.978</v>
      </c>
      <c r="I21" s="121">
        <v>4.69</v>
      </c>
      <c r="J21" s="121">
        <v>5.044</v>
      </c>
      <c r="K21" s="33"/>
    </row>
    <row r="22" spans="1:11" s="43" customFormat="1" ht="11.25" customHeight="1">
      <c r="A22" s="37" t="s">
        <v>18</v>
      </c>
      <c r="B22" s="38"/>
      <c r="C22" s="39">
        <v>1632</v>
      </c>
      <c r="D22" s="39">
        <v>1479</v>
      </c>
      <c r="E22" s="39">
        <v>1608</v>
      </c>
      <c r="F22" s="40">
        <f>IF(D22&gt;0,100*E22/D22,0)</f>
        <v>108.72210953346855</v>
      </c>
      <c r="G22" s="41"/>
      <c r="H22" s="122">
        <v>48.609</v>
      </c>
      <c r="I22" s="123">
        <v>46.471000000000004</v>
      </c>
      <c r="J22" s="123">
        <v>56.775999999999996</v>
      </c>
      <c r="K22" s="42">
        <f>IF(I22&gt;0,100*J22/I22,0)</f>
        <v>122.17511996729141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562</v>
      </c>
      <c r="D24" s="39">
        <v>501</v>
      </c>
      <c r="E24" s="39">
        <v>444</v>
      </c>
      <c r="F24" s="40">
        <f>IF(D24&gt;0,100*E24/D24,0)</f>
        <v>88.62275449101796</v>
      </c>
      <c r="G24" s="41"/>
      <c r="H24" s="122">
        <v>13.086</v>
      </c>
      <c r="I24" s="123">
        <v>11.817</v>
      </c>
      <c r="J24" s="123">
        <v>11.731</v>
      </c>
      <c r="K24" s="42">
        <f>IF(I24&gt;0,100*J24/I24,0)</f>
        <v>99.27223491579926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1621</v>
      </c>
      <c r="D26" s="39">
        <v>1528</v>
      </c>
      <c r="E26" s="39">
        <v>1260</v>
      </c>
      <c r="F26" s="40">
        <f>IF(D26&gt;0,100*E26/D26,0)</f>
        <v>82.46073298429319</v>
      </c>
      <c r="G26" s="41"/>
      <c r="H26" s="122">
        <v>71.318</v>
      </c>
      <c r="I26" s="123">
        <v>74.2</v>
      </c>
      <c r="J26" s="123">
        <v>59.5</v>
      </c>
      <c r="K26" s="42">
        <f>IF(I26&gt;0,100*J26/I26,0)</f>
        <v>80.18867924528301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20</v>
      </c>
      <c r="D28" s="31">
        <v>20</v>
      </c>
      <c r="E28" s="31">
        <v>65</v>
      </c>
      <c r="F28" s="32"/>
      <c r="G28" s="32"/>
      <c r="H28" s="121">
        <v>0.72</v>
      </c>
      <c r="I28" s="121">
        <v>0.72</v>
      </c>
      <c r="J28" s="121">
        <v>1.549</v>
      </c>
      <c r="K28" s="33"/>
    </row>
    <row r="29" spans="1:11" s="34" customFormat="1" ht="11.25" customHeight="1">
      <c r="A29" s="36" t="s">
        <v>22</v>
      </c>
      <c r="B29" s="30"/>
      <c r="C29" s="31">
        <v>223</v>
      </c>
      <c r="D29" s="31">
        <v>240</v>
      </c>
      <c r="E29" s="31">
        <v>281</v>
      </c>
      <c r="F29" s="32"/>
      <c r="G29" s="32"/>
      <c r="H29" s="121">
        <v>5.35</v>
      </c>
      <c r="I29" s="121">
        <v>6.9</v>
      </c>
      <c r="J29" s="121">
        <v>4.997</v>
      </c>
      <c r="K29" s="33"/>
    </row>
    <row r="30" spans="1:11" s="34" customFormat="1" ht="11.25" customHeight="1">
      <c r="A30" s="36" t="s">
        <v>23</v>
      </c>
      <c r="B30" s="30"/>
      <c r="C30" s="31">
        <v>73</v>
      </c>
      <c r="D30" s="31">
        <v>89</v>
      </c>
      <c r="E30" s="31">
        <v>328</v>
      </c>
      <c r="F30" s="32"/>
      <c r="G30" s="32"/>
      <c r="H30" s="121">
        <v>2.482</v>
      </c>
      <c r="I30" s="121">
        <v>3.026</v>
      </c>
      <c r="J30" s="121">
        <v>8.904</v>
      </c>
      <c r="K30" s="33"/>
    </row>
    <row r="31" spans="1:11" s="43" customFormat="1" ht="11.25" customHeight="1">
      <c r="A31" s="44" t="s">
        <v>24</v>
      </c>
      <c r="B31" s="38"/>
      <c r="C31" s="39">
        <v>316</v>
      </c>
      <c r="D31" s="39">
        <v>349</v>
      </c>
      <c r="E31" s="39">
        <v>674</v>
      </c>
      <c r="F31" s="40">
        <f>IF(D31&gt;0,100*E31/D31,0)</f>
        <v>193.12320916905443</v>
      </c>
      <c r="G31" s="41"/>
      <c r="H31" s="122">
        <v>8.552</v>
      </c>
      <c r="I31" s="123">
        <v>10.646</v>
      </c>
      <c r="J31" s="123">
        <v>15.45</v>
      </c>
      <c r="K31" s="42">
        <f>IF(I31&gt;0,100*J31/I31,0)</f>
        <v>145.12492955100507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362</v>
      </c>
      <c r="D33" s="31">
        <v>322</v>
      </c>
      <c r="E33" s="31">
        <v>315</v>
      </c>
      <c r="F33" s="32"/>
      <c r="G33" s="32"/>
      <c r="H33" s="121">
        <v>7.137</v>
      </c>
      <c r="I33" s="121">
        <v>6.48</v>
      </c>
      <c r="J33" s="121">
        <v>5.738</v>
      </c>
      <c r="K33" s="33"/>
    </row>
    <row r="34" spans="1:11" s="34" customFormat="1" ht="11.25" customHeight="1">
      <c r="A34" s="36" t="s">
        <v>26</v>
      </c>
      <c r="B34" s="30"/>
      <c r="C34" s="31">
        <v>247</v>
      </c>
      <c r="D34" s="31">
        <v>247</v>
      </c>
      <c r="E34" s="31">
        <v>187</v>
      </c>
      <c r="F34" s="32"/>
      <c r="G34" s="32"/>
      <c r="H34" s="121">
        <v>6.473</v>
      </c>
      <c r="I34" s="121">
        <v>6.495</v>
      </c>
      <c r="J34" s="121">
        <v>4.51</v>
      </c>
      <c r="K34" s="33"/>
    </row>
    <row r="35" spans="1:11" s="34" customFormat="1" ht="11.25" customHeight="1">
      <c r="A35" s="36" t="s">
        <v>27</v>
      </c>
      <c r="B35" s="30"/>
      <c r="C35" s="31">
        <v>325</v>
      </c>
      <c r="D35" s="31">
        <v>387</v>
      </c>
      <c r="E35" s="31">
        <v>325</v>
      </c>
      <c r="F35" s="32"/>
      <c r="G35" s="32"/>
      <c r="H35" s="121">
        <v>8.152</v>
      </c>
      <c r="I35" s="121">
        <v>9.11</v>
      </c>
      <c r="J35" s="121">
        <v>6.16</v>
      </c>
      <c r="K35" s="33"/>
    </row>
    <row r="36" spans="1:11" s="34" customFormat="1" ht="11.25" customHeight="1">
      <c r="A36" s="36" t="s">
        <v>28</v>
      </c>
      <c r="B36" s="30"/>
      <c r="C36" s="31">
        <v>334</v>
      </c>
      <c r="D36" s="31">
        <v>334</v>
      </c>
      <c r="E36" s="31">
        <v>243</v>
      </c>
      <c r="F36" s="32"/>
      <c r="G36" s="32"/>
      <c r="H36" s="121">
        <v>6.68</v>
      </c>
      <c r="I36" s="121">
        <v>6.68</v>
      </c>
      <c r="J36" s="121">
        <v>4.86</v>
      </c>
      <c r="K36" s="33"/>
    </row>
    <row r="37" spans="1:11" s="43" customFormat="1" ht="11.25" customHeight="1">
      <c r="A37" s="37" t="s">
        <v>29</v>
      </c>
      <c r="B37" s="38"/>
      <c r="C37" s="39">
        <v>1268</v>
      </c>
      <c r="D37" s="39">
        <v>1290</v>
      </c>
      <c r="E37" s="39">
        <v>1070</v>
      </c>
      <c r="F37" s="40">
        <f>IF(D37&gt;0,100*E37/D37,0)</f>
        <v>82.94573643410853</v>
      </c>
      <c r="G37" s="41"/>
      <c r="H37" s="122">
        <v>28.442</v>
      </c>
      <c r="I37" s="123">
        <v>28.765</v>
      </c>
      <c r="J37" s="123">
        <v>21.268</v>
      </c>
      <c r="K37" s="42">
        <f>IF(I37&gt;0,100*J37/I37,0)</f>
        <v>73.93707630801322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1460</v>
      </c>
      <c r="D39" s="39">
        <v>1460</v>
      </c>
      <c r="E39" s="39">
        <v>1551</v>
      </c>
      <c r="F39" s="40">
        <f>IF(D39&gt;0,100*E39/D39,0)</f>
        <v>106.23287671232876</v>
      </c>
      <c r="G39" s="41"/>
      <c r="H39" s="122">
        <v>54.876</v>
      </c>
      <c r="I39" s="123">
        <v>54.826</v>
      </c>
      <c r="J39" s="123">
        <v>60.29</v>
      </c>
      <c r="K39" s="42">
        <f>IF(I39&gt;0,100*J39/I39,0)</f>
        <v>109.96607449020537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1105</v>
      </c>
      <c r="D41" s="31">
        <v>1263</v>
      </c>
      <c r="E41" s="31">
        <v>1283</v>
      </c>
      <c r="F41" s="32"/>
      <c r="G41" s="32"/>
      <c r="H41" s="121">
        <v>55.342</v>
      </c>
      <c r="I41" s="121">
        <v>71.877</v>
      </c>
      <c r="J41" s="121">
        <v>64.605</v>
      </c>
      <c r="K41" s="33"/>
    </row>
    <row r="42" spans="1:11" s="34" customFormat="1" ht="11.25" customHeight="1">
      <c r="A42" s="36" t="s">
        <v>32</v>
      </c>
      <c r="B42" s="30"/>
      <c r="C42" s="31">
        <v>2510</v>
      </c>
      <c r="D42" s="31">
        <v>2438</v>
      </c>
      <c r="E42" s="31">
        <v>2278</v>
      </c>
      <c r="F42" s="32"/>
      <c r="G42" s="32"/>
      <c r="H42" s="121">
        <v>87.82</v>
      </c>
      <c r="I42" s="121">
        <v>87.88</v>
      </c>
      <c r="J42" s="121">
        <v>87.964</v>
      </c>
      <c r="K42" s="33"/>
    </row>
    <row r="43" spans="1:11" s="34" customFormat="1" ht="11.25" customHeight="1">
      <c r="A43" s="36" t="s">
        <v>33</v>
      </c>
      <c r="B43" s="30"/>
      <c r="C43" s="31">
        <v>1690</v>
      </c>
      <c r="D43" s="31">
        <v>1760</v>
      </c>
      <c r="E43" s="31">
        <v>1530</v>
      </c>
      <c r="F43" s="32"/>
      <c r="G43" s="32"/>
      <c r="H43" s="121">
        <v>67.1</v>
      </c>
      <c r="I43" s="121">
        <v>84.37</v>
      </c>
      <c r="J43" s="121">
        <v>63.77</v>
      </c>
      <c r="K43" s="33"/>
    </row>
    <row r="44" spans="1:11" s="34" customFormat="1" ht="11.25" customHeight="1">
      <c r="A44" s="36" t="s">
        <v>34</v>
      </c>
      <c r="B44" s="30"/>
      <c r="C44" s="31">
        <v>922</v>
      </c>
      <c r="D44" s="31">
        <v>944</v>
      </c>
      <c r="E44" s="31">
        <v>971</v>
      </c>
      <c r="F44" s="32"/>
      <c r="G44" s="32"/>
      <c r="H44" s="121">
        <v>39.706</v>
      </c>
      <c r="I44" s="121">
        <v>40.831</v>
      </c>
      <c r="J44" s="121">
        <v>37.609</v>
      </c>
      <c r="K44" s="33"/>
    </row>
    <row r="45" spans="1:11" s="34" customFormat="1" ht="11.25" customHeight="1">
      <c r="A45" s="36" t="s">
        <v>35</v>
      </c>
      <c r="B45" s="30"/>
      <c r="C45" s="31">
        <v>4700</v>
      </c>
      <c r="D45" s="31">
        <v>4800</v>
      </c>
      <c r="E45" s="31">
        <v>4119</v>
      </c>
      <c r="F45" s="32"/>
      <c r="G45" s="32"/>
      <c r="H45" s="121">
        <v>196.46</v>
      </c>
      <c r="I45" s="121">
        <v>208.8</v>
      </c>
      <c r="J45" s="121">
        <v>172.998</v>
      </c>
      <c r="K45" s="33"/>
    </row>
    <row r="46" spans="1:11" s="34" customFormat="1" ht="11.25" customHeight="1">
      <c r="A46" s="36" t="s">
        <v>36</v>
      </c>
      <c r="B46" s="30"/>
      <c r="C46" s="31">
        <v>2130</v>
      </c>
      <c r="D46" s="31">
        <v>2286</v>
      </c>
      <c r="E46" s="31">
        <v>2135</v>
      </c>
      <c r="F46" s="32"/>
      <c r="G46" s="32"/>
      <c r="H46" s="121">
        <v>93.35</v>
      </c>
      <c r="I46" s="121">
        <v>119.83</v>
      </c>
      <c r="J46" s="121">
        <v>87.9</v>
      </c>
      <c r="K46" s="33"/>
    </row>
    <row r="47" spans="1:11" s="34" customFormat="1" ht="11.25" customHeight="1">
      <c r="A47" s="36" t="s">
        <v>37</v>
      </c>
      <c r="B47" s="30"/>
      <c r="C47" s="31">
        <v>498</v>
      </c>
      <c r="D47" s="31">
        <v>518</v>
      </c>
      <c r="E47" s="31">
        <v>457</v>
      </c>
      <c r="F47" s="32"/>
      <c r="G47" s="32"/>
      <c r="H47" s="121">
        <v>19.92</v>
      </c>
      <c r="I47" s="121">
        <v>20.72</v>
      </c>
      <c r="J47" s="121">
        <v>17.138</v>
      </c>
      <c r="K47" s="33"/>
    </row>
    <row r="48" spans="1:11" s="34" customFormat="1" ht="11.25" customHeight="1">
      <c r="A48" s="36" t="s">
        <v>38</v>
      </c>
      <c r="B48" s="30"/>
      <c r="C48" s="31">
        <v>5798</v>
      </c>
      <c r="D48" s="31">
        <v>5767</v>
      </c>
      <c r="E48" s="31">
        <v>5093</v>
      </c>
      <c r="F48" s="32"/>
      <c r="G48" s="32"/>
      <c r="H48" s="121">
        <v>272.1</v>
      </c>
      <c r="I48" s="121">
        <v>297.186</v>
      </c>
      <c r="J48" s="121">
        <v>236.371</v>
      </c>
      <c r="K48" s="33"/>
    </row>
    <row r="49" spans="1:11" s="34" customFormat="1" ht="11.25" customHeight="1">
      <c r="A49" s="36" t="s">
        <v>39</v>
      </c>
      <c r="B49" s="30"/>
      <c r="C49" s="31">
        <v>937</v>
      </c>
      <c r="D49" s="31">
        <v>911</v>
      </c>
      <c r="E49" s="31">
        <v>958</v>
      </c>
      <c r="F49" s="32"/>
      <c r="G49" s="32"/>
      <c r="H49" s="121">
        <v>42.049</v>
      </c>
      <c r="I49" s="121">
        <v>42.01</v>
      </c>
      <c r="J49" s="121">
        <v>38.8</v>
      </c>
      <c r="K49" s="33"/>
    </row>
    <row r="50" spans="1:11" s="43" customFormat="1" ht="11.25" customHeight="1">
      <c r="A50" s="44" t="s">
        <v>40</v>
      </c>
      <c r="B50" s="38"/>
      <c r="C50" s="39">
        <v>20290</v>
      </c>
      <c r="D50" s="39">
        <v>20687</v>
      </c>
      <c r="E50" s="39">
        <v>18824</v>
      </c>
      <c r="F50" s="40">
        <f>IF(D50&gt;0,100*E50/D50,0)</f>
        <v>90.99434427418186</v>
      </c>
      <c r="G50" s="41"/>
      <c r="H50" s="122">
        <v>873.847</v>
      </c>
      <c r="I50" s="123">
        <v>973.5040000000001</v>
      </c>
      <c r="J50" s="123">
        <v>807.155</v>
      </c>
      <c r="K50" s="42">
        <f>IF(I50&gt;0,100*J50/I50,0)</f>
        <v>82.91234550654131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82</v>
      </c>
      <c r="D52" s="39">
        <v>82</v>
      </c>
      <c r="E52" s="39">
        <v>89</v>
      </c>
      <c r="F52" s="40">
        <f>IF(D52&gt;0,100*E52/D52,0)</f>
        <v>108.53658536585365</v>
      </c>
      <c r="G52" s="41"/>
      <c r="H52" s="122">
        <v>1.957</v>
      </c>
      <c r="I52" s="123">
        <v>1.957</v>
      </c>
      <c r="J52" s="123">
        <v>2.23</v>
      </c>
      <c r="K52" s="42">
        <f>IF(I52&gt;0,100*J52/I52,0)</f>
        <v>113.94992335206949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1100</v>
      </c>
      <c r="D54" s="31">
        <v>1270</v>
      </c>
      <c r="E54" s="31">
        <v>1085</v>
      </c>
      <c r="F54" s="32"/>
      <c r="G54" s="32"/>
      <c r="H54" s="121">
        <v>33.95</v>
      </c>
      <c r="I54" s="121">
        <v>37.83</v>
      </c>
      <c r="J54" s="121">
        <v>31.708</v>
      </c>
      <c r="K54" s="33"/>
    </row>
    <row r="55" spans="1:11" s="34" customFormat="1" ht="11.25" customHeight="1">
      <c r="A55" s="36" t="s">
        <v>43</v>
      </c>
      <c r="B55" s="30"/>
      <c r="C55" s="31">
        <v>830</v>
      </c>
      <c r="D55" s="31">
        <v>462</v>
      </c>
      <c r="E55" s="31">
        <v>473</v>
      </c>
      <c r="F55" s="32"/>
      <c r="G55" s="32"/>
      <c r="H55" s="121">
        <v>26.5</v>
      </c>
      <c r="I55" s="121">
        <v>13.86</v>
      </c>
      <c r="J55" s="121">
        <v>14.19</v>
      </c>
      <c r="K55" s="33"/>
    </row>
    <row r="56" spans="1:11" s="34" customFormat="1" ht="11.25" customHeight="1">
      <c r="A56" s="36" t="s">
        <v>44</v>
      </c>
      <c r="B56" s="30"/>
      <c r="C56" s="31">
        <v>160</v>
      </c>
      <c r="D56" s="31">
        <v>144</v>
      </c>
      <c r="E56" s="31">
        <v>165</v>
      </c>
      <c r="F56" s="32"/>
      <c r="G56" s="32"/>
      <c r="H56" s="121">
        <v>2.04</v>
      </c>
      <c r="I56" s="121">
        <v>1.77</v>
      </c>
      <c r="J56" s="121">
        <v>2.038</v>
      </c>
      <c r="K56" s="33"/>
    </row>
    <row r="57" spans="1:11" s="34" customFormat="1" ht="11.25" customHeight="1">
      <c r="A57" s="36" t="s">
        <v>45</v>
      </c>
      <c r="B57" s="30"/>
      <c r="C57" s="31">
        <v>12</v>
      </c>
      <c r="D57" s="31">
        <v>150</v>
      </c>
      <c r="E57" s="31">
        <v>177</v>
      </c>
      <c r="F57" s="32"/>
      <c r="G57" s="32"/>
      <c r="H57" s="121">
        <v>0.28800000000000003</v>
      </c>
      <c r="I57" s="121">
        <v>3.3</v>
      </c>
      <c r="J57" s="121">
        <v>3.948</v>
      </c>
      <c r="K57" s="33"/>
    </row>
    <row r="58" spans="1:11" s="34" customFormat="1" ht="11.25" customHeight="1">
      <c r="A58" s="36" t="s">
        <v>46</v>
      </c>
      <c r="B58" s="30"/>
      <c r="C58" s="31">
        <v>556</v>
      </c>
      <c r="D58" s="31">
        <v>482</v>
      </c>
      <c r="E58" s="31">
        <v>323</v>
      </c>
      <c r="F58" s="32"/>
      <c r="G58" s="32"/>
      <c r="H58" s="121">
        <v>21.508000000000003</v>
      </c>
      <c r="I58" s="121">
        <v>12.576</v>
      </c>
      <c r="J58" s="121">
        <v>8.175</v>
      </c>
      <c r="K58" s="33"/>
    </row>
    <row r="59" spans="1:11" s="43" customFormat="1" ht="11.25" customHeight="1">
      <c r="A59" s="37" t="s">
        <v>47</v>
      </c>
      <c r="B59" s="38"/>
      <c r="C59" s="39">
        <v>2658</v>
      </c>
      <c r="D59" s="39">
        <v>2508</v>
      </c>
      <c r="E59" s="39">
        <v>2223</v>
      </c>
      <c r="F59" s="40">
        <f>IF(D59&gt;0,100*E59/D59,0)</f>
        <v>88.63636363636364</v>
      </c>
      <c r="G59" s="41"/>
      <c r="H59" s="122">
        <v>84.286</v>
      </c>
      <c r="I59" s="123">
        <v>69.336</v>
      </c>
      <c r="J59" s="123">
        <v>60.059</v>
      </c>
      <c r="K59" s="42">
        <f>IF(I59&gt;0,100*J59/I59,0)</f>
        <v>86.62022614514827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618</v>
      </c>
      <c r="D61" s="31">
        <v>550</v>
      </c>
      <c r="E61" s="31">
        <v>570</v>
      </c>
      <c r="F61" s="32"/>
      <c r="G61" s="32"/>
      <c r="H61" s="121">
        <v>13.987000000000002</v>
      </c>
      <c r="I61" s="121">
        <v>13.75</v>
      </c>
      <c r="J61" s="121">
        <v>15.31</v>
      </c>
      <c r="K61" s="33"/>
    </row>
    <row r="62" spans="1:11" s="34" customFormat="1" ht="11.25" customHeight="1">
      <c r="A62" s="36" t="s">
        <v>49</v>
      </c>
      <c r="B62" s="30"/>
      <c r="C62" s="31">
        <v>589</v>
      </c>
      <c r="D62" s="31">
        <v>470</v>
      </c>
      <c r="E62" s="31">
        <v>495</v>
      </c>
      <c r="F62" s="32"/>
      <c r="G62" s="32"/>
      <c r="H62" s="121">
        <v>10.559</v>
      </c>
      <c r="I62" s="121">
        <v>6.676</v>
      </c>
      <c r="J62" s="121">
        <v>8.67</v>
      </c>
      <c r="K62" s="33"/>
    </row>
    <row r="63" spans="1:11" s="34" customFormat="1" ht="11.25" customHeight="1">
      <c r="A63" s="36" t="s">
        <v>50</v>
      </c>
      <c r="B63" s="30"/>
      <c r="C63" s="31">
        <v>489</v>
      </c>
      <c r="D63" s="31">
        <v>924</v>
      </c>
      <c r="E63" s="31">
        <v>1041</v>
      </c>
      <c r="F63" s="32"/>
      <c r="G63" s="32"/>
      <c r="H63" s="121">
        <v>15.319999999999999</v>
      </c>
      <c r="I63" s="121">
        <v>34.125</v>
      </c>
      <c r="J63" s="121">
        <v>34.701</v>
      </c>
      <c r="K63" s="33"/>
    </row>
    <row r="64" spans="1:11" s="43" customFormat="1" ht="11.25" customHeight="1">
      <c r="A64" s="37" t="s">
        <v>51</v>
      </c>
      <c r="B64" s="38"/>
      <c r="C64" s="39">
        <v>1696</v>
      </c>
      <c r="D64" s="39">
        <v>1944</v>
      </c>
      <c r="E64" s="39">
        <v>2106</v>
      </c>
      <c r="F64" s="40">
        <f>IF(D64&gt;0,100*E64/D64,0)</f>
        <v>108.33333333333333</v>
      </c>
      <c r="G64" s="41"/>
      <c r="H64" s="122">
        <v>39.866</v>
      </c>
      <c r="I64" s="123">
        <v>54.551</v>
      </c>
      <c r="J64" s="123">
        <v>58.681</v>
      </c>
      <c r="K64" s="42">
        <f>IF(I64&gt;0,100*J64/I64,0)</f>
        <v>107.57089695880917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2834</v>
      </c>
      <c r="D66" s="39">
        <v>5220</v>
      </c>
      <c r="E66" s="39">
        <v>4743</v>
      </c>
      <c r="F66" s="40">
        <f>IF(D66&gt;0,100*E66/D66,0)</f>
        <v>90.86206896551724</v>
      </c>
      <c r="G66" s="41"/>
      <c r="H66" s="122">
        <v>96.268</v>
      </c>
      <c r="I66" s="123">
        <v>175.464</v>
      </c>
      <c r="J66" s="123">
        <v>158.208</v>
      </c>
      <c r="K66" s="42">
        <f>IF(I66&gt;0,100*J66/I66,0)</f>
        <v>90.16550403501573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607</v>
      </c>
      <c r="D68" s="31">
        <v>600</v>
      </c>
      <c r="E68" s="31">
        <v>580</v>
      </c>
      <c r="F68" s="32"/>
      <c r="G68" s="32"/>
      <c r="H68" s="121">
        <v>18.975</v>
      </c>
      <c r="I68" s="121">
        <v>24</v>
      </c>
      <c r="J68" s="121">
        <v>25</v>
      </c>
      <c r="K68" s="33"/>
    </row>
    <row r="69" spans="1:11" s="34" customFormat="1" ht="11.25" customHeight="1">
      <c r="A69" s="36" t="s">
        <v>54</v>
      </c>
      <c r="B69" s="30"/>
      <c r="C69" s="31">
        <v>418</v>
      </c>
      <c r="D69" s="31">
        <v>400</v>
      </c>
      <c r="E69" s="31">
        <v>300</v>
      </c>
      <c r="F69" s="32"/>
      <c r="G69" s="32"/>
      <c r="H69" s="121">
        <v>12.933</v>
      </c>
      <c r="I69" s="121">
        <v>15</v>
      </c>
      <c r="J69" s="121">
        <v>12</v>
      </c>
      <c r="K69" s="33"/>
    </row>
    <row r="70" spans="1:11" s="43" customFormat="1" ht="11.25" customHeight="1">
      <c r="A70" s="37" t="s">
        <v>55</v>
      </c>
      <c r="B70" s="38"/>
      <c r="C70" s="39">
        <v>1025</v>
      </c>
      <c r="D70" s="39">
        <v>1000</v>
      </c>
      <c r="E70" s="39">
        <v>880</v>
      </c>
      <c r="F70" s="40">
        <f>IF(D70&gt;0,100*E70/D70,0)</f>
        <v>88</v>
      </c>
      <c r="G70" s="41"/>
      <c r="H70" s="122">
        <v>31.908</v>
      </c>
      <c r="I70" s="123">
        <v>39</v>
      </c>
      <c r="J70" s="123">
        <v>37</v>
      </c>
      <c r="K70" s="42">
        <f>IF(I70&gt;0,100*J70/I70,0)</f>
        <v>94.87179487179488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486</v>
      </c>
      <c r="D72" s="31">
        <v>509</v>
      </c>
      <c r="E72" s="31">
        <v>541</v>
      </c>
      <c r="F72" s="32"/>
      <c r="G72" s="32"/>
      <c r="H72" s="121">
        <v>10.861</v>
      </c>
      <c r="I72" s="121">
        <v>11.367</v>
      </c>
      <c r="J72" s="121">
        <v>12.662</v>
      </c>
      <c r="K72" s="33"/>
    </row>
    <row r="73" spans="1:11" s="34" customFormat="1" ht="11.25" customHeight="1">
      <c r="A73" s="36" t="s">
        <v>57</v>
      </c>
      <c r="B73" s="30"/>
      <c r="C73" s="31">
        <v>2095</v>
      </c>
      <c r="D73" s="31">
        <v>2015</v>
      </c>
      <c r="E73" s="31">
        <v>1811</v>
      </c>
      <c r="F73" s="32"/>
      <c r="G73" s="32"/>
      <c r="H73" s="121">
        <v>52.85</v>
      </c>
      <c r="I73" s="121">
        <v>44.05</v>
      </c>
      <c r="J73" s="121">
        <v>40.542</v>
      </c>
      <c r="K73" s="33"/>
    </row>
    <row r="74" spans="1:11" s="34" customFormat="1" ht="11.25" customHeight="1">
      <c r="A74" s="36" t="s">
        <v>58</v>
      </c>
      <c r="B74" s="30"/>
      <c r="C74" s="31">
        <v>681</v>
      </c>
      <c r="D74" s="31">
        <v>685</v>
      </c>
      <c r="E74" s="31">
        <v>695</v>
      </c>
      <c r="F74" s="32"/>
      <c r="G74" s="32"/>
      <c r="H74" s="121">
        <v>26.155</v>
      </c>
      <c r="I74" s="121">
        <v>26.375</v>
      </c>
      <c r="J74" s="121">
        <v>26.75</v>
      </c>
      <c r="K74" s="33"/>
    </row>
    <row r="75" spans="1:11" s="34" customFormat="1" ht="11.25" customHeight="1">
      <c r="A75" s="36" t="s">
        <v>59</v>
      </c>
      <c r="B75" s="30"/>
      <c r="C75" s="31">
        <v>1073</v>
      </c>
      <c r="D75" s="31">
        <v>1073</v>
      </c>
      <c r="E75" s="31">
        <v>1076</v>
      </c>
      <c r="F75" s="32"/>
      <c r="G75" s="32"/>
      <c r="H75" s="121">
        <v>27.375</v>
      </c>
      <c r="I75" s="121">
        <v>27.375400000000003</v>
      </c>
      <c r="J75" s="121">
        <v>26.678399000000002</v>
      </c>
      <c r="K75" s="33"/>
    </row>
    <row r="76" spans="1:11" s="34" customFormat="1" ht="11.25" customHeight="1">
      <c r="A76" s="36" t="s">
        <v>60</v>
      </c>
      <c r="B76" s="30"/>
      <c r="C76" s="31">
        <v>488</v>
      </c>
      <c r="D76" s="31">
        <v>466</v>
      </c>
      <c r="E76" s="31">
        <v>560</v>
      </c>
      <c r="F76" s="32"/>
      <c r="G76" s="32"/>
      <c r="H76" s="121">
        <v>8.408</v>
      </c>
      <c r="I76" s="121">
        <v>14.034</v>
      </c>
      <c r="J76" s="121">
        <v>20.075</v>
      </c>
      <c r="K76" s="33"/>
    </row>
    <row r="77" spans="1:11" s="34" customFormat="1" ht="11.25" customHeight="1">
      <c r="A77" s="36" t="s">
        <v>61</v>
      </c>
      <c r="B77" s="30"/>
      <c r="C77" s="31">
        <v>280</v>
      </c>
      <c r="D77" s="31">
        <v>280</v>
      </c>
      <c r="E77" s="31">
        <v>212</v>
      </c>
      <c r="F77" s="32"/>
      <c r="G77" s="32"/>
      <c r="H77" s="121">
        <v>7.893999999999999</v>
      </c>
      <c r="I77" s="121">
        <v>6.11</v>
      </c>
      <c r="J77" s="121">
        <v>4.557</v>
      </c>
      <c r="K77" s="33"/>
    </row>
    <row r="78" spans="1:11" s="34" customFormat="1" ht="11.25" customHeight="1">
      <c r="A78" s="36" t="s">
        <v>62</v>
      </c>
      <c r="B78" s="30"/>
      <c r="C78" s="31">
        <v>1715</v>
      </c>
      <c r="D78" s="31">
        <v>1670</v>
      </c>
      <c r="E78" s="31">
        <v>1236</v>
      </c>
      <c r="F78" s="32"/>
      <c r="G78" s="32"/>
      <c r="H78" s="121">
        <v>45.213</v>
      </c>
      <c r="I78" s="121">
        <v>46.71</v>
      </c>
      <c r="J78" s="121">
        <v>34.323</v>
      </c>
      <c r="K78" s="33"/>
    </row>
    <row r="79" spans="1:11" s="34" customFormat="1" ht="11.25" customHeight="1">
      <c r="A79" s="36" t="s">
        <v>63</v>
      </c>
      <c r="B79" s="30"/>
      <c r="C79" s="31">
        <v>3938</v>
      </c>
      <c r="D79" s="31">
        <v>4370</v>
      </c>
      <c r="E79" s="31">
        <v>3950</v>
      </c>
      <c r="F79" s="32"/>
      <c r="G79" s="32"/>
      <c r="H79" s="121">
        <v>79.63000000000001</v>
      </c>
      <c r="I79" s="121">
        <v>148.006</v>
      </c>
      <c r="J79" s="121">
        <v>130</v>
      </c>
      <c r="K79" s="33"/>
    </row>
    <row r="80" spans="1:11" s="43" customFormat="1" ht="11.25" customHeight="1">
      <c r="A80" s="44" t="s">
        <v>64</v>
      </c>
      <c r="B80" s="38"/>
      <c r="C80" s="39">
        <v>10756</v>
      </c>
      <c r="D80" s="39">
        <v>11068</v>
      </c>
      <c r="E80" s="39">
        <v>10081</v>
      </c>
      <c r="F80" s="40">
        <f>IF(D80&gt;0,100*E80/D80,0)</f>
        <v>91.0823997108782</v>
      </c>
      <c r="G80" s="41"/>
      <c r="H80" s="122">
        <v>258.386</v>
      </c>
      <c r="I80" s="123">
        <v>324.02740000000006</v>
      </c>
      <c r="J80" s="123">
        <v>295.587399</v>
      </c>
      <c r="K80" s="42">
        <f>IF(I80&gt;0,100*J80/I80,0)</f>
        <v>91.22296416907952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1617</v>
      </c>
      <c r="D82" s="31">
        <v>2023</v>
      </c>
      <c r="E82" s="31">
        <v>2181</v>
      </c>
      <c r="F82" s="32"/>
      <c r="G82" s="32"/>
      <c r="H82" s="121">
        <v>35.856</v>
      </c>
      <c r="I82" s="121">
        <v>46.088</v>
      </c>
      <c r="J82" s="121">
        <v>48.592</v>
      </c>
      <c r="K82" s="33"/>
    </row>
    <row r="83" spans="1:11" s="34" customFormat="1" ht="11.25" customHeight="1">
      <c r="A83" s="36" t="s">
        <v>66</v>
      </c>
      <c r="B83" s="30"/>
      <c r="C83" s="31">
        <v>3265</v>
      </c>
      <c r="D83" s="31">
        <v>3260</v>
      </c>
      <c r="E83" s="31">
        <v>3152</v>
      </c>
      <c r="F83" s="32"/>
      <c r="G83" s="32"/>
      <c r="H83" s="121">
        <v>58.55700000000001</v>
      </c>
      <c r="I83" s="121">
        <v>58.3</v>
      </c>
      <c r="J83" s="121">
        <v>57.564</v>
      </c>
      <c r="K83" s="33"/>
    </row>
    <row r="84" spans="1:11" s="43" customFormat="1" ht="11.25" customHeight="1">
      <c r="A84" s="37" t="s">
        <v>67</v>
      </c>
      <c r="B84" s="38"/>
      <c r="C84" s="39">
        <v>4882</v>
      </c>
      <c r="D84" s="39">
        <v>5283</v>
      </c>
      <c r="E84" s="39">
        <v>5333</v>
      </c>
      <c r="F84" s="40">
        <f>IF(D84&gt;0,100*E84/D84,0)</f>
        <v>100.94643195154268</v>
      </c>
      <c r="G84" s="41"/>
      <c r="H84" s="122">
        <v>94.41300000000001</v>
      </c>
      <c r="I84" s="123">
        <v>104.388</v>
      </c>
      <c r="J84" s="123">
        <v>106.156</v>
      </c>
      <c r="K84" s="42">
        <f>IF(I84&gt;0,100*J84/I84,0)</f>
        <v>101.6936812660459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71972</v>
      </c>
      <c r="D87" s="54">
        <v>75773.49600069236</v>
      </c>
      <c r="E87" s="54">
        <v>72313</v>
      </c>
      <c r="F87" s="55">
        <f>IF(D87&gt;0,100*E87/D87,0)</f>
        <v>95.4331049993249</v>
      </c>
      <c r="G87" s="41"/>
      <c r="H87" s="126">
        <v>2170.907</v>
      </c>
      <c r="I87" s="127">
        <v>2467.761330062276</v>
      </c>
      <c r="J87" s="127">
        <v>2232.2243989999997</v>
      </c>
      <c r="K87" s="55">
        <f>IF(I87&gt;0,100*J87/I87,0)</f>
        <v>90.45544120523469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12</v>
      </c>
      <c r="D68" s="31">
        <v>12</v>
      </c>
      <c r="E68" s="31">
        <v>12</v>
      </c>
      <c r="F68" s="32"/>
      <c r="G68" s="32"/>
      <c r="H68" s="121">
        <v>0.7</v>
      </c>
      <c r="I68" s="121">
        <v>0.696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12</v>
      </c>
      <c r="D70" s="39">
        <v>12</v>
      </c>
      <c r="E70" s="39">
        <v>12</v>
      </c>
      <c r="F70" s="40">
        <f>IF(D70&gt;0,100*E70/D70,0)</f>
        <v>100</v>
      </c>
      <c r="G70" s="41"/>
      <c r="H70" s="122">
        <v>0.7</v>
      </c>
      <c r="I70" s="123">
        <v>0.696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2795</v>
      </c>
      <c r="D73" s="31">
        <v>2871</v>
      </c>
      <c r="E73" s="31">
        <v>2900</v>
      </c>
      <c r="F73" s="32"/>
      <c r="G73" s="32"/>
      <c r="H73" s="121">
        <v>210.55</v>
      </c>
      <c r="I73" s="121">
        <v>239.8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30</v>
      </c>
      <c r="D74" s="31">
        <v>62</v>
      </c>
      <c r="E74" s="31">
        <v>65</v>
      </c>
      <c r="F74" s="32"/>
      <c r="G74" s="32"/>
      <c r="H74" s="121">
        <v>1.71</v>
      </c>
      <c r="I74" s="121">
        <v>3.41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</v>
      </c>
      <c r="D75" s="31"/>
      <c r="E75" s="31"/>
      <c r="F75" s="32"/>
      <c r="G75" s="32"/>
      <c r="H75" s="121">
        <v>0.055</v>
      </c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10</v>
      </c>
      <c r="D76" s="31"/>
      <c r="E76" s="31"/>
      <c r="F76" s="32"/>
      <c r="G76" s="32"/>
      <c r="H76" s="121">
        <v>0.5</v>
      </c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2</v>
      </c>
      <c r="D77" s="31"/>
      <c r="E77" s="31"/>
      <c r="F77" s="32"/>
      <c r="G77" s="32"/>
      <c r="H77" s="121">
        <v>0.088</v>
      </c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73</v>
      </c>
      <c r="D78" s="31"/>
      <c r="E78" s="31"/>
      <c r="F78" s="32"/>
      <c r="G78" s="32"/>
      <c r="H78" s="121">
        <v>4.745</v>
      </c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5739</v>
      </c>
      <c r="D79" s="31">
        <v>5800</v>
      </c>
      <c r="E79" s="31">
        <v>5800</v>
      </c>
      <c r="F79" s="32"/>
      <c r="G79" s="32"/>
      <c r="H79" s="121">
        <v>531.154</v>
      </c>
      <c r="I79" s="121">
        <v>439.1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8650</v>
      </c>
      <c r="D80" s="39">
        <v>8733</v>
      </c>
      <c r="E80" s="39">
        <v>8765</v>
      </c>
      <c r="F80" s="40">
        <f>IF(D80&gt;0,100*E80/D80,0)</f>
        <v>100.36642619947327</v>
      </c>
      <c r="G80" s="41"/>
      <c r="H80" s="122">
        <v>748.802</v>
      </c>
      <c r="I80" s="123">
        <v>682.3100000000001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8662</v>
      </c>
      <c r="D87" s="54">
        <v>8745</v>
      </c>
      <c r="E87" s="54">
        <v>8777</v>
      </c>
      <c r="F87" s="55">
        <f>IF(D87&gt;0,100*E87/D87,0)</f>
        <v>100.36592338479132</v>
      </c>
      <c r="G87" s="41"/>
      <c r="H87" s="126">
        <v>749.5020000000001</v>
      </c>
      <c r="I87" s="127">
        <v>683.0060000000001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tabSelected="1" view="pageLayout" zoomScaleNormal="86" workbookViewId="0" topLeftCell="A52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70</v>
      </c>
      <c r="D66" s="39">
        <v>68</v>
      </c>
      <c r="E66" s="39">
        <v>57</v>
      </c>
      <c r="F66" s="40">
        <f>IF(D66&gt;0,100*E66/D66,0)</f>
        <v>83.82352941176471</v>
      </c>
      <c r="G66" s="41"/>
      <c r="H66" s="122">
        <v>0.182</v>
      </c>
      <c r="I66" s="123">
        <v>0.156</v>
      </c>
      <c r="J66" s="123">
        <v>0.13</v>
      </c>
      <c r="K66" s="42">
        <f>IF(I66&gt;0,100*J66/I66,0)</f>
        <v>83.33333333333333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13650</v>
      </c>
      <c r="D73" s="31">
        <v>15036</v>
      </c>
      <c r="E73" s="31">
        <v>13278</v>
      </c>
      <c r="F73" s="32"/>
      <c r="G73" s="32"/>
      <c r="H73" s="121">
        <v>32.725</v>
      </c>
      <c r="I73" s="121">
        <v>40.14525</v>
      </c>
      <c r="J73" s="121">
        <v>39.05</v>
      </c>
      <c r="K73" s="33"/>
    </row>
    <row r="74" spans="1:11" s="34" customFormat="1" ht="11.25" customHeight="1">
      <c r="A74" s="36" t="s">
        <v>58</v>
      </c>
      <c r="B74" s="30"/>
      <c r="C74" s="31">
        <v>5565</v>
      </c>
      <c r="D74" s="31">
        <v>6500</v>
      </c>
      <c r="E74" s="31">
        <v>5406</v>
      </c>
      <c r="F74" s="32"/>
      <c r="G74" s="32"/>
      <c r="H74" s="121">
        <v>8.701</v>
      </c>
      <c r="I74" s="121">
        <v>17.55</v>
      </c>
      <c r="J74" s="121">
        <v>14.596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660</v>
      </c>
      <c r="D76" s="31">
        <v>435</v>
      </c>
      <c r="E76" s="31">
        <v>400</v>
      </c>
      <c r="F76" s="32"/>
      <c r="G76" s="32"/>
      <c r="H76" s="121">
        <v>0.937</v>
      </c>
      <c r="I76" s="121">
        <v>1.128</v>
      </c>
      <c r="J76" s="121">
        <v>0.833</v>
      </c>
      <c r="K76" s="33"/>
    </row>
    <row r="77" spans="1:11" s="34" customFormat="1" ht="11.25" customHeight="1">
      <c r="A77" s="36" t="s">
        <v>61</v>
      </c>
      <c r="B77" s="30"/>
      <c r="C77" s="31">
        <v>4760</v>
      </c>
      <c r="D77" s="31">
        <v>5273</v>
      </c>
      <c r="E77" s="31">
        <v>4823</v>
      </c>
      <c r="F77" s="32"/>
      <c r="G77" s="32"/>
      <c r="H77" s="121">
        <v>4</v>
      </c>
      <c r="I77" s="121">
        <v>16.3</v>
      </c>
      <c r="J77" s="121">
        <v>11.8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39165</v>
      </c>
      <c r="D79" s="31">
        <v>47165</v>
      </c>
      <c r="E79" s="31">
        <v>39420</v>
      </c>
      <c r="F79" s="32"/>
      <c r="G79" s="32"/>
      <c r="H79" s="121">
        <v>99.059</v>
      </c>
      <c r="I79" s="121">
        <v>150.877</v>
      </c>
      <c r="J79" s="121">
        <v>110</v>
      </c>
      <c r="K79" s="33"/>
    </row>
    <row r="80" spans="1:11" s="43" customFormat="1" ht="11.25" customHeight="1">
      <c r="A80" s="44" t="s">
        <v>64</v>
      </c>
      <c r="B80" s="38"/>
      <c r="C80" s="39">
        <v>63800</v>
      </c>
      <c r="D80" s="39">
        <v>74409</v>
      </c>
      <c r="E80" s="39">
        <v>63327</v>
      </c>
      <c r="F80" s="40">
        <f>IF(D80&gt;0,100*E80/D80,0)</f>
        <v>85.10664032576705</v>
      </c>
      <c r="G80" s="41"/>
      <c r="H80" s="122">
        <v>145.422</v>
      </c>
      <c r="I80" s="123">
        <v>226.00025</v>
      </c>
      <c r="J80" s="123">
        <v>176.279</v>
      </c>
      <c r="K80" s="42">
        <f>IF(I80&gt;0,100*J80/I80,0)</f>
        <v>77.99947123952298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63870</v>
      </c>
      <c r="D87" s="54">
        <v>74477</v>
      </c>
      <c r="E87" s="54">
        <v>63384</v>
      </c>
      <c r="F87" s="55">
        <f>IF(D87&gt;0,100*E87/D87,0)</f>
        <v>85.10546880244908</v>
      </c>
      <c r="G87" s="41"/>
      <c r="H87" s="126">
        <v>145.60399999999998</v>
      </c>
      <c r="I87" s="127">
        <v>226.15625</v>
      </c>
      <c r="J87" s="127">
        <v>176.409</v>
      </c>
      <c r="K87" s="55">
        <f>IF(I87&gt;0,100*J87/I87,0)</f>
        <v>78.00315047671687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6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36</v>
      </c>
      <c r="D17" s="39">
        <v>5</v>
      </c>
      <c r="E17" s="39">
        <v>34</v>
      </c>
      <c r="F17" s="40">
        <f>IF(D17&gt;0,100*E17/D17,0)</f>
        <v>680</v>
      </c>
      <c r="G17" s="41"/>
      <c r="H17" s="122">
        <v>0.047</v>
      </c>
      <c r="I17" s="123">
        <v>0.007</v>
      </c>
      <c r="J17" s="123">
        <v>0.047</v>
      </c>
      <c r="K17" s="42">
        <f>IF(I17&gt;0,100*J17/I17,0)</f>
        <v>671.4285714285714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1932</v>
      </c>
      <c r="D19" s="31">
        <v>1129</v>
      </c>
      <c r="E19" s="31">
        <v>1868</v>
      </c>
      <c r="F19" s="32"/>
      <c r="G19" s="32"/>
      <c r="H19" s="121">
        <v>3.864</v>
      </c>
      <c r="I19" s="121">
        <v>3.161</v>
      </c>
      <c r="J19" s="121">
        <v>4.11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1932</v>
      </c>
      <c r="D22" s="39">
        <v>1129</v>
      </c>
      <c r="E22" s="39">
        <v>1868</v>
      </c>
      <c r="F22" s="40">
        <f>IF(D22&gt;0,100*E22/D22,0)</f>
        <v>165.4561558901683</v>
      </c>
      <c r="G22" s="41"/>
      <c r="H22" s="122">
        <v>3.864</v>
      </c>
      <c r="I22" s="123">
        <v>3.161</v>
      </c>
      <c r="J22" s="123">
        <v>4.11</v>
      </c>
      <c r="K22" s="42">
        <f>IF(I22&gt;0,100*J22/I22,0)</f>
        <v>130.02214489085733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5082</v>
      </c>
      <c r="D24" s="39">
        <v>4106</v>
      </c>
      <c r="E24" s="39">
        <v>3961</v>
      </c>
      <c r="F24" s="40">
        <f>IF(D24&gt;0,100*E24/D24,0)</f>
        <v>96.46858256210423</v>
      </c>
      <c r="G24" s="41"/>
      <c r="H24" s="122">
        <v>9.502</v>
      </c>
      <c r="I24" s="123">
        <v>9.297</v>
      </c>
      <c r="J24" s="123">
        <v>8.96</v>
      </c>
      <c r="K24" s="42">
        <f>IF(I24&gt;0,100*J24/I24,0)</f>
        <v>96.37517478756588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1090</v>
      </c>
      <c r="D26" s="39">
        <v>800</v>
      </c>
      <c r="E26" s="39">
        <v>700</v>
      </c>
      <c r="F26" s="40">
        <f>IF(D26&gt;0,100*E26/D26,0)</f>
        <v>87.5</v>
      </c>
      <c r="G26" s="41"/>
      <c r="H26" s="122">
        <v>2.689</v>
      </c>
      <c r="I26" s="123">
        <v>1.75</v>
      </c>
      <c r="J26" s="123">
        <v>1.4</v>
      </c>
      <c r="K26" s="42">
        <f>IF(I26&gt;0,100*J26/I26,0)</f>
        <v>80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2702</v>
      </c>
      <c r="D28" s="31">
        <v>2623</v>
      </c>
      <c r="E28" s="31">
        <v>714</v>
      </c>
      <c r="F28" s="32"/>
      <c r="G28" s="32"/>
      <c r="H28" s="121">
        <v>6.613</v>
      </c>
      <c r="I28" s="121">
        <v>5.7</v>
      </c>
      <c r="J28" s="121">
        <v>1.376</v>
      </c>
      <c r="K28" s="33"/>
    </row>
    <row r="29" spans="1:11" s="34" customFormat="1" ht="11.25" customHeight="1">
      <c r="A29" s="36" t="s">
        <v>22</v>
      </c>
      <c r="B29" s="30"/>
      <c r="C29" s="31">
        <v>4767</v>
      </c>
      <c r="D29" s="31">
        <v>5040</v>
      </c>
      <c r="E29" s="31">
        <v>3481</v>
      </c>
      <c r="F29" s="32"/>
      <c r="G29" s="32"/>
      <c r="H29" s="121">
        <v>5.671</v>
      </c>
      <c r="I29" s="121">
        <v>3.047</v>
      </c>
      <c r="J29" s="121">
        <v>3.182</v>
      </c>
      <c r="K29" s="33"/>
    </row>
    <row r="30" spans="1:11" s="34" customFormat="1" ht="11.25" customHeight="1">
      <c r="A30" s="36" t="s">
        <v>23</v>
      </c>
      <c r="B30" s="30"/>
      <c r="C30" s="31">
        <v>6952</v>
      </c>
      <c r="D30" s="31">
        <v>6246</v>
      </c>
      <c r="E30" s="31">
        <v>6384</v>
      </c>
      <c r="F30" s="32"/>
      <c r="G30" s="32"/>
      <c r="H30" s="121">
        <v>7.242</v>
      </c>
      <c r="I30" s="121">
        <v>5.499</v>
      </c>
      <c r="J30" s="121">
        <v>5.662</v>
      </c>
      <c r="K30" s="33"/>
    </row>
    <row r="31" spans="1:11" s="43" customFormat="1" ht="11.25" customHeight="1">
      <c r="A31" s="44" t="s">
        <v>24</v>
      </c>
      <c r="B31" s="38"/>
      <c r="C31" s="39">
        <v>14421</v>
      </c>
      <c r="D31" s="39">
        <v>13909</v>
      </c>
      <c r="E31" s="39">
        <v>10579</v>
      </c>
      <c r="F31" s="40">
        <f>IF(D31&gt;0,100*E31/D31,0)</f>
        <v>76.05866705011144</v>
      </c>
      <c r="G31" s="41"/>
      <c r="H31" s="122">
        <v>19.526</v>
      </c>
      <c r="I31" s="123">
        <v>14.245999999999999</v>
      </c>
      <c r="J31" s="123">
        <v>10.219999999999999</v>
      </c>
      <c r="K31" s="42">
        <f>IF(I31&gt;0,100*J31/I31,0)</f>
        <v>71.73943563105433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315</v>
      </c>
      <c r="D33" s="31">
        <v>276</v>
      </c>
      <c r="E33" s="31">
        <v>325</v>
      </c>
      <c r="F33" s="32"/>
      <c r="G33" s="32"/>
      <c r="H33" s="121">
        <v>0.626</v>
      </c>
      <c r="I33" s="121">
        <v>0.41</v>
      </c>
      <c r="J33" s="121">
        <v>0.65</v>
      </c>
      <c r="K33" s="33"/>
    </row>
    <row r="34" spans="1:11" s="34" customFormat="1" ht="11.25" customHeight="1">
      <c r="A34" s="36" t="s">
        <v>26</v>
      </c>
      <c r="B34" s="30"/>
      <c r="C34" s="31">
        <v>2093</v>
      </c>
      <c r="D34" s="31">
        <v>1864</v>
      </c>
      <c r="E34" s="31">
        <v>1621</v>
      </c>
      <c r="F34" s="32"/>
      <c r="G34" s="32"/>
      <c r="H34" s="121">
        <v>4.76</v>
      </c>
      <c r="I34" s="121">
        <v>4.15</v>
      </c>
      <c r="J34" s="121">
        <v>3.75</v>
      </c>
      <c r="K34" s="33"/>
    </row>
    <row r="35" spans="1:11" s="34" customFormat="1" ht="11.25" customHeight="1">
      <c r="A35" s="36" t="s">
        <v>27</v>
      </c>
      <c r="B35" s="30"/>
      <c r="C35" s="31">
        <v>77</v>
      </c>
      <c r="D35" s="31">
        <v>70</v>
      </c>
      <c r="E35" s="31">
        <v>410</v>
      </c>
      <c r="F35" s="32"/>
      <c r="G35" s="32"/>
      <c r="H35" s="121">
        <v>0.15</v>
      </c>
      <c r="I35" s="121">
        <v>0.14</v>
      </c>
      <c r="J35" s="121">
        <v>0.82</v>
      </c>
      <c r="K35" s="33"/>
    </row>
    <row r="36" spans="1:11" s="34" customFormat="1" ht="11.25" customHeight="1">
      <c r="A36" s="36" t="s">
        <v>28</v>
      </c>
      <c r="B36" s="30"/>
      <c r="C36" s="31">
        <v>3</v>
      </c>
      <c r="D36" s="31"/>
      <c r="E36" s="31">
        <v>11</v>
      </c>
      <c r="F36" s="32"/>
      <c r="G36" s="32"/>
      <c r="H36" s="121">
        <v>0.003</v>
      </c>
      <c r="I36" s="121"/>
      <c r="J36" s="121">
        <v>0.022</v>
      </c>
      <c r="K36" s="33"/>
    </row>
    <row r="37" spans="1:11" s="43" customFormat="1" ht="11.25" customHeight="1">
      <c r="A37" s="37" t="s">
        <v>29</v>
      </c>
      <c r="B37" s="38"/>
      <c r="C37" s="39">
        <v>2488</v>
      </c>
      <c r="D37" s="39">
        <v>2210</v>
      </c>
      <c r="E37" s="39">
        <v>2367</v>
      </c>
      <c r="F37" s="40">
        <f>IF(D37&gt;0,100*E37/D37,0)</f>
        <v>107.10407239819004</v>
      </c>
      <c r="G37" s="41"/>
      <c r="H37" s="122">
        <v>5.539000000000001</v>
      </c>
      <c r="I37" s="123">
        <v>4.7</v>
      </c>
      <c r="J37" s="123">
        <v>5.242000000000001</v>
      </c>
      <c r="K37" s="42">
        <f>IF(I37&gt;0,100*J37/I37,0)</f>
        <v>111.53191489361703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6</v>
      </c>
      <c r="D39" s="39">
        <v>6</v>
      </c>
      <c r="E39" s="39">
        <v>4</v>
      </c>
      <c r="F39" s="40">
        <f>IF(D39&gt;0,100*E39/D39,0)</f>
        <v>66.66666666666667</v>
      </c>
      <c r="G39" s="41"/>
      <c r="H39" s="122">
        <v>0.009</v>
      </c>
      <c r="I39" s="123">
        <v>0.002</v>
      </c>
      <c r="J39" s="123">
        <v>0.006</v>
      </c>
      <c r="K39" s="42">
        <f>IF(I39&gt;0,100*J39/I39,0)</f>
        <v>300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6599</v>
      </c>
      <c r="D41" s="31">
        <v>4129</v>
      </c>
      <c r="E41" s="31">
        <v>4942</v>
      </c>
      <c r="F41" s="32"/>
      <c r="G41" s="32"/>
      <c r="H41" s="121">
        <v>6.307</v>
      </c>
      <c r="I41" s="121">
        <v>3.585</v>
      </c>
      <c r="J41" s="121">
        <v>4.6</v>
      </c>
      <c r="K41" s="33"/>
    </row>
    <row r="42" spans="1:11" s="34" customFormat="1" ht="11.25" customHeight="1">
      <c r="A42" s="36" t="s">
        <v>32</v>
      </c>
      <c r="B42" s="30"/>
      <c r="C42" s="31">
        <v>69433</v>
      </c>
      <c r="D42" s="31">
        <v>56715</v>
      </c>
      <c r="E42" s="31">
        <v>58113</v>
      </c>
      <c r="F42" s="32"/>
      <c r="G42" s="32"/>
      <c r="H42" s="121">
        <v>84.246</v>
      </c>
      <c r="I42" s="121">
        <v>68.981</v>
      </c>
      <c r="J42" s="121">
        <v>64.699</v>
      </c>
      <c r="K42" s="33"/>
    </row>
    <row r="43" spans="1:11" s="34" customFormat="1" ht="11.25" customHeight="1">
      <c r="A43" s="36" t="s">
        <v>33</v>
      </c>
      <c r="B43" s="30"/>
      <c r="C43" s="31">
        <v>7040</v>
      </c>
      <c r="D43" s="31">
        <v>6328</v>
      </c>
      <c r="E43" s="31">
        <v>8361</v>
      </c>
      <c r="F43" s="32"/>
      <c r="G43" s="32"/>
      <c r="H43" s="121">
        <v>11.376</v>
      </c>
      <c r="I43" s="121">
        <v>8.137</v>
      </c>
      <c r="J43" s="121">
        <v>12.136</v>
      </c>
      <c r="K43" s="33"/>
    </row>
    <row r="44" spans="1:11" s="34" customFormat="1" ht="11.25" customHeight="1">
      <c r="A44" s="36" t="s">
        <v>34</v>
      </c>
      <c r="B44" s="30"/>
      <c r="C44" s="31">
        <v>43820</v>
      </c>
      <c r="D44" s="31">
        <v>41358</v>
      </c>
      <c r="E44" s="31">
        <v>37141</v>
      </c>
      <c r="F44" s="32"/>
      <c r="G44" s="32"/>
      <c r="H44" s="121">
        <v>66.501</v>
      </c>
      <c r="I44" s="121">
        <v>49.304</v>
      </c>
      <c r="J44" s="121">
        <v>44.697</v>
      </c>
      <c r="K44" s="33"/>
    </row>
    <row r="45" spans="1:11" s="34" customFormat="1" ht="11.25" customHeight="1">
      <c r="A45" s="36" t="s">
        <v>35</v>
      </c>
      <c r="B45" s="30"/>
      <c r="C45" s="31">
        <v>18767</v>
      </c>
      <c r="D45" s="31">
        <v>12910</v>
      </c>
      <c r="E45" s="31">
        <v>13811</v>
      </c>
      <c r="F45" s="32"/>
      <c r="G45" s="32"/>
      <c r="H45" s="121">
        <v>16.796</v>
      </c>
      <c r="I45" s="121">
        <v>13.021</v>
      </c>
      <c r="J45" s="121">
        <v>12.713</v>
      </c>
      <c r="K45" s="33"/>
    </row>
    <row r="46" spans="1:11" s="34" customFormat="1" ht="11.25" customHeight="1">
      <c r="A46" s="36" t="s">
        <v>36</v>
      </c>
      <c r="B46" s="30"/>
      <c r="C46" s="31">
        <v>27747</v>
      </c>
      <c r="D46" s="31">
        <v>26167</v>
      </c>
      <c r="E46" s="31">
        <v>27318</v>
      </c>
      <c r="F46" s="32"/>
      <c r="G46" s="32"/>
      <c r="H46" s="121">
        <v>22.625</v>
      </c>
      <c r="I46" s="121">
        <v>29.042</v>
      </c>
      <c r="J46" s="121">
        <v>22.587</v>
      </c>
      <c r="K46" s="33"/>
    </row>
    <row r="47" spans="1:11" s="34" customFormat="1" ht="11.25" customHeight="1">
      <c r="A47" s="36" t="s">
        <v>37</v>
      </c>
      <c r="B47" s="30"/>
      <c r="C47" s="31">
        <v>36410</v>
      </c>
      <c r="D47" s="31">
        <v>38429</v>
      </c>
      <c r="E47" s="31">
        <v>38034</v>
      </c>
      <c r="F47" s="32"/>
      <c r="G47" s="32"/>
      <c r="H47" s="121">
        <v>46.17</v>
      </c>
      <c r="I47" s="121">
        <v>52.103</v>
      </c>
      <c r="J47" s="121">
        <v>52.334</v>
      </c>
      <c r="K47" s="33"/>
    </row>
    <row r="48" spans="1:11" s="34" customFormat="1" ht="11.25" customHeight="1">
      <c r="A48" s="36" t="s">
        <v>38</v>
      </c>
      <c r="B48" s="30"/>
      <c r="C48" s="31">
        <v>57750</v>
      </c>
      <c r="D48" s="31">
        <v>48734</v>
      </c>
      <c r="E48" s="31">
        <v>45953</v>
      </c>
      <c r="F48" s="32"/>
      <c r="G48" s="32"/>
      <c r="H48" s="121">
        <v>84.463</v>
      </c>
      <c r="I48" s="121">
        <v>46.395</v>
      </c>
      <c r="J48" s="121">
        <v>43.302</v>
      </c>
      <c r="K48" s="33"/>
    </row>
    <row r="49" spans="1:11" s="34" customFormat="1" ht="11.25" customHeight="1">
      <c r="A49" s="36" t="s">
        <v>39</v>
      </c>
      <c r="B49" s="30"/>
      <c r="C49" s="31">
        <v>24835</v>
      </c>
      <c r="D49" s="31">
        <v>21545</v>
      </c>
      <c r="E49" s="31">
        <v>21555</v>
      </c>
      <c r="F49" s="32"/>
      <c r="G49" s="32"/>
      <c r="H49" s="121">
        <v>29.292</v>
      </c>
      <c r="I49" s="121">
        <v>24.544</v>
      </c>
      <c r="J49" s="121">
        <v>22.905</v>
      </c>
      <c r="K49" s="33"/>
    </row>
    <row r="50" spans="1:11" s="43" customFormat="1" ht="11.25" customHeight="1">
      <c r="A50" s="44" t="s">
        <v>40</v>
      </c>
      <c r="B50" s="38"/>
      <c r="C50" s="39">
        <v>292401</v>
      </c>
      <c r="D50" s="39">
        <v>256315</v>
      </c>
      <c r="E50" s="39">
        <v>255228</v>
      </c>
      <c r="F50" s="40">
        <f>IF(D50&gt;0,100*E50/D50,0)</f>
        <v>99.57591245147572</v>
      </c>
      <c r="G50" s="41"/>
      <c r="H50" s="122">
        <v>367.77600000000007</v>
      </c>
      <c r="I50" s="123">
        <v>295.112</v>
      </c>
      <c r="J50" s="123">
        <v>279.97299999999996</v>
      </c>
      <c r="K50" s="42">
        <f>IF(I50&gt;0,100*J50/I50,0)</f>
        <v>94.87008322264087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1472</v>
      </c>
      <c r="D52" s="39">
        <v>1472</v>
      </c>
      <c r="E52" s="39">
        <v>722</v>
      </c>
      <c r="F52" s="40">
        <f>IF(D52&gt;0,100*E52/D52,0)</f>
        <v>49.04891304347826</v>
      </c>
      <c r="G52" s="41"/>
      <c r="H52" s="122">
        <v>1.552</v>
      </c>
      <c r="I52" s="123">
        <v>1.552</v>
      </c>
      <c r="J52" s="123">
        <v>0.835</v>
      </c>
      <c r="K52" s="42">
        <f>IF(I52&gt;0,100*J52/I52,0)</f>
        <v>53.801546391752574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6551</v>
      </c>
      <c r="D54" s="31">
        <v>5275</v>
      </c>
      <c r="E54" s="31">
        <v>3739</v>
      </c>
      <c r="F54" s="32"/>
      <c r="G54" s="32"/>
      <c r="H54" s="121">
        <v>8.428</v>
      </c>
      <c r="I54" s="121">
        <v>6.818</v>
      </c>
      <c r="J54" s="121">
        <v>4.779</v>
      </c>
      <c r="K54" s="33"/>
    </row>
    <row r="55" spans="1:11" s="34" customFormat="1" ht="11.25" customHeight="1">
      <c r="A55" s="36" t="s">
        <v>43</v>
      </c>
      <c r="B55" s="30"/>
      <c r="C55" s="31">
        <v>2545</v>
      </c>
      <c r="D55" s="31">
        <v>1842</v>
      </c>
      <c r="E55" s="31">
        <v>1034</v>
      </c>
      <c r="F55" s="32"/>
      <c r="G55" s="32"/>
      <c r="H55" s="121">
        <v>1.78</v>
      </c>
      <c r="I55" s="121">
        <v>1.475</v>
      </c>
      <c r="J55" s="121">
        <v>0.775</v>
      </c>
      <c r="K55" s="33"/>
    </row>
    <row r="56" spans="1:11" s="34" customFormat="1" ht="11.25" customHeight="1">
      <c r="A56" s="36" t="s">
        <v>44</v>
      </c>
      <c r="B56" s="30"/>
      <c r="C56" s="31">
        <v>156704</v>
      </c>
      <c r="D56" s="31">
        <v>147500</v>
      </c>
      <c r="E56" s="31">
        <v>140000</v>
      </c>
      <c r="F56" s="32"/>
      <c r="G56" s="32"/>
      <c r="H56" s="121">
        <v>142.111</v>
      </c>
      <c r="I56" s="121">
        <v>147.5</v>
      </c>
      <c r="J56" s="121">
        <v>56</v>
      </c>
      <c r="K56" s="33"/>
    </row>
    <row r="57" spans="1:11" s="34" customFormat="1" ht="11.25" customHeight="1">
      <c r="A57" s="36" t="s">
        <v>45</v>
      </c>
      <c r="B57" s="30"/>
      <c r="C57" s="31">
        <v>32793</v>
      </c>
      <c r="D57" s="31">
        <v>30518</v>
      </c>
      <c r="E57" s="31">
        <v>31130</v>
      </c>
      <c r="F57" s="32"/>
      <c r="G57" s="32"/>
      <c r="H57" s="121">
        <v>31.173</v>
      </c>
      <c r="I57" s="121">
        <v>25.9403</v>
      </c>
      <c r="J57" s="121">
        <v>26.58185</v>
      </c>
      <c r="K57" s="33"/>
    </row>
    <row r="58" spans="1:11" s="34" customFormat="1" ht="11.25" customHeight="1">
      <c r="A58" s="36" t="s">
        <v>46</v>
      </c>
      <c r="B58" s="30"/>
      <c r="C58" s="31">
        <v>4444</v>
      </c>
      <c r="D58" s="31">
        <v>7286</v>
      </c>
      <c r="E58" s="31">
        <v>6775</v>
      </c>
      <c r="F58" s="32"/>
      <c r="G58" s="32"/>
      <c r="H58" s="121">
        <v>4.38</v>
      </c>
      <c r="I58" s="121">
        <v>5.015</v>
      </c>
      <c r="J58" s="121">
        <v>1.743</v>
      </c>
      <c r="K58" s="33"/>
    </row>
    <row r="59" spans="1:11" s="43" customFormat="1" ht="11.25" customHeight="1">
      <c r="A59" s="37" t="s">
        <v>47</v>
      </c>
      <c r="B59" s="38"/>
      <c r="C59" s="39">
        <v>203037</v>
      </c>
      <c r="D59" s="39">
        <v>192421</v>
      </c>
      <c r="E59" s="39">
        <v>182678</v>
      </c>
      <c r="F59" s="40">
        <f>IF(D59&gt;0,100*E59/D59,0)</f>
        <v>94.93662334152717</v>
      </c>
      <c r="G59" s="41"/>
      <c r="H59" s="122">
        <v>187.87199999999999</v>
      </c>
      <c r="I59" s="123">
        <v>186.7483</v>
      </c>
      <c r="J59" s="123">
        <v>89.87885</v>
      </c>
      <c r="K59" s="42">
        <f>IF(I59&gt;0,100*J59/I59,0)</f>
        <v>48.128336375752816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648</v>
      </c>
      <c r="D61" s="31">
        <v>300</v>
      </c>
      <c r="E61" s="31">
        <v>300</v>
      </c>
      <c r="F61" s="32"/>
      <c r="G61" s="32"/>
      <c r="H61" s="121">
        <v>0.802</v>
      </c>
      <c r="I61" s="121">
        <v>0.25</v>
      </c>
      <c r="J61" s="121">
        <v>0.25</v>
      </c>
      <c r="K61" s="33"/>
    </row>
    <row r="62" spans="1:11" s="34" customFormat="1" ht="11.25" customHeight="1">
      <c r="A62" s="36" t="s">
        <v>49</v>
      </c>
      <c r="B62" s="30"/>
      <c r="C62" s="31">
        <v>6</v>
      </c>
      <c r="D62" s="31"/>
      <c r="E62" s="31"/>
      <c r="F62" s="32"/>
      <c r="G62" s="32"/>
      <c r="H62" s="121">
        <v>0.003</v>
      </c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567</v>
      </c>
      <c r="D63" s="31">
        <v>289</v>
      </c>
      <c r="E63" s="31">
        <v>465</v>
      </c>
      <c r="F63" s="32"/>
      <c r="G63" s="32"/>
      <c r="H63" s="121">
        <v>0.75</v>
      </c>
      <c r="I63" s="121">
        <v>0.116</v>
      </c>
      <c r="J63" s="121">
        <v>0.5</v>
      </c>
      <c r="K63" s="33"/>
    </row>
    <row r="64" spans="1:11" s="43" customFormat="1" ht="11.25" customHeight="1">
      <c r="A64" s="37" t="s">
        <v>51</v>
      </c>
      <c r="B64" s="38"/>
      <c r="C64" s="39">
        <v>1221</v>
      </c>
      <c r="D64" s="39">
        <v>589</v>
      </c>
      <c r="E64" s="39">
        <v>765</v>
      </c>
      <c r="F64" s="40">
        <f>IF(D64&gt;0,100*E64/D64,0)</f>
        <v>129.8811544991511</v>
      </c>
      <c r="G64" s="41"/>
      <c r="H64" s="122">
        <v>1.5550000000000002</v>
      </c>
      <c r="I64" s="123">
        <v>0.366</v>
      </c>
      <c r="J64" s="123">
        <v>0.75</v>
      </c>
      <c r="K64" s="42">
        <f>IF(I64&gt;0,100*J64/I64,0)</f>
        <v>204.91803278688525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107</v>
      </c>
      <c r="D66" s="39">
        <v>95</v>
      </c>
      <c r="E66" s="39">
        <v>85</v>
      </c>
      <c r="F66" s="40">
        <f>IF(D66&gt;0,100*E66/D66,0)</f>
        <v>89.47368421052632</v>
      </c>
      <c r="G66" s="41"/>
      <c r="H66" s="122">
        <v>0.151</v>
      </c>
      <c r="I66" s="123">
        <v>0.13</v>
      </c>
      <c r="J66" s="123">
        <v>0.085</v>
      </c>
      <c r="K66" s="42">
        <f>IF(I66&gt;0,100*J66/I66,0)</f>
        <v>65.38461538461539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20425</v>
      </c>
      <c r="D68" s="31">
        <v>19300</v>
      </c>
      <c r="E68" s="31">
        <v>19950</v>
      </c>
      <c r="F68" s="32"/>
      <c r="G68" s="32"/>
      <c r="H68" s="121">
        <v>30.025</v>
      </c>
      <c r="I68" s="121">
        <v>27.3</v>
      </c>
      <c r="J68" s="121">
        <v>19</v>
      </c>
      <c r="K68" s="33"/>
    </row>
    <row r="69" spans="1:11" s="34" customFormat="1" ht="11.25" customHeight="1">
      <c r="A69" s="36" t="s">
        <v>54</v>
      </c>
      <c r="B69" s="30"/>
      <c r="C69" s="31">
        <v>716</v>
      </c>
      <c r="D69" s="31">
        <v>600</v>
      </c>
      <c r="E69" s="31">
        <v>900</v>
      </c>
      <c r="F69" s="32"/>
      <c r="G69" s="32"/>
      <c r="H69" s="121">
        <v>1.872</v>
      </c>
      <c r="I69" s="121">
        <v>2</v>
      </c>
      <c r="J69" s="121">
        <v>2</v>
      </c>
      <c r="K69" s="33"/>
    </row>
    <row r="70" spans="1:11" s="43" customFormat="1" ht="11.25" customHeight="1">
      <c r="A70" s="37" t="s">
        <v>55</v>
      </c>
      <c r="B70" s="38"/>
      <c r="C70" s="39">
        <v>21141</v>
      </c>
      <c r="D70" s="39">
        <v>19900</v>
      </c>
      <c r="E70" s="39">
        <v>20850</v>
      </c>
      <c r="F70" s="40">
        <f>IF(D70&gt;0,100*E70/D70,0)</f>
        <v>104.77386934673366</v>
      </c>
      <c r="G70" s="41"/>
      <c r="H70" s="122">
        <v>31.897</v>
      </c>
      <c r="I70" s="123">
        <v>29.3</v>
      </c>
      <c r="J70" s="123">
        <v>21</v>
      </c>
      <c r="K70" s="42">
        <f>IF(I70&gt;0,100*J70/I70,0)</f>
        <v>71.67235494880546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90</v>
      </c>
      <c r="D72" s="31">
        <v>15</v>
      </c>
      <c r="E72" s="31"/>
      <c r="F72" s="32"/>
      <c r="G72" s="32"/>
      <c r="H72" s="121">
        <v>0.069</v>
      </c>
      <c r="I72" s="121">
        <v>0.005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65816</v>
      </c>
      <c r="D73" s="31">
        <v>63802</v>
      </c>
      <c r="E73" s="31">
        <v>60856</v>
      </c>
      <c r="F73" s="32"/>
      <c r="G73" s="32"/>
      <c r="H73" s="121">
        <v>78.121</v>
      </c>
      <c r="I73" s="121">
        <v>97.45</v>
      </c>
      <c r="J73" s="121">
        <v>81.05</v>
      </c>
      <c r="K73" s="33"/>
    </row>
    <row r="74" spans="1:11" s="34" customFormat="1" ht="11.25" customHeight="1">
      <c r="A74" s="36" t="s">
        <v>58</v>
      </c>
      <c r="B74" s="30"/>
      <c r="C74" s="31">
        <v>59340</v>
      </c>
      <c r="D74" s="31">
        <v>52620</v>
      </c>
      <c r="E74" s="31">
        <v>46868</v>
      </c>
      <c r="F74" s="32"/>
      <c r="G74" s="32"/>
      <c r="H74" s="121">
        <v>85</v>
      </c>
      <c r="I74" s="121">
        <v>86.823</v>
      </c>
      <c r="J74" s="121">
        <v>39.807</v>
      </c>
      <c r="K74" s="33"/>
    </row>
    <row r="75" spans="1:11" s="34" customFormat="1" ht="11.25" customHeight="1">
      <c r="A75" s="36" t="s">
        <v>59</v>
      </c>
      <c r="B75" s="30"/>
      <c r="C75" s="31">
        <v>3967</v>
      </c>
      <c r="D75" s="31">
        <v>2947.345</v>
      </c>
      <c r="E75" s="31">
        <v>2300</v>
      </c>
      <c r="F75" s="32"/>
      <c r="G75" s="32"/>
      <c r="H75" s="121">
        <v>3.659</v>
      </c>
      <c r="I75" s="121">
        <v>1.6609778721262918</v>
      </c>
      <c r="J75" s="121">
        <v>1.3685</v>
      </c>
      <c r="K75" s="33"/>
    </row>
    <row r="76" spans="1:11" s="34" customFormat="1" ht="11.25" customHeight="1">
      <c r="A76" s="36" t="s">
        <v>60</v>
      </c>
      <c r="B76" s="30"/>
      <c r="C76" s="31">
        <v>17768</v>
      </c>
      <c r="D76" s="31">
        <v>16876</v>
      </c>
      <c r="E76" s="31">
        <v>15844</v>
      </c>
      <c r="F76" s="32"/>
      <c r="G76" s="32"/>
      <c r="H76" s="121">
        <v>22.468</v>
      </c>
      <c r="I76" s="121">
        <v>27.015</v>
      </c>
      <c r="J76" s="121">
        <v>20.28</v>
      </c>
      <c r="K76" s="33"/>
    </row>
    <row r="77" spans="1:11" s="34" customFormat="1" ht="11.25" customHeight="1">
      <c r="A77" s="36" t="s">
        <v>61</v>
      </c>
      <c r="B77" s="30"/>
      <c r="C77" s="31">
        <v>3025</v>
      </c>
      <c r="D77" s="31">
        <v>2062</v>
      </c>
      <c r="E77" s="31">
        <v>2069</v>
      </c>
      <c r="F77" s="32"/>
      <c r="G77" s="32"/>
      <c r="H77" s="121">
        <v>1.601</v>
      </c>
      <c r="I77" s="121">
        <v>0.82</v>
      </c>
      <c r="J77" s="121">
        <v>0.9</v>
      </c>
      <c r="K77" s="33"/>
    </row>
    <row r="78" spans="1:11" s="34" customFormat="1" ht="11.25" customHeight="1">
      <c r="A78" s="36" t="s">
        <v>62</v>
      </c>
      <c r="B78" s="30"/>
      <c r="C78" s="31">
        <v>7501</v>
      </c>
      <c r="D78" s="31">
        <v>4875</v>
      </c>
      <c r="E78" s="31">
        <v>3600</v>
      </c>
      <c r="F78" s="32"/>
      <c r="G78" s="32"/>
      <c r="H78" s="121">
        <v>8.463</v>
      </c>
      <c r="I78" s="121">
        <v>4.729</v>
      </c>
      <c r="J78" s="121">
        <v>3.24</v>
      </c>
      <c r="K78" s="33"/>
    </row>
    <row r="79" spans="1:11" s="34" customFormat="1" ht="11.25" customHeight="1">
      <c r="A79" s="36" t="s">
        <v>63</v>
      </c>
      <c r="B79" s="30"/>
      <c r="C79" s="31">
        <v>163629</v>
      </c>
      <c r="D79" s="31">
        <v>145253</v>
      </c>
      <c r="E79" s="31">
        <v>131950</v>
      </c>
      <c r="F79" s="32"/>
      <c r="G79" s="32"/>
      <c r="H79" s="121">
        <v>206.714</v>
      </c>
      <c r="I79" s="121">
        <v>214.622</v>
      </c>
      <c r="J79" s="121">
        <v>118.755</v>
      </c>
      <c r="K79" s="33"/>
    </row>
    <row r="80" spans="1:11" s="43" customFormat="1" ht="11.25" customHeight="1">
      <c r="A80" s="44" t="s">
        <v>64</v>
      </c>
      <c r="B80" s="38"/>
      <c r="C80" s="39">
        <v>321136</v>
      </c>
      <c r="D80" s="39">
        <v>288450.345</v>
      </c>
      <c r="E80" s="39">
        <v>263487</v>
      </c>
      <c r="F80" s="40">
        <f>IF(D80&gt;0,100*E80/D80,0)</f>
        <v>91.34570457872049</v>
      </c>
      <c r="G80" s="41"/>
      <c r="H80" s="122">
        <v>406.09499999999997</v>
      </c>
      <c r="I80" s="123">
        <v>433.12497787212635</v>
      </c>
      <c r="J80" s="123">
        <v>265.40049999999997</v>
      </c>
      <c r="K80" s="42">
        <f>IF(I80&gt;0,100*J80/I80,0)</f>
        <v>61.27573184623757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865570</v>
      </c>
      <c r="D87" s="54">
        <v>781407.345</v>
      </c>
      <c r="E87" s="54">
        <v>743328</v>
      </c>
      <c r="F87" s="55">
        <f>IF(D87&gt;0,100*E87/D87,0)</f>
        <v>95.12682530518062</v>
      </c>
      <c r="G87" s="41"/>
      <c r="H87" s="126">
        <v>1038.074</v>
      </c>
      <c r="I87" s="127">
        <v>979.4962778721264</v>
      </c>
      <c r="J87" s="127">
        <v>687.90735</v>
      </c>
      <c r="K87" s="55">
        <f>IF(I87&gt;0,100*J87/I87,0)</f>
        <v>70.23072629682893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13</v>
      </c>
      <c r="D19" s="31">
        <v>13</v>
      </c>
      <c r="E19" s="31"/>
      <c r="F19" s="32"/>
      <c r="G19" s="32"/>
      <c r="H19" s="121">
        <v>0.019</v>
      </c>
      <c r="I19" s="121">
        <v>0.019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13</v>
      </c>
      <c r="D22" s="39">
        <v>13</v>
      </c>
      <c r="E22" s="39"/>
      <c r="F22" s="40"/>
      <c r="G22" s="41"/>
      <c r="H22" s="122">
        <v>0.019</v>
      </c>
      <c r="I22" s="123">
        <v>0.019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26</v>
      </c>
      <c r="D24" s="39">
        <v>9.04</v>
      </c>
      <c r="E24" s="39">
        <v>10</v>
      </c>
      <c r="F24" s="40">
        <f>IF(D24&gt;0,100*E24/D24,0)</f>
        <v>110.61946902654869</v>
      </c>
      <c r="G24" s="41"/>
      <c r="H24" s="122">
        <v>0.081</v>
      </c>
      <c r="I24" s="123">
        <v>0.029</v>
      </c>
      <c r="J24" s="123">
        <v>0.034</v>
      </c>
      <c r="K24" s="42">
        <f>IF(I24&gt;0,100*J24/I24,0)</f>
        <v>117.24137931034484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>
        <v>1</v>
      </c>
      <c r="D35" s="31">
        <v>1</v>
      </c>
      <c r="E35" s="31"/>
      <c r="F35" s="32"/>
      <c r="G35" s="32"/>
      <c r="H35" s="121">
        <v>0.002</v>
      </c>
      <c r="I35" s="121">
        <v>0.002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</v>
      </c>
      <c r="D37" s="39">
        <v>1</v>
      </c>
      <c r="E37" s="39"/>
      <c r="F37" s="40"/>
      <c r="G37" s="41"/>
      <c r="H37" s="122">
        <v>0.002</v>
      </c>
      <c r="I37" s="123">
        <v>0.002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67</v>
      </c>
      <c r="D41" s="31">
        <v>71</v>
      </c>
      <c r="E41" s="31">
        <v>68</v>
      </c>
      <c r="F41" s="32"/>
      <c r="G41" s="32"/>
      <c r="H41" s="121">
        <v>0.193</v>
      </c>
      <c r="I41" s="121">
        <v>0.206</v>
      </c>
      <c r="J41" s="121">
        <v>0.197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67</v>
      </c>
      <c r="D50" s="39">
        <v>71</v>
      </c>
      <c r="E50" s="39">
        <v>68</v>
      </c>
      <c r="F50" s="40">
        <f>IF(D50&gt;0,100*E50/D50,0)</f>
        <v>95.77464788732394</v>
      </c>
      <c r="G50" s="41"/>
      <c r="H50" s="122">
        <v>0.193</v>
      </c>
      <c r="I50" s="123">
        <v>0.206</v>
      </c>
      <c r="J50" s="123">
        <v>0.197</v>
      </c>
      <c r="K50" s="42">
        <f>IF(I50&gt;0,100*J50/I50,0)</f>
        <v>95.63106796116504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55</v>
      </c>
      <c r="D58" s="31">
        <v>55</v>
      </c>
      <c r="E58" s="31">
        <v>55</v>
      </c>
      <c r="F58" s="32"/>
      <c r="G58" s="32"/>
      <c r="H58" s="121">
        <v>0.171</v>
      </c>
      <c r="I58" s="121">
        <v>0.215</v>
      </c>
      <c r="J58" s="121">
        <v>0.165</v>
      </c>
      <c r="K58" s="33"/>
    </row>
    <row r="59" spans="1:11" s="43" customFormat="1" ht="11.25" customHeight="1">
      <c r="A59" s="37" t="s">
        <v>47</v>
      </c>
      <c r="B59" s="38"/>
      <c r="C59" s="39">
        <v>55</v>
      </c>
      <c r="D59" s="39">
        <v>55</v>
      </c>
      <c r="E59" s="39">
        <v>55</v>
      </c>
      <c r="F59" s="40">
        <f>IF(D59&gt;0,100*E59/D59,0)</f>
        <v>100</v>
      </c>
      <c r="G59" s="41"/>
      <c r="H59" s="122">
        <v>0.171</v>
      </c>
      <c r="I59" s="123">
        <v>0.215</v>
      </c>
      <c r="J59" s="123">
        <v>0.165</v>
      </c>
      <c r="K59" s="42">
        <f>IF(I59&gt;0,100*J59/I59,0)</f>
        <v>76.74418604651163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3</v>
      </c>
      <c r="D63" s="31"/>
      <c r="E63" s="31"/>
      <c r="F63" s="32"/>
      <c r="G63" s="32"/>
      <c r="H63" s="121">
        <v>0.008</v>
      </c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3</v>
      </c>
      <c r="D64" s="39"/>
      <c r="E64" s="39"/>
      <c r="F64" s="40"/>
      <c r="G64" s="41"/>
      <c r="H64" s="122">
        <v>0.008</v>
      </c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52</v>
      </c>
      <c r="D68" s="31">
        <v>50</v>
      </c>
      <c r="E68" s="31">
        <v>50</v>
      </c>
      <c r="F68" s="32"/>
      <c r="G68" s="32"/>
      <c r="H68" s="121">
        <v>0.15</v>
      </c>
      <c r="I68" s="121">
        <v>0.16</v>
      </c>
      <c r="J68" s="121">
        <v>0.15</v>
      </c>
      <c r="K68" s="33"/>
    </row>
    <row r="69" spans="1:11" s="34" customFormat="1" ht="11.25" customHeight="1">
      <c r="A69" s="36" t="s">
        <v>54</v>
      </c>
      <c r="B69" s="30"/>
      <c r="C69" s="31">
        <v>9089</v>
      </c>
      <c r="D69" s="31">
        <v>9700</v>
      </c>
      <c r="E69" s="31">
        <v>8620</v>
      </c>
      <c r="F69" s="32"/>
      <c r="G69" s="32"/>
      <c r="H69" s="121">
        <v>29.321</v>
      </c>
      <c r="I69" s="121">
        <v>32</v>
      </c>
      <c r="J69" s="121">
        <v>27.5</v>
      </c>
      <c r="K69" s="33"/>
    </row>
    <row r="70" spans="1:11" s="43" customFormat="1" ht="11.25" customHeight="1">
      <c r="A70" s="37" t="s">
        <v>55</v>
      </c>
      <c r="B70" s="38"/>
      <c r="C70" s="39">
        <v>9141</v>
      </c>
      <c r="D70" s="39">
        <v>9750</v>
      </c>
      <c r="E70" s="39">
        <v>8670</v>
      </c>
      <c r="F70" s="40">
        <f>IF(D70&gt;0,100*E70/D70,0)</f>
        <v>88.92307692307692</v>
      </c>
      <c r="G70" s="41"/>
      <c r="H70" s="122">
        <v>29.471</v>
      </c>
      <c r="I70" s="123">
        <v>32.16</v>
      </c>
      <c r="J70" s="123">
        <v>27.65</v>
      </c>
      <c r="K70" s="42">
        <f>IF(I70&gt;0,100*J70/I70,0)</f>
        <v>85.97636815920399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385</v>
      </c>
      <c r="D75" s="31">
        <v>385</v>
      </c>
      <c r="E75" s="31">
        <v>196</v>
      </c>
      <c r="F75" s="32"/>
      <c r="G75" s="32"/>
      <c r="H75" s="121">
        <v>1.384</v>
      </c>
      <c r="I75" s="121">
        <v>1.3844</v>
      </c>
      <c r="J75" s="121">
        <v>0.6342559999999999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1</v>
      </c>
      <c r="D79" s="31">
        <v>1</v>
      </c>
      <c r="E79" s="31">
        <v>1</v>
      </c>
      <c r="F79" s="32"/>
      <c r="G79" s="32"/>
      <c r="H79" s="121">
        <v>0.003</v>
      </c>
      <c r="I79" s="121">
        <v>0.003</v>
      </c>
      <c r="J79" s="121">
        <v>0.003</v>
      </c>
      <c r="K79" s="33"/>
    </row>
    <row r="80" spans="1:11" s="43" customFormat="1" ht="11.25" customHeight="1">
      <c r="A80" s="44" t="s">
        <v>64</v>
      </c>
      <c r="B80" s="38"/>
      <c r="C80" s="39">
        <v>386</v>
      </c>
      <c r="D80" s="39">
        <v>386</v>
      </c>
      <c r="E80" s="39">
        <v>197</v>
      </c>
      <c r="F80" s="40">
        <f>IF(D80&gt;0,100*E80/D80,0)</f>
        <v>51.03626943005181</v>
      </c>
      <c r="G80" s="41"/>
      <c r="H80" s="122">
        <v>1.3869999999999998</v>
      </c>
      <c r="I80" s="123">
        <v>1.3874</v>
      </c>
      <c r="J80" s="123">
        <v>0.6372559999999999</v>
      </c>
      <c r="K80" s="42">
        <f>IF(I80&gt;0,100*J80/I80,0)</f>
        <v>45.93167075104512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</v>
      </c>
      <c r="D83" s="31"/>
      <c r="E83" s="31"/>
      <c r="F83" s="32"/>
      <c r="G83" s="32"/>
      <c r="H83" s="121">
        <v>0.001</v>
      </c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>
        <v>1</v>
      </c>
      <c r="D84" s="39"/>
      <c r="E84" s="39"/>
      <c r="F84" s="40"/>
      <c r="G84" s="41"/>
      <c r="H84" s="122">
        <v>0.001</v>
      </c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9693</v>
      </c>
      <c r="D87" s="54">
        <v>10285.04</v>
      </c>
      <c r="E87" s="54">
        <v>9000</v>
      </c>
      <c r="F87" s="55">
        <f>IF(D87&gt;0,100*E87/D87,0)</f>
        <v>87.50573648716971</v>
      </c>
      <c r="G87" s="41"/>
      <c r="H87" s="126">
        <v>31.333000000000002</v>
      </c>
      <c r="I87" s="127">
        <v>34.01839999999999</v>
      </c>
      <c r="J87" s="127">
        <v>28.683256</v>
      </c>
      <c r="K87" s="55">
        <f>IF(I87&gt;0,100*J87/I87,0)</f>
        <v>84.31688733156176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106"/>
  <sheetViews>
    <sheetView zoomScalePageLayoutView="0" workbookViewId="0" topLeftCell="A46">
      <selection activeCell="G79" sqref="G79"/>
    </sheetView>
  </sheetViews>
  <sheetFormatPr defaultColWidth="11.421875" defaultRowHeight="15"/>
  <cols>
    <col min="1" max="4" width="11.57421875" style="102" customWidth="1"/>
    <col min="5" max="5" width="1.8515625" style="102" customWidth="1"/>
    <col min="6" max="16384" width="11.57421875" style="102" customWidth="1"/>
  </cols>
  <sheetData>
    <row r="1" spans="1:9" ht="12.7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5">
      <c r="A3" s="178" t="s">
        <v>234</v>
      </c>
      <c r="B3" s="178"/>
      <c r="C3" s="178"/>
      <c r="D3" s="178"/>
      <c r="E3" s="178"/>
      <c r="F3" s="178"/>
      <c r="G3" s="178"/>
      <c r="H3" s="178"/>
      <c r="I3" s="178"/>
    </row>
    <row r="4" spans="1:9" ht="12.75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2.75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2.7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2.75">
      <c r="A7" s="103" t="s">
        <v>235</v>
      </c>
      <c r="B7" s="104"/>
      <c r="C7" s="104"/>
      <c r="D7" s="105"/>
      <c r="E7" s="105"/>
      <c r="F7" s="105"/>
      <c r="G7" s="105"/>
      <c r="H7" s="105"/>
      <c r="I7" s="105"/>
    </row>
    <row r="8" spans="1:9" ht="12.75">
      <c r="A8" s="101"/>
      <c r="B8" s="101"/>
      <c r="C8" s="101"/>
      <c r="D8" s="101"/>
      <c r="E8" s="101"/>
      <c r="F8" s="101"/>
      <c r="G8" s="101"/>
      <c r="H8" s="101"/>
      <c r="I8" s="101"/>
    </row>
    <row r="9" spans="1:9" ht="12.75">
      <c r="A9" s="106" t="s">
        <v>236</v>
      </c>
      <c r="B9" s="101"/>
      <c r="C9" s="101"/>
      <c r="D9" s="101"/>
      <c r="E9" s="101"/>
      <c r="F9" s="101"/>
      <c r="G9" s="101"/>
      <c r="H9" s="101"/>
      <c r="I9" s="101"/>
    </row>
    <row r="10" spans="1:9" ht="12.75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ht="12.75">
      <c r="A11" s="107"/>
      <c r="B11" s="108"/>
      <c r="C11" s="108"/>
      <c r="D11" s="109" t="s">
        <v>237</v>
      </c>
      <c r="E11" s="110"/>
      <c r="F11" s="107"/>
      <c r="G11" s="108"/>
      <c r="H11" s="108"/>
      <c r="I11" s="109" t="s">
        <v>237</v>
      </c>
    </row>
    <row r="12" spans="1:9" ht="12.75">
      <c r="A12" s="111"/>
      <c r="B12" s="112"/>
      <c r="C12" s="112"/>
      <c r="D12" s="113"/>
      <c r="E12" s="110"/>
      <c r="F12" s="111"/>
      <c r="G12" s="112"/>
      <c r="H12" s="112"/>
      <c r="I12" s="113"/>
    </row>
    <row r="13" spans="1:9" ht="5.25" customHeight="1">
      <c r="A13" s="114"/>
      <c r="B13" s="115"/>
      <c r="C13" s="115"/>
      <c r="D13" s="116"/>
      <c r="E13" s="110"/>
      <c r="F13" s="114"/>
      <c r="G13" s="115"/>
      <c r="H13" s="115"/>
      <c r="I13" s="116"/>
    </row>
    <row r="14" spans="1:9" ht="12.75">
      <c r="A14" s="111" t="s">
        <v>238</v>
      </c>
      <c r="B14" s="112"/>
      <c r="C14" s="112"/>
      <c r="D14" s="113">
        <v>9</v>
      </c>
      <c r="E14" s="110"/>
      <c r="F14" s="111" t="s">
        <v>270</v>
      </c>
      <c r="G14" s="112"/>
      <c r="H14" s="112"/>
      <c r="I14" s="113">
        <v>41</v>
      </c>
    </row>
    <row r="15" spans="1:9" ht="5.25" customHeight="1">
      <c r="A15" s="114"/>
      <c r="B15" s="115"/>
      <c r="C15" s="115"/>
      <c r="D15" s="116"/>
      <c r="E15" s="110"/>
      <c r="F15" s="114"/>
      <c r="G15" s="115"/>
      <c r="H15" s="115"/>
      <c r="I15" s="116"/>
    </row>
    <row r="16" spans="1:9" ht="12.75">
      <c r="A16" s="111" t="s">
        <v>239</v>
      </c>
      <c r="B16" s="112"/>
      <c r="C16" s="112"/>
      <c r="D16" s="113">
        <v>10</v>
      </c>
      <c r="E16" s="110"/>
      <c r="F16" s="111" t="s">
        <v>271</v>
      </c>
      <c r="G16" s="112"/>
      <c r="H16" s="112"/>
      <c r="I16" s="113">
        <v>42</v>
      </c>
    </row>
    <row r="17" spans="1:9" ht="5.25" customHeight="1">
      <c r="A17" s="114"/>
      <c r="B17" s="115"/>
      <c r="C17" s="115"/>
      <c r="D17" s="116"/>
      <c r="E17" s="110"/>
      <c r="F17" s="114"/>
      <c r="G17" s="115"/>
      <c r="H17" s="115"/>
      <c r="I17" s="116"/>
    </row>
    <row r="18" spans="1:9" ht="12.75">
      <c r="A18" s="111" t="s">
        <v>240</v>
      </c>
      <c r="B18" s="112"/>
      <c r="C18" s="112"/>
      <c r="D18" s="113">
        <v>11</v>
      </c>
      <c r="E18" s="110"/>
      <c r="F18" s="111" t="s">
        <v>272</v>
      </c>
      <c r="G18" s="112"/>
      <c r="H18" s="112"/>
      <c r="I18" s="113">
        <v>43</v>
      </c>
    </row>
    <row r="19" spans="1:9" ht="5.25" customHeight="1">
      <c r="A19" s="114"/>
      <c r="B19" s="115"/>
      <c r="C19" s="115"/>
      <c r="D19" s="116"/>
      <c r="E19" s="110"/>
      <c r="F19" s="114"/>
      <c r="G19" s="115"/>
      <c r="H19" s="115"/>
      <c r="I19" s="116"/>
    </row>
    <row r="20" spans="1:9" ht="12.75">
      <c r="A20" s="111" t="s">
        <v>241</v>
      </c>
      <c r="B20" s="112"/>
      <c r="C20" s="112"/>
      <c r="D20" s="113">
        <v>12</v>
      </c>
      <c r="E20" s="110"/>
      <c r="F20" s="111" t="s">
        <v>273</v>
      </c>
      <c r="G20" s="112"/>
      <c r="H20" s="112"/>
      <c r="I20" s="113">
        <v>44</v>
      </c>
    </row>
    <row r="21" spans="1:9" ht="5.25" customHeight="1">
      <c r="A21" s="114"/>
      <c r="B21" s="115"/>
      <c r="C21" s="115"/>
      <c r="D21" s="116"/>
      <c r="E21" s="110"/>
      <c r="F21" s="114"/>
      <c r="G21" s="115"/>
      <c r="H21" s="115"/>
      <c r="I21" s="116"/>
    </row>
    <row r="22" spans="1:9" ht="12.75">
      <c r="A22" s="111" t="s">
        <v>242</v>
      </c>
      <c r="B22" s="112"/>
      <c r="C22" s="112"/>
      <c r="D22" s="113">
        <v>13</v>
      </c>
      <c r="E22" s="110"/>
      <c r="F22" s="111" t="s">
        <v>274</v>
      </c>
      <c r="G22" s="112"/>
      <c r="H22" s="112"/>
      <c r="I22" s="113">
        <v>45</v>
      </c>
    </row>
    <row r="23" spans="1:9" ht="5.25" customHeight="1">
      <c r="A23" s="114"/>
      <c r="B23" s="115"/>
      <c r="C23" s="115"/>
      <c r="D23" s="116"/>
      <c r="E23" s="110"/>
      <c r="F23" s="114"/>
      <c r="G23" s="115"/>
      <c r="H23" s="115"/>
      <c r="I23" s="116"/>
    </row>
    <row r="24" spans="1:9" ht="12.75">
      <c r="A24" s="111" t="s">
        <v>243</v>
      </c>
      <c r="B24" s="112"/>
      <c r="C24" s="112"/>
      <c r="D24" s="113">
        <v>14</v>
      </c>
      <c r="E24" s="110"/>
      <c r="F24" s="111" t="s">
        <v>275</v>
      </c>
      <c r="G24" s="112"/>
      <c r="H24" s="112"/>
      <c r="I24" s="113">
        <v>46</v>
      </c>
    </row>
    <row r="25" spans="1:9" ht="5.25" customHeight="1">
      <c r="A25" s="114"/>
      <c r="B25" s="115"/>
      <c r="C25" s="115"/>
      <c r="D25" s="116"/>
      <c r="E25" s="110"/>
      <c r="F25" s="114"/>
      <c r="G25" s="115"/>
      <c r="H25" s="115"/>
      <c r="I25" s="116"/>
    </row>
    <row r="26" spans="1:9" ht="12.75">
      <c r="A26" s="111" t="s">
        <v>244</v>
      </c>
      <c r="B26" s="112"/>
      <c r="C26" s="112"/>
      <c r="D26" s="113">
        <v>15</v>
      </c>
      <c r="E26" s="110"/>
      <c r="F26" s="111" t="s">
        <v>276</v>
      </c>
      <c r="G26" s="112"/>
      <c r="H26" s="112"/>
      <c r="I26" s="113">
        <v>47</v>
      </c>
    </row>
    <row r="27" spans="1:9" ht="5.25" customHeight="1">
      <c r="A27" s="114"/>
      <c r="B27" s="115"/>
      <c r="C27" s="115"/>
      <c r="D27" s="116"/>
      <c r="E27" s="110"/>
      <c r="F27" s="114"/>
      <c r="G27" s="115"/>
      <c r="H27" s="115"/>
      <c r="I27" s="116"/>
    </row>
    <row r="28" spans="1:9" ht="12.75">
      <c r="A28" s="111" t="s">
        <v>245</v>
      </c>
      <c r="B28" s="112"/>
      <c r="C28" s="112"/>
      <c r="D28" s="113">
        <v>16</v>
      </c>
      <c r="E28" s="110"/>
      <c r="F28" s="111" t="s">
        <v>277</v>
      </c>
      <c r="G28" s="112"/>
      <c r="H28" s="112"/>
      <c r="I28" s="113">
        <v>48</v>
      </c>
    </row>
    <row r="29" spans="1:9" ht="5.25" customHeight="1">
      <c r="A29" s="114"/>
      <c r="B29" s="115"/>
      <c r="C29" s="115"/>
      <c r="D29" s="116"/>
      <c r="E29" s="110"/>
      <c r="F29" s="114"/>
      <c r="G29" s="115"/>
      <c r="H29" s="115"/>
      <c r="I29" s="116"/>
    </row>
    <row r="30" spans="1:9" ht="12.75">
      <c r="A30" s="111" t="s">
        <v>246</v>
      </c>
      <c r="B30" s="112"/>
      <c r="C30" s="112"/>
      <c r="D30" s="113">
        <v>17</v>
      </c>
      <c r="E30" s="110"/>
      <c r="F30" s="111" t="s">
        <v>278</v>
      </c>
      <c r="G30" s="112"/>
      <c r="H30" s="112"/>
      <c r="I30" s="113">
        <v>49</v>
      </c>
    </row>
    <row r="31" spans="1:9" ht="5.25" customHeight="1">
      <c r="A31" s="114"/>
      <c r="B31" s="115"/>
      <c r="C31" s="115"/>
      <c r="D31" s="116"/>
      <c r="E31" s="110"/>
      <c r="F31" s="114"/>
      <c r="G31" s="115"/>
      <c r="H31" s="115"/>
      <c r="I31" s="116"/>
    </row>
    <row r="32" spans="1:9" ht="12.75">
      <c r="A32" s="111" t="s">
        <v>247</v>
      </c>
      <c r="B32" s="112"/>
      <c r="C32" s="112"/>
      <c r="D32" s="113">
        <v>18</v>
      </c>
      <c r="E32" s="110"/>
      <c r="F32" s="111" t="s">
        <v>279</v>
      </c>
      <c r="G32" s="112"/>
      <c r="H32" s="112"/>
      <c r="I32" s="113">
        <v>50</v>
      </c>
    </row>
    <row r="33" spans="1:9" ht="5.25" customHeight="1">
      <c r="A33" s="114"/>
      <c r="B33" s="115"/>
      <c r="C33" s="115"/>
      <c r="D33" s="116"/>
      <c r="E33" s="110"/>
      <c r="F33" s="114"/>
      <c r="G33" s="115"/>
      <c r="H33" s="115"/>
      <c r="I33" s="116"/>
    </row>
    <row r="34" spans="1:9" ht="12.75">
      <c r="A34" s="111" t="s">
        <v>248</v>
      </c>
      <c r="B34" s="112"/>
      <c r="C34" s="112"/>
      <c r="D34" s="113">
        <v>19</v>
      </c>
      <c r="E34" s="110"/>
      <c r="F34" s="111" t="s">
        <v>280</v>
      </c>
      <c r="G34" s="112"/>
      <c r="H34" s="112"/>
      <c r="I34" s="113">
        <v>51</v>
      </c>
    </row>
    <row r="35" spans="1:9" ht="5.25" customHeight="1">
      <c r="A35" s="114"/>
      <c r="B35" s="115"/>
      <c r="C35" s="115"/>
      <c r="D35" s="116"/>
      <c r="E35" s="110"/>
      <c r="F35" s="114"/>
      <c r="G35" s="115"/>
      <c r="H35" s="115"/>
      <c r="I35" s="116"/>
    </row>
    <row r="36" spans="1:9" ht="12.75">
      <c r="A36" s="111" t="s">
        <v>249</v>
      </c>
      <c r="B36" s="112"/>
      <c r="C36" s="112"/>
      <c r="D36" s="113">
        <v>20</v>
      </c>
      <c r="E36" s="110"/>
      <c r="F36" s="111" t="s">
        <v>281</v>
      </c>
      <c r="G36" s="112"/>
      <c r="H36" s="112"/>
      <c r="I36" s="113">
        <v>52</v>
      </c>
    </row>
    <row r="37" spans="1:9" ht="5.25" customHeight="1">
      <c r="A37" s="114"/>
      <c r="B37" s="115"/>
      <c r="C37" s="115"/>
      <c r="D37" s="116"/>
      <c r="E37" s="110"/>
      <c r="F37" s="114"/>
      <c r="G37" s="115"/>
      <c r="H37" s="115"/>
      <c r="I37" s="116"/>
    </row>
    <row r="38" spans="1:9" ht="12.75">
      <c r="A38" s="111" t="s">
        <v>250</v>
      </c>
      <c r="B38" s="112"/>
      <c r="C38" s="112"/>
      <c r="D38" s="113">
        <v>21</v>
      </c>
      <c r="E38" s="110"/>
      <c r="F38" s="111" t="s">
        <v>282</v>
      </c>
      <c r="G38" s="112"/>
      <c r="H38" s="112"/>
      <c r="I38" s="113">
        <v>53</v>
      </c>
    </row>
    <row r="39" spans="1:9" ht="5.25" customHeight="1">
      <c r="A39" s="114"/>
      <c r="B39" s="115"/>
      <c r="C39" s="115"/>
      <c r="D39" s="116"/>
      <c r="E39" s="110"/>
      <c r="F39" s="114"/>
      <c r="G39" s="115"/>
      <c r="H39" s="115"/>
      <c r="I39" s="116"/>
    </row>
    <row r="40" spans="1:9" ht="12.75">
      <c r="A40" s="111" t="s">
        <v>251</v>
      </c>
      <c r="B40" s="112"/>
      <c r="C40" s="112"/>
      <c r="D40" s="113">
        <v>22</v>
      </c>
      <c r="E40" s="110"/>
      <c r="F40" s="111" t="s">
        <v>283</v>
      </c>
      <c r="G40" s="112"/>
      <c r="H40" s="112"/>
      <c r="I40" s="113">
        <v>54</v>
      </c>
    </row>
    <row r="41" spans="1:9" ht="5.25" customHeight="1">
      <c r="A41" s="114"/>
      <c r="B41" s="115"/>
      <c r="C41" s="115"/>
      <c r="D41" s="116"/>
      <c r="E41" s="110"/>
      <c r="F41" s="114"/>
      <c r="G41" s="115"/>
      <c r="H41" s="115"/>
      <c r="I41" s="116"/>
    </row>
    <row r="42" spans="1:9" ht="12.75">
      <c r="A42" s="111" t="s">
        <v>252</v>
      </c>
      <c r="B42" s="112"/>
      <c r="C42" s="112"/>
      <c r="D42" s="113">
        <v>23</v>
      </c>
      <c r="E42" s="110"/>
      <c r="F42" s="111" t="s">
        <v>284</v>
      </c>
      <c r="G42" s="112"/>
      <c r="H42" s="112"/>
      <c r="I42" s="113">
        <v>55</v>
      </c>
    </row>
    <row r="43" spans="1:9" ht="5.25" customHeight="1">
      <c r="A43" s="114"/>
      <c r="B43" s="115"/>
      <c r="C43" s="115"/>
      <c r="D43" s="116"/>
      <c r="E43" s="110"/>
      <c r="F43" s="114"/>
      <c r="G43" s="115"/>
      <c r="H43" s="115"/>
      <c r="I43" s="116"/>
    </row>
    <row r="44" spans="1:9" ht="12.75">
      <c r="A44" s="111" t="s">
        <v>253</v>
      </c>
      <c r="B44" s="112"/>
      <c r="C44" s="112"/>
      <c r="D44" s="113">
        <v>24</v>
      </c>
      <c r="E44" s="110"/>
      <c r="F44" s="111" t="s">
        <v>285</v>
      </c>
      <c r="G44" s="112"/>
      <c r="H44" s="112"/>
      <c r="I44" s="113">
        <v>56</v>
      </c>
    </row>
    <row r="45" spans="1:9" ht="5.25" customHeight="1">
      <c r="A45" s="114"/>
      <c r="B45" s="115"/>
      <c r="C45" s="115"/>
      <c r="D45" s="116"/>
      <c r="E45" s="110"/>
      <c r="F45" s="114"/>
      <c r="G45" s="115"/>
      <c r="H45" s="115"/>
      <c r="I45" s="116"/>
    </row>
    <row r="46" spans="1:9" ht="12.75">
      <c r="A46" s="111" t="s">
        <v>254</v>
      </c>
      <c r="B46" s="112"/>
      <c r="C46" s="112"/>
      <c r="D46" s="113">
        <v>25</v>
      </c>
      <c r="E46" s="110"/>
      <c r="F46" s="111" t="s">
        <v>286</v>
      </c>
      <c r="G46" s="112"/>
      <c r="H46" s="112"/>
      <c r="I46" s="113">
        <v>57</v>
      </c>
    </row>
    <row r="47" spans="1:9" ht="5.25" customHeight="1">
      <c r="A47" s="114"/>
      <c r="B47" s="115"/>
      <c r="C47" s="115"/>
      <c r="D47" s="116"/>
      <c r="E47" s="110"/>
      <c r="F47" s="114"/>
      <c r="G47" s="115"/>
      <c r="H47" s="115"/>
      <c r="I47" s="116"/>
    </row>
    <row r="48" spans="1:9" ht="12.75">
      <c r="A48" s="111" t="s">
        <v>255</v>
      </c>
      <c r="B48" s="112"/>
      <c r="C48" s="112"/>
      <c r="D48" s="113">
        <v>26</v>
      </c>
      <c r="E48" s="110"/>
      <c r="F48" s="111" t="s">
        <v>287</v>
      </c>
      <c r="G48" s="112"/>
      <c r="H48" s="112"/>
      <c r="I48" s="113"/>
    </row>
    <row r="49" spans="1:9" ht="5.25" customHeight="1">
      <c r="A49" s="114"/>
      <c r="B49" s="115"/>
      <c r="C49" s="115"/>
      <c r="D49" s="116"/>
      <c r="E49" s="110"/>
      <c r="F49" s="114"/>
      <c r="G49" s="115"/>
      <c r="H49" s="115"/>
      <c r="I49" s="116"/>
    </row>
    <row r="50" spans="1:9" ht="12.75">
      <c r="A50" s="111" t="s">
        <v>256</v>
      </c>
      <c r="B50" s="112"/>
      <c r="C50" s="112"/>
      <c r="D50" s="113">
        <v>27</v>
      </c>
      <c r="E50" s="110"/>
      <c r="F50" s="111"/>
      <c r="G50" s="112"/>
      <c r="H50" s="112"/>
      <c r="I50" s="113"/>
    </row>
    <row r="51" spans="1:9" ht="5.25" customHeight="1">
      <c r="A51" s="114"/>
      <c r="B51" s="115"/>
      <c r="C51" s="115"/>
      <c r="D51" s="116"/>
      <c r="E51" s="110"/>
      <c r="F51" s="114"/>
      <c r="G51" s="115"/>
      <c r="H51" s="115"/>
      <c r="I51" s="116"/>
    </row>
    <row r="52" spans="1:9" ht="12.75">
      <c r="A52" s="111" t="s">
        <v>257</v>
      </c>
      <c r="B52" s="112"/>
      <c r="C52" s="112"/>
      <c r="D52" s="113">
        <v>28</v>
      </c>
      <c r="E52" s="110"/>
      <c r="F52" s="111"/>
      <c r="G52" s="112"/>
      <c r="H52" s="112"/>
      <c r="I52" s="113"/>
    </row>
    <row r="53" spans="1:9" ht="5.25" customHeight="1">
      <c r="A53" s="114"/>
      <c r="B53" s="115"/>
      <c r="C53" s="115"/>
      <c r="D53" s="116"/>
      <c r="E53" s="110"/>
      <c r="F53" s="114"/>
      <c r="G53" s="115"/>
      <c r="H53" s="115"/>
      <c r="I53" s="116"/>
    </row>
    <row r="54" spans="1:9" ht="12.75">
      <c r="A54" s="111" t="s">
        <v>258</v>
      </c>
      <c r="B54" s="112"/>
      <c r="C54" s="112"/>
      <c r="D54" s="113">
        <v>29</v>
      </c>
      <c r="E54" s="110"/>
      <c r="F54" s="111"/>
      <c r="G54" s="112"/>
      <c r="H54" s="112"/>
      <c r="I54" s="113"/>
    </row>
    <row r="55" spans="1:9" ht="5.25" customHeight="1">
      <c r="A55" s="114"/>
      <c r="B55" s="115"/>
      <c r="C55" s="115"/>
      <c r="D55" s="116"/>
      <c r="E55" s="110"/>
      <c r="F55" s="114"/>
      <c r="G55" s="115"/>
      <c r="H55" s="115"/>
      <c r="I55" s="116"/>
    </row>
    <row r="56" spans="1:9" ht="12.75">
      <c r="A56" s="111" t="s">
        <v>259</v>
      </c>
      <c r="B56" s="112"/>
      <c r="C56" s="112"/>
      <c r="D56" s="113">
        <v>30</v>
      </c>
      <c r="E56" s="110"/>
      <c r="F56" s="111"/>
      <c r="G56" s="112"/>
      <c r="H56" s="112"/>
      <c r="I56" s="113"/>
    </row>
    <row r="57" spans="1:9" ht="5.25" customHeight="1">
      <c r="A57" s="114"/>
      <c r="B57" s="115"/>
      <c r="C57" s="115"/>
      <c r="D57" s="116"/>
      <c r="E57" s="110"/>
      <c r="F57" s="114"/>
      <c r="G57" s="115"/>
      <c r="H57" s="115"/>
      <c r="I57" s="116"/>
    </row>
    <row r="58" spans="1:9" ht="12.75">
      <c r="A58" s="111" t="s">
        <v>260</v>
      </c>
      <c r="B58" s="112"/>
      <c r="C58" s="112"/>
      <c r="D58" s="113">
        <v>31</v>
      </c>
      <c r="E58" s="110"/>
      <c r="F58" s="111"/>
      <c r="G58" s="112"/>
      <c r="H58" s="112"/>
      <c r="I58" s="113"/>
    </row>
    <row r="59" spans="1:9" ht="5.25" customHeight="1">
      <c r="A59" s="114"/>
      <c r="B59" s="115"/>
      <c r="C59" s="115"/>
      <c r="D59" s="116"/>
      <c r="E59" s="110"/>
      <c r="F59" s="114"/>
      <c r="G59" s="115"/>
      <c r="H59" s="115"/>
      <c r="I59" s="116"/>
    </row>
    <row r="60" spans="1:9" ht="12.75">
      <c r="A60" s="111" t="s">
        <v>261</v>
      </c>
      <c r="B60" s="112"/>
      <c r="C60" s="112"/>
      <c r="D60" s="113">
        <v>32</v>
      </c>
      <c r="E60" s="110"/>
      <c r="F60" s="111"/>
      <c r="G60" s="112"/>
      <c r="H60" s="112"/>
      <c r="I60" s="113"/>
    </row>
    <row r="61" spans="1:9" ht="5.25" customHeight="1">
      <c r="A61" s="114"/>
      <c r="B61" s="115"/>
      <c r="C61" s="115"/>
      <c r="D61" s="116"/>
      <c r="E61" s="110"/>
      <c r="F61" s="114"/>
      <c r="G61" s="115"/>
      <c r="H61" s="115"/>
      <c r="I61" s="116"/>
    </row>
    <row r="62" spans="1:9" ht="12.75">
      <c r="A62" s="111" t="s">
        <v>262</v>
      </c>
      <c r="B62" s="112"/>
      <c r="C62" s="112"/>
      <c r="D62" s="113">
        <v>33</v>
      </c>
      <c r="E62" s="110"/>
      <c r="F62" s="111"/>
      <c r="G62" s="112"/>
      <c r="H62" s="112"/>
      <c r="I62" s="113"/>
    </row>
    <row r="63" spans="1:9" ht="5.25" customHeight="1">
      <c r="A63" s="114"/>
      <c r="B63" s="115"/>
      <c r="C63" s="115"/>
      <c r="D63" s="116"/>
      <c r="E63" s="110"/>
      <c r="F63" s="114"/>
      <c r="G63" s="115"/>
      <c r="H63" s="115"/>
      <c r="I63" s="116"/>
    </row>
    <row r="64" spans="1:9" ht="12.75">
      <c r="A64" s="111" t="s">
        <v>263</v>
      </c>
      <c r="B64" s="112"/>
      <c r="C64" s="112"/>
      <c r="D64" s="113">
        <v>34</v>
      </c>
      <c r="E64" s="110"/>
      <c r="F64" s="111"/>
      <c r="G64" s="112"/>
      <c r="H64" s="112"/>
      <c r="I64" s="113"/>
    </row>
    <row r="65" spans="1:9" ht="5.25" customHeight="1">
      <c r="A65" s="114"/>
      <c r="B65" s="115"/>
      <c r="C65" s="115"/>
      <c r="D65" s="116"/>
      <c r="E65" s="110"/>
      <c r="F65" s="114"/>
      <c r="G65" s="115"/>
      <c r="H65" s="115"/>
      <c r="I65" s="116"/>
    </row>
    <row r="66" spans="1:9" ht="12.75">
      <c r="A66" s="111" t="s">
        <v>264</v>
      </c>
      <c r="B66" s="112"/>
      <c r="C66" s="112"/>
      <c r="D66" s="113">
        <v>35</v>
      </c>
      <c r="E66" s="110"/>
      <c r="F66" s="111"/>
      <c r="G66" s="112"/>
      <c r="H66" s="112"/>
      <c r="I66" s="113"/>
    </row>
    <row r="67" spans="1:9" ht="5.25" customHeight="1">
      <c r="A67" s="114"/>
      <c r="B67" s="115"/>
      <c r="C67" s="115"/>
      <c r="D67" s="116"/>
      <c r="E67" s="110"/>
      <c r="F67" s="114"/>
      <c r="G67" s="115"/>
      <c r="H67" s="115"/>
      <c r="I67" s="116"/>
    </row>
    <row r="68" spans="1:9" ht="12.75">
      <c r="A68" s="111" t="s">
        <v>265</v>
      </c>
      <c r="B68" s="112"/>
      <c r="C68" s="112"/>
      <c r="D68" s="113">
        <v>36</v>
      </c>
      <c r="E68" s="110"/>
      <c r="F68" s="111"/>
      <c r="G68" s="112"/>
      <c r="H68" s="112"/>
      <c r="I68" s="113"/>
    </row>
    <row r="69" spans="1:9" ht="5.25" customHeight="1">
      <c r="A69" s="114"/>
      <c r="B69" s="115"/>
      <c r="C69" s="115"/>
      <c r="D69" s="116"/>
      <c r="E69" s="110"/>
      <c r="F69" s="114"/>
      <c r="G69" s="115"/>
      <c r="H69" s="115"/>
      <c r="I69" s="116"/>
    </row>
    <row r="70" spans="1:9" ht="12.75">
      <c r="A70" s="111" t="s">
        <v>266</v>
      </c>
      <c r="B70" s="112"/>
      <c r="C70" s="112"/>
      <c r="D70" s="113">
        <v>37</v>
      </c>
      <c r="E70" s="110"/>
      <c r="F70" s="111"/>
      <c r="G70" s="112"/>
      <c r="H70" s="112"/>
      <c r="I70" s="113"/>
    </row>
    <row r="71" spans="1:9" ht="5.25" customHeight="1">
      <c r="A71" s="114"/>
      <c r="B71" s="115"/>
      <c r="C71" s="115"/>
      <c r="D71" s="116"/>
      <c r="E71" s="110"/>
      <c r="F71" s="114"/>
      <c r="G71" s="115"/>
      <c r="H71" s="115"/>
      <c r="I71" s="116"/>
    </row>
    <row r="72" spans="1:9" ht="12.75">
      <c r="A72" s="111" t="s">
        <v>267</v>
      </c>
      <c r="B72" s="112"/>
      <c r="C72" s="112"/>
      <c r="D72" s="113">
        <v>38</v>
      </c>
      <c r="E72" s="110"/>
      <c r="F72" s="111"/>
      <c r="G72" s="112"/>
      <c r="H72" s="112"/>
      <c r="I72" s="113"/>
    </row>
    <row r="73" spans="1:9" ht="5.25" customHeight="1">
      <c r="A73" s="114"/>
      <c r="B73" s="115"/>
      <c r="C73" s="115"/>
      <c r="D73" s="116"/>
      <c r="E73" s="101"/>
      <c r="F73" s="114"/>
      <c r="G73" s="115"/>
      <c r="H73" s="115"/>
      <c r="I73" s="116"/>
    </row>
    <row r="74" spans="1:9" ht="12.75">
      <c r="A74" s="111" t="s">
        <v>268</v>
      </c>
      <c r="B74" s="112"/>
      <c r="C74" s="112"/>
      <c r="D74" s="113">
        <v>39</v>
      </c>
      <c r="E74" s="101"/>
      <c r="F74" s="111"/>
      <c r="G74" s="112"/>
      <c r="H74" s="112"/>
      <c r="I74" s="113"/>
    </row>
    <row r="75" spans="1:9" ht="5.25" customHeight="1">
      <c r="A75" s="114"/>
      <c r="B75" s="115"/>
      <c r="C75" s="115"/>
      <c r="D75" s="116"/>
      <c r="E75" s="101"/>
      <c r="F75" s="114"/>
      <c r="G75" s="115"/>
      <c r="H75" s="115"/>
      <c r="I75" s="116"/>
    </row>
    <row r="76" spans="1:9" ht="12.75">
      <c r="A76" s="111" t="s">
        <v>269</v>
      </c>
      <c r="B76" s="112"/>
      <c r="C76" s="112"/>
      <c r="D76" s="113">
        <v>40</v>
      </c>
      <c r="E76" s="101"/>
      <c r="F76" s="111"/>
      <c r="G76" s="112"/>
      <c r="H76" s="112"/>
      <c r="I76" s="113"/>
    </row>
    <row r="77" spans="1:9" ht="5.25" customHeight="1">
      <c r="A77" s="117"/>
      <c r="B77" s="118"/>
      <c r="C77" s="118"/>
      <c r="D77" s="119"/>
      <c r="E77" s="101"/>
      <c r="F77" s="117"/>
      <c r="G77" s="118"/>
      <c r="H77" s="118"/>
      <c r="I77" s="119"/>
    </row>
    <row r="78" spans="1:14" ht="14.25">
      <c r="A78" s="179" t="s">
        <v>312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</row>
    <row r="79" spans="1:4" ht="12.75">
      <c r="A79" s="120"/>
      <c r="B79" s="120"/>
      <c r="C79" s="120"/>
      <c r="D79" s="120"/>
    </row>
    <row r="80" spans="1:4" ht="12.75">
      <c r="A80" s="120"/>
      <c r="B80" s="120"/>
      <c r="C80" s="120"/>
      <c r="D80" s="120"/>
    </row>
    <row r="81" spans="1:4" ht="12.75">
      <c r="A81" s="120"/>
      <c r="B81" s="120"/>
      <c r="C81" s="120"/>
      <c r="D81" s="120"/>
    </row>
    <row r="82" spans="1:4" ht="12.75">
      <c r="A82" s="120"/>
      <c r="B82" s="120"/>
      <c r="C82" s="120"/>
      <c r="D82" s="120"/>
    </row>
    <row r="83" spans="1:4" ht="12.75">
      <c r="A83" s="120"/>
      <c r="B83" s="120"/>
      <c r="C83" s="120"/>
      <c r="D83" s="120"/>
    </row>
    <row r="84" spans="1:4" ht="12.75">
      <c r="A84" s="120"/>
      <c r="B84" s="120"/>
      <c r="C84" s="120"/>
      <c r="D84" s="120"/>
    </row>
    <row r="85" spans="1:4" ht="12.75">
      <c r="A85" s="120"/>
      <c r="B85" s="120"/>
      <c r="C85" s="120"/>
      <c r="D85" s="120"/>
    </row>
    <row r="86" spans="1:4" ht="12.75">
      <c r="A86" s="120"/>
      <c r="B86" s="120"/>
      <c r="C86" s="120"/>
      <c r="D86" s="120"/>
    </row>
    <row r="87" spans="1:4" ht="12.75">
      <c r="A87" s="120"/>
      <c r="B87" s="120"/>
      <c r="C87" s="120"/>
      <c r="D87" s="120"/>
    </row>
    <row r="88" spans="1:4" ht="12.75">
      <c r="A88" s="120"/>
      <c r="B88" s="120"/>
      <c r="C88" s="120"/>
      <c r="D88" s="120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8:N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tabSelected="1" view="pageLayout" zoomScaleNormal="86" workbookViewId="0" topLeftCell="A40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485</v>
      </c>
      <c r="D9" s="31">
        <v>451</v>
      </c>
      <c r="E9" s="31"/>
      <c r="F9" s="32"/>
      <c r="G9" s="32"/>
      <c r="H9" s="121">
        <v>19.384</v>
      </c>
      <c r="I9" s="121">
        <v>18.389378571428573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218</v>
      </c>
      <c r="D10" s="31">
        <v>271</v>
      </c>
      <c r="E10" s="31"/>
      <c r="F10" s="32"/>
      <c r="G10" s="32"/>
      <c r="H10" s="121">
        <v>11.641</v>
      </c>
      <c r="I10" s="121">
        <v>12.42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398</v>
      </c>
      <c r="D11" s="31">
        <v>399</v>
      </c>
      <c r="E11" s="31"/>
      <c r="F11" s="32"/>
      <c r="G11" s="32"/>
      <c r="H11" s="121">
        <v>19.735</v>
      </c>
      <c r="I11" s="121">
        <v>19.403370000000002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277</v>
      </c>
      <c r="D12" s="31">
        <v>271</v>
      </c>
      <c r="E12" s="31"/>
      <c r="F12" s="32"/>
      <c r="G12" s="32"/>
      <c r="H12" s="121">
        <v>9.974</v>
      </c>
      <c r="I12" s="121">
        <v>8.495849999999999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1378</v>
      </c>
      <c r="D13" s="39">
        <v>1392</v>
      </c>
      <c r="E13" s="39"/>
      <c r="F13" s="40"/>
      <c r="G13" s="41"/>
      <c r="H13" s="122">
        <v>60.733999999999995</v>
      </c>
      <c r="I13" s="123">
        <v>58.708598571428574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37</v>
      </c>
      <c r="D15" s="39">
        <v>38</v>
      </c>
      <c r="E15" s="39"/>
      <c r="F15" s="40"/>
      <c r="G15" s="41"/>
      <c r="H15" s="122">
        <v>0.925</v>
      </c>
      <c r="I15" s="123">
        <v>0.925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39"/>
      <c r="E17" s="39"/>
      <c r="F17" s="40"/>
      <c r="G17" s="41"/>
      <c r="H17" s="122">
        <v>0.184</v>
      </c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30</v>
      </c>
      <c r="D19" s="31">
        <v>31</v>
      </c>
      <c r="E19" s="31"/>
      <c r="F19" s="32"/>
      <c r="G19" s="32"/>
      <c r="H19" s="121">
        <v>0.825</v>
      </c>
      <c r="I19" s="121">
        <v>0.868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15</v>
      </c>
      <c r="D20" s="31">
        <v>15</v>
      </c>
      <c r="E20" s="31"/>
      <c r="F20" s="32"/>
      <c r="G20" s="32"/>
      <c r="H20" s="121">
        <v>0.405</v>
      </c>
      <c r="I20" s="121">
        <v>0.4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45</v>
      </c>
      <c r="D21" s="31">
        <v>45</v>
      </c>
      <c r="E21" s="31"/>
      <c r="F21" s="32"/>
      <c r="G21" s="32"/>
      <c r="H21" s="121">
        <v>1.125</v>
      </c>
      <c r="I21" s="121">
        <v>1.19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90</v>
      </c>
      <c r="D22" s="39">
        <v>91</v>
      </c>
      <c r="E22" s="39"/>
      <c r="F22" s="40"/>
      <c r="G22" s="41"/>
      <c r="H22" s="122">
        <v>2.355</v>
      </c>
      <c r="I22" s="123">
        <v>2.458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112</v>
      </c>
      <c r="D24" s="39">
        <v>109</v>
      </c>
      <c r="E24" s="39"/>
      <c r="F24" s="40"/>
      <c r="G24" s="41"/>
      <c r="H24" s="122">
        <v>3.024</v>
      </c>
      <c r="I24" s="123">
        <v>2.955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94</v>
      </c>
      <c r="D26" s="39">
        <v>115</v>
      </c>
      <c r="E26" s="39"/>
      <c r="F26" s="40"/>
      <c r="G26" s="41"/>
      <c r="H26" s="122">
        <v>3.428</v>
      </c>
      <c r="I26" s="123">
        <v>4.15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>
        <v>20</v>
      </c>
      <c r="D29" s="31">
        <v>20</v>
      </c>
      <c r="E29" s="31"/>
      <c r="F29" s="32"/>
      <c r="G29" s="32"/>
      <c r="H29" s="121">
        <v>0.76</v>
      </c>
      <c r="I29" s="121">
        <v>0.76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265</v>
      </c>
      <c r="D30" s="31">
        <v>530</v>
      </c>
      <c r="E30" s="31"/>
      <c r="F30" s="32"/>
      <c r="G30" s="32"/>
      <c r="H30" s="121">
        <v>7.95</v>
      </c>
      <c r="I30" s="121">
        <v>15.9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285</v>
      </c>
      <c r="D31" s="39">
        <v>550</v>
      </c>
      <c r="E31" s="39"/>
      <c r="F31" s="40"/>
      <c r="G31" s="41"/>
      <c r="H31" s="122">
        <v>8.71</v>
      </c>
      <c r="I31" s="123">
        <v>16.66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148</v>
      </c>
      <c r="D33" s="31">
        <v>80</v>
      </c>
      <c r="E33" s="31"/>
      <c r="F33" s="32"/>
      <c r="G33" s="32"/>
      <c r="H33" s="121">
        <v>4.24</v>
      </c>
      <c r="I33" s="121">
        <v>1.68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14</v>
      </c>
      <c r="D34" s="31">
        <v>32</v>
      </c>
      <c r="E34" s="31"/>
      <c r="F34" s="32"/>
      <c r="G34" s="32"/>
      <c r="H34" s="121">
        <v>0.38</v>
      </c>
      <c r="I34" s="121">
        <v>0.856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31</v>
      </c>
      <c r="D35" s="31">
        <v>25</v>
      </c>
      <c r="E35" s="31"/>
      <c r="F35" s="32"/>
      <c r="G35" s="32"/>
      <c r="H35" s="121">
        <v>0.903</v>
      </c>
      <c r="I35" s="121">
        <v>0.725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250</v>
      </c>
      <c r="D36" s="31">
        <v>250</v>
      </c>
      <c r="E36" s="31"/>
      <c r="F36" s="32"/>
      <c r="G36" s="32"/>
      <c r="H36" s="121">
        <v>6.245</v>
      </c>
      <c r="I36" s="121">
        <v>6.245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443</v>
      </c>
      <c r="D37" s="39">
        <v>387</v>
      </c>
      <c r="E37" s="39"/>
      <c r="F37" s="40"/>
      <c r="G37" s="41"/>
      <c r="H37" s="122">
        <v>11.768</v>
      </c>
      <c r="I37" s="123">
        <v>9.506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133</v>
      </c>
      <c r="D39" s="39">
        <v>133</v>
      </c>
      <c r="E39" s="39"/>
      <c r="F39" s="40"/>
      <c r="G39" s="41"/>
      <c r="H39" s="122">
        <v>3.423</v>
      </c>
      <c r="I39" s="123">
        <v>3.42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9</v>
      </c>
      <c r="D41" s="31">
        <v>6</v>
      </c>
      <c r="E41" s="31"/>
      <c r="F41" s="32"/>
      <c r="G41" s="32"/>
      <c r="H41" s="121">
        <v>0.131</v>
      </c>
      <c r="I41" s="121">
        <v>0.143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50</v>
      </c>
      <c r="D42" s="31">
        <v>60</v>
      </c>
      <c r="E42" s="31"/>
      <c r="F42" s="32"/>
      <c r="G42" s="32"/>
      <c r="H42" s="121">
        <v>1.75</v>
      </c>
      <c r="I42" s="121">
        <v>1.8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50</v>
      </c>
      <c r="D43" s="31">
        <v>50</v>
      </c>
      <c r="E43" s="31"/>
      <c r="F43" s="32"/>
      <c r="G43" s="32"/>
      <c r="H43" s="121">
        <v>2</v>
      </c>
      <c r="I43" s="121">
        <v>1.9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4</v>
      </c>
      <c r="D44" s="31">
        <v>4</v>
      </c>
      <c r="E44" s="31"/>
      <c r="F44" s="32"/>
      <c r="G44" s="32"/>
      <c r="H44" s="121">
        <v>0.24</v>
      </c>
      <c r="I44" s="121">
        <v>0.24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46</v>
      </c>
      <c r="D45" s="31">
        <v>52</v>
      </c>
      <c r="E45" s="31"/>
      <c r="F45" s="32"/>
      <c r="G45" s="32"/>
      <c r="H45" s="121">
        <v>1.058</v>
      </c>
      <c r="I45" s="121">
        <v>1.3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42</v>
      </c>
      <c r="D46" s="31">
        <v>34</v>
      </c>
      <c r="E46" s="31"/>
      <c r="F46" s="32"/>
      <c r="G46" s="32"/>
      <c r="H46" s="121">
        <v>1.68</v>
      </c>
      <c r="I46" s="121">
        <v>1.36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11</v>
      </c>
      <c r="D48" s="31">
        <v>11</v>
      </c>
      <c r="E48" s="31"/>
      <c r="F48" s="32"/>
      <c r="G48" s="32"/>
      <c r="H48" s="121">
        <v>0.44</v>
      </c>
      <c r="I48" s="121">
        <v>0.66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16</v>
      </c>
      <c r="E49" s="31"/>
      <c r="F49" s="32"/>
      <c r="G49" s="32"/>
      <c r="H49" s="121">
        <v>0.525</v>
      </c>
      <c r="I49" s="121">
        <v>0.562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227</v>
      </c>
      <c r="D50" s="39">
        <v>233</v>
      </c>
      <c r="E50" s="39"/>
      <c r="F50" s="40"/>
      <c r="G50" s="41"/>
      <c r="H50" s="122">
        <v>7.824000000000001</v>
      </c>
      <c r="I50" s="123">
        <v>7.965000000000001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103</v>
      </c>
      <c r="D52" s="39">
        <v>126</v>
      </c>
      <c r="E52" s="39"/>
      <c r="F52" s="40"/>
      <c r="G52" s="41"/>
      <c r="H52" s="122">
        <v>2.884</v>
      </c>
      <c r="I52" s="123">
        <v>3.528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20</v>
      </c>
      <c r="D54" s="31">
        <v>15</v>
      </c>
      <c r="E54" s="31"/>
      <c r="F54" s="32"/>
      <c r="G54" s="32"/>
      <c r="H54" s="121">
        <v>0.5</v>
      </c>
      <c r="I54" s="121">
        <v>0.375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10</v>
      </c>
      <c r="D55" s="31">
        <v>7</v>
      </c>
      <c r="E55" s="31"/>
      <c r="F55" s="32"/>
      <c r="G55" s="32"/>
      <c r="H55" s="121">
        <v>0.129</v>
      </c>
      <c r="I55" s="121">
        <v>0.091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>
        <v>2</v>
      </c>
      <c r="E57" s="31"/>
      <c r="F57" s="32"/>
      <c r="G57" s="32"/>
      <c r="H57" s="121"/>
      <c r="I57" s="121">
        <v>0.1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162</v>
      </c>
      <c r="D58" s="31">
        <v>235</v>
      </c>
      <c r="E58" s="31"/>
      <c r="F58" s="32"/>
      <c r="G58" s="32"/>
      <c r="H58" s="121">
        <v>5.317</v>
      </c>
      <c r="I58" s="121">
        <v>7.99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192</v>
      </c>
      <c r="D59" s="39">
        <v>259</v>
      </c>
      <c r="E59" s="39"/>
      <c r="F59" s="40"/>
      <c r="G59" s="41"/>
      <c r="H59" s="122">
        <v>5.946</v>
      </c>
      <c r="I59" s="123">
        <v>8.556000000000001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143</v>
      </c>
      <c r="D61" s="31">
        <v>120</v>
      </c>
      <c r="E61" s="31"/>
      <c r="F61" s="32"/>
      <c r="G61" s="32"/>
      <c r="H61" s="121">
        <v>4.29</v>
      </c>
      <c r="I61" s="121">
        <v>3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128</v>
      </c>
      <c r="D62" s="31">
        <v>125</v>
      </c>
      <c r="E62" s="31"/>
      <c r="F62" s="32"/>
      <c r="G62" s="32"/>
      <c r="H62" s="121">
        <v>4.056</v>
      </c>
      <c r="I62" s="121">
        <v>4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272</v>
      </c>
      <c r="D63" s="31">
        <v>467</v>
      </c>
      <c r="E63" s="31"/>
      <c r="F63" s="32"/>
      <c r="G63" s="32"/>
      <c r="H63" s="121">
        <v>7.072</v>
      </c>
      <c r="I63" s="121">
        <v>11.675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543</v>
      </c>
      <c r="D64" s="39">
        <v>712</v>
      </c>
      <c r="E64" s="39"/>
      <c r="F64" s="40"/>
      <c r="G64" s="41"/>
      <c r="H64" s="122">
        <v>15.418</v>
      </c>
      <c r="I64" s="123">
        <v>18.675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174</v>
      </c>
      <c r="D66" s="39">
        <v>233</v>
      </c>
      <c r="E66" s="39"/>
      <c r="F66" s="40"/>
      <c r="G66" s="41"/>
      <c r="H66" s="122">
        <v>3.828</v>
      </c>
      <c r="I66" s="123">
        <v>5.126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61</v>
      </c>
      <c r="D72" s="31">
        <v>63</v>
      </c>
      <c r="E72" s="31"/>
      <c r="F72" s="32"/>
      <c r="G72" s="32"/>
      <c r="H72" s="121">
        <v>1.389</v>
      </c>
      <c r="I72" s="121">
        <v>1.527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115</v>
      </c>
      <c r="D73" s="31">
        <v>115</v>
      </c>
      <c r="E73" s="31"/>
      <c r="F73" s="32"/>
      <c r="G73" s="32"/>
      <c r="H73" s="121">
        <v>5.625</v>
      </c>
      <c r="I73" s="121">
        <v>5.82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75</v>
      </c>
      <c r="D74" s="31">
        <v>85</v>
      </c>
      <c r="E74" s="31"/>
      <c r="F74" s="32"/>
      <c r="G74" s="32"/>
      <c r="H74" s="121">
        <v>1.811</v>
      </c>
      <c r="I74" s="121">
        <v>2.125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197</v>
      </c>
      <c r="D75" s="31">
        <v>197</v>
      </c>
      <c r="E75" s="31"/>
      <c r="F75" s="32"/>
      <c r="G75" s="32"/>
      <c r="H75" s="121">
        <v>3.589</v>
      </c>
      <c r="I75" s="121">
        <v>3.18155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30</v>
      </c>
      <c r="D76" s="31">
        <v>6</v>
      </c>
      <c r="E76" s="31"/>
      <c r="F76" s="32"/>
      <c r="G76" s="32"/>
      <c r="H76" s="121">
        <v>0.72</v>
      </c>
      <c r="I76" s="121">
        <v>0.132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10</v>
      </c>
      <c r="D77" s="31">
        <v>26</v>
      </c>
      <c r="E77" s="31"/>
      <c r="F77" s="32"/>
      <c r="G77" s="32"/>
      <c r="H77" s="121">
        <v>0.27</v>
      </c>
      <c r="I77" s="121">
        <v>0.8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163</v>
      </c>
      <c r="D78" s="31">
        <v>160</v>
      </c>
      <c r="E78" s="31"/>
      <c r="F78" s="32"/>
      <c r="G78" s="32"/>
      <c r="H78" s="121">
        <v>6.52</v>
      </c>
      <c r="I78" s="121">
        <v>6.4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50</v>
      </c>
      <c r="D79" s="31">
        <v>48</v>
      </c>
      <c r="E79" s="31"/>
      <c r="F79" s="32"/>
      <c r="G79" s="32"/>
      <c r="H79" s="121">
        <v>1.375</v>
      </c>
      <c r="I79" s="121">
        <v>1.044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701</v>
      </c>
      <c r="D80" s="39">
        <v>700</v>
      </c>
      <c r="E80" s="39"/>
      <c r="F80" s="40"/>
      <c r="G80" s="41"/>
      <c r="H80" s="122">
        <v>21.299</v>
      </c>
      <c r="I80" s="123">
        <v>21.029550000000004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152</v>
      </c>
      <c r="D82" s="31">
        <v>152</v>
      </c>
      <c r="E82" s="31"/>
      <c r="F82" s="32"/>
      <c r="G82" s="32"/>
      <c r="H82" s="121">
        <v>5.398</v>
      </c>
      <c r="I82" s="121">
        <v>5.398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206</v>
      </c>
      <c r="D83" s="31">
        <v>210</v>
      </c>
      <c r="E83" s="31"/>
      <c r="F83" s="32"/>
      <c r="G83" s="32"/>
      <c r="H83" s="121">
        <v>5.045</v>
      </c>
      <c r="I83" s="121">
        <v>5.1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358</v>
      </c>
      <c r="D84" s="39">
        <v>362</v>
      </c>
      <c r="E84" s="39"/>
      <c r="F84" s="40"/>
      <c r="G84" s="41"/>
      <c r="H84" s="122">
        <v>10.443</v>
      </c>
      <c r="I84" s="123">
        <v>10.498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4878</v>
      </c>
      <c r="D87" s="54">
        <v>5440</v>
      </c>
      <c r="E87" s="54"/>
      <c r="F87" s="55"/>
      <c r="G87" s="41"/>
      <c r="H87" s="126">
        <v>162.193</v>
      </c>
      <c r="I87" s="127">
        <v>174.16014857142858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tabSelected="1" view="pageLayout" zoomScaleNormal="86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7</v>
      </c>
      <c r="E9" s="31"/>
      <c r="F9" s="32"/>
      <c r="G9" s="32"/>
      <c r="H9" s="121">
        <v>0.533</v>
      </c>
      <c r="I9" s="121">
        <v>0.517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4</v>
      </c>
      <c r="D10" s="31">
        <v>4</v>
      </c>
      <c r="E10" s="31"/>
      <c r="F10" s="32"/>
      <c r="G10" s="32"/>
      <c r="H10" s="121">
        <v>0.209</v>
      </c>
      <c r="I10" s="121">
        <v>0.344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5</v>
      </c>
      <c r="D11" s="31">
        <v>4</v>
      </c>
      <c r="E11" s="31"/>
      <c r="F11" s="32"/>
      <c r="G11" s="32"/>
      <c r="H11" s="121">
        <v>0.402</v>
      </c>
      <c r="I11" s="121">
        <v>0.273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10.507493404746981</v>
      </c>
      <c r="D12" s="31">
        <v>10</v>
      </c>
      <c r="E12" s="31"/>
      <c r="F12" s="32"/>
      <c r="G12" s="32"/>
      <c r="H12" s="121">
        <v>0.8760158587652208</v>
      </c>
      <c r="I12" s="121">
        <v>0.83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26.50749340474698</v>
      </c>
      <c r="D13" s="39">
        <v>25</v>
      </c>
      <c r="E13" s="39"/>
      <c r="F13" s="40"/>
      <c r="G13" s="41"/>
      <c r="H13" s="122">
        <v>2.020015858765221</v>
      </c>
      <c r="I13" s="123">
        <v>1.964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>
        <v>1</v>
      </c>
      <c r="E19" s="31"/>
      <c r="F19" s="32"/>
      <c r="G19" s="32"/>
      <c r="H19" s="121">
        <v>0.05</v>
      </c>
      <c r="I19" s="121">
        <v>0.05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5</v>
      </c>
      <c r="D20" s="31">
        <v>5</v>
      </c>
      <c r="E20" s="31"/>
      <c r="F20" s="32"/>
      <c r="G20" s="32"/>
      <c r="H20" s="121">
        <v>0.255</v>
      </c>
      <c r="I20" s="121">
        <v>0.272</v>
      </c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6</v>
      </c>
      <c r="D22" s="39">
        <v>6</v>
      </c>
      <c r="E22" s="39"/>
      <c r="F22" s="40"/>
      <c r="G22" s="41"/>
      <c r="H22" s="122">
        <v>0.305</v>
      </c>
      <c r="I22" s="123">
        <v>0.322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23</v>
      </c>
      <c r="D33" s="31">
        <v>30</v>
      </c>
      <c r="E33" s="31"/>
      <c r="F33" s="32"/>
      <c r="G33" s="32"/>
      <c r="H33" s="121">
        <v>1.642</v>
      </c>
      <c r="I33" s="121">
        <v>1.6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30</v>
      </c>
      <c r="D34" s="31">
        <v>27</v>
      </c>
      <c r="E34" s="31"/>
      <c r="F34" s="32"/>
      <c r="G34" s="32"/>
      <c r="H34" s="121">
        <v>1.109</v>
      </c>
      <c r="I34" s="121">
        <v>0.952</v>
      </c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>
        <v>7</v>
      </c>
      <c r="D36" s="31">
        <v>7</v>
      </c>
      <c r="E36" s="31"/>
      <c r="F36" s="32"/>
      <c r="G36" s="32"/>
      <c r="H36" s="121">
        <v>0.252</v>
      </c>
      <c r="I36" s="121">
        <v>0.279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60</v>
      </c>
      <c r="D37" s="39">
        <v>64</v>
      </c>
      <c r="E37" s="39"/>
      <c r="F37" s="40"/>
      <c r="G37" s="41"/>
      <c r="H37" s="122">
        <v>3.003</v>
      </c>
      <c r="I37" s="123">
        <v>2.831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36</v>
      </c>
      <c r="D39" s="39">
        <v>87</v>
      </c>
      <c r="E39" s="39"/>
      <c r="F39" s="40"/>
      <c r="G39" s="41"/>
      <c r="H39" s="122">
        <v>1.47</v>
      </c>
      <c r="I39" s="123">
        <v>1.253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/>
      <c r="F52" s="40"/>
      <c r="G52" s="41"/>
      <c r="H52" s="122">
        <v>0.099</v>
      </c>
      <c r="I52" s="123">
        <v>0.099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160</v>
      </c>
      <c r="D61" s="31">
        <v>140</v>
      </c>
      <c r="E61" s="31"/>
      <c r="F61" s="32"/>
      <c r="G61" s="32"/>
      <c r="H61" s="121">
        <v>15</v>
      </c>
      <c r="I61" s="121">
        <v>13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55</v>
      </c>
      <c r="E62" s="31"/>
      <c r="F62" s="32"/>
      <c r="G62" s="32"/>
      <c r="H62" s="121">
        <v>1.023</v>
      </c>
      <c r="I62" s="121">
        <v>1.025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19</v>
      </c>
      <c r="D63" s="31">
        <v>19</v>
      </c>
      <c r="E63" s="31"/>
      <c r="F63" s="32"/>
      <c r="G63" s="32"/>
      <c r="H63" s="121">
        <v>0.53</v>
      </c>
      <c r="I63" s="121">
        <v>0.79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234</v>
      </c>
      <c r="D64" s="39">
        <v>214</v>
      </c>
      <c r="E64" s="39"/>
      <c r="F64" s="40"/>
      <c r="G64" s="41"/>
      <c r="H64" s="122">
        <v>16.553</v>
      </c>
      <c r="I64" s="123">
        <v>14.815000000000001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613</v>
      </c>
      <c r="D66" s="39">
        <v>970</v>
      </c>
      <c r="E66" s="39"/>
      <c r="F66" s="40"/>
      <c r="G66" s="41"/>
      <c r="H66" s="122">
        <v>76.577</v>
      </c>
      <c r="I66" s="123">
        <v>72.994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7400</v>
      </c>
      <c r="D72" s="31">
        <v>7000</v>
      </c>
      <c r="E72" s="31"/>
      <c r="F72" s="32"/>
      <c r="G72" s="32"/>
      <c r="H72" s="121">
        <v>733.364</v>
      </c>
      <c r="I72" s="121">
        <v>659.787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410</v>
      </c>
      <c r="D73" s="31">
        <v>410</v>
      </c>
      <c r="E73" s="31"/>
      <c r="F73" s="32"/>
      <c r="G73" s="32"/>
      <c r="H73" s="121">
        <v>12.675</v>
      </c>
      <c r="I73" s="121">
        <v>12.95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1397</v>
      </c>
      <c r="D75" s="31">
        <v>1466</v>
      </c>
      <c r="E75" s="31"/>
      <c r="F75" s="32"/>
      <c r="G75" s="32"/>
      <c r="H75" s="121">
        <v>138.075</v>
      </c>
      <c r="I75" s="121">
        <v>142.187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15</v>
      </c>
      <c r="E76" s="31"/>
      <c r="F76" s="32"/>
      <c r="G76" s="32"/>
      <c r="H76" s="121">
        <v>0.2</v>
      </c>
      <c r="I76" s="121">
        <v>0.525</v>
      </c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475</v>
      </c>
      <c r="D78" s="31">
        <v>406</v>
      </c>
      <c r="E78" s="31"/>
      <c r="F78" s="32"/>
      <c r="G78" s="32"/>
      <c r="H78" s="121">
        <v>30.875</v>
      </c>
      <c r="I78" s="121">
        <v>28.42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45</v>
      </c>
      <c r="D79" s="31">
        <v>45</v>
      </c>
      <c r="E79" s="31"/>
      <c r="F79" s="32"/>
      <c r="G79" s="32"/>
      <c r="H79" s="121">
        <v>3.825</v>
      </c>
      <c r="I79" s="121">
        <v>3.825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9732</v>
      </c>
      <c r="D80" s="39">
        <v>9342</v>
      </c>
      <c r="E80" s="39"/>
      <c r="F80" s="40"/>
      <c r="G80" s="41"/>
      <c r="H80" s="122">
        <v>919.0140000000001</v>
      </c>
      <c r="I80" s="123">
        <v>847.6940000000001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398</v>
      </c>
      <c r="D82" s="31">
        <v>398</v>
      </c>
      <c r="E82" s="31"/>
      <c r="F82" s="32"/>
      <c r="G82" s="32"/>
      <c r="H82" s="121">
        <v>46.092</v>
      </c>
      <c r="I82" s="121">
        <v>46.092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150</v>
      </c>
      <c r="D83" s="31">
        <v>113</v>
      </c>
      <c r="E83" s="31"/>
      <c r="F83" s="32"/>
      <c r="G83" s="32"/>
      <c r="H83" s="121">
        <v>11.229</v>
      </c>
      <c r="I83" s="121">
        <v>8.199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548</v>
      </c>
      <c r="D84" s="39">
        <v>511</v>
      </c>
      <c r="E84" s="39"/>
      <c r="F84" s="40"/>
      <c r="G84" s="41"/>
      <c r="H84" s="122">
        <v>57.321</v>
      </c>
      <c r="I84" s="123">
        <v>54.291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11256.507493404748</v>
      </c>
      <c r="D87" s="54">
        <v>11220</v>
      </c>
      <c r="E87" s="54"/>
      <c r="F87" s="55"/>
      <c r="G87" s="41"/>
      <c r="H87" s="126">
        <v>1076.3620158587653</v>
      </c>
      <c r="I87" s="127">
        <v>996.2630000000001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5</v>
      </c>
      <c r="E9" s="31">
        <v>5</v>
      </c>
      <c r="F9" s="32"/>
      <c r="G9" s="32"/>
      <c r="H9" s="121">
        <v>0.567</v>
      </c>
      <c r="I9" s="121">
        <v>0.259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3</v>
      </c>
      <c r="D10" s="31">
        <v>3</v>
      </c>
      <c r="E10" s="31">
        <v>9</v>
      </c>
      <c r="F10" s="32"/>
      <c r="G10" s="32"/>
      <c r="H10" s="121">
        <v>0.251</v>
      </c>
      <c r="I10" s="121">
        <v>0.069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3</v>
      </c>
      <c r="D11" s="31">
        <v>3</v>
      </c>
      <c r="E11" s="31">
        <v>15</v>
      </c>
      <c r="F11" s="32"/>
      <c r="G11" s="32"/>
      <c r="H11" s="121">
        <v>0.302</v>
      </c>
      <c r="I11" s="121">
        <v>0.14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8</v>
      </c>
      <c r="D12" s="31">
        <v>16</v>
      </c>
      <c r="E12" s="31">
        <v>15</v>
      </c>
      <c r="F12" s="32"/>
      <c r="G12" s="32"/>
      <c r="H12" s="121">
        <v>0.697</v>
      </c>
      <c r="I12" s="121">
        <v>0.93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21</v>
      </c>
      <c r="D13" s="39">
        <v>27</v>
      </c>
      <c r="E13" s="39">
        <v>44</v>
      </c>
      <c r="F13" s="40">
        <f>IF(D13&gt;0,100*E13/D13,0)</f>
        <v>162.96296296296296</v>
      </c>
      <c r="G13" s="41"/>
      <c r="H13" s="122">
        <v>1.8169999999999997</v>
      </c>
      <c r="I13" s="123">
        <v>1.3980000000000001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>
        <v>4</v>
      </c>
      <c r="D20" s="31">
        <v>4</v>
      </c>
      <c r="E20" s="31">
        <v>3</v>
      </c>
      <c r="F20" s="32"/>
      <c r="G20" s="32"/>
      <c r="H20" s="121">
        <v>0.204</v>
      </c>
      <c r="I20" s="121">
        <v>0.204</v>
      </c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4</v>
      </c>
      <c r="D22" s="39">
        <v>4</v>
      </c>
      <c r="E22" s="39">
        <v>3</v>
      </c>
      <c r="F22" s="40">
        <f>IF(D22&gt;0,100*E22/D22,0)</f>
        <v>75</v>
      </c>
      <c r="G22" s="41"/>
      <c r="H22" s="122">
        <v>0.204</v>
      </c>
      <c r="I22" s="123">
        <v>0.204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>
        <v>3</v>
      </c>
      <c r="D29" s="31">
        <v>3</v>
      </c>
      <c r="E29" s="31">
        <v>3</v>
      </c>
      <c r="F29" s="32"/>
      <c r="G29" s="32"/>
      <c r="H29" s="121">
        <v>0.33</v>
      </c>
      <c r="I29" s="121">
        <v>0.33</v>
      </c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250</v>
      </c>
      <c r="E30" s="31">
        <v>39</v>
      </c>
      <c r="F30" s="32"/>
      <c r="G30" s="32"/>
      <c r="H30" s="121"/>
      <c r="I30" s="121">
        <v>27.75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3</v>
      </c>
      <c r="D31" s="39">
        <v>253</v>
      </c>
      <c r="E31" s="39">
        <v>42</v>
      </c>
      <c r="F31" s="40">
        <f>IF(D31&gt;0,100*E31/D31,0)</f>
        <v>16.600790513833992</v>
      </c>
      <c r="G31" s="41"/>
      <c r="H31" s="122">
        <v>0.33</v>
      </c>
      <c r="I31" s="123">
        <v>28.08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38</v>
      </c>
      <c r="D33" s="31">
        <v>30</v>
      </c>
      <c r="E33" s="31">
        <v>40</v>
      </c>
      <c r="F33" s="32"/>
      <c r="G33" s="32"/>
      <c r="H33" s="121">
        <v>2.261</v>
      </c>
      <c r="I33" s="121">
        <v>1.785</v>
      </c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30</v>
      </c>
      <c r="E35" s="31">
        <v>30</v>
      </c>
      <c r="F35" s="32"/>
      <c r="G35" s="32"/>
      <c r="H35" s="121">
        <v>1.147</v>
      </c>
      <c r="I35" s="121">
        <v>0.98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35</v>
      </c>
      <c r="D36" s="31">
        <v>35</v>
      </c>
      <c r="E36" s="31">
        <v>36</v>
      </c>
      <c r="F36" s="32"/>
      <c r="G36" s="32"/>
      <c r="H36" s="121">
        <v>1.258</v>
      </c>
      <c r="I36" s="121">
        <v>1.258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102</v>
      </c>
      <c r="D37" s="39">
        <v>95</v>
      </c>
      <c r="E37" s="39">
        <v>106</v>
      </c>
      <c r="F37" s="40">
        <f>IF(D37&gt;0,100*E37/D37,0)</f>
        <v>111.57894736842105</v>
      </c>
      <c r="G37" s="41"/>
      <c r="H37" s="122">
        <v>4.666</v>
      </c>
      <c r="I37" s="123">
        <v>4.023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43</v>
      </c>
      <c r="D39" s="39">
        <v>43</v>
      </c>
      <c r="E39" s="39">
        <v>100</v>
      </c>
      <c r="F39" s="40">
        <f>IF(D39&gt;0,100*E39/D39,0)</f>
        <v>232.5581395348837</v>
      </c>
      <c r="G39" s="41"/>
      <c r="H39" s="122">
        <v>1.765</v>
      </c>
      <c r="I39" s="123">
        <v>1.765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5</v>
      </c>
      <c r="D42" s="31"/>
      <c r="E42" s="31"/>
      <c r="F42" s="32"/>
      <c r="G42" s="32"/>
      <c r="H42" s="121">
        <v>0.25</v>
      </c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121">
        <v>0.09</v>
      </c>
      <c r="I45" s="121">
        <v>0.096</v>
      </c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8</v>
      </c>
      <c r="D50" s="39">
        <v>3</v>
      </c>
      <c r="E50" s="39">
        <v>3</v>
      </c>
      <c r="F50" s="40">
        <f>IF(D50&gt;0,100*E50/D50,0)</f>
        <v>100</v>
      </c>
      <c r="G50" s="41"/>
      <c r="H50" s="122">
        <v>0.33999999999999997</v>
      </c>
      <c r="I50" s="123">
        <v>0.096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5</v>
      </c>
      <c r="E52" s="39">
        <v>5</v>
      </c>
      <c r="F52" s="40">
        <f>IF(D52&gt;0,100*E52/D52,0)</f>
        <v>100</v>
      </c>
      <c r="G52" s="41"/>
      <c r="H52" s="122">
        <v>0.495</v>
      </c>
      <c r="I52" s="123">
        <v>0.495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>
        <v>10</v>
      </c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>
        <v>10</v>
      </c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327</v>
      </c>
      <c r="D61" s="31">
        <v>300</v>
      </c>
      <c r="E61" s="31">
        <v>300</v>
      </c>
      <c r="F61" s="32"/>
      <c r="G61" s="32"/>
      <c r="H61" s="121">
        <v>42.51</v>
      </c>
      <c r="I61" s="121">
        <v>36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76</v>
      </c>
      <c r="D62" s="31">
        <v>75</v>
      </c>
      <c r="E62" s="31">
        <v>70</v>
      </c>
      <c r="F62" s="32"/>
      <c r="G62" s="32"/>
      <c r="H62" s="121">
        <v>1.522</v>
      </c>
      <c r="I62" s="121">
        <v>1.502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8</v>
      </c>
      <c r="D63" s="31">
        <v>10</v>
      </c>
      <c r="E63" s="31">
        <v>10</v>
      </c>
      <c r="F63" s="32"/>
      <c r="G63" s="32"/>
      <c r="H63" s="121">
        <v>0.16</v>
      </c>
      <c r="I63" s="121">
        <v>0.2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411</v>
      </c>
      <c r="D64" s="39">
        <v>385</v>
      </c>
      <c r="E64" s="39">
        <v>380</v>
      </c>
      <c r="F64" s="40">
        <f>IF(D64&gt;0,100*E64/D64,0)</f>
        <v>98.7012987012987</v>
      </c>
      <c r="G64" s="41"/>
      <c r="H64" s="122">
        <v>44.19199999999999</v>
      </c>
      <c r="I64" s="123">
        <v>37.702000000000005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1030</v>
      </c>
      <c r="D66" s="39">
        <v>1306</v>
      </c>
      <c r="E66" s="39">
        <v>1306</v>
      </c>
      <c r="F66" s="40">
        <f>IF(D66&gt;0,100*E66/D66,0)</f>
        <v>100</v>
      </c>
      <c r="G66" s="41"/>
      <c r="H66" s="122">
        <v>114.379</v>
      </c>
      <c r="I66" s="123">
        <v>158.473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2072</v>
      </c>
      <c r="D72" s="31">
        <v>2406</v>
      </c>
      <c r="E72" s="31">
        <v>2145</v>
      </c>
      <c r="F72" s="32"/>
      <c r="G72" s="32"/>
      <c r="H72" s="121">
        <v>227.382</v>
      </c>
      <c r="I72" s="121">
        <v>239.017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180</v>
      </c>
      <c r="D73" s="31">
        <v>185</v>
      </c>
      <c r="E73" s="31">
        <v>185</v>
      </c>
      <c r="F73" s="32"/>
      <c r="G73" s="32"/>
      <c r="H73" s="121">
        <v>6.65</v>
      </c>
      <c r="I73" s="121">
        <v>6.585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190</v>
      </c>
      <c r="D75" s="31">
        <v>190</v>
      </c>
      <c r="E75" s="31">
        <v>199</v>
      </c>
      <c r="F75" s="32"/>
      <c r="G75" s="32"/>
      <c r="H75" s="121">
        <v>19</v>
      </c>
      <c r="I75" s="121">
        <v>19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38</v>
      </c>
      <c r="D76" s="31">
        <v>12</v>
      </c>
      <c r="E76" s="31">
        <v>15</v>
      </c>
      <c r="F76" s="32"/>
      <c r="G76" s="32"/>
      <c r="H76" s="121">
        <v>1.14</v>
      </c>
      <c r="I76" s="121">
        <v>0.3</v>
      </c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244</v>
      </c>
      <c r="D78" s="31">
        <v>245</v>
      </c>
      <c r="E78" s="31">
        <v>212</v>
      </c>
      <c r="F78" s="32"/>
      <c r="G78" s="32"/>
      <c r="H78" s="121">
        <v>14.811</v>
      </c>
      <c r="I78" s="121">
        <v>13.72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20</v>
      </c>
      <c r="D79" s="31">
        <v>25</v>
      </c>
      <c r="E79" s="31">
        <v>30</v>
      </c>
      <c r="F79" s="32"/>
      <c r="G79" s="32"/>
      <c r="H79" s="121">
        <v>1.8</v>
      </c>
      <c r="I79" s="121">
        <v>2.125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2744</v>
      </c>
      <c r="D80" s="39">
        <v>3063</v>
      </c>
      <c r="E80" s="39">
        <v>2786</v>
      </c>
      <c r="F80" s="40">
        <f>IF(D80&gt;0,100*E80/D80,0)</f>
        <v>90.95657851779302</v>
      </c>
      <c r="G80" s="41"/>
      <c r="H80" s="122">
        <v>270.783</v>
      </c>
      <c r="I80" s="123">
        <v>280.747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205</v>
      </c>
      <c r="D82" s="31">
        <v>205</v>
      </c>
      <c r="E82" s="31">
        <v>178</v>
      </c>
      <c r="F82" s="32"/>
      <c r="G82" s="32"/>
      <c r="H82" s="121">
        <v>23.756</v>
      </c>
      <c r="I82" s="121">
        <v>23.756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35</v>
      </c>
      <c r="D83" s="31">
        <v>35</v>
      </c>
      <c r="E83" s="31">
        <v>45</v>
      </c>
      <c r="F83" s="32"/>
      <c r="G83" s="32"/>
      <c r="H83" s="121">
        <v>4.103</v>
      </c>
      <c r="I83" s="121">
        <v>3.4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240</v>
      </c>
      <c r="D84" s="39">
        <v>240</v>
      </c>
      <c r="E84" s="39">
        <v>223</v>
      </c>
      <c r="F84" s="40">
        <f>IF(D84&gt;0,100*E84/D84,0)</f>
        <v>92.91666666666667</v>
      </c>
      <c r="G84" s="41"/>
      <c r="H84" s="122">
        <v>27.859</v>
      </c>
      <c r="I84" s="123">
        <v>27.156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4611</v>
      </c>
      <c r="D87" s="54">
        <v>5424</v>
      </c>
      <c r="E87" s="54">
        <v>5008</v>
      </c>
      <c r="F87" s="55">
        <f>IF(D87&gt;0,100*E87/D87,0)</f>
        <v>92.33038348082596</v>
      </c>
      <c r="G87" s="41"/>
      <c r="H87" s="126">
        <v>466.83</v>
      </c>
      <c r="I87" s="127">
        <v>540.139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277.8</v>
      </c>
      <c r="D9" s="31">
        <v>284</v>
      </c>
      <c r="E9" s="31">
        <v>273</v>
      </c>
      <c r="F9" s="32"/>
      <c r="G9" s="32"/>
      <c r="H9" s="121">
        <v>22.511000000000003</v>
      </c>
      <c r="I9" s="121">
        <v>23.422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172.5</v>
      </c>
      <c r="D10" s="31">
        <v>169</v>
      </c>
      <c r="E10" s="31">
        <v>177</v>
      </c>
      <c r="F10" s="32"/>
      <c r="G10" s="32"/>
      <c r="H10" s="121">
        <v>14.503</v>
      </c>
      <c r="I10" s="121">
        <v>14.194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222.5</v>
      </c>
      <c r="D11" s="31">
        <v>226</v>
      </c>
      <c r="E11" s="31">
        <v>239</v>
      </c>
      <c r="F11" s="32"/>
      <c r="G11" s="32"/>
      <c r="H11" s="121">
        <v>22.415</v>
      </c>
      <c r="I11" s="121">
        <v>23.17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396.2</v>
      </c>
      <c r="D12" s="31">
        <v>371.507493404747</v>
      </c>
      <c r="E12" s="31">
        <v>394</v>
      </c>
      <c r="F12" s="32"/>
      <c r="G12" s="32"/>
      <c r="H12" s="121">
        <v>34.425000000000004</v>
      </c>
      <c r="I12" s="121">
        <v>34.0520158587652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1069</v>
      </c>
      <c r="D13" s="39">
        <v>1050.507493404747</v>
      </c>
      <c r="E13" s="39">
        <v>1083</v>
      </c>
      <c r="F13" s="40">
        <f>IF(D13&gt;0,100*E13/D13,0)</f>
        <v>103.0930294928162</v>
      </c>
      <c r="G13" s="41"/>
      <c r="H13" s="122">
        <v>93.85400000000001</v>
      </c>
      <c r="I13" s="123">
        <v>94.8380158587652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80</v>
      </c>
      <c r="D15" s="39">
        <v>96</v>
      </c>
      <c r="E15" s="39">
        <v>96</v>
      </c>
      <c r="F15" s="40">
        <f>IF(D15&gt;0,100*E15/D15,0)</f>
        <v>100</v>
      </c>
      <c r="G15" s="41"/>
      <c r="H15" s="122">
        <v>2.2</v>
      </c>
      <c r="I15" s="123">
        <v>2.4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16</v>
      </c>
      <c r="D17" s="39">
        <v>16</v>
      </c>
      <c r="E17" s="39">
        <v>16</v>
      </c>
      <c r="F17" s="40">
        <f>IF(D17&gt;0,100*E17/D17,0)</f>
        <v>100</v>
      </c>
      <c r="G17" s="41"/>
      <c r="H17" s="122">
        <v>0.324</v>
      </c>
      <c r="I17" s="123">
        <v>0.324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55</v>
      </c>
      <c r="D19" s="31">
        <v>55</v>
      </c>
      <c r="E19" s="31">
        <v>56</v>
      </c>
      <c r="F19" s="32"/>
      <c r="G19" s="32"/>
      <c r="H19" s="121">
        <v>1.163</v>
      </c>
      <c r="I19" s="121">
        <v>1.555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75</v>
      </c>
      <c r="D20" s="31">
        <v>75</v>
      </c>
      <c r="E20" s="31">
        <v>78</v>
      </c>
      <c r="F20" s="32"/>
      <c r="G20" s="32"/>
      <c r="H20" s="121">
        <v>1.575</v>
      </c>
      <c r="I20" s="121">
        <v>1.575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160</v>
      </c>
      <c r="D21" s="31">
        <v>160</v>
      </c>
      <c r="E21" s="31">
        <v>160</v>
      </c>
      <c r="F21" s="32"/>
      <c r="G21" s="32"/>
      <c r="H21" s="121">
        <v>3.36</v>
      </c>
      <c r="I21" s="121">
        <v>3.68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290</v>
      </c>
      <c r="D22" s="39">
        <v>290</v>
      </c>
      <c r="E22" s="39">
        <v>294</v>
      </c>
      <c r="F22" s="40">
        <f>IF(D22&gt;0,100*E22/D22,0)</f>
        <v>101.37931034482759</v>
      </c>
      <c r="G22" s="41"/>
      <c r="H22" s="122">
        <v>6.098</v>
      </c>
      <c r="I22" s="123">
        <v>6.8100000000000005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1595</v>
      </c>
      <c r="D24" s="39">
        <v>1815</v>
      </c>
      <c r="E24" s="39">
        <v>2056</v>
      </c>
      <c r="F24" s="40">
        <f>IF(D24&gt;0,100*E24/D24,0)</f>
        <v>113.27823691460055</v>
      </c>
      <c r="G24" s="41"/>
      <c r="H24" s="122">
        <v>122.234</v>
      </c>
      <c r="I24" s="123">
        <v>136.949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163</v>
      </c>
      <c r="D26" s="39">
        <v>160</v>
      </c>
      <c r="E26" s="39">
        <v>220</v>
      </c>
      <c r="F26" s="40">
        <f>IF(D26&gt;0,100*E26/D26,0)</f>
        <v>137.5</v>
      </c>
      <c r="G26" s="41"/>
      <c r="H26" s="122">
        <v>10.507</v>
      </c>
      <c r="I26" s="123">
        <v>10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30</v>
      </c>
      <c r="D28" s="31">
        <v>35</v>
      </c>
      <c r="E28" s="31">
        <v>42</v>
      </c>
      <c r="F28" s="32"/>
      <c r="G28" s="32"/>
      <c r="H28" s="121">
        <v>1.905</v>
      </c>
      <c r="I28" s="121">
        <v>0.84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6</v>
      </c>
      <c r="D29" s="31">
        <v>6</v>
      </c>
      <c r="E29" s="31">
        <v>6</v>
      </c>
      <c r="F29" s="32"/>
      <c r="G29" s="32"/>
      <c r="H29" s="121">
        <v>0.61539</v>
      </c>
      <c r="I29" s="121">
        <v>0.72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600</v>
      </c>
      <c r="D30" s="31">
        <v>501</v>
      </c>
      <c r="E30" s="31">
        <v>634</v>
      </c>
      <c r="F30" s="32"/>
      <c r="G30" s="32"/>
      <c r="H30" s="121">
        <v>57</v>
      </c>
      <c r="I30" s="121">
        <v>48.972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636</v>
      </c>
      <c r="D31" s="39">
        <v>542</v>
      </c>
      <c r="E31" s="39">
        <v>682</v>
      </c>
      <c r="F31" s="40">
        <f>IF(D31&gt;0,100*E31/D31,0)</f>
        <v>125.83025830258302</v>
      </c>
      <c r="G31" s="41"/>
      <c r="H31" s="122">
        <v>59.52039</v>
      </c>
      <c r="I31" s="123">
        <v>50.532000000000004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422</v>
      </c>
      <c r="D33" s="31">
        <v>253</v>
      </c>
      <c r="E33" s="31">
        <v>345</v>
      </c>
      <c r="F33" s="32"/>
      <c r="G33" s="32"/>
      <c r="H33" s="121">
        <v>22.610999999999997</v>
      </c>
      <c r="I33" s="121">
        <v>13.462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299</v>
      </c>
      <c r="D34" s="31">
        <v>256</v>
      </c>
      <c r="E34" s="31">
        <v>255</v>
      </c>
      <c r="F34" s="32"/>
      <c r="G34" s="32"/>
      <c r="H34" s="121">
        <v>11.086</v>
      </c>
      <c r="I34" s="121">
        <v>9.219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154</v>
      </c>
      <c r="D35" s="31">
        <v>150</v>
      </c>
      <c r="E35" s="31">
        <v>170</v>
      </c>
      <c r="F35" s="32"/>
      <c r="G35" s="32"/>
      <c r="H35" s="121">
        <v>5.734</v>
      </c>
      <c r="I35" s="121">
        <v>4.88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353</v>
      </c>
      <c r="D36" s="31">
        <v>353</v>
      </c>
      <c r="E36" s="31">
        <v>362</v>
      </c>
      <c r="F36" s="32"/>
      <c r="G36" s="32"/>
      <c r="H36" s="121">
        <v>12.585</v>
      </c>
      <c r="I36" s="121">
        <v>12.585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1228</v>
      </c>
      <c r="D37" s="39">
        <v>1012</v>
      </c>
      <c r="E37" s="39">
        <v>1132</v>
      </c>
      <c r="F37" s="40">
        <f>IF(D37&gt;0,100*E37/D37,0)</f>
        <v>111.85770750988142</v>
      </c>
      <c r="G37" s="41"/>
      <c r="H37" s="122">
        <v>52.016</v>
      </c>
      <c r="I37" s="123">
        <v>40.146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239</v>
      </c>
      <c r="D39" s="39">
        <v>239</v>
      </c>
      <c r="E39" s="39">
        <v>567</v>
      </c>
      <c r="F39" s="40">
        <f>IF(D39&gt;0,100*E39/D39,0)</f>
        <v>237.23849372384936</v>
      </c>
      <c r="G39" s="41"/>
      <c r="H39" s="122">
        <v>9.804</v>
      </c>
      <c r="I39" s="123">
        <v>9.805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18</v>
      </c>
      <c r="D41" s="31">
        <v>18</v>
      </c>
      <c r="E41" s="31">
        <v>16</v>
      </c>
      <c r="F41" s="32"/>
      <c r="G41" s="32"/>
      <c r="H41" s="121">
        <v>1.278</v>
      </c>
      <c r="I41" s="121">
        <v>1.19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5</v>
      </c>
      <c r="D42" s="31">
        <v>3</v>
      </c>
      <c r="E42" s="31">
        <v>3</v>
      </c>
      <c r="F42" s="32"/>
      <c r="G42" s="32"/>
      <c r="H42" s="121">
        <v>0.25</v>
      </c>
      <c r="I42" s="121">
        <v>0.15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25</v>
      </c>
      <c r="D43" s="31">
        <v>25</v>
      </c>
      <c r="E43" s="31">
        <v>25</v>
      </c>
      <c r="F43" s="32"/>
      <c r="G43" s="32"/>
      <c r="H43" s="121">
        <v>1.25</v>
      </c>
      <c r="I43" s="121">
        <v>1.25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10</v>
      </c>
      <c r="D44" s="31">
        <v>10</v>
      </c>
      <c r="E44" s="31">
        <v>10</v>
      </c>
      <c r="F44" s="32"/>
      <c r="G44" s="32"/>
      <c r="H44" s="121">
        <v>0.45</v>
      </c>
      <c r="I44" s="121">
        <v>0.45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35</v>
      </c>
      <c r="D45" s="31">
        <v>35</v>
      </c>
      <c r="E45" s="31">
        <v>35</v>
      </c>
      <c r="F45" s="32"/>
      <c r="G45" s="32"/>
      <c r="H45" s="121">
        <v>0.826</v>
      </c>
      <c r="I45" s="121">
        <v>1.12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40</v>
      </c>
      <c r="D46" s="31">
        <v>40</v>
      </c>
      <c r="E46" s="31">
        <v>40</v>
      </c>
      <c r="F46" s="32"/>
      <c r="G46" s="32"/>
      <c r="H46" s="121">
        <v>1.6</v>
      </c>
      <c r="I46" s="121">
        <v>1.6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25</v>
      </c>
      <c r="D48" s="31">
        <v>9</v>
      </c>
      <c r="E48" s="31">
        <v>11</v>
      </c>
      <c r="F48" s="32"/>
      <c r="G48" s="32"/>
      <c r="H48" s="121">
        <v>0.95</v>
      </c>
      <c r="I48" s="121">
        <v>0.36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35</v>
      </c>
      <c r="D49" s="31">
        <v>35</v>
      </c>
      <c r="E49" s="31">
        <v>9</v>
      </c>
      <c r="F49" s="32"/>
      <c r="G49" s="32"/>
      <c r="H49" s="121">
        <v>2.1</v>
      </c>
      <c r="I49" s="121">
        <v>2.03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193</v>
      </c>
      <c r="D50" s="39">
        <v>175</v>
      </c>
      <c r="E50" s="39">
        <v>149</v>
      </c>
      <c r="F50" s="40">
        <f>IF(D50&gt;0,100*E50/D50,0)</f>
        <v>85.14285714285714</v>
      </c>
      <c r="G50" s="41"/>
      <c r="H50" s="122">
        <v>8.704</v>
      </c>
      <c r="I50" s="123">
        <v>8.15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49</v>
      </c>
      <c r="D52" s="39">
        <v>49</v>
      </c>
      <c r="E52" s="39">
        <v>49</v>
      </c>
      <c r="F52" s="40">
        <f>IF(D52&gt;0,100*E52/D52,0)</f>
        <v>100</v>
      </c>
      <c r="G52" s="41"/>
      <c r="H52" s="122">
        <v>4.8500000000000005</v>
      </c>
      <c r="I52" s="123">
        <v>4.85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115</v>
      </c>
      <c r="D54" s="31">
        <v>110</v>
      </c>
      <c r="E54" s="31">
        <v>263</v>
      </c>
      <c r="F54" s="32"/>
      <c r="G54" s="32"/>
      <c r="H54" s="121">
        <v>12.45</v>
      </c>
      <c r="I54" s="121">
        <v>11.6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430</v>
      </c>
      <c r="D55" s="31">
        <v>310</v>
      </c>
      <c r="E55" s="31">
        <v>285</v>
      </c>
      <c r="F55" s="32"/>
      <c r="G55" s="32"/>
      <c r="H55" s="121">
        <v>30.1</v>
      </c>
      <c r="I55" s="121">
        <v>21.8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75</v>
      </c>
      <c r="D56" s="31">
        <v>68</v>
      </c>
      <c r="E56" s="31">
        <v>90</v>
      </c>
      <c r="F56" s="32"/>
      <c r="G56" s="32"/>
      <c r="H56" s="121">
        <v>3.75</v>
      </c>
      <c r="I56" s="121">
        <v>3.3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5</v>
      </c>
      <c r="D57" s="31">
        <v>3</v>
      </c>
      <c r="E57" s="31">
        <v>6</v>
      </c>
      <c r="F57" s="32"/>
      <c r="G57" s="32"/>
      <c r="H57" s="121">
        <v>0.105</v>
      </c>
      <c r="I57" s="121">
        <v>0.063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512</v>
      </c>
      <c r="D58" s="31">
        <v>607</v>
      </c>
      <c r="E58" s="31">
        <v>566</v>
      </c>
      <c r="F58" s="32"/>
      <c r="G58" s="32"/>
      <c r="H58" s="121">
        <v>41.351</v>
      </c>
      <c r="I58" s="121">
        <v>56.39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1137</v>
      </c>
      <c r="D59" s="39">
        <v>1098</v>
      </c>
      <c r="E59" s="39">
        <v>1210</v>
      </c>
      <c r="F59" s="40">
        <f>IF(D59&gt;0,100*E59/D59,0)</f>
        <v>110.20036429872495</v>
      </c>
      <c r="G59" s="41"/>
      <c r="H59" s="122">
        <v>87.756</v>
      </c>
      <c r="I59" s="123">
        <v>93.15299999999999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534</v>
      </c>
      <c r="D61" s="31">
        <v>510</v>
      </c>
      <c r="E61" s="31">
        <v>490</v>
      </c>
      <c r="F61" s="32"/>
      <c r="G61" s="32"/>
      <c r="H61" s="121">
        <v>56.391</v>
      </c>
      <c r="I61" s="121">
        <v>52.5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544</v>
      </c>
      <c r="D62" s="31">
        <v>555</v>
      </c>
      <c r="E62" s="31">
        <v>550</v>
      </c>
      <c r="F62" s="32"/>
      <c r="G62" s="32"/>
      <c r="H62" s="121">
        <v>10.750000000000002</v>
      </c>
      <c r="I62" s="121">
        <v>10.137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122</v>
      </c>
      <c r="D63" s="31">
        <v>152</v>
      </c>
      <c r="E63" s="31">
        <v>146</v>
      </c>
      <c r="F63" s="32"/>
      <c r="G63" s="32"/>
      <c r="H63" s="121">
        <v>5.1080000000000005</v>
      </c>
      <c r="I63" s="121">
        <v>6.2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1200</v>
      </c>
      <c r="D64" s="39">
        <v>1217</v>
      </c>
      <c r="E64" s="39">
        <v>1186</v>
      </c>
      <c r="F64" s="40">
        <f>IF(D64&gt;0,100*E64/D64,0)</f>
        <v>97.45275267050123</v>
      </c>
      <c r="G64" s="41"/>
      <c r="H64" s="122">
        <v>72.24900000000001</v>
      </c>
      <c r="I64" s="123">
        <v>68.837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2692</v>
      </c>
      <c r="D66" s="39">
        <v>2729</v>
      </c>
      <c r="E66" s="39">
        <v>3069</v>
      </c>
      <c r="F66" s="40">
        <f>IF(D66&gt;0,100*E66/D66,0)</f>
        <v>112.45877610846463</v>
      </c>
      <c r="G66" s="41"/>
      <c r="H66" s="122">
        <v>298.939</v>
      </c>
      <c r="I66" s="123">
        <v>339.425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12914</v>
      </c>
      <c r="D68" s="31">
        <v>17830</v>
      </c>
      <c r="E68" s="31">
        <v>19850</v>
      </c>
      <c r="F68" s="32"/>
      <c r="G68" s="32"/>
      <c r="H68" s="121">
        <v>978.726</v>
      </c>
      <c r="I68" s="121">
        <v>1642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1637</v>
      </c>
      <c r="D69" s="31">
        <v>2310</v>
      </c>
      <c r="E69" s="31">
        <v>2650</v>
      </c>
      <c r="F69" s="32"/>
      <c r="G69" s="32"/>
      <c r="H69" s="121">
        <v>121.626</v>
      </c>
      <c r="I69" s="121">
        <v>207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14551</v>
      </c>
      <c r="D70" s="39">
        <v>20140</v>
      </c>
      <c r="E70" s="39">
        <v>22500</v>
      </c>
      <c r="F70" s="40">
        <f>IF(D70&gt;0,100*E70/D70,0)</f>
        <v>111.71797418073486</v>
      </c>
      <c r="G70" s="41"/>
      <c r="H70" s="122">
        <v>1100.352</v>
      </c>
      <c r="I70" s="123">
        <v>1849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9818</v>
      </c>
      <c r="D72" s="31">
        <v>11206</v>
      </c>
      <c r="E72" s="31">
        <v>10345</v>
      </c>
      <c r="F72" s="32"/>
      <c r="G72" s="32"/>
      <c r="H72" s="121">
        <v>962.6659999999999</v>
      </c>
      <c r="I72" s="121">
        <v>1094.9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1150</v>
      </c>
      <c r="D73" s="31">
        <v>1165</v>
      </c>
      <c r="E73" s="31">
        <v>1165</v>
      </c>
      <c r="F73" s="32"/>
      <c r="G73" s="32"/>
      <c r="H73" s="121">
        <v>37.95</v>
      </c>
      <c r="I73" s="121">
        <v>38.71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213</v>
      </c>
      <c r="D74" s="31">
        <v>220</v>
      </c>
      <c r="E74" s="31">
        <v>220</v>
      </c>
      <c r="F74" s="32"/>
      <c r="G74" s="32"/>
      <c r="H74" s="121">
        <v>7.469</v>
      </c>
      <c r="I74" s="121">
        <v>7.7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4147</v>
      </c>
      <c r="D75" s="31">
        <v>4147</v>
      </c>
      <c r="E75" s="31">
        <v>4339</v>
      </c>
      <c r="F75" s="32"/>
      <c r="G75" s="32"/>
      <c r="H75" s="121">
        <v>359.721</v>
      </c>
      <c r="I75" s="121">
        <v>359.623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110</v>
      </c>
      <c r="D76" s="31">
        <v>163</v>
      </c>
      <c r="E76" s="31">
        <v>182</v>
      </c>
      <c r="F76" s="32"/>
      <c r="G76" s="32"/>
      <c r="H76" s="121">
        <v>4.778</v>
      </c>
      <c r="I76" s="121">
        <v>7.049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254</v>
      </c>
      <c r="D77" s="31">
        <v>254</v>
      </c>
      <c r="E77" s="31">
        <v>187</v>
      </c>
      <c r="F77" s="32"/>
      <c r="G77" s="32"/>
      <c r="H77" s="121">
        <v>6.748</v>
      </c>
      <c r="I77" s="121">
        <v>11.43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1149</v>
      </c>
      <c r="D78" s="31">
        <v>1150</v>
      </c>
      <c r="E78" s="31">
        <v>994</v>
      </c>
      <c r="F78" s="32"/>
      <c r="G78" s="32"/>
      <c r="H78" s="121">
        <v>75.77600000000001</v>
      </c>
      <c r="I78" s="121">
        <v>72.545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2786</v>
      </c>
      <c r="D79" s="31">
        <v>4167</v>
      </c>
      <c r="E79" s="31">
        <v>6525</v>
      </c>
      <c r="F79" s="32"/>
      <c r="G79" s="32"/>
      <c r="H79" s="121">
        <v>260.898</v>
      </c>
      <c r="I79" s="121">
        <v>454.969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19627</v>
      </c>
      <c r="D80" s="39">
        <v>22472</v>
      </c>
      <c r="E80" s="39">
        <v>23957</v>
      </c>
      <c r="F80" s="40">
        <f>IF(D80&gt;0,100*E80/D80,0)</f>
        <v>106.60822356710572</v>
      </c>
      <c r="G80" s="41"/>
      <c r="H80" s="122">
        <v>1716.0060000000003</v>
      </c>
      <c r="I80" s="123">
        <v>2046.9260000000004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734</v>
      </c>
      <c r="D82" s="31">
        <v>734</v>
      </c>
      <c r="E82" s="31">
        <v>709</v>
      </c>
      <c r="F82" s="32"/>
      <c r="G82" s="32"/>
      <c r="H82" s="121">
        <v>83.365</v>
      </c>
      <c r="I82" s="121">
        <v>83.365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385</v>
      </c>
      <c r="D83" s="31">
        <v>385</v>
      </c>
      <c r="E83" s="31">
        <v>361</v>
      </c>
      <c r="F83" s="32"/>
      <c r="G83" s="32"/>
      <c r="H83" s="121">
        <v>42.376</v>
      </c>
      <c r="I83" s="121">
        <v>35.329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1119</v>
      </c>
      <c r="D84" s="39">
        <v>1119</v>
      </c>
      <c r="E84" s="39">
        <v>1070</v>
      </c>
      <c r="F84" s="40">
        <f>IF(D84&gt;0,100*E84/D84,0)</f>
        <v>95.62109025915997</v>
      </c>
      <c r="G84" s="41"/>
      <c r="H84" s="122">
        <v>125.74099999999999</v>
      </c>
      <c r="I84" s="123">
        <v>118.69399999999999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45884</v>
      </c>
      <c r="D87" s="54">
        <v>54219.507493404744</v>
      </c>
      <c r="E87" s="54">
        <v>59336</v>
      </c>
      <c r="F87" s="55">
        <f>IF(D87&gt;0,100*E87/D87,0)</f>
        <v>109.43662667392843</v>
      </c>
      <c r="G87" s="41"/>
      <c r="H87" s="126">
        <v>3771.1543900000006</v>
      </c>
      <c r="I87" s="127">
        <v>4880.839015858766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tabSelected="1" view="pageLayout" zoomScaleNormal="86" workbookViewId="0" topLeftCell="A47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6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4</v>
      </c>
      <c r="D17" s="39">
        <v>2</v>
      </c>
      <c r="E17" s="39"/>
      <c r="F17" s="40"/>
      <c r="G17" s="41"/>
      <c r="H17" s="122">
        <v>0.186</v>
      </c>
      <c r="I17" s="123">
        <v>0.04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1550</v>
      </c>
      <c r="D24" s="39">
        <v>1695</v>
      </c>
      <c r="E24" s="39">
        <v>1977</v>
      </c>
      <c r="F24" s="40">
        <f>IF(D24&gt;0,100*E24/D24,0)</f>
        <v>116.63716814159292</v>
      </c>
      <c r="G24" s="41"/>
      <c r="H24" s="122">
        <v>113.65</v>
      </c>
      <c r="I24" s="123">
        <v>129.247</v>
      </c>
      <c r="J24" s="123">
        <v>158.025</v>
      </c>
      <c r="K24" s="42">
        <f>IF(I24&gt;0,100*J24/I24,0)</f>
        <v>122.2658939859339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70</v>
      </c>
      <c r="D26" s="39">
        <v>40</v>
      </c>
      <c r="E26" s="39">
        <v>90</v>
      </c>
      <c r="F26" s="40">
        <f>IF(D26&gt;0,100*E26/D26,0)</f>
        <v>225</v>
      </c>
      <c r="G26" s="41"/>
      <c r="H26" s="122">
        <v>3.6</v>
      </c>
      <c r="I26" s="123">
        <v>3.2</v>
      </c>
      <c r="J26" s="123">
        <v>6.75</v>
      </c>
      <c r="K26" s="42">
        <f>IF(I26&gt;0,100*J26/I26,0)</f>
        <v>210.9375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6</v>
      </c>
      <c r="D28" s="31">
        <v>21</v>
      </c>
      <c r="E28" s="31">
        <v>12</v>
      </c>
      <c r="F28" s="32"/>
      <c r="G28" s="32"/>
      <c r="H28" s="121">
        <v>0.225</v>
      </c>
      <c r="I28" s="121">
        <v>0.525</v>
      </c>
      <c r="J28" s="121">
        <v>0.277</v>
      </c>
      <c r="K28" s="33"/>
    </row>
    <row r="29" spans="1:11" s="34" customFormat="1" ht="11.25" customHeight="1">
      <c r="A29" s="36" t="s">
        <v>22</v>
      </c>
      <c r="B29" s="30"/>
      <c r="C29" s="31"/>
      <c r="D29" s="31">
        <v>1</v>
      </c>
      <c r="E29" s="31">
        <v>1</v>
      </c>
      <c r="F29" s="32"/>
      <c r="G29" s="32"/>
      <c r="H29" s="121"/>
      <c r="I29" s="121">
        <v>0.06</v>
      </c>
      <c r="J29" s="121">
        <v>0.06</v>
      </c>
      <c r="K29" s="33"/>
    </row>
    <row r="30" spans="1:11" s="34" customFormat="1" ht="11.25" customHeight="1">
      <c r="A30" s="36" t="s">
        <v>23</v>
      </c>
      <c r="B30" s="30"/>
      <c r="C30" s="31">
        <v>400</v>
      </c>
      <c r="D30" s="31">
        <v>213</v>
      </c>
      <c r="E30" s="31">
        <v>505</v>
      </c>
      <c r="F30" s="32"/>
      <c r="G30" s="32"/>
      <c r="H30" s="121">
        <v>47.5</v>
      </c>
      <c r="I30" s="121">
        <v>17.04</v>
      </c>
      <c r="J30" s="121">
        <v>40.025</v>
      </c>
      <c r="K30" s="33"/>
    </row>
    <row r="31" spans="1:11" s="43" customFormat="1" ht="11.25" customHeight="1">
      <c r="A31" s="44" t="s">
        <v>24</v>
      </c>
      <c r="B31" s="38"/>
      <c r="C31" s="39">
        <v>406</v>
      </c>
      <c r="D31" s="39">
        <v>235</v>
      </c>
      <c r="E31" s="39">
        <v>518</v>
      </c>
      <c r="F31" s="40">
        <f>IF(D31&gt;0,100*E31/D31,0)</f>
        <v>220.4255319148936</v>
      </c>
      <c r="G31" s="41"/>
      <c r="H31" s="122">
        <v>47.725</v>
      </c>
      <c r="I31" s="123">
        <v>17.625</v>
      </c>
      <c r="J31" s="123">
        <v>40.362</v>
      </c>
      <c r="K31" s="42">
        <f>IF(I31&gt;0,100*J31/I31,0)</f>
        <v>229.00425531914894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>
        <v>50</v>
      </c>
      <c r="F35" s="32"/>
      <c r="G35" s="32"/>
      <c r="H35" s="121"/>
      <c r="I35" s="121"/>
      <c r="J35" s="121">
        <v>1.25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>
        <v>50</v>
      </c>
      <c r="F37" s="40"/>
      <c r="G37" s="41"/>
      <c r="H37" s="122"/>
      <c r="I37" s="123"/>
      <c r="J37" s="123">
        <v>1.25</v>
      </c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50</v>
      </c>
      <c r="D54" s="31">
        <v>50</v>
      </c>
      <c r="E54" s="31">
        <v>173</v>
      </c>
      <c r="F54" s="32"/>
      <c r="G54" s="32"/>
      <c r="H54" s="121">
        <v>4</v>
      </c>
      <c r="I54" s="121">
        <v>4.1</v>
      </c>
      <c r="J54" s="121">
        <v>14.186</v>
      </c>
      <c r="K54" s="33"/>
    </row>
    <row r="55" spans="1:11" s="34" customFormat="1" ht="11.25" customHeight="1">
      <c r="A55" s="36" t="s">
        <v>43</v>
      </c>
      <c r="B55" s="30"/>
      <c r="C55" s="31">
        <v>200</v>
      </c>
      <c r="D55" s="31">
        <v>160</v>
      </c>
      <c r="E55" s="31">
        <v>210</v>
      </c>
      <c r="F55" s="32"/>
      <c r="G55" s="32"/>
      <c r="H55" s="121">
        <v>16</v>
      </c>
      <c r="I55" s="121">
        <v>12.8</v>
      </c>
      <c r="J55" s="121">
        <v>17.85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450</v>
      </c>
      <c r="D58" s="31">
        <v>535</v>
      </c>
      <c r="E58" s="31">
        <v>562</v>
      </c>
      <c r="F58" s="32"/>
      <c r="G58" s="32"/>
      <c r="H58" s="121">
        <v>38.25</v>
      </c>
      <c r="I58" s="121">
        <v>48.15</v>
      </c>
      <c r="J58" s="121">
        <v>39.78</v>
      </c>
      <c r="K58" s="33"/>
    </row>
    <row r="59" spans="1:11" s="43" customFormat="1" ht="11.25" customHeight="1">
      <c r="A59" s="37" t="s">
        <v>47</v>
      </c>
      <c r="B59" s="38"/>
      <c r="C59" s="39">
        <v>700</v>
      </c>
      <c r="D59" s="39">
        <v>745</v>
      </c>
      <c r="E59" s="39">
        <v>945</v>
      </c>
      <c r="F59" s="40">
        <f>IF(D59&gt;0,100*E59/D59,0)</f>
        <v>126.84563758389261</v>
      </c>
      <c r="G59" s="41"/>
      <c r="H59" s="122">
        <v>58.25</v>
      </c>
      <c r="I59" s="123">
        <v>65.05</v>
      </c>
      <c r="J59" s="123">
        <v>71.816</v>
      </c>
      <c r="K59" s="42">
        <f>IF(I59&gt;0,100*J59/I59,0)</f>
        <v>110.40122982321293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100</v>
      </c>
      <c r="D66" s="39">
        <v>100</v>
      </c>
      <c r="E66" s="39">
        <v>195</v>
      </c>
      <c r="F66" s="40">
        <f>IF(D66&gt;0,100*E66/D66,0)</f>
        <v>195</v>
      </c>
      <c r="G66" s="41"/>
      <c r="H66" s="122">
        <v>5.8</v>
      </c>
      <c r="I66" s="123">
        <v>5.8</v>
      </c>
      <c r="J66" s="123">
        <v>6.282</v>
      </c>
      <c r="K66" s="42">
        <f>IF(I66&gt;0,100*J66/I66,0)</f>
        <v>108.31034482758622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12885</v>
      </c>
      <c r="D68" s="31">
        <v>17800</v>
      </c>
      <c r="E68" s="31">
        <v>19850</v>
      </c>
      <c r="F68" s="32"/>
      <c r="G68" s="32"/>
      <c r="H68" s="121">
        <v>958</v>
      </c>
      <c r="I68" s="121">
        <v>1640</v>
      </c>
      <c r="J68" s="121">
        <v>1726</v>
      </c>
      <c r="K68" s="33"/>
    </row>
    <row r="69" spans="1:11" s="34" customFormat="1" ht="11.25" customHeight="1">
      <c r="A69" s="36" t="s">
        <v>54</v>
      </c>
      <c r="B69" s="30"/>
      <c r="C69" s="31">
        <v>1610</v>
      </c>
      <c r="D69" s="31">
        <v>2290</v>
      </c>
      <c r="E69" s="31">
        <v>2650</v>
      </c>
      <c r="F69" s="32"/>
      <c r="G69" s="32"/>
      <c r="H69" s="121">
        <v>121</v>
      </c>
      <c r="I69" s="121">
        <v>205</v>
      </c>
      <c r="J69" s="121">
        <v>227</v>
      </c>
      <c r="K69" s="33"/>
    </row>
    <row r="70" spans="1:11" s="43" customFormat="1" ht="11.25" customHeight="1">
      <c r="A70" s="37" t="s">
        <v>55</v>
      </c>
      <c r="B70" s="38"/>
      <c r="C70" s="39">
        <v>14495</v>
      </c>
      <c r="D70" s="39">
        <v>20090</v>
      </c>
      <c r="E70" s="39">
        <v>22500</v>
      </c>
      <c r="F70" s="40">
        <f>IF(D70&gt;0,100*E70/D70,0)</f>
        <v>111.99601791936287</v>
      </c>
      <c r="G70" s="41"/>
      <c r="H70" s="122">
        <v>1079</v>
      </c>
      <c r="I70" s="123">
        <v>1845</v>
      </c>
      <c r="J70" s="123">
        <v>1953</v>
      </c>
      <c r="K70" s="42">
        <f>IF(I70&gt;0,100*J70/I70,0)</f>
        <v>105.85365853658537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12</v>
      </c>
      <c r="D72" s="31">
        <v>10</v>
      </c>
      <c r="E72" s="31">
        <v>10</v>
      </c>
      <c r="F72" s="32"/>
      <c r="G72" s="32"/>
      <c r="H72" s="121">
        <v>0.57</v>
      </c>
      <c r="I72" s="121">
        <v>0.5</v>
      </c>
      <c r="J72" s="121">
        <v>0.5</v>
      </c>
      <c r="K72" s="33"/>
    </row>
    <row r="73" spans="1:11" s="34" customFormat="1" ht="11.25" customHeight="1">
      <c r="A73" s="36" t="s">
        <v>57</v>
      </c>
      <c r="B73" s="30"/>
      <c r="C73" s="31">
        <v>52</v>
      </c>
      <c r="D73" s="31">
        <v>260</v>
      </c>
      <c r="E73" s="31">
        <v>422</v>
      </c>
      <c r="F73" s="32"/>
      <c r="G73" s="32"/>
      <c r="H73" s="121">
        <v>1.81</v>
      </c>
      <c r="I73" s="121">
        <v>10.125</v>
      </c>
      <c r="J73" s="121">
        <v>9.8</v>
      </c>
      <c r="K73" s="33"/>
    </row>
    <row r="74" spans="1:11" s="34" customFormat="1" ht="11.25" customHeight="1">
      <c r="A74" s="36" t="s">
        <v>58</v>
      </c>
      <c r="B74" s="30"/>
      <c r="C74" s="31"/>
      <c r="D74" s="31">
        <v>41</v>
      </c>
      <c r="E74" s="31">
        <v>58</v>
      </c>
      <c r="F74" s="32"/>
      <c r="G74" s="32"/>
      <c r="H74" s="121"/>
      <c r="I74" s="121">
        <v>1.435</v>
      </c>
      <c r="J74" s="121">
        <v>2.03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>
        <v>46</v>
      </c>
      <c r="E76" s="31">
        <v>32</v>
      </c>
      <c r="F76" s="32"/>
      <c r="G76" s="32"/>
      <c r="H76" s="121"/>
      <c r="I76" s="121">
        <v>3.749</v>
      </c>
      <c r="J76" s="121">
        <v>3.296</v>
      </c>
      <c r="K76" s="33"/>
    </row>
    <row r="77" spans="1:11" s="34" customFormat="1" ht="11.25" customHeight="1">
      <c r="A77" s="36" t="s">
        <v>61</v>
      </c>
      <c r="B77" s="30"/>
      <c r="C77" s="31"/>
      <c r="D77" s="31">
        <v>15</v>
      </c>
      <c r="E77" s="31">
        <v>28</v>
      </c>
      <c r="F77" s="32"/>
      <c r="G77" s="32"/>
      <c r="H77" s="121"/>
      <c r="I77" s="121">
        <v>0.54</v>
      </c>
      <c r="J77" s="121">
        <v>1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2550</v>
      </c>
      <c r="D79" s="31">
        <v>3842</v>
      </c>
      <c r="E79" s="31">
        <v>5630</v>
      </c>
      <c r="F79" s="32"/>
      <c r="G79" s="32"/>
      <c r="H79" s="121">
        <v>240.25</v>
      </c>
      <c r="I79" s="121">
        <v>421.445</v>
      </c>
      <c r="J79" s="121">
        <v>450.4</v>
      </c>
      <c r="K79" s="33"/>
    </row>
    <row r="80" spans="1:11" s="43" customFormat="1" ht="11.25" customHeight="1">
      <c r="A80" s="44" t="s">
        <v>64</v>
      </c>
      <c r="B80" s="38"/>
      <c r="C80" s="39">
        <v>2614</v>
      </c>
      <c r="D80" s="39">
        <v>4214</v>
      </c>
      <c r="E80" s="39">
        <v>6180</v>
      </c>
      <c r="F80" s="40">
        <f>IF(D80&gt;0,100*E80/D80,0)</f>
        <v>146.65401044138585</v>
      </c>
      <c r="G80" s="41"/>
      <c r="H80" s="122">
        <v>242.63</v>
      </c>
      <c r="I80" s="123">
        <v>437.794</v>
      </c>
      <c r="J80" s="123">
        <v>467.02599999999995</v>
      </c>
      <c r="K80" s="42">
        <f>IF(I80&gt;0,100*J80/I80,0)</f>
        <v>106.67711298007738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19939</v>
      </c>
      <c r="D87" s="54">
        <v>27121</v>
      </c>
      <c r="E87" s="54">
        <v>32455</v>
      </c>
      <c r="F87" s="55">
        <f>IF(D87&gt;0,100*E87/D87,0)</f>
        <v>119.66741639320084</v>
      </c>
      <c r="G87" s="41"/>
      <c r="H87" s="126">
        <v>1550.841</v>
      </c>
      <c r="I87" s="127">
        <v>2503.756</v>
      </c>
      <c r="J87" s="127">
        <v>2704.511</v>
      </c>
      <c r="K87" s="55">
        <f>IF(I87&gt;0,100*J87/I87,0)</f>
        <v>108.01815352614231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2</v>
      </c>
      <c r="E17" s="39">
        <v>2</v>
      </c>
      <c r="F17" s="40">
        <f>IF(D17&gt;0,100*E17/D17,0)</f>
        <v>100</v>
      </c>
      <c r="G17" s="41"/>
      <c r="H17" s="122">
        <v>0.102</v>
      </c>
      <c r="I17" s="123">
        <v>0.068</v>
      </c>
      <c r="J17" s="123">
        <v>0.068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650</v>
      </c>
      <c r="D24" s="39">
        <v>596</v>
      </c>
      <c r="E24" s="39">
        <v>725</v>
      </c>
      <c r="F24" s="40">
        <f>IF(D24&gt;0,100*E24/D24,0)</f>
        <v>121.64429530201342</v>
      </c>
      <c r="G24" s="41"/>
      <c r="H24" s="122">
        <v>16.609</v>
      </c>
      <c r="I24" s="123">
        <v>16.581</v>
      </c>
      <c r="J24" s="123">
        <v>20.703</v>
      </c>
      <c r="K24" s="42">
        <f>IF(I24&gt;0,100*J24/I24,0)</f>
        <v>124.85977926542427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100</v>
      </c>
      <c r="D26" s="39">
        <v>100</v>
      </c>
      <c r="E26" s="39">
        <v>105</v>
      </c>
      <c r="F26" s="40">
        <f>IF(D26&gt;0,100*E26/D26,0)</f>
        <v>105</v>
      </c>
      <c r="G26" s="41"/>
      <c r="H26" s="122">
        <v>1.75</v>
      </c>
      <c r="I26" s="123">
        <v>1.91</v>
      </c>
      <c r="J26" s="123">
        <v>2.1</v>
      </c>
      <c r="K26" s="42">
        <f>IF(I26&gt;0,100*J26/I26,0)</f>
        <v>109.9476439790576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>
        <v>6</v>
      </c>
      <c r="F28" s="32"/>
      <c r="G28" s="32"/>
      <c r="H28" s="121"/>
      <c r="I28" s="121"/>
      <c r="J28" s="121">
        <v>0.18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65</v>
      </c>
      <c r="D30" s="31">
        <v>17</v>
      </c>
      <c r="E30" s="31">
        <v>117</v>
      </c>
      <c r="F30" s="32"/>
      <c r="G30" s="32"/>
      <c r="H30" s="121">
        <v>1.17</v>
      </c>
      <c r="I30" s="121">
        <v>0.34</v>
      </c>
      <c r="J30" s="121">
        <v>2.34</v>
      </c>
      <c r="K30" s="33"/>
    </row>
    <row r="31" spans="1:11" s="43" customFormat="1" ht="11.25" customHeight="1">
      <c r="A31" s="44" t="s">
        <v>24</v>
      </c>
      <c r="B31" s="38"/>
      <c r="C31" s="39">
        <v>65</v>
      </c>
      <c r="D31" s="39">
        <v>17</v>
      </c>
      <c r="E31" s="39">
        <v>123</v>
      </c>
      <c r="F31" s="40">
        <f>IF(D31&gt;0,100*E31/D31,0)</f>
        <v>723.5294117647059</v>
      </c>
      <c r="G31" s="41"/>
      <c r="H31" s="122">
        <v>1.17</v>
      </c>
      <c r="I31" s="123">
        <v>0.34</v>
      </c>
      <c r="J31" s="123">
        <v>2.52</v>
      </c>
      <c r="K31" s="42">
        <f>IF(I31&gt;0,100*J31/I31,0)</f>
        <v>741.1764705882352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60</v>
      </c>
      <c r="D54" s="31">
        <v>65</v>
      </c>
      <c r="E54" s="31">
        <v>72</v>
      </c>
      <c r="F54" s="32"/>
      <c r="G54" s="32"/>
      <c r="H54" s="121">
        <v>2.88</v>
      </c>
      <c r="I54" s="121">
        <v>2.925</v>
      </c>
      <c r="J54" s="121">
        <v>3.312</v>
      </c>
      <c r="K54" s="33"/>
    </row>
    <row r="55" spans="1:11" s="34" customFormat="1" ht="11.25" customHeight="1">
      <c r="A55" s="36" t="s">
        <v>43</v>
      </c>
      <c r="B55" s="30"/>
      <c r="C55" s="31">
        <v>360</v>
      </c>
      <c r="D55" s="31">
        <v>280</v>
      </c>
      <c r="E55" s="31">
        <v>320</v>
      </c>
      <c r="F55" s="32"/>
      <c r="G55" s="32"/>
      <c r="H55" s="121">
        <v>14.4</v>
      </c>
      <c r="I55" s="121">
        <v>11.2</v>
      </c>
      <c r="J55" s="121">
        <v>12.8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230</v>
      </c>
      <c r="D58" s="31">
        <v>30</v>
      </c>
      <c r="E58" s="31">
        <v>18</v>
      </c>
      <c r="F58" s="32"/>
      <c r="G58" s="32"/>
      <c r="H58" s="121">
        <v>10.35</v>
      </c>
      <c r="I58" s="121">
        <v>1.35</v>
      </c>
      <c r="J58" s="121">
        <v>0.324</v>
      </c>
      <c r="K58" s="33"/>
    </row>
    <row r="59" spans="1:11" s="43" customFormat="1" ht="11.25" customHeight="1">
      <c r="A59" s="37" t="s">
        <v>47</v>
      </c>
      <c r="B59" s="38"/>
      <c r="C59" s="39">
        <v>650</v>
      </c>
      <c r="D59" s="39">
        <v>375</v>
      </c>
      <c r="E59" s="39">
        <v>410</v>
      </c>
      <c r="F59" s="40">
        <f>IF(D59&gt;0,100*E59/D59,0)</f>
        <v>109.33333333333333</v>
      </c>
      <c r="G59" s="41"/>
      <c r="H59" s="122">
        <v>27.630000000000003</v>
      </c>
      <c r="I59" s="123">
        <v>15.475</v>
      </c>
      <c r="J59" s="123">
        <v>16.436000000000003</v>
      </c>
      <c r="K59" s="42">
        <f>IF(I59&gt;0,100*J59/I59,0)</f>
        <v>106.21001615508888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250</v>
      </c>
      <c r="D66" s="39">
        <v>250</v>
      </c>
      <c r="E66" s="39">
        <v>117</v>
      </c>
      <c r="F66" s="40">
        <f>IF(D66&gt;0,100*E66/D66,0)</f>
        <v>46.8</v>
      </c>
      <c r="G66" s="41"/>
      <c r="H66" s="122">
        <v>10</v>
      </c>
      <c r="I66" s="123">
        <v>10</v>
      </c>
      <c r="J66" s="123">
        <v>5.53</v>
      </c>
      <c r="K66" s="42">
        <f>IF(I66&gt;0,100*J66/I66,0)</f>
        <v>55.3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180</v>
      </c>
      <c r="D68" s="31">
        <v>200</v>
      </c>
      <c r="E68" s="31">
        <v>220</v>
      </c>
      <c r="F68" s="32"/>
      <c r="G68" s="32"/>
      <c r="H68" s="121">
        <v>7.2</v>
      </c>
      <c r="I68" s="121">
        <v>9</v>
      </c>
      <c r="J68" s="121">
        <v>7.5</v>
      </c>
      <c r="K68" s="33"/>
    </row>
    <row r="69" spans="1:11" s="34" customFormat="1" ht="11.25" customHeight="1">
      <c r="A69" s="36" t="s">
        <v>54</v>
      </c>
      <c r="B69" s="30"/>
      <c r="C69" s="31">
        <v>70</v>
      </c>
      <c r="D69" s="31">
        <v>110</v>
      </c>
      <c r="E69" s="31">
        <v>100</v>
      </c>
      <c r="F69" s="32"/>
      <c r="G69" s="32"/>
      <c r="H69" s="121">
        <v>2.8</v>
      </c>
      <c r="I69" s="121">
        <v>4.5</v>
      </c>
      <c r="J69" s="121">
        <v>3</v>
      </c>
      <c r="K69" s="33"/>
    </row>
    <row r="70" spans="1:11" s="43" customFormat="1" ht="11.25" customHeight="1">
      <c r="A70" s="37" t="s">
        <v>55</v>
      </c>
      <c r="B70" s="38"/>
      <c r="C70" s="39">
        <v>250</v>
      </c>
      <c r="D70" s="39">
        <v>310</v>
      </c>
      <c r="E70" s="39">
        <v>320</v>
      </c>
      <c r="F70" s="40">
        <f>IF(D70&gt;0,100*E70/D70,0)</f>
        <v>103.2258064516129</v>
      </c>
      <c r="G70" s="41"/>
      <c r="H70" s="122">
        <v>10</v>
      </c>
      <c r="I70" s="123">
        <v>13.5</v>
      </c>
      <c r="J70" s="123">
        <v>10.5</v>
      </c>
      <c r="K70" s="42">
        <f>IF(I70&gt;0,100*J70/I70,0)</f>
        <v>77.77777777777777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120</v>
      </c>
      <c r="D79" s="31">
        <v>100</v>
      </c>
      <c r="E79" s="31"/>
      <c r="F79" s="32"/>
      <c r="G79" s="32"/>
      <c r="H79" s="121">
        <v>2.65</v>
      </c>
      <c r="I79" s="121">
        <v>2.55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120</v>
      </c>
      <c r="D80" s="39">
        <v>100</v>
      </c>
      <c r="E80" s="39"/>
      <c r="F80" s="40"/>
      <c r="G80" s="41"/>
      <c r="H80" s="122">
        <v>2.65</v>
      </c>
      <c r="I80" s="123">
        <v>2.55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2088</v>
      </c>
      <c r="D87" s="54">
        <v>1750</v>
      </c>
      <c r="E87" s="54">
        <v>1802</v>
      </c>
      <c r="F87" s="55">
        <f>IF(D87&gt;0,100*E87/D87,0)</f>
        <v>102.97142857142858</v>
      </c>
      <c r="G87" s="41"/>
      <c r="H87" s="126">
        <v>69.911</v>
      </c>
      <c r="I87" s="127">
        <v>60.424</v>
      </c>
      <c r="J87" s="127">
        <v>57.857000000000006</v>
      </c>
      <c r="K87" s="55">
        <f>IF(I87&gt;0,100*J87/I87,0)</f>
        <v>95.75168807096519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tabSelected="1" view="pageLayout" zoomScaleNormal="86" workbookViewId="0" topLeftCell="A52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8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>
        <v>1</v>
      </c>
      <c r="E15" s="39">
        <v>1</v>
      </c>
      <c r="F15" s="40">
        <f>IF(D15&gt;0,100*E15/D15,0)</f>
        <v>100</v>
      </c>
      <c r="G15" s="41"/>
      <c r="H15" s="122"/>
      <c r="I15" s="123">
        <v>0.01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f>IF(D17&gt;0,100*E17/D17,0)</f>
        <v>100</v>
      </c>
      <c r="G17" s="41"/>
      <c r="H17" s="122">
        <v>0.026</v>
      </c>
      <c r="I17" s="123">
        <v>0.026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>
        <v>1</v>
      </c>
      <c r="E19" s="31">
        <v>1</v>
      </c>
      <c r="F19" s="32"/>
      <c r="G19" s="32"/>
      <c r="H19" s="121">
        <v>0.011</v>
      </c>
      <c r="I19" s="121">
        <v>0.011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>
        <v>1</v>
      </c>
      <c r="E22" s="39">
        <v>1</v>
      </c>
      <c r="F22" s="40">
        <f>IF(D22&gt;0,100*E22/D22,0)</f>
        <v>100</v>
      </c>
      <c r="G22" s="41"/>
      <c r="H22" s="122">
        <v>0.011</v>
      </c>
      <c r="I22" s="123">
        <v>0.011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957</v>
      </c>
      <c r="D24" s="39">
        <v>982</v>
      </c>
      <c r="E24" s="39">
        <v>1100</v>
      </c>
      <c r="F24" s="40">
        <f>IF(D24&gt;0,100*E24/D24,0)</f>
        <v>112.0162932790224</v>
      </c>
      <c r="G24" s="41"/>
      <c r="H24" s="122">
        <v>14.159</v>
      </c>
      <c r="I24" s="123">
        <v>14.587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180</v>
      </c>
      <c r="E26" s="39">
        <v>180</v>
      </c>
      <c r="F26" s="40">
        <f>IF(D26&gt;0,100*E26/D26,0)</f>
        <v>100</v>
      </c>
      <c r="G26" s="41"/>
      <c r="H26" s="122">
        <v>2.5</v>
      </c>
      <c r="I26" s="123">
        <v>2.3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>
        <v>29</v>
      </c>
      <c r="E30" s="31">
        <v>29</v>
      </c>
      <c r="F30" s="32"/>
      <c r="G30" s="32"/>
      <c r="H30" s="121">
        <v>0.5</v>
      </c>
      <c r="I30" s="121">
        <v>0.72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25</v>
      </c>
      <c r="D31" s="39">
        <v>29</v>
      </c>
      <c r="E31" s="39">
        <v>29</v>
      </c>
      <c r="F31" s="40">
        <f>IF(D31&gt;0,100*E31/D31,0)</f>
        <v>100</v>
      </c>
      <c r="G31" s="41"/>
      <c r="H31" s="122">
        <v>0.5</v>
      </c>
      <c r="I31" s="123">
        <v>0.72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220</v>
      </c>
      <c r="D33" s="31">
        <v>220</v>
      </c>
      <c r="E33" s="31">
        <v>220</v>
      </c>
      <c r="F33" s="32"/>
      <c r="G33" s="32"/>
      <c r="H33" s="121">
        <v>2.64</v>
      </c>
      <c r="I33" s="121">
        <v>2.5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31</v>
      </c>
      <c r="D34" s="31">
        <v>28</v>
      </c>
      <c r="E34" s="31">
        <v>13</v>
      </c>
      <c r="F34" s="32"/>
      <c r="G34" s="32"/>
      <c r="H34" s="121">
        <v>0.312</v>
      </c>
      <c r="I34" s="121">
        <v>0.28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11</v>
      </c>
      <c r="E35" s="31">
        <v>11</v>
      </c>
      <c r="F35" s="32"/>
      <c r="G35" s="32"/>
      <c r="H35" s="121">
        <v>0.15</v>
      </c>
      <c r="I35" s="121">
        <v>0.135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516</v>
      </c>
      <c r="D36" s="31">
        <v>500</v>
      </c>
      <c r="E36" s="31">
        <v>500</v>
      </c>
      <c r="F36" s="32"/>
      <c r="G36" s="32"/>
      <c r="H36" s="121">
        <v>5.157</v>
      </c>
      <c r="I36" s="121">
        <v>7.5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779</v>
      </c>
      <c r="D37" s="39">
        <v>759</v>
      </c>
      <c r="E37" s="39">
        <v>744</v>
      </c>
      <c r="F37" s="40">
        <f>IF(D37&gt;0,100*E37/D37,0)</f>
        <v>98.02371541501977</v>
      </c>
      <c r="G37" s="41"/>
      <c r="H37" s="122">
        <v>8.259</v>
      </c>
      <c r="I37" s="123">
        <v>10.415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114</v>
      </c>
      <c r="D39" s="39">
        <v>205</v>
      </c>
      <c r="E39" s="39">
        <v>205</v>
      </c>
      <c r="F39" s="40">
        <f>IF(D39&gt;0,100*E39/D39,0)</f>
        <v>100</v>
      </c>
      <c r="G39" s="41"/>
      <c r="H39" s="122">
        <v>1.647</v>
      </c>
      <c r="I39" s="123">
        <v>2.949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>
        <v>1</v>
      </c>
      <c r="E42" s="31">
        <v>1</v>
      </c>
      <c r="F42" s="32"/>
      <c r="G42" s="32"/>
      <c r="H42" s="121"/>
      <c r="I42" s="121">
        <v>0.015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/>
      <c r="E43" s="31"/>
      <c r="F43" s="32"/>
      <c r="G43" s="32"/>
      <c r="H43" s="121">
        <v>0.032</v>
      </c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5</v>
      </c>
      <c r="D46" s="31">
        <v>5</v>
      </c>
      <c r="E46" s="31">
        <v>5</v>
      </c>
      <c r="F46" s="32"/>
      <c r="G46" s="32"/>
      <c r="H46" s="121">
        <v>0.075</v>
      </c>
      <c r="I46" s="121">
        <v>0.05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2</v>
      </c>
      <c r="E47" s="31"/>
      <c r="F47" s="32"/>
      <c r="G47" s="32"/>
      <c r="H47" s="121">
        <v>0.01</v>
      </c>
      <c r="I47" s="121">
        <v>0.01</v>
      </c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10</v>
      </c>
      <c r="D50" s="39">
        <v>8</v>
      </c>
      <c r="E50" s="39">
        <v>6</v>
      </c>
      <c r="F50" s="40">
        <f>IF(D50&gt;0,100*E50/D50,0)</f>
        <v>75</v>
      </c>
      <c r="G50" s="41"/>
      <c r="H50" s="122">
        <v>0.11699999999999999</v>
      </c>
      <c r="I50" s="123">
        <v>0.075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10</v>
      </c>
      <c r="D52" s="39">
        <v>16</v>
      </c>
      <c r="E52" s="39">
        <v>18</v>
      </c>
      <c r="F52" s="40">
        <f>IF(D52&gt;0,100*E52/D52,0)</f>
        <v>112.5</v>
      </c>
      <c r="G52" s="41"/>
      <c r="H52" s="122">
        <v>0.15</v>
      </c>
      <c r="I52" s="123">
        <v>0.27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115</v>
      </c>
      <c r="D54" s="31">
        <v>120</v>
      </c>
      <c r="E54" s="31">
        <v>216</v>
      </c>
      <c r="F54" s="32"/>
      <c r="G54" s="32"/>
      <c r="H54" s="121">
        <v>1.495</v>
      </c>
      <c r="I54" s="121">
        <v>1.56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12</v>
      </c>
      <c r="D55" s="31">
        <v>12</v>
      </c>
      <c r="E55" s="31">
        <v>14</v>
      </c>
      <c r="F55" s="32"/>
      <c r="G55" s="32"/>
      <c r="H55" s="121">
        <v>0.12</v>
      </c>
      <c r="I55" s="121">
        <v>0.12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>
        <v>1</v>
      </c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24</v>
      </c>
      <c r="E58" s="31">
        <v>3</v>
      </c>
      <c r="F58" s="32"/>
      <c r="G58" s="32"/>
      <c r="H58" s="121">
        <v>0.336</v>
      </c>
      <c r="I58" s="121">
        <v>0.252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159</v>
      </c>
      <c r="D59" s="39">
        <v>156</v>
      </c>
      <c r="E59" s="39">
        <v>234</v>
      </c>
      <c r="F59" s="40">
        <f>IF(D59&gt;0,100*E59/D59,0)</f>
        <v>150</v>
      </c>
      <c r="G59" s="41"/>
      <c r="H59" s="122">
        <v>1.9510000000000003</v>
      </c>
      <c r="I59" s="123">
        <v>1.9320000000000002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2100</v>
      </c>
      <c r="D61" s="31">
        <v>2100</v>
      </c>
      <c r="E61" s="31">
        <v>1900</v>
      </c>
      <c r="F61" s="32"/>
      <c r="G61" s="32"/>
      <c r="H61" s="121">
        <v>26</v>
      </c>
      <c r="I61" s="121">
        <v>27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925</v>
      </c>
      <c r="D62" s="31">
        <v>1000</v>
      </c>
      <c r="E62" s="31">
        <v>940</v>
      </c>
      <c r="F62" s="32"/>
      <c r="G62" s="32"/>
      <c r="H62" s="121">
        <v>15.5</v>
      </c>
      <c r="I62" s="121">
        <v>19.5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775</v>
      </c>
      <c r="D63" s="31">
        <v>948</v>
      </c>
      <c r="E63" s="31">
        <v>947</v>
      </c>
      <c r="F63" s="32"/>
      <c r="G63" s="32"/>
      <c r="H63" s="121">
        <v>13.175</v>
      </c>
      <c r="I63" s="121">
        <v>15.9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3800</v>
      </c>
      <c r="D64" s="39">
        <v>4048</v>
      </c>
      <c r="E64" s="39">
        <v>3787</v>
      </c>
      <c r="F64" s="40">
        <f>IF(D64&gt;0,100*E64/D64,0)</f>
        <v>93.55237154150197</v>
      </c>
      <c r="G64" s="41"/>
      <c r="H64" s="122">
        <v>54.675</v>
      </c>
      <c r="I64" s="123">
        <v>62.4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7281</v>
      </c>
      <c r="D66" s="39">
        <v>8400</v>
      </c>
      <c r="E66" s="39">
        <v>8400</v>
      </c>
      <c r="F66" s="40">
        <f>IF(D66&gt;0,100*E66/D66,0)</f>
        <v>100</v>
      </c>
      <c r="G66" s="41"/>
      <c r="H66" s="122">
        <v>86.644</v>
      </c>
      <c r="I66" s="123">
        <v>98.1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261</v>
      </c>
      <c r="D72" s="31">
        <v>258</v>
      </c>
      <c r="E72" s="31">
        <v>258</v>
      </c>
      <c r="F72" s="32"/>
      <c r="G72" s="32"/>
      <c r="H72" s="121">
        <v>2.98</v>
      </c>
      <c r="I72" s="121">
        <v>2.963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220</v>
      </c>
      <c r="D73" s="31">
        <v>190</v>
      </c>
      <c r="E73" s="31">
        <v>180</v>
      </c>
      <c r="F73" s="32"/>
      <c r="G73" s="32"/>
      <c r="H73" s="121">
        <v>4.1</v>
      </c>
      <c r="I73" s="121">
        <v>3.45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90</v>
      </c>
      <c r="D74" s="31">
        <v>90</v>
      </c>
      <c r="E74" s="31">
        <v>90</v>
      </c>
      <c r="F74" s="32"/>
      <c r="G74" s="32"/>
      <c r="H74" s="121">
        <v>1.215</v>
      </c>
      <c r="I74" s="121">
        <v>1.215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799</v>
      </c>
      <c r="D75" s="31">
        <v>781</v>
      </c>
      <c r="E75" s="31">
        <v>781</v>
      </c>
      <c r="F75" s="32"/>
      <c r="G75" s="32"/>
      <c r="H75" s="121">
        <v>8.1475</v>
      </c>
      <c r="I75" s="121">
        <v>9.34985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15</v>
      </c>
      <c r="E76" s="31">
        <v>17</v>
      </c>
      <c r="F76" s="32"/>
      <c r="G76" s="32"/>
      <c r="H76" s="121">
        <v>0.24</v>
      </c>
      <c r="I76" s="121">
        <v>0.188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53</v>
      </c>
      <c r="D77" s="31">
        <v>60</v>
      </c>
      <c r="E77" s="31">
        <v>60</v>
      </c>
      <c r="F77" s="32"/>
      <c r="G77" s="32"/>
      <c r="H77" s="121">
        <v>0.72</v>
      </c>
      <c r="I77" s="121">
        <v>0.84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450</v>
      </c>
      <c r="D78" s="31">
        <v>390</v>
      </c>
      <c r="E78" s="31">
        <v>390</v>
      </c>
      <c r="F78" s="32"/>
      <c r="G78" s="32"/>
      <c r="H78" s="121">
        <v>7.8</v>
      </c>
      <c r="I78" s="121">
        <v>6.8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250</v>
      </c>
      <c r="D79" s="31">
        <v>180</v>
      </c>
      <c r="E79" s="31">
        <v>79</v>
      </c>
      <c r="F79" s="32"/>
      <c r="G79" s="32"/>
      <c r="H79" s="121">
        <v>3.844</v>
      </c>
      <c r="I79" s="121">
        <v>2.55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2143</v>
      </c>
      <c r="D80" s="39">
        <v>1964</v>
      </c>
      <c r="E80" s="39">
        <v>1855</v>
      </c>
      <c r="F80" s="40">
        <f>IF(D80&gt;0,100*E80/D80,0)</f>
        <v>94.4501018329939</v>
      </c>
      <c r="G80" s="41"/>
      <c r="H80" s="122">
        <v>29.0465</v>
      </c>
      <c r="I80" s="123">
        <v>27.35585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</v>
      </c>
      <c r="D82" s="31">
        <v>1</v>
      </c>
      <c r="E82" s="31">
        <v>1</v>
      </c>
      <c r="F82" s="32"/>
      <c r="G82" s="32"/>
      <c r="H82" s="121">
        <v>0.025</v>
      </c>
      <c r="I82" s="121">
        <v>0.025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9</v>
      </c>
      <c r="D83" s="31">
        <v>9</v>
      </c>
      <c r="E83" s="31">
        <v>9</v>
      </c>
      <c r="F83" s="32"/>
      <c r="G83" s="32"/>
      <c r="H83" s="121">
        <v>0.024</v>
      </c>
      <c r="I83" s="121">
        <v>0.023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10</v>
      </c>
      <c r="D84" s="39">
        <v>10</v>
      </c>
      <c r="E84" s="39">
        <v>10</v>
      </c>
      <c r="F84" s="40">
        <f>IF(D84&gt;0,100*E84/D84,0)</f>
        <v>100</v>
      </c>
      <c r="G84" s="41"/>
      <c r="H84" s="122">
        <v>0.049</v>
      </c>
      <c r="I84" s="123">
        <v>0.048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15481</v>
      </c>
      <c r="D87" s="54">
        <v>16761</v>
      </c>
      <c r="E87" s="54">
        <v>16572</v>
      </c>
      <c r="F87" s="55">
        <f>IF(D87&gt;0,100*E87/D87,0)</f>
        <v>98.87238231609092</v>
      </c>
      <c r="G87" s="41"/>
      <c r="H87" s="126">
        <v>199.73450000000003</v>
      </c>
      <c r="I87" s="127">
        <v>221.19885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/>
      <c r="F17" s="40"/>
      <c r="G17" s="41"/>
      <c r="H17" s="122">
        <v>0.036</v>
      </c>
      <c r="I17" s="123">
        <v>0.036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38</v>
      </c>
      <c r="E26" s="39"/>
      <c r="F26" s="40"/>
      <c r="G26" s="41"/>
      <c r="H26" s="122">
        <v>1.5</v>
      </c>
      <c r="I26" s="123">
        <v>1.5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3</v>
      </c>
      <c r="E30" s="31"/>
      <c r="F30" s="32"/>
      <c r="G30" s="32"/>
      <c r="H30" s="121"/>
      <c r="I30" s="121">
        <v>0.124</v>
      </c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>
        <v>3</v>
      </c>
      <c r="E31" s="39"/>
      <c r="F31" s="40"/>
      <c r="G31" s="41"/>
      <c r="H31" s="122"/>
      <c r="I31" s="123">
        <v>0.124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120</v>
      </c>
      <c r="D33" s="31">
        <v>120</v>
      </c>
      <c r="E33" s="31"/>
      <c r="F33" s="32"/>
      <c r="G33" s="32"/>
      <c r="H33" s="121">
        <v>3.6</v>
      </c>
      <c r="I33" s="121">
        <v>3.5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18</v>
      </c>
      <c r="E34" s="31"/>
      <c r="F34" s="32"/>
      <c r="G34" s="32"/>
      <c r="H34" s="121">
        <v>0.346</v>
      </c>
      <c r="I34" s="121">
        <v>0.4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12</v>
      </c>
      <c r="E35" s="31"/>
      <c r="F35" s="32"/>
      <c r="G35" s="32"/>
      <c r="H35" s="121">
        <v>0.5</v>
      </c>
      <c r="I35" s="121">
        <v>0.5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201</v>
      </c>
      <c r="D36" s="31">
        <v>204</v>
      </c>
      <c r="E36" s="31"/>
      <c r="F36" s="32"/>
      <c r="G36" s="32"/>
      <c r="H36" s="121">
        <v>9.636</v>
      </c>
      <c r="I36" s="121">
        <v>9.768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342</v>
      </c>
      <c r="D37" s="39">
        <v>354</v>
      </c>
      <c r="E37" s="39"/>
      <c r="F37" s="40"/>
      <c r="G37" s="41"/>
      <c r="H37" s="122">
        <v>14.081999999999999</v>
      </c>
      <c r="I37" s="123">
        <v>14.168000000000001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38</v>
      </c>
      <c r="D39" s="39">
        <v>33</v>
      </c>
      <c r="E39" s="39"/>
      <c r="F39" s="40"/>
      <c r="G39" s="41"/>
      <c r="H39" s="122">
        <v>1.193</v>
      </c>
      <c r="I39" s="123">
        <v>0.78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12</v>
      </c>
      <c r="D43" s="31">
        <v>12</v>
      </c>
      <c r="E43" s="31"/>
      <c r="F43" s="32"/>
      <c r="G43" s="32"/>
      <c r="H43" s="121">
        <v>0.288</v>
      </c>
      <c r="I43" s="121">
        <v>0.288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/>
      <c r="F45" s="32"/>
      <c r="G45" s="32"/>
      <c r="H45" s="121">
        <v>0.05</v>
      </c>
      <c r="I45" s="121">
        <v>0.052</v>
      </c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14</v>
      </c>
      <c r="D50" s="39">
        <v>14</v>
      </c>
      <c r="E50" s="39"/>
      <c r="F50" s="40"/>
      <c r="G50" s="41"/>
      <c r="H50" s="122">
        <v>0.33799999999999997</v>
      </c>
      <c r="I50" s="123">
        <v>0.33999999999999997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125</v>
      </c>
      <c r="D54" s="31">
        <v>100</v>
      </c>
      <c r="E54" s="31"/>
      <c r="F54" s="32"/>
      <c r="G54" s="32"/>
      <c r="H54" s="121">
        <v>6.875</v>
      </c>
      <c r="I54" s="121">
        <v>5.1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270</v>
      </c>
      <c r="D55" s="31">
        <v>270</v>
      </c>
      <c r="E55" s="31"/>
      <c r="F55" s="32"/>
      <c r="G55" s="32"/>
      <c r="H55" s="121">
        <v>13.5</v>
      </c>
      <c r="I55" s="121">
        <v>13.3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65</v>
      </c>
      <c r="D58" s="31">
        <v>38</v>
      </c>
      <c r="E58" s="31"/>
      <c r="F58" s="32"/>
      <c r="G58" s="32"/>
      <c r="H58" s="121">
        <v>2.73</v>
      </c>
      <c r="I58" s="121">
        <v>1.71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460</v>
      </c>
      <c r="D59" s="39">
        <v>408</v>
      </c>
      <c r="E59" s="39"/>
      <c r="F59" s="40"/>
      <c r="G59" s="41"/>
      <c r="H59" s="122">
        <v>23.105</v>
      </c>
      <c r="I59" s="123">
        <v>20.11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200</v>
      </c>
      <c r="D61" s="31">
        <v>180</v>
      </c>
      <c r="E61" s="31"/>
      <c r="F61" s="32"/>
      <c r="G61" s="32"/>
      <c r="H61" s="121">
        <v>7</v>
      </c>
      <c r="I61" s="121">
        <v>7.2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150</v>
      </c>
      <c r="D62" s="31">
        <v>150</v>
      </c>
      <c r="E62" s="31"/>
      <c r="F62" s="32"/>
      <c r="G62" s="32"/>
      <c r="H62" s="121">
        <v>3.618</v>
      </c>
      <c r="I62" s="121">
        <v>3.618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1008</v>
      </c>
      <c r="D63" s="31">
        <v>1008</v>
      </c>
      <c r="E63" s="31"/>
      <c r="F63" s="32"/>
      <c r="G63" s="32"/>
      <c r="H63" s="121">
        <v>55.44</v>
      </c>
      <c r="I63" s="121">
        <v>55.44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1358</v>
      </c>
      <c r="D64" s="39">
        <v>1338</v>
      </c>
      <c r="E64" s="39"/>
      <c r="F64" s="40"/>
      <c r="G64" s="41"/>
      <c r="H64" s="122">
        <v>66.05799999999999</v>
      </c>
      <c r="I64" s="123">
        <v>66.258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485</v>
      </c>
      <c r="D66" s="39">
        <v>414</v>
      </c>
      <c r="E66" s="39"/>
      <c r="F66" s="40"/>
      <c r="G66" s="41"/>
      <c r="H66" s="122">
        <v>34.348</v>
      </c>
      <c r="I66" s="123">
        <v>29.335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21</v>
      </c>
      <c r="D72" s="31">
        <v>22</v>
      </c>
      <c r="E72" s="31"/>
      <c r="F72" s="32"/>
      <c r="G72" s="32"/>
      <c r="H72" s="121">
        <v>0.36</v>
      </c>
      <c r="I72" s="121">
        <v>0.371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70</v>
      </c>
      <c r="D73" s="31">
        <v>70</v>
      </c>
      <c r="E73" s="31"/>
      <c r="F73" s="32"/>
      <c r="G73" s="32"/>
      <c r="H73" s="121">
        <v>1.61</v>
      </c>
      <c r="I73" s="121">
        <v>1.61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410</v>
      </c>
      <c r="D74" s="31">
        <v>437</v>
      </c>
      <c r="E74" s="31"/>
      <c r="F74" s="32"/>
      <c r="G74" s="32"/>
      <c r="H74" s="121">
        <v>20.5</v>
      </c>
      <c r="I74" s="121">
        <v>21.85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175</v>
      </c>
      <c r="D75" s="31">
        <v>162</v>
      </c>
      <c r="E75" s="31"/>
      <c r="F75" s="32"/>
      <c r="G75" s="32"/>
      <c r="H75" s="121">
        <v>6.8768</v>
      </c>
      <c r="I75" s="121">
        <v>6.066225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50</v>
      </c>
      <c r="E76" s="31"/>
      <c r="F76" s="32"/>
      <c r="G76" s="32"/>
      <c r="H76" s="121">
        <v>0.5</v>
      </c>
      <c r="I76" s="121">
        <v>1.75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60</v>
      </c>
      <c r="D77" s="31">
        <v>35</v>
      </c>
      <c r="E77" s="31"/>
      <c r="F77" s="32"/>
      <c r="G77" s="32"/>
      <c r="H77" s="121">
        <v>2.486</v>
      </c>
      <c r="I77" s="121">
        <v>1.4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170</v>
      </c>
      <c r="D78" s="31">
        <v>170</v>
      </c>
      <c r="E78" s="31"/>
      <c r="F78" s="32"/>
      <c r="G78" s="32"/>
      <c r="H78" s="121">
        <v>5.61</v>
      </c>
      <c r="I78" s="121">
        <v>6.8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248</v>
      </c>
      <c r="D79" s="31">
        <v>245</v>
      </c>
      <c r="E79" s="31"/>
      <c r="F79" s="32"/>
      <c r="G79" s="32"/>
      <c r="H79" s="121">
        <v>13.198</v>
      </c>
      <c r="I79" s="121">
        <v>12.5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1174</v>
      </c>
      <c r="D80" s="39">
        <v>1191</v>
      </c>
      <c r="E80" s="39"/>
      <c r="F80" s="40"/>
      <c r="G80" s="41"/>
      <c r="H80" s="122">
        <v>51.1408</v>
      </c>
      <c r="I80" s="123">
        <v>52.347225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3912</v>
      </c>
      <c r="D87" s="54">
        <v>3796</v>
      </c>
      <c r="E87" s="54"/>
      <c r="F87" s="55"/>
      <c r="G87" s="41"/>
      <c r="H87" s="126">
        <v>191.80079999999998</v>
      </c>
      <c r="I87" s="127">
        <v>184.99822500000002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tabSelected="1" view="pageLayout" zoomScaleNormal="86" workbookViewId="0" topLeftCell="A4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9</v>
      </c>
      <c r="D17" s="39">
        <v>5</v>
      </c>
      <c r="E17" s="39">
        <v>5</v>
      </c>
      <c r="F17" s="40">
        <f>IF(D17&gt;0,100*E17/D17,0)</f>
        <v>100</v>
      </c>
      <c r="G17" s="41"/>
      <c r="H17" s="122">
        <v>0.182</v>
      </c>
      <c r="I17" s="123">
        <v>0.1</v>
      </c>
      <c r="J17" s="123">
        <v>0.1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>
        <v>20</v>
      </c>
      <c r="F20" s="32"/>
      <c r="G20" s="32"/>
      <c r="H20" s="121">
        <v>0.37</v>
      </c>
      <c r="I20" s="121">
        <v>0.38</v>
      </c>
      <c r="J20" s="121">
        <v>0.35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20</v>
      </c>
      <c r="D22" s="39">
        <v>20</v>
      </c>
      <c r="E22" s="39">
        <v>20</v>
      </c>
      <c r="F22" s="40">
        <f>IF(D22&gt;0,100*E22/D22,0)</f>
        <v>100</v>
      </c>
      <c r="G22" s="41"/>
      <c r="H22" s="122">
        <v>0.37</v>
      </c>
      <c r="I22" s="123">
        <v>0.38</v>
      </c>
      <c r="J22" s="123">
        <v>0.35</v>
      </c>
      <c r="K22" s="42">
        <f>IF(I22&gt;0,100*J22/I22,0)</f>
        <v>92.10526315789474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279</v>
      </c>
      <c r="D24" s="39">
        <v>309</v>
      </c>
      <c r="E24" s="39">
        <v>287</v>
      </c>
      <c r="F24" s="40">
        <f>IF(D24&gt;0,100*E24/D24,0)</f>
        <v>92.88025889967638</v>
      </c>
      <c r="G24" s="41"/>
      <c r="H24" s="122">
        <v>10.565</v>
      </c>
      <c r="I24" s="123">
        <v>18.241</v>
      </c>
      <c r="J24" s="123">
        <v>17.365</v>
      </c>
      <c r="K24" s="42">
        <f>IF(I24&gt;0,100*J24/I24,0)</f>
        <v>95.19763170878788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28</v>
      </c>
      <c r="D26" s="39">
        <v>28</v>
      </c>
      <c r="E26" s="39">
        <v>27</v>
      </c>
      <c r="F26" s="40">
        <f>IF(D26&gt;0,100*E26/D26,0)</f>
        <v>96.42857142857143</v>
      </c>
      <c r="G26" s="41"/>
      <c r="H26" s="122">
        <v>1.44</v>
      </c>
      <c r="I26" s="123">
        <v>1.45</v>
      </c>
      <c r="J26" s="123">
        <v>1.45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>
        <v>574</v>
      </c>
      <c r="F30" s="32"/>
      <c r="G30" s="32"/>
      <c r="H30" s="121"/>
      <c r="I30" s="121"/>
      <c r="J30" s="121">
        <v>22.72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>
        <v>574</v>
      </c>
      <c r="F31" s="40"/>
      <c r="G31" s="41"/>
      <c r="H31" s="122"/>
      <c r="I31" s="123"/>
      <c r="J31" s="123">
        <v>22.72</v>
      </c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32</v>
      </c>
      <c r="D33" s="31">
        <v>30</v>
      </c>
      <c r="E33" s="31">
        <v>30</v>
      </c>
      <c r="F33" s="32"/>
      <c r="G33" s="32"/>
      <c r="H33" s="121">
        <v>1.008</v>
      </c>
      <c r="I33" s="121">
        <v>0.9</v>
      </c>
      <c r="J33" s="121">
        <v>0.9</v>
      </c>
      <c r="K33" s="33"/>
    </row>
    <row r="34" spans="1:11" s="34" customFormat="1" ht="11.25" customHeight="1">
      <c r="A34" s="36" t="s">
        <v>26</v>
      </c>
      <c r="B34" s="30"/>
      <c r="C34" s="31">
        <v>128</v>
      </c>
      <c r="D34" s="31">
        <v>128</v>
      </c>
      <c r="E34" s="31">
        <v>140</v>
      </c>
      <c r="F34" s="32"/>
      <c r="G34" s="32"/>
      <c r="H34" s="121">
        <v>4.4030000000000005</v>
      </c>
      <c r="I34" s="121">
        <v>4.138</v>
      </c>
      <c r="J34" s="121">
        <v>3.95</v>
      </c>
      <c r="K34" s="33"/>
    </row>
    <row r="35" spans="1:11" s="34" customFormat="1" ht="11.25" customHeight="1">
      <c r="A35" s="36" t="s">
        <v>27</v>
      </c>
      <c r="B35" s="30"/>
      <c r="C35" s="31">
        <v>32</v>
      </c>
      <c r="D35" s="31">
        <v>30</v>
      </c>
      <c r="E35" s="31">
        <v>35</v>
      </c>
      <c r="F35" s="32"/>
      <c r="G35" s="32"/>
      <c r="H35" s="121">
        <v>1.486</v>
      </c>
      <c r="I35" s="121">
        <v>1.4</v>
      </c>
      <c r="J35" s="121">
        <v>1.65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192</v>
      </c>
      <c r="D37" s="39">
        <v>188</v>
      </c>
      <c r="E37" s="39">
        <v>205</v>
      </c>
      <c r="F37" s="40">
        <f>IF(D37&gt;0,100*E37/D37,0)</f>
        <v>109.04255319148936</v>
      </c>
      <c r="G37" s="41"/>
      <c r="H37" s="122">
        <v>6.897</v>
      </c>
      <c r="I37" s="123">
        <v>6.438000000000001</v>
      </c>
      <c r="J37" s="123">
        <v>6.5</v>
      </c>
      <c r="K37" s="42">
        <f>IF(I37&gt;0,100*J37/I37,0)</f>
        <v>100.96303199751475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194</v>
      </c>
      <c r="D39" s="39">
        <v>194</v>
      </c>
      <c r="E39" s="39">
        <v>170</v>
      </c>
      <c r="F39" s="40">
        <f>IF(D39&gt;0,100*E39/D39,0)</f>
        <v>87.62886597938144</v>
      </c>
      <c r="G39" s="41"/>
      <c r="H39" s="122">
        <v>6.075</v>
      </c>
      <c r="I39" s="123">
        <v>6.075</v>
      </c>
      <c r="J39" s="123">
        <v>3.99</v>
      </c>
      <c r="K39" s="42">
        <f>IF(I39&gt;0,100*J39/I39,0)</f>
        <v>65.67901234567901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205</v>
      </c>
      <c r="D41" s="31">
        <v>180</v>
      </c>
      <c r="E41" s="31">
        <v>100</v>
      </c>
      <c r="F41" s="32"/>
      <c r="G41" s="32"/>
      <c r="H41" s="121">
        <v>15.375</v>
      </c>
      <c r="I41" s="121">
        <v>13.5</v>
      </c>
      <c r="J41" s="121">
        <v>6.5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>
        <v>7</v>
      </c>
      <c r="F43" s="32"/>
      <c r="G43" s="32"/>
      <c r="H43" s="121">
        <v>0.138</v>
      </c>
      <c r="I43" s="121">
        <v>0.132</v>
      </c>
      <c r="J43" s="121">
        <v>0.154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10</v>
      </c>
      <c r="D45" s="31">
        <v>13</v>
      </c>
      <c r="E45" s="31">
        <v>12</v>
      </c>
      <c r="F45" s="32"/>
      <c r="G45" s="32"/>
      <c r="H45" s="121">
        <v>0.28</v>
      </c>
      <c r="I45" s="121">
        <v>0.364</v>
      </c>
      <c r="J45" s="121">
        <v>0.312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569</v>
      </c>
      <c r="D48" s="31">
        <v>715</v>
      </c>
      <c r="E48" s="31">
        <v>674</v>
      </c>
      <c r="F48" s="32"/>
      <c r="G48" s="32"/>
      <c r="H48" s="121">
        <v>25.605</v>
      </c>
      <c r="I48" s="121">
        <v>32.175</v>
      </c>
      <c r="J48" s="121">
        <v>23.59</v>
      </c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15</v>
      </c>
      <c r="E49" s="31">
        <v>12</v>
      </c>
      <c r="F49" s="32"/>
      <c r="G49" s="32"/>
      <c r="H49" s="121">
        <v>0.54</v>
      </c>
      <c r="I49" s="121">
        <v>0.585</v>
      </c>
      <c r="J49" s="121">
        <v>0.468</v>
      </c>
      <c r="K49" s="33"/>
    </row>
    <row r="50" spans="1:11" s="43" customFormat="1" ht="11.25" customHeight="1">
      <c r="A50" s="44" t="s">
        <v>40</v>
      </c>
      <c r="B50" s="38"/>
      <c r="C50" s="39">
        <v>805</v>
      </c>
      <c r="D50" s="39">
        <v>929</v>
      </c>
      <c r="E50" s="39">
        <v>805</v>
      </c>
      <c r="F50" s="40">
        <f>IF(D50&gt;0,100*E50/D50,0)</f>
        <v>86.65231431646932</v>
      </c>
      <c r="G50" s="41"/>
      <c r="H50" s="122">
        <v>41.937999999999995</v>
      </c>
      <c r="I50" s="123">
        <v>46.756</v>
      </c>
      <c r="J50" s="123">
        <v>31.024</v>
      </c>
      <c r="K50" s="42">
        <f>IF(I50&gt;0,100*J50/I50,0)</f>
        <v>66.35298143553769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255</v>
      </c>
      <c r="D52" s="39">
        <v>255</v>
      </c>
      <c r="E52" s="39">
        <v>503</v>
      </c>
      <c r="F52" s="40">
        <f>IF(D52&gt;0,100*E52/D52,0)</f>
        <v>197.2549019607843</v>
      </c>
      <c r="G52" s="41"/>
      <c r="H52" s="122">
        <v>10.2</v>
      </c>
      <c r="I52" s="123">
        <v>8.8</v>
      </c>
      <c r="J52" s="123">
        <v>19.4</v>
      </c>
      <c r="K52" s="42">
        <f>IF(I52&gt;0,100*J52/I52,0)</f>
        <v>220.4545454545454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4900</v>
      </c>
      <c r="D54" s="31">
        <v>5300</v>
      </c>
      <c r="E54" s="31">
        <v>4180</v>
      </c>
      <c r="F54" s="32"/>
      <c r="G54" s="32"/>
      <c r="H54" s="121">
        <v>357.7</v>
      </c>
      <c r="I54" s="121">
        <v>408.1</v>
      </c>
      <c r="J54" s="121">
        <v>313.5</v>
      </c>
      <c r="K54" s="33"/>
    </row>
    <row r="55" spans="1:11" s="34" customFormat="1" ht="11.25" customHeight="1">
      <c r="A55" s="36" t="s">
        <v>43</v>
      </c>
      <c r="B55" s="30"/>
      <c r="C55" s="31">
        <v>900</v>
      </c>
      <c r="D55" s="31">
        <v>1515</v>
      </c>
      <c r="E55" s="31">
        <v>1515</v>
      </c>
      <c r="F55" s="32"/>
      <c r="G55" s="32"/>
      <c r="H55" s="121">
        <v>63</v>
      </c>
      <c r="I55" s="121">
        <v>90.9</v>
      </c>
      <c r="J55" s="121">
        <v>90.9</v>
      </c>
      <c r="K55" s="33"/>
    </row>
    <row r="56" spans="1:11" s="34" customFormat="1" ht="11.25" customHeight="1">
      <c r="A56" s="36" t="s">
        <v>44</v>
      </c>
      <c r="B56" s="30"/>
      <c r="C56" s="31">
        <v>800</v>
      </c>
      <c r="D56" s="31">
        <v>780</v>
      </c>
      <c r="E56" s="31">
        <v>1151</v>
      </c>
      <c r="F56" s="32"/>
      <c r="G56" s="32"/>
      <c r="H56" s="121">
        <v>50</v>
      </c>
      <c r="I56" s="121">
        <v>48.8</v>
      </c>
      <c r="J56" s="121">
        <v>78</v>
      </c>
      <c r="K56" s="33"/>
    </row>
    <row r="57" spans="1:11" s="34" customFormat="1" ht="11.25" customHeight="1">
      <c r="A57" s="36" t="s">
        <v>45</v>
      </c>
      <c r="B57" s="30"/>
      <c r="C57" s="31"/>
      <c r="D57" s="31">
        <v>12</v>
      </c>
      <c r="E57" s="31">
        <v>12</v>
      </c>
      <c r="F57" s="32"/>
      <c r="G57" s="32"/>
      <c r="H57" s="121"/>
      <c r="I57" s="121">
        <v>0.48</v>
      </c>
      <c r="J57" s="121">
        <v>0.552</v>
      </c>
      <c r="K57" s="33"/>
    </row>
    <row r="58" spans="1:11" s="34" customFormat="1" ht="11.25" customHeight="1">
      <c r="A58" s="36" t="s">
        <v>46</v>
      </c>
      <c r="B58" s="30"/>
      <c r="C58" s="31">
        <v>847</v>
      </c>
      <c r="D58" s="31">
        <v>894</v>
      </c>
      <c r="E58" s="31">
        <v>925</v>
      </c>
      <c r="F58" s="32"/>
      <c r="G58" s="32"/>
      <c r="H58" s="121">
        <v>57.596</v>
      </c>
      <c r="I58" s="121">
        <v>67.05</v>
      </c>
      <c r="J58" s="121">
        <v>69.93</v>
      </c>
      <c r="K58" s="33"/>
    </row>
    <row r="59" spans="1:11" s="43" customFormat="1" ht="11.25" customHeight="1">
      <c r="A59" s="37" t="s">
        <v>47</v>
      </c>
      <c r="B59" s="38"/>
      <c r="C59" s="39">
        <v>7447</v>
      </c>
      <c r="D59" s="39">
        <v>8501</v>
      </c>
      <c r="E59" s="39">
        <v>7783</v>
      </c>
      <c r="F59" s="40">
        <f>IF(D59&gt;0,100*E59/D59,0)</f>
        <v>91.55393483119633</v>
      </c>
      <c r="G59" s="41"/>
      <c r="H59" s="122">
        <v>528.2959999999999</v>
      </c>
      <c r="I59" s="123">
        <v>615.3299999999999</v>
      </c>
      <c r="J59" s="123">
        <v>552.8820000000001</v>
      </c>
      <c r="K59" s="42">
        <f>IF(I59&gt;0,100*J59/I59,0)</f>
        <v>89.85129930281315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150</v>
      </c>
      <c r="E61" s="31">
        <v>150</v>
      </c>
      <c r="F61" s="32"/>
      <c r="G61" s="32"/>
      <c r="H61" s="121">
        <v>3.85</v>
      </c>
      <c r="I61" s="121">
        <v>3.75</v>
      </c>
      <c r="J61" s="121">
        <v>5.25</v>
      </c>
      <c r="K61" s="33"/>
    </row>
    <row r="62" spans="1:11" s="34" customFormat="1" ht="11.25" customHeight="1">
      <c r="A62" s="36" t="s">
        <v>49</v>
      </c>
      <c r="B62" s="30"/>
      <c r="C62" s="31">
        <v>65</v>
      </c>
      <c r="D62" s="31">
        <v>65</v>
      </c>
      <c r="E62" s="31">
        <v>70</v>
      </c>
      <c r="F62" s="32"/>
      <c r="G62" s="32"/>
      <c r="H62" s="121">
        <v>1.8</v>
      </c>
      <c r="I62" s="121">
        <v>1.44</v>
      </c>
      <c r="J62" s="121">
        <v>1.75</v>
      </c>
      <c r="K62" s="33"/>
    </row>
    <row r="63" spans="1:11" s="34" customFormat="1" ht="11.25" customHeight="1">
      <c r="A63" s="36" t="s">
        <v>50</v>
      </c>
      <c r="B63" s="30"/>
      <c r="C63" s="31">
        <v>35</v>
      </c>
      <c r="D63" s="31">
        <v>57</v>
      </c>
      <c r="E63" s="31">
        <v>57</v>
      </c>
      <c r="F63" s="32"/>
      <c r="G63" s="32"/>
      <c r="H63" s="121">
        <v>2.5</v>
      </c>
      <c r="I63" s="121">
        <v>1.672</v>
      </c>
      <c r="J63" s="121">
        <v>3.4</v>
      </c>
      <c r="K63" s="33"/>
    </row>
    <row r="64" spans="1:11" s="43" customFormat="1" ht="11.25" customHeight="1">
      <c r="A64" s="37" t="s">
        <v>51</v>
      </c>
      <c r="B64" s="38"/>
      <c r="C64" s="39">
        <v>210</v>
      </c>
      <c r="D64" s="39">
        <v>272</v>
      </c>
      <c r="E64" s="39">
        <v>277</v>
      </c>
      <c r="F64" s="40">
        <f>IF(D64&gt;0,100*E64/D64,0)</f>
        <v>101.83823529411765</v>
      </c>
      <c r="G64" s="41"/>
      <c r="H64" s="122">
        <v>8.15</v>
      </c>
      <c r="I64" s="123">
        <v>6.861999999999999</v>
      </c>
      <c r="J64" s="123">
        <v>10.4</v>
      </c>
      <c r="K64" s="42">
        <f>IF(I64&gt;0,100*J64/I64,0)</f>
        <v>151.559312153891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49</v>
      </c>
      <c r="D66" s="39">
        <v>122</v>
      </c>
      <c r="E66" s="39">
        <v>115</v>
      </c>
      <c r="F66" s="40">
        <f>IF(D66&gt;0,100*E66/D66,0)</f>
        <v>94.26229508196721</v>
      </c>
      <c r="G66" s="41"/>
      <c r="H66" s="122">
        <v>2.646</v>
      </c>
      <c r="I66" s="123">
        <v>6.035</v>
      </c>
      <c r="J66" s="123">
        <v>5.82</v>
      </c>
      <c r="K66" s="42">
        <f>IF(I66&gt;0,100*J66/I66,0)</f>
        <v>96.4374482187241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73</v>
      </c>
      <c r="D72" s="31">
        <v>70</v>
      </c>
      <c r="E72" s="31">
        <v>69</v>
      </c>
      <c r="F72" s="32"/>
      <c r="G72" s="32"/>
      <c r="H72" s="121">
        <v>1.7000000000000002</v>
      </c>
      <c r="I72" s="121">
        <v>1.652</v>
      </c>
      <c r="J72" s="121">
        <v>1.613</v>
      </c>
      <c r="K72" s="33"/>
    </row>
    <row r="73" spans="1:11" s="34" customFormat="1" ht="11.25" customHeight="1">
      <c r="A73" s="36" t="s">
        <v>57</v>
      </c>
      <c r="B73" s="30"/>
      <c r="C73" s="31">
        <v>95</v>
      </c>
      <c r="D73" s="31">
        <v>80</v>
      </c>
      <c r="E73" s="31">
        <v>80</v>
      </c>
      <c r="F73" s="32"/>
      <c r="G73" s="32"/>
      <c r="H73" s="121">
        <v>3.74</v>
      </c>
      <c r="I73" s="121">
        <v>3.67</v>
      </c>
      <c r="J73" s="121">
        <v>3.665</v>
      </c>
      <c r="K73" s="33"/>
    </row>
    <row r="74" spans="1:11" s="34" customFormat="1" ht="11.25" customHeight="1">
      <c r="A74" s="36" t="s">
        <v>58</v>
      </c>
      <c r="B74" s="30"/>
      <c r="C74" s="31">
        <v>284</v>
      </c>
      <c r="D74" s="31">
        <v>285</v>
      </c>
      <c r="E74" s="31">
        <v>306</v>
      </c>
      <c r="F74" s="32"/>
      <c r="G74" s="32"/>
      <c r="H74" s="121">
        <v>12.046</v>
      </c>
      <c r="I74" s="121">
        <v>12.825</v>
      </c>
      <c r="J74" s="121">
        <v>13.77</v>
      </c>
      <c r="K74" s="33"/>
    </row>
    <row r="75" spans="1:11" s="34" customFormat="1" ht="11.25" customHeight="1">
      <c r="A75" s="36" t="s">
        <v>59</v>
      </c>
      <c r="B75" s="30"/>
      <c r="C75" s="31">
        <v>135</v>
      </c>
      <c r="D75" s="31">
        <v>135</v>
      </c>
      <c r="E75" s="31">
        <v>131</v>
      </c>
      <c r="F75" s="32"/>
      <c r="G75" s="32"/>
      <c r="H75" s="121">
        <v>5.635</v>
      </c>
      <c r="I75" s="121">
        <v>5.30496</v>
      </c>
      <c r="J75" s="121">
        <v>5.7698100000000005</v>
      </c>
      <c r="K75" s="33"/>
    </row>
    <row r="76" spans="1:11" s="34" customFormat="1" ht="11.25" customHeight="1">
      <c r="A76" s="36" t="s">
        <v>60</v>
      </c>
      <c r="B76" s="30"/>
      <c r="C76" s="31">
        <v>30</v>
      </c>
      <c r="D76" s="31">
        <v>40</v>
      </c>
      <c r="E76" s="31">
        <v>50</v>
      </c>
      <c r="F76" s="32"/>
      <c r="G76" s="32"/>
      <c r="H76" s="121">
        <v>0.657</v>
      </c>
      <c r="I76" s="121">
        <v>1.08</v>
      </c>
      <c r="J76" s="121">
        <v>2</v>
      </c>
      <c r="K76" s="33"/>
    </row>
    <row r="77" spans="1:11" s="34" customFormat="1" ht="11.25" customHeight="1">
      <c r="A77" s="36" t="s">
        <v>61</v>
      </c>
      <c r="B77" s="30"/>
      <c r="C77" s="31">
        <v>95</v>
      </c>
      <c r="D77" s="31">
        <v>100</v>
      </c>
      <c r="E77" s="31">
        <v>122</v>
      </c>
      <c r="F77" s="32"/>
      <c r="G77" s="32"/>
      <c r="H77" s="121">
        <v>3.8</v>
      </c>
      <c r="I77" s="121">
        <v>3.8</v>
      </c>
      <c r="J77" s="121">
        <v>4.6</v>
      </c>
      <c r="K77" s="33"/>
    </row>
    <row r="78" spans="1:11" s="34" customFormat="1" ht="11.25" customHeight="1">
      <c r="A78" s="36" t="s">
        <v>62</v>
      </c>
      <c r="B78" s="30"/>
      <c r="C78" s="31"/>
      <c r="D78" s="31">
        <v>397</v>
      </c>
      <c r="E78" s="31">
        <v>360</v>
      </c>
      <c r="F78" s="32"/>
      <c r="G78" s="32"/>
      <c r="H78" s="121"/>
      <c r="I78" s="121">
        <v>16.665</v>
      </c>
      <c r="J78" s="121">
        <v>17.28</v>
      </c>
      <c r="K78" s="33"/>
    </row>
    <row r="79" spans="1:11" s="34" customFormat="1" ht="11.25" customHeight="1">
      <c r="A79" s="36" t="s">
        <v>63</v>
      </c>
      <c r="B79" s="30"/>
      <c r="C79" s="31">
        <v>435</v>
      </c>
      <c r="D79" s="31">
        <v>371</v>
      </c>
      <c r="E79" s="31">
        <v>400</v>
      </c>
      <c r="F79" s="32"/>
      <c r="G79" s="32"/>
      <c r="H79" s="121">
        <v>23.057000000000002</v>
      </c>
      <c r="I79" s="121">
        <v>17.679</v>
      </c>
      <c r="J79" s="121">
        <v>18.8</v>
      </c>
      <c r="K79" s="33"/>
    </row>
    <row r="80" spans="1:11" s="43" customFormat="1" ht="11.25" customHeight="1">
      <c r="A80" s="44" t="s">
        <v>64</v>
      </c>
      <c r="B80" s="38"/>
      <c r="C80" s="39">
        <v>1147</v>
      </c>
      <c r="D80" s="39">
        <v>1478</v>
      </c>
      <c r="E80" s="39">
        <v>1518</v>
      </c>
      <c r="F80" s="40">
        <f>IF(D80&gt;0,100*E80/D80,0)</f>
        <v>102.7063599458728</v>
      </c>
      <c r="G80" s="41"/>
      <c r="H80" s="122">
        <v>50.635000000000005</v>
      </c>
      <c r="I80" s="123">
        <v>62.67596</v>
      </c>
      <c r="J80" s="123">
        <v>67.49781</v>
      </c>
      <c r="K80" s="42">
        <f>IF(I80&gt;0,100*J80/I80,0)</f>
        <v>107.69330058925303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10635</v>
      </c>
      <c r="D87" s="54">
        <v>12301</v>
      </c>
      <c r="E87" s="54">
        <v>12289</v>
      </c>
      <c r="F87" s="55">
        <f>IF(D87&gt;0,100*E87/D87,0)</f>
        <v>99.90244695553207</v>
      </c>
      <c r="G87" s="41"/>
      <c r="H87" s="126">
        <v>667.3939999999999</v>
      </c>
      <c r="I87" s="127">
        <v>779.1429599999999</v>
      </c>
      <c r="J87" s="127">
        <v>739.49881</v>
      </c>
      <c r="K87" s="55">
        <f>IF(I87&gt;0,100*J87/I87,0)</f>
        <v>94.91182593756609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tabSelected="1" view="pageLayout" zoomScaleNormal="86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2">
        <v>0.005</v>
      </c>
      <c r="I17" s="123">
        <v>0.005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4</v>
      </c>
      <c r="D19" s="31">
        <v>4</v>
      </c>
      <c r="E19" s="31">
        <v>3</v>
      </c>
      <c r="F19" s="32"/>
      <c r="G19" s="32"/>
      <c r="H19" s="121">
        <v>0.1</v>
      </c>
      <c r="I19" s="121">
        <v>0.091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11</v>
      </c>
      <c r="D20" s="31">
        <v>11</v>
      </c>
      <c r="E20" s="31">
        <v>11</v>
      </c>
      <c r="F20" s="32"/>
      <c r="G20" s="32"/>
      <c r="H20" s="121">
        <v>0.25</v>
      </c>
      <c r="I20" s="121">
        <v>0.264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15</v>
      </c>
      <c r="D21" s="31">
        <v>15</v>
      </c>
      <c r="E21" s="31">
        <v>15</v>
      </c>
      <c r="F21" s="32"/>
      <c r="G21" s="32"/>
      <c r="H21" s="121">
        <v>0.383</v>
      </c>
      <c r="I21" s="121">
        <v>0.383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30</v>
      </c>
      <c r="E22" s="39">
        <v>29</v>
      </c>
      <c r="F22" s="40">
        <f>IF(D22&gt;0,100*E22/D22,0)</f>
        <v>96.66666666666667</v>
      </c>
      <c r="G22" s="41"/>
      <c r="H22" s="122">
        <v>0.733</v>
      </c>
      <c r="I22" s="123">
        <v>0.738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239</v>
      </c>
      <c r="D24" s="39">
        <v>249</v>
      </c>
      <c r="E24" s="39">
        <v>249</v>
      </c>
      <c r="F24" s="40">
        <f>IF(D24&gt;0,100*E24/D24,0)</f>
        <v>100</v>
      </c>
      <c r="G24" s="41"/>
      <c r="H24" s="122">
        <v>7.285</v>
      </c>
      <c r="I24" s="123">
        <v>7.352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18</v>
      </c>
      <c r="D26" s="39">
        <v>17</v>
      </c>
      <c r="E26" s="39">
        <v>13</v>
      </c>
      <c r="F26" s="40">
        <f>IF(D26&gt;0,100*E26/D26,0)</f>
        <v>76.47058823529412</v>
      </c>
      <c r="G26" s="41"/>
      <c r="H26" s="122">
        <v>0.473</v>
      </c>
      <c r="I26" s="123">
        <v>0.4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6</v>
      </c>
      <c r="D30" s="31">
        <v>8</v>
      </c>
      <c r="E30" s="31">
        <v>3</v>
      </c>
      <c r="F30" s="32"/>
      <c r="G30" s="32"/>
      <c r="H30" s="121">
        <v>0.18</v>
      </c>
      <c r="I30" s="121">
        <v>0.29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6</v>
      </c>
      <c r="D31" s="39">
        <v>8</v>
      </c>
      <c r="E31" s="39">
        <v>3</v>
      </c>
      <c r="F31" s="40">
        <f>IF(D31&gt;0,100*E31/D31,0)</f>
        <v>37.5</v>
      </c>
      <c r="G31" s="41"/>
      <c r="H31" s="122">
        <v>0.18</v>
      </c>
      <c r="I31" s="123">
        <v>0.29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147</v>
      </c>
      <c r="D33" s="31">
        <v>100</v>
      </c>
      <c r="E33" s="31">
        <v>100</v>
      </c>
      <c r="F33" s="32"/>
      <c r="G33" s="32"/>
      <c r="H33" s="121">
        <v>2.8</v>
      </c>
      <c r="I33" s="121">
        <v>3.1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76</v>
      </c>
      <c r="D34" s="31">
        <v>76</v>
      </c>
      <c r="E34" s="31">
        <v>55</v>
      </c>
      <c r="F34" s="32"/>
      <c r="G34" s="32"/>
      <c r="H34" s="121">
        <v>1.827</v>
      </c>
      <c r="I34" s="121">
        <v>1.364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36</v>
      </c>
      <c r="D35" s="31">
        <v>36</v>
      </c>
      <c r="E35" s="31">
        <v>36</v>
      </c>
      <c r="F35" s="32"/>
      <c r="G35" s="32"/>
      <c r="H35" s="121">
        <v>0.75</v>
      </c>
      <c r="I35" s="121">
        <v>0.75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280</v>
      </c>
      <c r="D36" s="31">
        <v>283</v>
      </c>
      <c r="E36" s="31">
        <v>283</v>
      </c>
      <c r="F36" s="32"/>
      <c r="G36" s="32"/>
      <c r="H36" s="121">
        <v>6.995</v>
      </c>
      <c r="I36" s="121">
        <v>7.075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539</v>
      </c>
      <c r="D37" s="39">
        <v>495</v>
      </c>
      <c r="E37" s="39">
        <v>474</v>
      </c>
      <c r="F37" s="40">
        <f>IF(D37&gt;0,100*E37/D37,0)</f>
        <v>95.75757575757575</v>
      </c>
      <c r="G37" s="41"/>
      <c r="H37" s="122">
        <v>12.372</v>
      </c>
      <c r="I37" s="123">
        <v>12.289000000000001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13</v>
      </c>
      <c r="D39" s="39">
        <v>19</v>
      </c>
      <c r="E39" s="39">
        <v>15</v>
      </c>
      <c r="F39" s="40">
        <f>IF(D39&gt;0,100*E39/D39,0)</f>
        <v>78.94736842105263</v>
      </c>
      <c r="G39" s="41"/>
      <c r="H39" s="122">
        <v>0.357</v>
      </c>
      <c r="I39" s="123">
        <v>0.348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7</v>
      </c>
      <c r="D42" s="31">
        <v>7</v>
      </c>
      <c r="E42" s="31">
        <v>4</v>
      </c>
      <c r="F42" s="32"/>
      <c r="G42" s="32"/>
      <c r="H42" s="121">
        <v>0.175</v>
      </c>
      <c r="I42" s="121">
        <v>0.175</v>
      </c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>
        <v>12</v>
      </c>
      <c r="E43" s="31"/>
      <c r="F43" s="32"/>
      <c r="G43" s="32"/>
      <c r="H43" s="121"/>
      <c r="I43" s="121">
        <v>0.456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121">
        <v>0.06</v>
      </c>
      <c r="I45" s="121">
        <v>0.069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7</v>
      </c>
      <c r="D46" s="31">
        <v>7</v>
      </c>
      <c r="E46" s="31">
        <v>9</v>
      </c>
      <c r="F46" s="32"/>
      <c r="G46" s="32"/>
      <c r="H46" s="121">
        <v>0.105</v>
      </c>
      <c r="I46" s="121">
        <v>0.105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129</v>
      </c>
      <c r="D47" s="31">
        <v>130</v>
      </c>
      <c r="E47" s="31">
        <v>117</v>
      </c>
      <c r="F47" s="32"/>
      <c r="G47" s="32"/>
      <c r="H47" s="121">
        <v>3.999</v>
      </c>
      <c r="I47" s="121">
        <v>3.77</v>
      </c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>
        <v>1</v>
      </c>
      <c r="E48" s="31"/>
      <c r="F48" s="32"/>
      <c r="G48" s="32"/>
      <c r="H48" s="121"/>
      <c r="I48" s="121">
        <v>0.018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5</v>
      </c>
      <c r="E49" s="31"/>
      <c r="F49" s="32"/>
      <c r="G49" s="32"/>
      <c r="H49" s="121">
        <v>0.125</v>
      </c>
      <c r="I49" s="121">
        <v>0.125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151</v>
      </c>
      <c r="D50" s="39">
        <v>165</v>
      </c>
      <c r="E50" s="39">
        <v>133</v>
      </c>
      <c r="F50" s="40">
        <f>IF(D50&gt;0,100*E50/D50,0)</f>
        <v>80.60606060606061</v>
      </c>
      <c r="G50" s="41"/>
      <c r="H50" s="122">
        <v>4.464</v>
      </c>
      <c r="I50" s="123">
        <v>4.718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>
        <v>1</v>
      </c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25</v>
      </c>
      <c r="D58" s="31">
        <v>25</v>
      </c>
      <c r="E58" s="31">
        <v>22</v>
      </c>
      <c r="F58" s="32"/>
      <c r="G58" s="32"/>
      <c r="H58" s="121">
        <v>0.6</v>
      </c>
      <c r="I58" s="121">
        <v>0.575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25</v>
      </c>
      <c r="D59" s="39">
        <v>25</v>
      </c>
      <c r="E59" s="39">
        <v>22</v>
      </c>
      <c r="F59" s="40">
        <f>IF(D59&gt;0,100*E59/D59,0)</f>
        <v>88</v>
      </c>
      <c r="G59" s="41"/>
      <c r="H59" s="122">
        <v>0.6</v>
      </c>
      <c r="I59" s="123">
        <v>0.575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250</v>
      </c>
      <c r="D61" s="31">
        <v>160</v>
      </c>
      <c r="E61" s="31">
        <v>160</v>
      </c>
      <c r="F61" s="32"/>
      <c r="G61" s="32"/>
      <c r="H61" s="121">
        <v>7</v>
      </c>
      <c r="I61" s="121">
        <v>4.8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62</v>
      </c>
      <c r="D62" s="31">
        <v>60</v>
      </c>
      <c r="E62" s="31">
        <v>75</v>
      </c>
      <c r="F62" s="32"/>
      <c r="G62" s="32"/>
      <c r="H62" s="121">
        <v>1.2</v>
      </c>
      <c r="I62" s="121">
        <v>1.6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77</v>
      </c>
      <c r="D63" s="31">
        <v>106</v>
      </c>
      <c r="E63" s="31">
        <v>106</v>
      </c>
      <c r="F63" s="32"/>
      <c r="G63" s="32"/>
      <c r="H63" s="121">
        <v>2.5</v>
      </c>
      <c r="I63" s="121">
        <v>3.18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389</v>
      </c>
      <c r="D64" s="39">
        <v>326</v>
      </c>
      <c r="E64" s="39">
        <v>341</v>
      </c>
      <c r="F64" s="40">
        <f>IF(D64&gt;0,100*E64/D64,0)</f>
        <v>104.60122699386503</v>
      </c>
      <c r="G64" s="41"/>
      <c r="H64" s="122">
        <v>10.7</v>
      </c>
      <c r="I64" s="123">
        <v>9.58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492</v>
      </c>
      <c r="D66" s="39">
        <v>492</v>
      </c>
      <c r="E66" s="39">
        <v>518</v>
      </c>
      <c r="F66" s="40">
        <f>IF(D66&gt;0,100*E66/D66,0)</f>
        <v>105.28455284552845</v>
      </c>
      <c r="G66" s="41"/>
      <c r="H66" s="122">
        <v>12.177</v>
      </c>
      <c r="I66" s="123">
        <v>12.969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186</v>
      </c>
      <c r="D72" s="31">
        <v>186</v>
      </c>
      <c r="E72" s="31">
        <v>186</v>
      </c>
      <c r="F72" s="32"/>
      <c r="G72" s="32"/>
      <c r="H72" s="121">
        <v>2.635</v>
      </c>
      <c r="I72" s="121">
        <v>6.662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</v>
      </c>
      <c r="D73" s="31">
        <v>6</v>
      </c>
      <c r="E73" s="31">
        <v>5</v>
      </c>
      <c r="F73" s="32"/>
      <c r="G73" s="32"/>
      <c r="H73" s="121">
        <v>0.11</v>
      </c>
      <c r="I73" s="121">
        <v>0.108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25</v>
      </c>
      <c r="D74" s="31">
        <v>25</v>
      </c>
      <c r="E74" s="31">
        <v>25</v>
      </c>
      <c r="F74" s="32"/>
      <c r="G74" s="32"/>
      <c r="H74" s="121">
        <v>0.5</v>
      </c>
      <c r="I74" s="121">
        <v>0.5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251</v>
      </c>
      <c r="D75" s="31">
        <v>284</v>
      </c>
      <c r="E75" s="31">
        <v>284</v>
      </c>
      <c r="F75" s="32"/>
      <c r="G75" s="32"/>
      <c r="H75" s="121">
        <v>7.654</v>
      </c>
      <c r="I75" s="121">
        <v>10.54102</v>
      </c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6</v>
      </c>
      <c r="D77" s="31">
        <v>5</v>
      </c>
      <c r="E77" s="31">
        <v>5</v>
      </c>
      <c r="F77" s="32"/>
      <c r="G77" s="32"/>
      <c r="H77" s="121">
        <v>0.112</v>
      </c>
      <c r="I77" s="121">
        <v>0.1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9</v>
      </c>
      <c r="D78" s="31">
        <v>9</v>
      </c>
      <c r="E78" s="31"/>
      <c r="F78" s="32"/>
      <c r="G78" s="32"/>
      <c r="H78" s="121">
        <v>0.216</v>
      </c>
      <c r="I78" s="121">
        <v>0.216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15</v>
      </c>
      <c r="D79" s="31">
        <v>10</v>
      </c>
      <c r="E79" s="31">
        <v>10</v>
      </c>
      <c r="F79" s="32"/>
      <c r="G79" s="32"/>
      <c r="H79" s="121">
        <v>0.2</v>
      </c>
      <c r="I79" s="121">
        <v>0.105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498</v>
      </c>
      <c r="D80" s="39">
        <v>525</v>
      </c>
      <c r="E80" s="39">
        <v>515</v>
      </c>
      <c r="F80" s="40">
        <f>IF(D80&gt;0,100*E80/D80,0)</f>
        <v>98.0952380952381</v>
      </c>
      <c r="G80" s="41"/>
      <c r="H80" s="122">
        <v>11.426999999999998</v>
      </c>
      <c r="I80" s="123">
        <v>18.232020000000002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42</v>
      </c>
      <c r="D82" s="31">
        <v>51</v>
      </c>
      <c r="E82" s="31">
        <v>57</v>
      </c>
      <c r="F82" s="32"/>
      <c r="G82" s="32"/>
      <c r="H82" s="121">
        <v>0.85</v>
      </c>
      <c r="I82" s="121">
        <v>1.03</v>
      </c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>
        <v>42</v>
      </c>
      <c r="D84" s="39">
        <v>51</v>
      </c>
      <c r="E84" s="39">
        <v>57</v>
      </c>
      <c r="F84" s="40">
        <f>IF(D84&gt;0,100*E84/D84,0)</f>
        <v>111.76470588235294</v>
      </c>
      <c r="G84" s="41"/>
      <c r="H84" s="122">
        <v>0.85</v>
      </c>
      <c r="I84" s="123">
        <v>1.03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2443</v>
      </c>
      <c r="D87" s="54">
        <v>2404</v>
      </c>
      <c r="E87" s="54">
        <v>2370</v>
      </c>
      <c r="F87" s="55">
        <f>IF(D87&gt;0,100*E87/D87,0)</f>
        <v>98.58569051580699</v>
      </c>
      <c r="G87" s="41"/>
      <c r="H87" s="126">
        <v>61.623</v>
      </c>
      <c r="I87" s="127">
        <v>68.52602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4"/>
  <sheetViews>
    <sheetView showZeros="0" view="pageBreakPreview" zoomScale="90" zoomScaleSheetLayoutView="90" zoomScalePageLayoutView="0" workbookViewId="0" topLeftCell="D54">
      <selection activeCell="R68" sqref="R68"/>
    </sheetView>
  </sheetViews>
  <sheetFormatPr defaultColWidth="8.7109375" defaultRowHeight="15"/>
  <cols>
    <col min="1" max="1" width="21.7109375" style="66" customWidth="1"/>
    <col min="2" max="2" width="0.9921875" style="66" customWidth="1"/>
    <col min="3" max="3" width="1.1484375" style="66" customWidth="1"/>
    <col min="4" max="4" width="6.421875" style="66" customWidth="1"/>
    <col min="5" max="6" width="9.421875" style="66" customWidth="1"/>
    <col min="7" max="7" width="11.140625" style="66" customWidth="1"/>
    <col min="8" max="8" width="10.421875" style="66" customWidth="1"/>
    <col min="9" max="9" width="0.9921875" style="66" customWidth="1"/>
    <col min="10" max="10" width="6.421875" style="66" customWidth="1"/>
    <col min="11" max="13" width="9.421875" style="66" customWidth="1"/>
    <col min="14" max="14" width="10.421875" style="66" customWidth="1"/>
    <col min="15" max="15" width="23.140625" style="66" customWidth="1"/>
    <col min="16" max="16" width="0.9921875" style="66" customWidth="1"/>
    <col min="17" max="17" width="1.1484375" style="66" customWidth="1"/>
    <col min="18" max="18" width="6.421875" style="66" customWidth="1"/>
    <col min="19" max="21" width="9.421875" style="66" customWidth="1"/>
    <col min="22" max="22" width="10.421875" style="66" customWidth="1"/>
    <col min="23" max="23" width="0.9921875" style="66" customWidth="1"/>
    <col min="24" max="24" width="6.421875" style="66" customWidth="1"/>
    <col min="25" max="27" width="9.421875" style="66" customWidth="1"/>
    <col min="28" max="28" width="10.421875" style="66" customWidth="1"/>
    <col min="29" max="16384" width="8.7109375" style="66" customWidth="1"/>
  </cols>
  <sheetData>
    <row r="1" spans="1:22" ht="9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9.75">
      <c r="A2" s="67" t="s">
        <v>119</v>
      </c>
      <c r="B2" s="68"/>
      <c r="C2" s="68"/>
      <c r="D2" s="68"/>
      <c r="E2" s="68"/>
      <c r="F2" s="68"/>
      <c r="G2" s="68"/>
      <c r="H2" s="68"/>
      <c r="J2" s="69" t="s">
        <v>120</v>
      </c>
      <c r="M2" s="69" t="s">
        <v>127</v>
      </c>
      <c r="O2" s="67" t="s">
        <v>119</v>
      </c>
      <c r="P2" s="68"/>
      <c r="Q2" s="68"/>
      <c r="R2" s="68"/>
      <c r="S2" s="68"/>
      <c r="T2" s="68"/>
      <c r="U2" s="68"/>
      <c r="V2" s="68"/>
      <c r="X2" s="69" t="s">
        <v>120</v>
      </c>
      <c r="AA2" s="69" t="s">
        <v>127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0.5" thickBot="1">
      <c r="A4" s="70"/>
      <c r="B4" s="71"/>
      <c r="C4" s="72"/>
      <c r="D4" s="183" t="s">
        <v>121</v>
      </c>
      <c r="E4" s="184"/>
      <c r="F4" s="184"/>
      <c r="G4" s="184"/>
      <c r="H4" s="185"/>
      <c r="J4" s="183" t="s">
        <v>122</v>
      </c>
      <c r="K4" s="184"/>
      <c r="L4" s="184"/>
      <c r="M4" s="184"/>
      <c r="N4" s="185"/>
      <c r="O4" s="70"/>
      <c r="P4" s="71"/>
      <c r="Q4" s="72"/>
      <c r="R4" s="183" t="s">
        <v>121</v>
      </c>
      <c r="S4" s="184"/>
      <c r="T4" s="184"/>
      <c r="U4" s="184"/>
      <c r="V4" s="185"/>
      <c r="X4" s="183" t="s">
        <v>122</v>
      </c>
      <c r="Y4" s="184"/>
      <c r="Z4" s="184"/>
      <c r="AA4" s="184"/>
      <c r="AB4" s="185"/>
    </row>
    <row r="5" spans="1:28" s="69" customFormat="1" ht="9.75">
      <c r="A5" s="73" t="s">
        <v>123</v>
      </c>
      <c r="B5" s="74"/>
      <c r="C5" s="72"/>
      <c r="D5" s="70"/>
      <c r="E5" s="75" t="s">
        <v>299</v>
      </c>
      <c r="F5" s="75" t="s">
        <v>124</v>
      </c>
      <c r="G5" s="75" t="s">
        <v>125</v>
      </c>
      <c r="H5" s="76">
        <f>G6</f>
        <v>2015</v>
      </c>
      <c r="J5" s="70"/>
      <c r="K5" s="75" t="s">
        <v>299</v>
      </c>
      <c r="L5" s="75" t="s">
        <v>124</v>
      </c>
      <c r="M5" s="75" t="s">
        <v>125</v>
      </c>
      <c r="N5" s="76">
        <f>M6</f>
        <v>2015</v>
      </c>
      <c r="O5" s="73" t="s">
        <v>123</v>
      </c>
      <c r="P5" s="74"/>
      <c r="Q5" s="72"/>
      <c r="R5" s="70"/>
      <c r="S5" s="75" t="s">
        <v>299</v>
      </c>
      <c r="T5" s="75" t="s">
        <v>124</v>
      </c>
      <c r="U5" s="75" t="s">
        <v>125</v>
      </c>
      <c r="V5" s="76">
        <f>U6</f>
        <v>2015</v>
      </c>
      <c r="X5" s="70"/>
      <c r="Y5" s="75" t="s">
        <v>299</v>
      </c>
      <c r="Z5" s="75" t="s">
        <v>124</v>
      </c>
      <c r="AA5" s="75" t="s">
        <v>125</v>
      </c>
      <c r="AB5" s="76">
        <f>AA6</f>
        <v>2015</v>
      </c>
    </row>
    <row r="6" spans="1:28" s="69" customFormat="1" ht="23.25" customHeight="1" thickBot="1">
      <c r="A6" s="77"/>
      <c r="B6" s="78"/>
      <c r="C6" s="79"/>
      <c r="D6" s="80" t="s">
        <v>126</v>
      </c>
      <c r="E6" s="81">
        <f>G6-2</f>
        <v>2013</v>
      </c>
      <c r="F6" s="81">
        <f>G6-1</f>
        <v>2014</v>
      </c>
      <c r="G6" s="81">
        <v>2015</v>
      </c>
      <c r="H6" s="82" t="str">
        <f>CONCATENATE(F6,"=100")</f>
        <v>2014=100</v>
      </c>
      <c r="I6" s="83"/>
      <c r="J6" s="80" t="s">
        <v>126</v>
      </c>
      <c r="K6" s="81">
        <f>M6-2</f>
        <v>2013</v>
      </c>
      <c r="L6" s="81">
        <f>M6-1</f>
        <v>2014</v>
      </c>
      <c r="M6" s="81">
        <v>2015</v>
      </c>
      <c r="N6" s="82" t="str">
        <f>CONCATENATE(L6,"=100")</f>
        <v>2014=100</v>
      </c>
      <c r="O6" s="77"/>
      <c r="P6" s="78"/>
      <c r="Q6" s="79"/>
      <c r="R6" s="80" t="s">
        <v>126</v>
      </c>
      <c r="S6" s="81">
        <f>U6-2</f>
        <v>2013</v>
      </c>
      <c r="T6" s="81">
        <f>U6-1</f>
        <v>2014</v>
      </c>
      <c r="U6" s="81">
        <v>2015</v>
      </c>
      <c r="V6" s="82" t="str">
        <f>CONCATENATE(T6,"=100")</f>
        <v>2014=100</v>
      </c>
      <c r="W6" s="83"/>
      <c r="X6" s="80" t="s">
        <v>126</v>
      </c>
      <c r="Y6" s="81">
        <f>AA6-2</f>
        <v>2013</v>
      </c>
      <c r="Z6" s="81">
        <f>AA6-1</f>
        <v>2014</v>
      </c>
      <c r="AA6" s="81">
        <v>2015</v>
      </c>
      <c r="AB6" s="82" t="str">
        <f>CONCATENATE(Z6,"=100")</f>
        <v>2014=100</v>
      </c>
    </row>
    <row r="7" spans="1:28" s="90" customFormat="1" ht="6.7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6" customHeight="1">
      <c r="A8" s="84"/>
      <c r="B8" s="84"/>
      <c r="C8" s="84"/>
      <c r="D8" s="85"/>
      <c r="E8" s="86"/>
      <c r="F8" s="86"/>
      <c r="G8" s="129"/>
      <c r="H8" s="86"/>
      <c r="I8" s="86"/>
      <c r="J8" s="86"/>
      <c r="K8" s="86"/>
      <c r="L8" s="86"/>
      <c r="M8" s="128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128</v>
      </c>
      <c r="B9" s="84"/>
      <c r="C9" s="84"/>
      <c r="D9" s="99"/>
      <c r="E9" s="86"/>
      <c r="F9" s="86"/>
      <c r="G9" s="86"/>
      <c r="H9" s="86">
        <f aca="true" t="shared" si="0" ref="H9:H22">IF(AND(F9&gt;0,G9&gt;0),G9*100/F9,"")</f>
      </c>
      <c r="I9" s="87"/>
      <c r="J9" s="100"/>
      <c r="K9" s="88"/>
      <c r="L9" s="88"/>
      <c r="M9" s="88"/>
      <c r="N9" s="88">
        <f aca="true" t="shared" si="1" ref="N9:N22">IF(AND(L9&gt;0,M9&gt;0),M9*100/L9,"")</f>
      </c>
      <c r="O9" s="84" t="s">
        <v>138</v>
      </c>
      <c r="P9" s="84"/>
      <c r="Q9" s="84"/>
      <c r="R9" s="99"/>
      <c r="S9" s="86"/>
      <c r="T9" s="86"/>
      <c r="U9" s="86"/>
      <c r="V9" s="86">
        <f>IF(AND(T9&gt;0,U9&gt;0),U9*100/T9,"")</f>
      </c>
      <c r="W9" s="87"/>
      <c r="X9" s="100"/>
      <c r="Y9" s="88"/>
      <c r="Z9" s="88"/>
      <c r="AA9" s="88"/>
      <c r="AB9" s="89">
        <f>IF(AND(Z9&gt;0,AA9&gt;0),AA9*100/Z9,"")</f>
      </c>
    </row>
    <row r="10" spans="1:28" s="90" customFormat="1" ht="11.25" customHeight="1">
      <c r="A10" s="84" t="s">
        <v>129</v>
      </c>
      <c r="B10" s="86"/>
      <c r="C10" s="86"/>
      <c r="D10" s="99">
        <v>9</v>
      </c>
      <c r="E10" s="92">
        <v>1781.58</v>
      </c>
      <c r="F10" s="92">
        <v>1871.65628</v>
      </c>
      <c r="G10" s="92">
        <v>1817.1502250585306</v>
      </c>
      <c r="H10" s="92">
        <f t="shared" si="0"/>
        <v>97.0878170568012</v>
      </c>
      <c r="I10" s="88"/>
      <c r="J10" s="100">
        <v>9</v>
      </c>
      <c r="K10" s="89">
        <v>6811.661000000001</v>
      </c>
      <c r="L10" s="89">
        <v>5698.594236452742</v>
      </c>
      <c r="M10" s="89">
        <v>5426.503875563994</v>
      </c>
      <c r="N10" s="88">
        <f t="shared" si="1"/>
        <v>95.22530733723343</v>
      </c>
      <c r="O10" s="84" t="s">
        <v>200</v>
      </c>
      <c r="P10" s="86"/>
      <c r="Q10" s="86"/>
      <c r="R10" s="99">
        <v>5</v>
      </c>
      <c r="S10" s="92">
        <v>2.089</v>
      </c>
      <c r="T10" s="92">
        <v>2.239</v>
      </c>
      <c r="U10" s="92">
        <v>2.493</v>
      </c>
      <c r="V10" s="92">
        <f aca="true" t="shared" si="2" ref="V10:V15">IF(AND(T10&gt;0,U10&gt;0),U10*100/T10,"")</f>
        <v>111.34435015631978</v>
      </c>
      <c r="W10" s="88"/>
      <c r="X10" s="100">
        <v>9</v>
      </c>
      <c r="Y10" s="89">
        <v>55.123999999999995</v>
      </c>
      <c r="Z10" s="89">
        <v>61.06800000000001</v>
      </c>
      <c r="AA10" s="89">
        <v>70.62599999999999</v>
      </c>
      <c r="AB10" s="89">
        <f aca="true" t="shared" si="3" ref="AB10:AB15">IF(AND(Z10&gt;0,AA10&gt;0),AA10*100/Z10,"")</f>
        <v>115.65140499115736</v>
      </c>
    </row>
    <row r="11" spans="1:28" s="90" customFormat="1" ht="11.25" customHeight="1">
      <c r="A11" s="84" t="s">
        <v>130</v>
      </c>
      <c r="B11" s="86"/>
      <c r="C11" s="86"/>
      <c r="D11" s="99">
        <v>9</v>
      </c>
      <c r="E11" s="92">
        <v>343.389</v>
      </c>
      <c r="F11" s="92">
        <v>295.70126</v>
      </c>
      <c r="G11" s="92">
        <v>349.281</v>
      </c>
      <c r="H11" s="92">
        <f t="shared" si="0"/>
        <v>118.11955079258033</v>
      </c>
      <c r="I11" s="88"/>
      <c r="J11" s="100">
        <v>9</v>
      </c>
      <c r="K11" s="89">
        <v>933.268</v>
      </c>
      <c r="L11" s="89">
        <v>789.2381965069352</v>
      </c>
      <c r="M11" s="89">
        <v>905.0375000000001</v>
      </c>
      <c r="N11" s="88">
        <f t="shared" si="1"/>
        <v>114.67228829085788</v>
      </c>
      <c r="O11" s="84" t="s">
        <v>142</v>
      </c>
      <c r="P11" s="86"/>
      <c r="Q11" s="86"/>
      <c r="R11" s="99">
        <v>5</v>
      </c>
      <c r="S11" s="92">
        <v>9.559</v>
      </c>
      <c r="T11" s="92">
        <v>10.069</v>
      </c>
      <c r="U11" s="92">
        <v>10.331</v>
      </c>
      <c r="V11" s="92">
        <f t="shared" si="2"/>
        <v>102.60204588340449</v>
      </c>
      <c r="W11" s="88"/>
      <c r="X11" s="100">
        <v>10</v>
      </c>
      <c r="Y11" s="89">
        <v>488.4959999999999</v>
      </c>
      <c r="Z11" s="89">
        <v>456.7395</v>
      </c>
      <c r="AA11" s="89">
        <v>536.420953</v>
      </c>
      <c r="AB11" s="89">
        <f t="shared" si="3"/>
        <v>117.44571095777792</v>
      </c>
    </row>
    <row r="12" spans="1:28" ht="11.25">
      <c r="A12" s="84" t="s">
        <v>131</v>
      </c>
      <c r="B12" s="86"/>
      <c r="C12" s="86"/>
      <c r="D12" s="99">
        <v>9</v>
      </c>
      <c r="E12" s="92">
        <v>2124.969</v>
      </c>
      <c r="F12" s="92">
        <v>2167.35754</v>
      </c>
      <c r="G12" s="92">
        <v>2166.4312250585303</v>
      </c>
      <c r="H12" s="92">
        <f t="shared" si="0"/>
        <v>99.95726063077393</v>
      </c>
      <c r="I12" s="88"/>
      <c r="J12" s="100">
        <v>9</v>
      </c>
      <c r="K12" s="89">
        <v>7744.929</v>
      </c>
      <c r="L12" s="89">
        <v>6487.832432959678</v>
      </c>
      <c r="M12" s="89">
        <v>6331.541375563997</v>
      </c>
      <c r="N12" s="88">
        <f t="shared" si="1"/>
        <v>97.59101273020421</v>
      </c>
      <c r="O12" s="84" t="s">
        <v>201</v>
      </c>
      <c r="P12" s="86"/>
      <c r="Q12" s="86"/>
      <c r="R12" s="99">
        <v>5</v>
      </c>
      <c r="S12" s="92">
        <v>6.592</v>
      </c>
      <c r="T12" s="92">
        <v>6.580992912820229</v>
      </c>
      <c r="U12" s="92">
        <v>6.685</v>
      </c>
      <c r="V12" s="92">
        <f t="shared" si="2"/>
        <v>101.58041633774073</v>
      </c>
      <c r="W12" s="88"/>
      <c r="X12" s="100">
        <v>9</v>
      </c>
      <c r="Y12" s="89">
        <v>372.61899999999997</v>
      </c>
      <c r="Z12" s="89">
        <v>332.23900000000003</v>
      </c>
      <c r="AA12" s="89">
        <v>403.519</v>
      </c>
      <c r="AB12" s="89">
        <f t="shared" si="3"/>
        <v>121.4544349098089</v>
      </c>
    </row>
    <row r="13" spans="1:28" s="69" customFormat="1" ht="11.25">
      <c r="A13" s="84" t="s">
        <v>132</v>
      </c>
      <c r="B13" s="86"/>
      <c r="C13" s="86"/>
      <c r="D13" s="99">
        <v>9</v>
      </c>
      <c r="E13" s="92">
        <v>424.153</v>
      </c>
      <c r="F13" s="92">
        <v>370.44419271586855</v>
      </c>
      <c r="G13" s="92">
        <v>334.21583000000004</v>
      </c>
      <c r="H13" s="92">
        <f t="shared" si="0"/>
        <v>90.22029136149646</v>
      </c>
      <c r="I13" s="88"/>
      <c r="J13" s="100">
        <v>9</v>
      </c>
      <c r="K13" s="89">
        <v>1187.3500000000001</v>
      </c>
      <c r="L13" s="89">
        <v>708.3443278497158</v>
      </c>
      <c r="M13" s="89">
        <v>706.257327</v>
      </c>
      <c r="N13" s="88">
        <f t="shared" si="1"/>
        <v>99.70536915908522</v>
      </c>
      <c r="O13" s="84" t="s">
        <v>143</v>
      </c>
      <c r="P13" s="86"/>
      <c r="Q13" s="86"/>
      <c r="R13" s="99">
        <v>3</v>
      </c>
      <c r="S13" s="92">
        <v>7.162</v>
      </c>
      <c r="T13" s="92">
        <v>7.112649762385707</v>
      </c>
      <c r="U13" s="92">
        <v>6.943</v>
      </c>
      <c r="V13" s="92">
        <f t="shared" si="2"/>
        <v>97.61481630541016</v>
      </c>
      <c r="W13" s="88"/>
      <c r="X13" s="100">
        <v>5</v>
      </c>
      <c r="Y13" s="89">
        <v>80.846</v>
      </c>
      <c r="Z13" s="89">
        <v>79.79752009404466</v>
      </c>
      <c r="AA13" s="89">
        <v>80.90800000000002</v>
      </c>
      <c r="AB13" s="89">
        <f t="shared" si="3"/>
        <v>101.39162207628333</v>
      </c>
    </row>
    <row r="14" spans="1:28" s="69" customFormat="1" ht="12" customHeight="1">
      <c r="A14" s="84" t="s">
        <v>144</v>
      </c>
      <c r="B14" s="86"/>
      <c r="C14" s="86"/>
      <c r="D14" s="99">
        <v>9</v>
      </c>
      <c r="E14" s="92">
        <v>2360.129</v>
      </c>
      <c r="F14" s="92">
        <v>2415.3385652841316</v>
      </c>
      <c r="G14" s="92">
        <v>2263.6139670252815</v>
      </c>
      <c r="H14" s="92">
        <f t="shared" si="0"/>
        <v>93.71828858945074</v>
      </c>
      <c r="I14" s="88"/>
      <c r="J14" s="100">
        <v>9</v>
      </c>
      <c r="K14" s="89">
        <v>8817.648000000001</v>
      </c>
      <c r="L14" s="89">
        <v>6225.109952219779</v>
      </c>
      <c r="M14" s="89">
        <v>5696.502275000001</v>
      </c>
      <c r="N14" s="88">
        <f t="shared" si="1"/>
        <v>91.50846039223315</v>
      </c>
      <c r="O14" s="84" t="s">
        <v>304</v>
      </c>
      <c r="P14" s="86"/>
      <c r="Q14" s="86"/>
      <c r="R14" s="99">
        <v>3</v>
      </c>
      <c r="S14" s="92">
        <v>31.9</v>
      </c>
      <c r="T14" s="92">
        <v>26.3</v>
      </c>
      <c r="U14" s="92">
        <v>24.5</v>
      </c>
      <c r="V14" s="92">
        <f t="shared" si="2"/>
        <v>93.15589353612167</v>
      </c>
      <c r="W14" s="88"/>
      <c r="X14" s="100">
        <v>6</v>
      </c>
      <c r="Y14" s="89">
        <v>4.984</v>
      </c>
      <c r="Z14" s="89">
        <v>4.597</v>
      </c>
      <c r="AA14" s="89">
        <v>4.702999999999999</v>
      </c>
      <c r="AB14" s="89">
        <f t="shared" si="3"/>
        <v>102.30585164237544</v>
      </c>
    </row>
    <row r="15" spans="1:28" s="69" customFormat="1" ht="11.25">
      <c r="A15" s="84" t="s">
        <v>145</v>
      </c>
      <c r="B15" s="86"/>
      <c r="C15" s="86"/>
      <c r="D15" s="99">
        <v>9</v>
      </c>
      <c r="E15" s="92">
        <v>2784.282</v>
      </c>
      <c r="F15" s="92">
        <v>2785.782758</v>
      </c>
      <c r="G15" s="92">
        <v>2597.82979702528</v>
      </c>
      <c r="H15" s="92">
        <f t="shared" si="0"/>
        <v>93.25313646819836</v>
      </c>
      <c r="I15" s="88"/>
      <c r="J15" s="100">
        <v>9</v>
      </c>
      <c r="K15" s="89">
        <v>10004.997999999998</v>
      </c>
      <c r="L15" s="89">
        <v>6933.454280069496</v>
      </c>
      <c r="M15" s="89">
        <v>6402.759602000002</v>
      </c>
      <c r="N15" s="88">
        <f t="shared" si="1"/>
        <v>92.34588335578994</v>
      </c>
      <c r="O15" s="84" t="s">
        <v>202</v>
      </c>
      <c r="P15" s="86"/>
      <c r="Q15" s="86"/>
      <c r="R15" s="99">
        <v>11</v>
      </c>
      <c r="S15" s="92">
        <v>2.73</v>
      </c>
      <c r="T15" s="92">
        <v>2.548580707865082</v>
      </c>
      <c r="U15" s="92">
        <v>2.842</v>
      </c>
      <c r="V15" s="92">
        <f t="shared" si="2"/>
        <v>111.51304689819739</v>
      </c>
      <c r="W15" s="88"/>
      <c r="X15" s="100">
        <v>3</v>
      </c>
      <c r="Y15" s="89">
        <v>87.79399999999998</v>
      </c>
      <c r="Z15" s="89">
        <v>88.88429976385156</v>
      </c>
      <c r="AA15" s="89">
        <v>79.21199999999997</v>
      </c>
      <c r="AB15" s="89">
        <f t="shared" si="3"/>
        <v>89.11810095871934</v>
      </c>
    </row>
    <row r="16" spans="1:28" s="69" customFormat="1" ht="11.25">
      <c r="A16" s="84" t="s">
        <v>133</v>
      </c>
      <c r="B16" s="86"/>
      <c r="C16" s="86"/>
      <c r="D16" s="99">
        <v>9</v>
      </c>
      <c r="E16" s="92">
        <v>444.474</v>
      </c>
      <c r="F16" s="92">
        <v>430.209002</v>
      </c>
      <c r="G16" s="92">
        <v>492.37207064693825</v>
      </c>
      <c r="H16" s="92">
        <f t="shared" si="0"/>
        <v>114.4495043938988</v>
      </c>
      <c r="I16" s="88"/>
      <c r="J16" s="100">
        <v>9</v>
      </c>
      <c r="K16" s="89">
        <v>957.6619999999999</v>
      </c>
      <c r="L16" s="89">
        <v>670.5175641164426</v>
      </c>
      <c r="M16" s="89">
        <v>779.4589702640434</v>
      </c>
      <c r="N16" s="88">
        <f t="shared" si="1"/>
        <v>116.24736054321792</v>
      </c>
      <c r="O16" s="84"/>
      <c r="P16" s="86"/>
      <c r="Q16" s="86"/>
      <c r="R16" s="99"/>
      <c r="S16" s="92"/>
      <c r="T16" s="92"/>
      <c r="U16" s="92"/>
      <c r="V16" s="92"/>
      <c r="W16" s="88"/>
      <c r="X16" s="100"/>
      <c r="Y16" s="89"/>
      <c r="Z16" s="89"/>
      <c r="AA16" s="89"/>
      <c r="AB16" s="89"/>
    </row>
    <row r="17" spans="1:28" s="69" customFormat="1" ht="12" customHeight="1">
      <c r="A17" s="84" t="s">
        <v>134</v>
      </c>
      <c r="B17" s="86"/>
      <c r="C17" s="86"/>
      <c r="D17" s="99">
        <v>9</v>
      </c>
      <c r="E17" s="92">
        <v>155.634</v>
      </c>
      <c r="F17" s="92">
        <v>133.926</v>
      </c>
      <c r="G17" s="92">
        <v>146.62108900464438</v>
      </c>
      <c r="H17" s="92">
        <f t="shared" si="0"/>
        <v>109.47918179042486</v>
      </c>
      <c r="I17" s="88"/>
      <c r="J17" s="100">
        <v>9</v>
      </c>
      <c r="K17" s="89">
        <v>384.03</v>
      </c>
      <c r="L17" s="89">
        <v>228.77231094401427</v>
      </c>
      <c r="M17" s="89">
        <v>279.42402611157655</v>
      </c>
      <c r="N17" s="88">
        <f t="shared" si="1"/>
        <v>122.14066683094264</v>
      </c>
      <c r="O17" s="84" t="s">
        <v>203</v>
      </c>
      <c r="P17" s="86"/>
      <c r="Q17" s="86"/>
      <c r="R17" s="99"/>
      <c r="S17" s="92"/>
      <c r="T17" s="92"/>
      <c r="U17" s="92"/>
      <c r="V17" s="92"/>
      <c r="W17" s="88"/>
      <c r="X17" s="100"/>
      <c r="Y17" s="89"/>
      <c r="Z17" s="89"/>
      <c r="AA17" s="89"/>
      <c r="AB17" s="89"/>
    </row>
    <row r="18" spans="1:28" s="90" customFormat="1" ht="11.25" customHeight="1">
      <c r="A18" s="84" t="s">
        <v>135</v>
      </c>
      <c r="B18" s="86"/>
      <c r="C18" s="86"/>
      <c r="D18" s="99">
        <v>9</v>
      </c>
      <c r="E18" s="92">
        <v>142.31</v>
      </c>
      <c r="F18" s="92">
        <v>192.96249799999998</v>
      </c>
      <c r="G18" s="92">
        <v>211.198</v>
      </c>
      <c r="H18" s="92">
        <f t="shared" si="0"/>
        <v>109.45028292492358</v>
      </c>
      <c r="I18" s="88"/>
      <c r="J18" s="100">
        <v>9</v>
      </c>
      <c r="K18" s="89">
        <v>394.75199999999995</v>
      </c>
      <c r="L18" s="89">
        <v>449.59890444118287</v>
      </c>
      <c r="M18" s="89">
        <v>440.308936</v>
      </c>
      <c r="N18" s="88">
        <f t="shared" si="1"/>
        <v>97.9337208455324</v>
      </c>
      <c r="O18" s="84" t="s">
        <v>204</v>
      </c>
      <c r="P18" s="86"/>
      <c r="Q18" s="86"/>
      <c r="R18" s="99">
        <v>0</v>
      </c>
      <c r="S18" s="92">
        <v>0</v>
      </c>
      <c r="T18" s="92">
        <v>0</v>
      </c>
      <c r="U18" s="92">
        <v>0</v>
      </c>
      <c r="V18" s="92">
        <f aca="true" t="shared" si="4" ref="V18:V23">IF(AND(T18&gt;0,U18&gt;0),U18*100/T18,"")</f>
      </c>
      <c r="W18" s="88"/>
      <c r="X18" s="100">
        <v>8</v>
      </c>
      <c r="Y18" s="89">
        <v>3641.243228436382</v>
      </c>
      <c r="Z18" s="89">
        <v>3483.5869999999995</v>
      </c>
      <c r="AA18" s="89">
        <v>2935.3719999999994</v>
      </c>
      <c r="AB18" s="89">
        <f aca="true" t="shared" si="5" ref="AB18:AB23">IF(AND(Z18&gt;0,AA18&gt;0),AA18*100/Z18,"")</f>
        <v>84.26291635604335</v>
      </c>
    </row>
    <row r="19" spans="1:28" s="90" customFormat="1" ht="11.25" customHeight="1">
      <c r="A19" s="84" t="s">
        <v>294</v>
      </c>
      <c r="B19" s="86"/>
      <c r="C19" s="86"/>
      <c r="D19" s="99"/>
      <c r="E19" s="92">
        <f>E12+E15+E16+E17+E18</f>
        <v>5651.669000000001</v>
      </c>
      <c r="F19" s="92">
        <f>F12+F15+F16+F17+F18</f>
        <v>5710.237798</v>
      </c>
      <c r="G19" s="92">
        <f>G12+G15+G16+G17+G18</f>
        <v>5614.452181735393</v>
      </c>
      <c r="H19" s="92">
        <f t="shared" si="0"/>
        <v>98.32256344388749</v>
      </c>
      <c r="I19" s="88"/>
      <c r="J19" s="100"/>
      <c r="K19" s="92">
        <f>K12+K15+K16+K17+K18</f>
        <v>19486.370999999996</v>
      </c>
      <c r="L19" s="92">
        <f>L12+L15+L16+L17+L18</f>
        <v>14770.175492530814</v>
      </c>
      <c r="M19" s="92">
        <f>M12+M15+M16+M17+M18</f>
        <v>14233.49290993962</v>
      </c>
      <c r="N19" s="88">
        <f t="shared" si="1"/>
        <v>96.36644410310093</v>
      </c>
      <c r="O19" s="84" t="s">
        <v>305</v>
      </c>
      <c r="P19" s="86"/>
      <c r="Q19" s="86"/>
      <c r="R19" s="99">
        <v>0</v>
      </c>
      <c r="S19" s="92">
        <v>0</v>
      </c>
      <c r="T19" s="92">
        <v>0</v>
      </c>
      <c r="U19" s="92">
        <v>0</v>
      </c>
      <c r="V19" s="92">
        <f t="shared" si="4"/>
      </c>
      <c r="W19" s="88"/>
      <c r="X19" s="100">
        <v>8</v>
      </c>
      <c r="Y19" s="89">
        <v>818.5365180812464</v>
      </c>
      <c r="Z19" s="89">
        <v>1089.35</v>
      </c>
      <c r="AA19" s="89">
        <v>782.588</v>
      </c>
      <c r="AB19" s="89">
        <f t="shared" si="5"/>
        <v>71.83990453022446</v>
      </c>
    </row>
    <row r="20" spans="1:28" s="90" customFormat="1" ht="11.25" customHeight="1">
      <c r="A20" s="84" t="s">
        <v>146</v>
      </c>
      <c r="B20" s="86"/>
      <c r="C20" s="86"/>
      <c r="D20" s="99">
        <v>7</v>
      </c>
      <c r="E20" s="92">
        <v>439.9581098192235</v>
      </c>
      <c r="F20" s="92">
        <v>433.89055426049083</v>
      </c>
      <c r="G20" s="92">
        <v>381.841</v>
      </c>
      <c r="H20" s="92">
        <f t="shared" si="0"/>
        <v>88.00399000406856</v>
      </c>
      <c r="I20" s="88"/>
      <c r="J20" s="100">
        <v>10</v>
      </c>
      <c r="K20" s="89">
        <v>4930.187803307518</v>
      </c>
      <c r="L20" s="89">
        <v>4749.78285237516</v>
      </c>
      <c r="M20" s="89">
        <v>4305.595300000001</v>
      </c>
      <c r="N20" s="88">
        <f t="shared" si="1"/>
        <v>90.64825559018894</v>
      </c>
      <c r="O20" s="84" t="s">
        <v>306</v>
      </c>
      <c r="P20" s="86"/>
      <c r="Q20" s="86"/>
      <c r="R20" s="99">
        <v>0</v>
      </c>
      <c r="S20" s="92">
        <v>0</v>
      </c>
      <c r="T20" s="92">
        <v>0</v>
      </c>
      <c r="U20" s="92">
        <v>0</v>
      </c>
      <c r="V20" s="92">
        <f t="shared" si="4"/>
      </c>
      <c r="W20" s="88"/>
      <c r="X20" s="100">
        <v>10</v>
      </c>
      <c r="Y20" s="89">
        <v>54.15644400000001</v>
      </c>
      <c r="Z20" s="89">
        <v>77.925</v>
      </c>
      <c r="AA20" s="89">
        <v>68.61</v>
      </c>
      <c r="AB20" s="89">
        <f t="shared" si="5"/>
        <v>88.04619826756498</v>
      </c>
    </row>
    <row r="21" spans="1:28" s="90" customFormat="1" ht="11.25" customHeight="1">
      <c r="A21" s="84" t="s">
        <v>147</v>
      </c>
      <c r="B21" s="86"/>
      <c r="C21" s="86"/>
      <c r="D21" s="99">
        <v>6</v>
      </c>
      <c r="E21" s="92">
        <v>8.97</v>
      </c>
      <c r="F21" s="92">
        <v>6.464792999999999</v>
      </c>
      <c r="G21" s="92">
        <v>8.374</v>
      </c>
      <c r="H21" s="92">
        <f t="shared" si="0"/>
        <v>129.53237636533763</v>
      </c>
      <c r="I21" s="88"/>
      <c r="J21" s="100">
        <v>10</v>
      </c>
      <c r="K21" s="89">
        <v>45.085</v>
      </c>
      <c r="L21" s="89">
        <v>42.35309390865385</v>
      </c>
      <c r="M21" s="89">
        <v>53.77654700000001</v>
      </c>
      <c r="N21" s="88">
        <f t="shared" si="1"/>
        <v>126.97194475563933</v>
      </c>
      <c r="O21" s="84" t="s">
        <v>205</v>
      </c>
      <c r="P21" s="86"/>
      <c r="Q21" s="86"/>
      <c r="R21" s="99">
        <v>0</v>
      </c>
      <c r="S21" s="92">
        <v>0</v>
      </c>
      <c r="T21" s="92">
        <v>0</v>
      </c>
      <c r="U21" s="92">
        <v>0</v>
      </c>
      <c r="V21" s="92">
        <f t="shared" si="4"/>
      </c>
      <c r="W21" s="88"/>
      <c r="X21" s="100">
        <v>10</v>
      </c>
      <c r="Y21" s="89">
        <v>200.00600000000003</v>
      </c>
      <c r="Z21" s="89">
        <v>135.74699999999999</v>
      </c>
      <c r="AA21" s="89">
        <v>103.046</v>
      </c>
      <c r="AB21" s="89">
        <f t="shared" si="5"/>
        <v>75.91033319336708</v>
      </c>
    </row>
    <row r="22" spans="1:28" s="90" customFormat="1" ht="11.25" customHeight="1">
      <c r="A22" s="84" t="s">
        <v>148</v>
      </c>
      <c r="B22" s="86"/>
      <c r="C22" s="86"/>
      <c r="D22" s="99">
        <v>9</v>
      </c>
      <c r="E22" s="92">
        <v>112.146</v>
      </c>
      <c r="F22" s="92">
        <v>110.246</v>
      </c>
      <c r="G22" s="92">
        <v>109.461</v>
      </c>
      <c r="H22" s="92">
        <f t="shared" si="0"/>
        <v>99.28795602561544</v>
      </c>
      <c r="I22" s="88"/>
      <c r="J22" s="100">
        <v>10</v>
      </c>
      <c r="K22" s="89">
        <v>876.6310000000001</v>
      </c>
      <c r="L22" s="89">
        <v>863.6080000000001</v>
      </c>
      <c r="M22" s="89">
        <v>849.144</v>
      </c>
      <c r="N22" s="88">
        <f t="shared" si="1"/>
        <v>98.3251660475586</v>
      </c>
      <c r="O22" s="84" t="s">
        <v>206</v>
      </c>
      <c r="P22" s="86"/>
      <c r="Q22" s="86"/>
      <c r="R22" s="99">
        <v>0</v>
      </c>
      <c r="S22" s="92">
        <v>0</v>
      </c>
      <c r="T22" s="92">
        <v>0</v>
      </c>
      <c r="U22" s="92">
        <v>0</v>
      </c>
      <c r="V22" s="92">
        <f t="shared" si="4"/>
      </c>
      <c r="W22" s="88"/>
      <c r="X22" s="100">
        <v>10</v>
      </c>
      <c r="Y22" s="89">
        <v>1404.6140000000003</v>
      </c>
      <c r="Z22" s="89">
        <v>1696.2969999999998</v>
      </c>
      <c r="AA22" s="89">
        <v>1284.949</v>
      </c>
      <c r="AB22" s="89">
        <f t="shared" si="5"/>
        <v>75.75023713418112</v>
      </c>
    </row>
    <row r="23" spans="1:28" s="90" customFormat="1" ht="11.25" customHeight="1">
      <c r="A23" s="84"/>
      <c r="B23" s="86"/>
      <c r="C23" s="86"/>
      <c r="D23" s="99"/>
      <c r="E23" s="92"/>
      <c r="F23" s="92"/>
      <c r="G23" s="92"/>
      <c r="H23" s="92"/>
      <c r="I23" s="88"/>
      <c r="J23" s="100"/>
      <c r="K23" s="89"/>
      <c r="L23" s="89"/>
      <c r="M23" s="89"/>
      <c r="N23" s="88"/>
      <c r="O23" s="84" t="s">
        <v>207</v>
      </c>
      <c r="P23" s="86"/>
      <c r="Q23" s="86"/>
      <c r="R23" s="99">
        <v>0</v>
      </c>
      <c r="S23" s="92">
        <v>0</v>
      </c>
      <c r="T23" s="92">
        <v>0</v>
      </c>
      <c r="U23" s="92">
        <v>0</v>
      </c>
      <c r="V23" s="92">
        <f t="shared" si="4"/>
      </c>
      <c r="W23" s="88"/>
      <c r="X23" s="100">
        <v>3</v>
      </c>
      <c r="Y23" s="89">
        <v>534.011262</v>
      </c>
      <c r="Z23" s="89">
        <v>553.7570169999999</v>
      </c>
      <c r="AA23" s="89">
        <v>0</v>
      </c>
      <c r="AB23" s="89">
        <f t="shared" si="5"/>
      </c>
    </row>
    <row r="24" spans="1:26" s="90" customFormat="1" ht="11.25" customHeight="1">
      <c r="A24" s="84" t="s">
        <v>149</v>
      </c>
      <c r="B24" s="86"/>
      <c r="C24" s="86"/>
      <c r="D24" s="99"/>
      <c r="E24" s="92"/>
      <c r="F24" s="92"/>
      <c r="G24" s="92"/>
      <c r="H24" s="92"/>
      <c r="I24" s="88"/>
      <c r="J24" s="100"/>
      <c r="K24" s="89"/>
      <c r="L24" s="89"/>
      <c r="M24" s="89"/>
      <c r="N24" s="88"/>
      <c r="O24" s="90" t="s">
        <v>296</v>
      </c>
      <c r="Y24" s="89">
        <f>SUM(Y21:Y23)</f>
        <v>2138.6312620000003</v>
      </c>
      <c r="Z24" s="89">
        <f>SUM(Z21:Z23)</f>
        <v>2385.801017</v>
      </c>
    </row>
    <row r="25" spans="1:28" s="90" customFormat="1" ht="11.25" customHeight="1">
      <c r="A25" s="84" t="s">
        <v>150</v>
      </c>
      <c r="B25" s="86"/>
      <c r="C25" s="86"/>
      <c r="D25" s="99">
        <v>8</v>
      </c>
      <c r="E25" s="92">
        <v>6.829</v>
      </c>
      <c r="F25" s="92">
        <v>7.654</v>
      </c>
      <c r="G25" s="92">
        <v>8.85632</v>
      </c>
      <c r="H25" s="92">
        <f aca="true" t="shared" si="6" ref="H25:H32">IF(AND(F25&gt;0,G25&gt;0),G25*100/F25,"")</f>
        <v>115.70838777110009</v>
      </c>
      <c r="I25" s="88"/>
      <c r="J25" s="100">
        <v>8</v>
      </c>
      <c r="K25" s="89">
        <v>11.336999999999998</v>
      </c>
      <c r="L25" s="89">
        <v>12.150957499999999</v>
      </c>
      <c r="M25" s="89">
        <v>18.016129999999997</v>
      </c>
      <c r="N25" s="88">
        <f aca="true" t="shared" si="7" ref="N25:N32">IF(AND(L25&gt;0,M25&gt;0),M25*100/L25,"")</f>
        <v>148.26922075894018</v>
      </c>
      <c r="O25" s="84"/>
      <c r="P25" s="86"/>
      <c r="Q25" s="86"/>
      <c r="R25" s="99"/>
      <c r="S25" s="92"/>
      <c r="T25" s="92"/>
      <c r="U25" s="92"/>
      <c r="V25" s="92"/>
      <c r="W25" s="88"/>
      <c r="X25" s="100"/>
      <c r="Y25" s="89"/>
      <c r="Z25" s="89"/>
      <c r="AA25" s="89"/>
      <c r="AB25" s="89"/>
    </row>
    <row r="26" spans="1:28" s="90" customFormat="1" ht="11.25" customHeight="1">
      <c r="A26" s="84" t="s">
        <v>151</v>
      </c>
      <c r="B26" s="86"/>
      <c r="C26" s="86"/>
      <c r="D26" s="99">
        <v>8</v>
      </c>
      <c r="E26" s="92">
        <v>17.542</v>
      </c>
      <c r="F26" s="92">
        <v>22.722857</v>
      </c>
      <c r="G26" s="92">
        <v>50.307</v>
      </c>
      <c r="H26" s="92">
        <f t="shared" si="6"/>
        <v>221.39381504711312</v>
      </c>
      <c r="I26" s="88"/>
      <c r="J26" s="100">
        <v>8</v>
      </c>
      <c r="K26" s="89">
        <v>27.759</v>
      </c>
      <c r="L26" s="89">
        <v>35.62230832786884</v>
      </c>
      <c r="M26" s="89">
        <v>62.397000000000006</v>
      </c>
      <c r="N26" s="88">
        <f t="shared" si="7"/>
        <v>175.1627082268113</v>
      </c>
      <c r="O26" s="84" t="s">
        <v>208</v>
      </c>
      <c r="P26" s="86"/>
      <c r="Q26" s="86"/>
      <c r="R26" s="99"/>
      <c r="S26" s="92"/>
      <c r="T26" s="92"/>
      <c r="U26" s="92"/>
      <c r="V26" s="92"/>
      <c r="W26" s="88"/>
      <c r="X26" s="100"/>
      <c r="Y26" s="89"/>
      <c r="Z26" s="89"/>
      <c r="AA26" s="89"/>
      <c r="AB26" s="89"/>
    </row>
    <row r="27" spans="1:28" s="90" customFormat="1" ht="11.25" customHeight="1">
      <c r="A27" s="84" t="s">
        <v>152</v>
      </c>
      <c r="B27" s="86"/>
      <c r="C27" s="86"/>
      <c r="D27" s="99">
        <v>8</v>
      </c>
      <c r="E27" s="92">
        <v>31.505</v>
      </c>
      <c r="F27" s="92">
        <v>31.053445</v>
      </c>
      <c r="G27" s="92">
        <v>30.713</v>
      </c>
      <c r="H27" s="92">
        <f t="shared" si="6"/>
        <v>98.90368041291393</v>
      </c>
      <c r="I27" s="88"/>
      <c r="J27" s="100">
        <v>8</v>
      </c>
      <c r="K27" s="89">
        <v>40.57</v>
      </c>
      <c r="L27" s="89">
        <v>17.518825040000003</v>
      </c>
      <c r="M27" s="89">
        <v>20.054000000000002</v>
      </c>
      <c r="N27" s="88">
        <f t="shared" si="7"/>
        <v>114.4711472042876</v>
      </c>
      <c r="O27" s="84" t="s">
        <v>209</v>
      </c>
      <c r="P27" s="86"/>
      <c r="Q27" s="86"/>
      <c r="R27" s="99">
        <v>0</v>
      </c>
      <c r="S27" s="92">
        <v>0</v>
      </c>
      <c r="T27" s="92">
        <v>0</v>
      </c>
      <c r="U27" s="92">
        <v>0</v>
      </c>
      <c r="V27" s="92">
        <f aca="true" t="shared" si="8" ref="V27:V43">IF(AND(T27&gt;0,U27&gt;0),U27*100/T27,"")</f>
      </c>
      <c r="W27" s="88"/>
      <c r="X27" s="100">
        <v>8</v>
      </c>
      <c r="Y27" s="89">
        <v>83.14</v>
      </c>
      <c r="Z27" s="89">
        <v>100.2506798852635</v>
      </c>
      <c r="AA27" s="89">
        <v>90.589</v>
      </c>
      <c r="AB27" s="89">
        <f aca="true" t="shared" si="9" ref="AB27:AB43">IF(AND(Z27&gt;0,AA27&gt;0),AA27*100/Z27,"")</f>
        <v>90.36247944021801</v>
      </c>
    </row>
    <row r="28" spans="1:28" s="90" customFormat="1" ht="11.25" customHeight="1">
      <c r="A28" s="84" t="s">
        <v>153</v>
      </c>
      <c r="B28" s="86"/>
      <c r="C28" s="86"/>
      <c r="D28" s="99">
        <v>8</v>
      </c>
      <c r="E28" s="92">
        <v>27.252</v>
      </c>
      <c r="F28" s="92">
        <v>38.32930405221118</v>
      </c>
      <c r="G28" s="92">
        <v>38.130379999999995</v>
      </c>
      <c r="H28" s="92">
        <f t="shared" si="6"/>
        <v>99.48101313830219</v>
      </c>
      <c r="I28" s="88"/>
      <c r="J28" s="100">
        <v>8</v>
      </c>
      <c r="K28" s="89">
        <v>26.073</v>
      </c>
      <c r="L28" s="89">
        <v>33.53886786540332</v>
      </c>
      <c r="M28" s="89">
        <v>27.6537116</v>
      </c>
      <c r="N28" s="88">
        <f t="shared" si="7"/>
        <v>82.45272831205465</v>
      </c>
      <c r="O28" s="84" t="s">
        <v>210</v>
      </c>
      <c r="P28" s="86"/>
      <c r="Q28" s="86"/>
      <c r="R28" s="99">
        <v>0</v>
      </c>
      <c r="S28" s="92">
        <v>0</v>
      </c>
      <c r="T28" s="92">
        <v>0</v>
      </c>
      <c r="U28" s="92">
        <v>0</v>
      </c>
      <c r="V28" s="92">
        <f t="shared" si="8"/>
      </c>
      <c r="W28" s="88"/>
      <c r="X28" s="100">
        <v>10</v>
      </c>
      <c r="Y28" s="89">
        <v>462.852</v>
      </c>
      <c r="Z28" s="89">
        <v>510.435072</v>
      </c>
      <c r="AA28" s="89">
        <v>538.882545</v>
      </c>
      <c r="AB28" s="89">
        <f t="shared" si="9"/>
        <v>105.57318149956593</v>
      </c>
    </row>
    <row r="29" spans="1:28" s="90" customFormat="1" ht="12" customHeight="1">
      <c r="A29" s="84" t="s">
        <v>154</v>
      </c>
      <c r="B29" s="86"/>
      <c r="C29" s="86"/>
      <c r="D29" s="99">
        <v>8</v>
      </c>
      <c r="E29" s="92">
        <v>122.097</v>
      </c>
      <c r="F29" s="92">
        <v>138.59039</v>
      </c>
      <c r="G29" s="92">
        <v>164.11247</v>
      </c>
      <c r="H29" s="92">
        <f t="shared" si="6"/>
        <v>118.4154759936818</v>
      </c>
      <c r="I29" s="88"/>
      <c r="J29" s="100">
        <v>8</v>
      </c>
      <c r="K29" s="89">
        <v>190.838</v>
      </c>
      <c r="L29" s="89">
        <v>134.88186792748132</v>
      </c>
      <c r="M29" s="89">
        <v>192.642</v>
      </c>
      <c r="N29" s="88">
        <f t="shared" si="7"/>
        <v>142.82275517089752</v>
      </c>
      <c r="O29" s="84" t="s">
        <v>293</v>
      </c>
      <c r="P29" s="86"/>
      <c r="Q29" s="86"/>
      <c r="R29" s="99"/>
      <c r="S29" s="92"/>
      <c r="T29" s="92"/>
      <c r="U29" s="92"/>
      <c r="V29" s="92"/>
      <c r="W29" s="88"/>
      <c r="X29" s="100"/>
      <c r="Y29" s="89">
        <f>SUM(Y27:Y28)</f>
        <v>545.992</v>
      </c>
      <c r="Z29" s="89">
        <f>SUM(Z27:Z28)</f>
        <v>610.6857518852635</v>
      </c>
      <c r="AA29" s="89">
        <f>SUM(AA27:AA28)</f>
        <v>629.4715450000001</v>
      </c>
      <c r="AB29" s="89">
        <f t="shared" si="9"/>
        <v>103.07618002495433</v>
      </c>
    </row>
    <row r="30" spans="1:28" s="90" customFormat="1" ht="12" customHeight="1">
      <c r="A30" s="84" t="s">
        <v>155</v>
      </c>
      <c r="B30" s="86"/>
      <c r="C30" s="86"/>
      <c r="D30" s="99">
        <v>8</v>
      </c>
      <c r="E30" s="92">
        <v>71.44</v>
      </c>
      <c r="F30" s="92">
        <v>93.78882</v>
      </c>
      <c r="G30" s="92">
        <v>100.989</v>
      </c>
      <c r="H30" s="92">
        <f t="shared" si="6"/>
        <v>107.67701310241455</v>
      </c>
      <c r="I30" s="88"/>
      <c r="J30" s="100">
        <v>8</v>
      </c>
      <c r="K30" s="89">
        <v>85.3</v>
      </c>
      <c r="L30" s="89">
        <v>75.61596399333334</v>
      </c>
      <c r="M30" s="89">
        <v>87.943</v>
      </c>
      <c r="N30" s="88">
        <f t="shared" si="7"/>
        <v>116.30216075504039</v>
      </c>
      <c r="O30" s="84" t="s">
        <v>211</v>
      </c>
      <c r="P30" s="86"/>
      <c r="Q30" s="86"/>
      <c r="R30" s="99">
        <v>0</v>
      </c>
      <c r="S30" s="92">
        <v>0</v>
      </c>
      <c r="T30" s="92">
        <v>0</v>
      </c>
      <c r="U30" s="92">
        <v>0</v>
      </c>
      <c r="V30" s="92">
        <f t="shared" si="8"/>
      </c>
      <c r="W30" s="88"/>
      <c r="X30" s="100">
        <v>10</v>
      </c>
      <c r="Y30" s="89">
        <v>425.56000000000006</v>
      </c>
      <c r="Z30" s="89">
        <v>410.22946399999995</v>
      </c>
      <c r="AA30" s="89">
        <v>382.45567199999994</v>
      </c>
      <c r="AB30" s="89">
        <f t="shared" si="9"/>
        <v>93.22969351611466</v>
      </c>
    </row>
    <row r="31" spans="1:28" s="90" customFormat="1" ht="11.25" customHeight="1">
      <c r="A31" s="84" t="s">
        <v>156</v>
      </c>
      <c r="B31" s="86"/>
      <c r="C31" s="86"/>
      <c r="D31" s="99">
        <v>8</v>
      </c>
      <c r="E31" s="92">
        <v>3.65</v>
      </c>
      <c r="F31" s="92">
        <v>4.71</v>
      </c>
      <c r="G31" s="92">
        <v>3.38</v>
      </c>
      <c r="H31" s="92">
        <f t="shared" si="6"/>
        <v>71.76220806794055</v>
      </c>
      <c r="I31" s="88"/>
      <c r="J31" s="100">
        <v>8</v>
      </c>
      <c r="K31" s="89">
        <v>2.5079999999999996</v>
      </c>
      <c r="L31" s="89">
        <v>3.105</v>
      </c>
      <c r="M31" s="89">
        <v>2.379</v>
      </c>
      <c r="N31" s="88">
        <f t="shared" si="7"/>
        <v>76.61835748792271</v>
      </c>
      <c r="O31" s="84" t="s">
        <v>212</v>
      </c>
      <c r="P31" s="86"/>
      <c r="Q31" s="86"/>
      <c r="R31" s="99">
        <v>0</v>
      </c>
      <c r="S31" s="92">
        <v>0</v>
      </c>
      <c r="T31" s="92">
        <v>0</v>
      </c>
      <c r="U31" s="92">
        <v>0</v>
      </c>
      <c r="V31" s="92">
        <f t="shared" si="8"/>
      </c>
      <c r="W31" s="88"/>
      <c r="X31" s="100">
        <v>8</v>
      </c>
      <c r="Y31" s="89">
        <v>124.27</v>
      </c>
      <c r="Z31" s="89">
        <v>138.727</v>
      </c>
      <c r="AA31" s="89">
        <v>154.300004</v>
      </c>
      <c r="AB31" s="89">
        <f t="shared" si="9"/>
        <v>111.22564749471985</v>
      </c>
    </row>
    <row r="32" spans="1:28" s="90" customFormat="1" ht="11.25" customHeight="1">
      <c r="A32" s="84" t="s">
        <v>157</v>
      </c>
      <c r="B32" s="86"/>
      <c r="C32" s="86"/>
      <c r="D32" s="99">
        <v>8</v>
      </c>
      <c r="E32" s="92">
        <v>84.143</v>
      </c>
      <c r="F32" s="92">
        <v>104.796027</v>
      </c>
      <c r="G32" s="92">
        <v>75.163</v>
      </c>
      <c r="H32" s="92">
        <f t="shared" si="6"/>
        <v>71.72313889342388</v>
      </c>
      <c r="I32" s="88"/>
      <c r="J32" s="100">
        <v>8</v>
      </c>
      <c r="K32" s="89">
        <v>90.18299999999999</v>
      </c>
      <c r="L32" s="89">
        <v>69.1503881438309</v>
      </c>
      <c r="M32" s="89">
        <v>56.34499999999999</v>
      </c>
      <c r="N32" s="88">
        <f t="shared" si="7"/>
        <v>81.48182752467557</v>
      </c>
      <c r="O32" s="84" t="s">
        <v>213</v>
      </c>
      <c r="P32" s="86"/>
      <c r="Q32" s="86"/>
      <c r="R32" s="99">
        <v>0</v>
      </c>
      <c r="S32" s="92">
        <v>0</v>
      </c>
      <c r="T32" s="92">
        <v>0</v>
      </c>
      <c r="U32" s="92">
        <v>0</v>
      </c>
      <c r="V32" s="92">
        <f t="shared" si="8"/>
      </c>
      <c r="W32" s="88"/>
      <c r="X32" s="100">
        <v>6</v>
      </c>
      <c r="Y32" s="89">
        <v>90.09</v>
      </c>
      <c r="Z32" s="89">
        <v>108.35499999999999</v>
      </c>
      <c r="AA32" s="89">
        <v>89.590625</v>
      </c>
      <c r="AB32" s="89">
        <f t="shared" si="9"/>
        <v>82.68250196114624</v>
      </c>
    </row>
    <row r="33" spans="1:28" s="90" customFormat="1" ht="11.25" customHeight="1">
      <c r="A33" s="84"/>
      <c r="B33" s="86"/>
      <c r="C33" s="86"/>
      <c r="D33" s="99"/>
      <c r="E33" s="92"/>
      <c r="F33" s="92"/>
      <c r="G33" s="92"/>
      <c r="H33" s="92"/>
      <c r="I33" s="88"/>
      <c r="J33" s="100"/>
      <c r="K33" s="89"/>
      <c r="L33" s="89"/>
      <c r="M33" s="89"/>
      <c r="N33" s="88"/>
      <c r="O33" s="84" t="s">
        <v>214</v>
      </c>
      <c r="P33" s="86"/>
      <c r="Q33" s="86"/>
      <c r="R33" s="99">
        <v>0</v>
      </c>
      <c r="S33" s="92">
        <v>0</v>
      </c>
      <c r="T33" s="92">
        <v>0</v>
      </c>
      <c r="U33" s="92">
        <v>0</v>
      </c>
      <c r="V33" s="92">
        <f t="shared" si="8"/>
      </c>
      <c r="W33" s="88"/>
      <c r="X33" s="100">
        <v>9</v>
      </c>
      <c r="Y33" s="89">
        <v>801.6999999999999</v>
      </c>
      <c r="Z33" s="89">
        <v>954.1679999999999</v>
      </c>
      <c r="AA33" s="89">
        <v>894.8212819999999</v>
      </c>
      <c r="AB33" s="89">
        <f t="shared" si="9"/>
        <v>93.78026532015326</v>
      </c>
    </row>
    <row r="34" spans="1:28" s="90" customFormat="1" ht="11.25" customHeight="1">
      <c r="A34" s="84" t="s">
        <v>158</v>
      </c>
      <c r="B34" s="86"/>
      <c r="C34" s="86"/>
      <c r="D34" s="99"/>
      <c r="E34" s="92"/>
      <c r="F34" s="92"/>
      <c r="G34" s="92"/>
      <c r="H34" s="92"/>
      <c r="I34" s="92"/>
      <c r="J34" s="92"/>
      <c r="K34" s="92"/>
      <c r="L34" s="92"/>
      <c r="M34" s="92"/>
      <c r="N34" s="88"/>
      <c r="O34" s="84" t="s">
        <v>215</v>
      </c>
      <c r="P34" s="86"/>
      <c r="Q34" s="86"/>
      <c r="R34" s="99">
        <v>0</v>
      </c>
      <c r="S34" s="92">
        <v>0</v>
      </c>
      <c r="T34" s="92">
        <v>0</v>
      </c>
      <c r="U34" s="92">
        <v>0</v>
      </c>
      <c r="V34" s="92">
        <f t="shared" si="8"/>
      </c>
      <c r="W34" s="88"/>
      <c r="X34" s="100">
        <v>6</v>
      </c>
      <c r="Y34" s="89">
        <v>172.35199999999998</v>
      </c>
      <c r="Z34" s="89">
        <v>232.25459999999998</v>
      </c>
      <c r="AA34" s="89">
        <v>212.658886</v>
      </c>
      <c r="AB34" s="89">
        <f t="shared" si="9"/>
        <v>91.56283061777894</v>
      </c>
    </row>
    <row r="35" spans="1:28" s="90" customFormat="1" ht="11.25" customHeight="1">
      <c r="A35" s="84" t="s">
        <v>159</v>
      </c>
      <c r="B35" s="86"/>
      <c r="C35" s="86"/>
      <c r="D35" s="99">
        <v>4</v>
      </c>
      <c r="E35" s="92">
        <v>3.821</v>
      </c>
      <c r="F35" s="92">
        <v>4.5187501690821765</v>
      </c>
      <c r="G35" s="92">
        <v>4.269</v>
      </c>
      <c r="H35" s="92">
        <f>IF(AND(F35&gt;0,G35&gt;0),G35*100/F35,"")</f>
        <v>94.47302551066008</v>
      </c>
      <c r="I35" s="88"/>
      <c r="J35" s="100">
        <v>4</v>
      </c>
      <c r="K35" s="89">
        <v>85.916</v>
      </c>
      <c r="L35" s="89">
        <v>112.15014393779339</v>
      </c>
      <c r="M35" s="89">
        <v>104.03899999999999</v>
      </c>
      <c r="N35" s="88">
        <f>IF(AND(L35&gt;0,M35&gt;0),M35*100/L35,"")</f>
        <v>92.76760273950924</v>
      </c>
      <c r="O35" s="84" t="s">
        <v>216</v>
      </c>
      <c r="P35" s="86"/>
      <c r="Q35" s="86"/>
      <c r="R35" s="99">
        <v>0</v>
      </c>
      <c r="S35" s="92">
        <v>0</v>
      </c>
      <c r="T35" s="92">
        <v>0</v>
      </c>
      <c r="U35" s="92">
        <v>0</v>
      </c>
      <c r="V35" s="92">
        <f t="shared" si="8"/>
      </c>
      <c r="W35" s="88"/>
      <c r="X35" s="100">
        <v>8</v>
      </c>
      <c r="Y35" s="89">
        <v>360.987</v>
      </c>
      <c r="Z35" s="89">
        <v>365.318</v>
      </c>
      <c r="AA35" s="89">
        <v>370.016</v>
      </c>
      <c r="AB35" s="89">
        <f t="shared" si="9"/>
        <v>101.28600287968291</v>
      </c>
    </row>
    <row r="36" spans="1:28" s="90" customFormat="1" ht="11.25" customHeight="1">
      <c r="A36" s="84" t="s">
        <v>160</v>
      </c>
      <c r="B36" s="86"/>
      <c r="C36" s="86"/>
      <c r="D36" s="99">
        <v>6</v>
      </c>
      <c r="E36" s="92">
        <v>11.685</v>
      </c>
      <c r="F36" s="92">
        <v>14.462745831610187</v>
      </c>
      <c r="G36" s="92">
        <v>13.902</v>
      </c>
      <c r="H36" s="92">
        <f>IF(AND(F36&gt;0,G36&gt;0),G36*100/F36,"")</f>
        <v>96.12282592711678</v>
      </c>
      <c r="I36" s="88"/>
      <c r="J36" s="100">
        <v>6</v>
      </c>
      <c r="K36" s="89">
        <v>299.124</v>
      </c>
      <c r="L36" s="89">
        <v>435.8277861244826</v>
      </c>
      <c r="M36" s="89">
        <v>419.692</v>
      </c>
      <c r="N36" s="88">
        <f>IF(AND(L36&gt;0,M36&gt;0),M36*100/L36,"")</f>
        <v>96.29766925418704</v>
      </c>
      <c r="O36" s="84" t="s">
        <v>217</v>
      </c>
      <c r="P36" s="86"/>
      <c r="Q36" s="86"/>
      <c r="R36" s="99">
        <v>0</v>
      </c>
      <c r="S36" s="92">
        <v>0</v>
      </c>
      <c r="T36" s="92">
        <v>0</v>
      </c>
      <c r="U36" s="92">
        <v>0</v>
      </c>
      <c r="V36" s="92">
        <f t="shared" si="8"/>
      </c>
      <c r="W36" s="88"/>
      <c r="X36" s="100">
        <v>10</v>
      </c>
      <c r="Y36" s="89">
        <v>30.412999999999993</v>
      </c>
      <c r="Z36" s="89">
        <v>28.756000000000004</v>
      </c>
      <c r="AA36" s="89">
        <v>23.500448000000002</v>
      </c>
      <c r="AB36" s="89">
        <f t="shared" si="9"/>
        <v>81.72363332869661</v>
      </c>
    </row>
    <row r="37" spans="1:28" s="90" customFormat="1" ht="11.25" customHeight="1">
      <c r="A37" s="84" t="s">
        <v>161</v>
      </c>
      <c r="B37" s="86"/>
      <c r="C37" s="86"/>
      <c r="D37" s="99">
        <v>9</v>
      </c>
      <c r="E37" s="92">
        <v>35.116</v>
      </c>
      <c r="F37" s="92">
        <v>33.502</v>
      </c>
      <c r="G37" s="92">
        <v>33.894</v>
      </c>
      <c r="H37" s="92">
        <f>IF(AND(F37&gt;0,G37&gt;0),G37*100/F37,"")</f>
        <v>101.17007939824487</v>
      </c>
      <c r="I37" s="88"/>
      <c r="J37" s="100">
        <v>9</v>
      </c>
      <c r="K37" s="89">
        <v>995.0110000000002</v>
      </c>
      <c r="L37" s="89">
        <v>974.1634000000001</v>
      </c>
      <c r="M37" s="89">
        <v>971.194399</v>
      </c>
      <c r="N37" s="88">
        <f>IF(AND(L37&gt;0,M37&gt;0),M37*100/L37,"")</f>
        <v>99.69522556482822</v>
      </c>
      <c r="O37" s="84" t="s">
        <v>218</v>
      </c>
      <c r="P37" s="86"/>
      <c r="Q37" s="86"/>
      <c r="R37" s="99">
        <v>0</v>
      </c>
      <c r="S37" s="92">
        <v>0</v>
      </c>
      <c r="T37" s="92">
        <v>0</v>
      </c>
      <c r="U37" s="92">
        <v>0</v>
      </c>
      <c r="V37" s="92">
        <f t="shared" si="8"/>
      </c>
      <c r="W37" s="88"/>
      <c r="X37" s="100">
        <v>9</v>
      </c>
      <c r="Y37" s="89">
        <v>19.451000000000004</v>
      </c>
      <c r="Z37" s="89">
        <v>23.683000000000003</v>
      </c>
      <c r="AA37" s="89">
        <v>25.762440000000005</v>
      </c>
      <c r="AB37" s="89">
        <f t="shared" si="9"/>
        <v>108.78030654900141</v>
      </c>
    </row>
    <row r="38" spans="1:28" s="90" customFormat="1" ht="11.25" customHeight="1">
      <c r="A38" s="84" t="s">
        <v>162</v>
      </c>
      <c r="B38" s="86"/>
      <c r="C38" s="86"/>
      <c r="D38" s="99">
        <v>8</v>
      </c>
      <c r="E38" s="92">
        <v>21.35</v>
      </c>
      <c r="F38" s="92">
        <v>23.29</v>
      </c>
      <c r="G38" s="92">
        <v>20.248</v>
      </c>
      <c r="H38" s="92">
        <f>IF(AND(F38&gt;0,G38&gt;0),G38*100/F38,"")</f>
        <v>86.9386002576213</v>
      </c>
      <c r="I38" s="88"/>
      <c r="J38" s="100">
        <v>10</v>
      </c>
      <c r="K38" s="89">
        <v>790.8560000000001</v>
      </c>
      <c r="L38" s="89">
        <v>945.6200000000002</v>
      </c>
      <c r="M38" s="89">
        <v>737.2989999999998</v>
      </c>
      <c r="N38" s="88">
        <f>IF(AND(L38&gt;0,M38&gt;0),M38*100/L38,"")</f>
        <v>77.96990334383787</v>
      </c>
      <c r="O38" s="84" t="s">
        <v>219</v>
      </c>
      <c r="P38" s="86"/>
      <c r="Q38" s="86"/>
      <c r="R38" s="99">
        <v>0</v>
      </c>
      <c r="S38" s="92">
        <v>0</v>
      </c>
      <c r="T38" s="92">
        <v>0</v>
      </c>
      <c r="U38" s="92">
        <v>0</v>
      </c>
      <c r="V38" s="92">
        <f t="shared" si="8"/>
      </c>
      <c r="W38" s="88"/>
      <c r="X38" s="100">
        <v>3</v>
      </c>
      <c r="Y38" s="89">
        <v>67.62400000000001</v>
      </c>
      <c r="Z38" s="89">
        <v>86.167792</v>
      </c>
      <c r="AA38" s="89">
        <v>0</v>
      </c>
      <c r="AB38" s="89">
        <f t="shared" si="9"/>
      </c>
    </row>
    <row r="39" spans="1:28" s="90" customFormat="1" ht="11.25" customHeight="1">
      <c r="A39" s="84" t="s">
        <v>163</v>
      </c>
      <c r="B39" s="86"/>
      <c r="C39" s="86"/>
      <c r="D39" s="99">
        <v>7</v>
      </c>
      <c r="E39" s="92">
        <v>71.972</v>
      </c>
      <c r="F39" s="92">
        <v>75.77349600069236</v>
      </c>
      <c r="G39" s="92">
        <v>72.313</v>
      </c>
      <c r="H39" s="92">
        <f>IF(AND(F39&gt;0,G39&gt;0),G39*100/F39,"")</f>
        <v>95.43310499932491</v>
      </c>
      <c r="I39" s="88"/>
      <c r="J39" s="100">
        <v>10</v>
      </c>
      <c r="K39" s="89">
        <v>2170.907</v>
      </c>
      <c r="L39" s="89">
        <v>2467.761330062276</v>
      </c>
      <c r="M39" s="89">
        <v>2232.2243989999997</v>
      </c>
      <c r="N39" s="88">
        <f>IF(AND(L39&gt;0,M39&gt;0),M39*100/L39,"")</f>
        <v>90.45544120523469</v>
      </c>
      <c r="O39" s="84" t="s">
        <v>220</v>
      </c>
      <c r="P39" s="86"/>
      <c r="Q39" s="86"/>
      <c r="R39" s="99">
        <v>0</v>
      </c>
      <c r="S39" s="92">
        <v>0</v>
      </c>
      <c r="T39" s="92">
        <v>0</v>
      </c>
      <c r="U39" s="92">
        <v>0</v>
      </c>
      <c r="V39" s="92">
        <f t="shared" si="8"/>
      </c>
      <c r="W39" s="88"/>
      <c r="X39" s="100">
        <v>10</v>
      </c>
      <c r="Y39" s="89">
        <v>509.71299999999997</v>
      </c>
      <c r="Z39" s="89">
        <v>628.7121999999999</v>
      </c>
      <c r="AA39" s="89">
        <v>615.326798</v>
      </c>
      <c r="AB39" s="89">
        <f t="shared" si="9"/>
        <v>97.87098103074827</v>
      </c>
    </row>
    <row r="40" spans="1:28" s="90" customFormat="1" ht="11.25" customHeight="1">
      <c r="A40" s="84"/>
      <c r="B40" s="86"/>
      <c r="C40" s="86"/>
      <c r="D40" s="99"/>
      <c r="E40" s="92"/>
      <c r="F40" s="92"/>
      <c r="G40" s="92"/>
      <c r="H40" s="92"/>
      <c r="I40" s="92"/>
      <c r="J40" s="92"/>
      <c r="K40" s="92"/>
      <c r="L40" s="92"/>
      <c r="M40" s="92"/>
      <c r="N40" s="88"/>
      <c r="O40" s="84" t="s">
        <v>221</v>
      </c>
      <c r="P40" s="86"/>
      <c r="Q40" s="86"/>
      <c r="R40" s="99">
        <v>0</v>
      </c>
      <c r="S40" s="92">
        <v>0</v>
      </c>
      <c r="T40" s="92">
        <v>0</v>
      </c>
      <c r="U40" s="92">
        <v>0</v>
      </c>
      <c r="V40" s="92">
        <f t="shared" si="8"/>
      </c>
      <c r="W40" s="88"/>
      <c r="X40" s="100">
        <v>9</v>
      </c>
      <c r="Y40" s="89">
        <v>14.229999999999999</v>
      </c>
      <c r="Z40" s="89">
        <v>14.7783</v>
      </c>
      <c r="AA40" s="89">
        <v>14.754643000000002</v>
      </c>
      <c r="AB40" s="89">
        <f t="shared" si="9"/>
        <v>99.83992069453186</v>
      </c>
    </row>
    <row r="41" spans="1:28" s="90" customFormat="1" ht="11.25" customHeight="1">
      <c r="A41" s="84" t="s">
        <v>136</v>
      </c>
      <c r="B41" s="86"/>
      <c r="C41" s="86"/>
      <c r="D41" s="99"/>
      <c r="E41" s="92"/>
      <c r="F41" s="92"/>
      <c r="G41" s="92"/>
      <c r="H41" s="92"/>
      <c r="I41" s="88"/>
      <c r="J41" s="100"/>
      <c r="K41" s="89"/>
      <c r="L41" s="89"/>
      <c r="M41" s="89"/>
      <c r="N41" s="88"/>
      <c r="O41" s="84" t="s">
        <v>222</v>
      </c>
      <c r="P41" s="86"/>
      <c r="Q41" s="86"/>
      <c r="R41" s="99">
        <v>0</v>
      </c>
      <c r="S41" s="92">
        <v>0</v>
      </c>
      <c r="T41" s="92">
        <v>0</v>
      </c>
      <c r="U41" s="92">
        <v>0</v>
      </c>
      <c r="V41" s="92">
        <f t="shared" si="8"/>
      </c>
      <c r="W41" s="88"/>
      <c r="X41" s="100">
        <v>9</v>
      </c>
      <c r="Y41" s="89">
        <v>172.235</v>
      </c>
      <c r="Z41" s="89">
        <v>173.772</v>
      </c>
      <c r="AA41" s="89">
        <v>245.42800000000003</v>
      </c>
      <c r="AB41" s="89">
        <f t="shared" si="9"/>
        <v>141.2356421057478</v>
      </c>
    </row>
    <row r="42" spans="1:28" s="90" customFormat="1" ht="11.25" customHeight="1">
      <c r="A42" s="84" t="s">
        <v>137</v>
      </c>
      <c r="B42" s="86"/>
      <c r="C42" s="86"/>
      <c r="D42" s="99">
        <v>9</v>
      </c>
      <c r="E42" s="92">
        <v>5.457</v>
      </c>
      <c r="F42" s="157">
        <v>8.662</v>
      </c>
      <c r="G42" s="157">
        <v>8.745</v>
      </c>
      <c r="H42" s="92">
        <f aca="true" t="shared" si="10" ref="H42:H49">IF(AND(F42&gt;0,G42&gt;0),G42*100/F42,"")</f>
        <v>100.95820826598936</v>
      </c>
      <c r="I42" s="88"/>
      <c r="J42" s="100">
        <v>9</v>
      </c>
      <c r="K42" s="89">
        <v>384.27099999999996</v>
      </c>
      <c r="L42" s="89">
        <v>749.5020000000001</v>
      </c>
      <c r="M42" s="89">
        <v>683.0060000000001</v>
      </c>
      <c r="N42" s="88">
        <f aca="true" t="shared" si="11" ref="N42:N49">IF(AND(L42&gt;0,M42&gt;0),M42*100/L42,"")</f>
        <v>91.12797564249328</v>
      </c>
      <c r="O42" s="84" t="s">
        <v>223</v>
      </c>
      <c r="P42" s="86"/>
      <c r="Q42" s="86"/>
      <c r="R42" s="99">
        <v>0</v>
      </c>
      <c r="S42" s="92">
        <v>0</v>
      </c>
      <c r="T42" s="92">
        <v>0</v>
      </c>
      <c r="U42" s="92">
        <v>0</v>
      </c>
      <c r="V42" s="92">
        <f t="shared" si="8"/>
      </c>
      <c r="W42" s="88"/>
      <c r="X42" s="100">
        <v>6</v>
      </c>
      <c r="Y42" s="89">
        <v>11.703000000000001</v>
      </c>
      <c r="Z42" s="89">
        <v>14.283999999999999</v>
      </c>
      <c r="AA42" s="89">
        <v>16.76</v>
      </c>
      <c r="AB42" s="89">
        <f t="shared" si="9"/>
        <v>117.33408008961078</v>
      </c>
    </row>
    <row r="43" spans="1:28" s="90" customFormat="1" ht="11.25" customHeight="1">
      <c r="A43" s="84" t="s">
        <v>164</v>
      </c>
      <c r="B43" s="86"/>
      <c r="C43" s="86"/>
      <c r="D43" s="99">
        <v>9</v>
      </c>
      <c r="E43" s="92">
        <v>26.605</v>
      </c>
      <c r="F43" s="92">
        <v>29.774</v>
      </c>
      <c r="G43" s="92">
        <v>28.833</v>
      </c>
      <c r="H43" s="92">
        <f t="shared" si="10"/>
        <v>96.8395244172768</v>
      </c>
      <c r="I43" s="88"/>
      <c r="J43" s="100">
        <v>9</v>
      </c>
      <c r="K43" s="89">
        <v>2135.648</v>
      </c>
      <c r="L43" s="89">
        <v>2950.96</v>
      </c>
      <c r="M43" s="89">
        <v>2895.338</v>
      </c>
      <c r="N43" s="88">
        <f t="shared" si="11"/>
        <v>98.1151218586494</v>
      </c>
      <c r="O43" s="84" t="s">
        <v>224</v>
      </c>
      <c r="P43" s="86"/>
      <c r="Q43" s="86"/>
      <c r="R43" s="99">
        <v>0</v>
      </c>
      <c r="S43" s="92">
        <v>0</v>
      </c>
      <c r="T43" s="92">
        <v>0</v>
      </c>
      <c r="U43" s="92">
        <v>0</v>
      </c>
      <c r="V43" s="92">
        <f t="shared" si="8"/>
      </c>
      <c r="W43" s="88"/>
      <c r="X43" s="100">
        <v>10</v>
      </c>
      <c r="Y43" s="89">
        <v>143.081</v>
      </c>
      <c r="Z43" s="89">
        <v>198.3043713425</v>
      </c>
      <c r="AA43" s="89">
        <v>214.54756500000002</v>
      </c>
      <c r="AB43" s="89">
        <f t="shared" si="9"/>
        <v>108.1910416535628</v>
      </c>
    </row>
    <row r="44" spans="1:28" s="90" customFormat="1" ht="11.25" customHeight="1">
      <c r="A44" s="84" t="s">
        <v>295</v>
      </c>
      <c r="B44" s="86"/>
      <c r="C44" s="86"/>
      <c r="D44" s="99"/>
      <c r="E44" s="92">
        <f>SUM(E42:E43)</f>
        <v>32.062</v>
      </c>
      <c r="F44" s="92">
        <f>SUM(F42:F43)</f>
        <v>38.436</v>
      </c>
      <c r="G44" s="92">
        <f>SUM(G42:G43)</f>
        <v>37.577999999999996</v>
      </c>
      <c r="H44" s="92">
        <f t="shared" si="10"/>
        <v>97.76771776459569</v>
      </c>
      <c r="I44" s="88"/>
      <c r="J44" s="100"/>
      <c r="K44" s="89">
        <f>SUM(K42:K43)</f>
        <v>2519.919</v>
      </c>
      <c r="L44" s="89">
        <f>SUM(L42:L43)</f>
        <v>3700.462</v>
      </c>
      <c r="M44" s="89">
        <f>SUM(M42:M43)</f>
        <v>3578.344</v>
      </c>
      <c r="N44" s="88">
        <f t="shared" si="11"/>
        <v>96.69992557686041</v>
      </c>
      <c r="O44" s="84" t="s">
        <v>225</v>
      </c>
      <c r="P44" s="86"/>
      <c r="Q44" s="86"/>
      <c r="R44" s="99">
        <v>0</v>
      </c>
      <c r="S44" s="92">
        <v>0</v>
      </c>
      <c r="T44" s="92">
        <v>0</v>
      </c>
      <c r="U44" s="92">
        <v>0</v>
      </c>
      <c r="V44" s="92">
        <f>IF(AND(T44&gt;0,U44&gt;0),U44*100/T44,"")</f>
      </c>
      <c r="W44" s="88"/>
      <c r="X44" s="100">
        <v>10</v>
      </c>
      <c r="Y44" s="89">
        <v>15.307999999999998</v>
      </c>
      <c r="Z44" s="89">
        <v>13.502999999999998</v>
      </c>
      <c r="AA44" s="89">
        <v>14.462999999999997</v>
      </c>
      <c r="AB44" s="89">
        <f>IF(AND(Z44&gt;0,AA44&gt;0),AA44*100/Z44,"")</f>
        <v>107.10953121528549</v>
      </c>
    </row>
    <row r="45" spans="1:28" s="90" customFormat="1" ht="11.25" customHeight="1">
      <c r="A45" s="84" t="s">
        <v>165</v>
      </c>
      <c r="B45" s="86"/>
      <c r="C45" s="86"/>
      <c r="D45" s="99">
        <v>7</v>
      </c>
      <c r="E45" s="92">
        <v>63.87</v>
      </c>
      <c r="F45" s="92">
        <v>74.477</v>
      </c>
      <c r="G45" s="92">
        <v>63.384</v>
      </c>
      <c r="H45" s="92">
        <f t="shared" si="10"/>
        <v>85.10546880244907</v>
      </c>
      <c r="I45" s="88"/>
      <c r="J45" s="100">
        <v>10</v>
      </c>
      <c r="K45" s="89">
        <v>145.60399999999998</v>
      </c>
      <c r="L45" s="89">
        <v>226.15625</v>
      </c>
      <c r="M45" s="89">
        <v>176.409</v>
      </c>
      <c r="N45" s="88">
        <f t="shared" si="11"/>
        <v>78.00315047671687</v>
      </c>
      <c r="O45" s="84"/>
      <c r="P45" s="86"/>
      <c r="Q45" s="86"/>
      <c r="R45" s="99"/>
      <c r="S45" s="92"/>
      <c r="T45" s="92"/>
      <c r="U45" s="92"/>
      <c r="V45" s="92"/>
      <c r="W45" s="88"/>
      <c r="X45" s="100"/>
      <c r="Y45" s="89"/>
      <c r="Z45" s="89"/>
      <c r="AA45" s="89"/>
      <c r="AB45" s="89"/>
    </row>
    <row r="46" spans="1:28" s="90" customFormat="1" ht="11.25" customHeight="1">
      <c r="A46" s="84" t="s">
        <v>166</v>
      </c>
      <c r="B46" s="86"/>
      <c r="C46" s="86"/>
      <c r="D46" s="99">
        <v>6</v>
      </c>
      <c r="E46" s="92">
        <v>865.57</v>
      </c>
      <c r="F46" s="92">
        <v>781.407345</v>
      </c>
      <c r="G46" s="92">
        <v>743.328</v>
      </c>
      <c r="H46" s="92">
        <f t="shared" si="10"/>
        <v>95.12682530518063</v>
      </c>
      <c r="I46" s="88"/>
      <c r="J46" s="100">
        <v>10</v>
      </c>
      <c r="K46" s="89">
        <v>1038.074</v>
      </c>
      <c r="L46" s="89">
        <v>979.4962778721264</v>
      </c>
      <c r="M46" s="89">
        <v>687.90735</v>
      </c>
      <c r="N46" s="88">
        <f t="shared" si="11"/>
        <v>70.23072629682893</v>
      </c>
      <c r="O46" s="84" t="s">
        <v>226</v>
      </c>
      <c r="P46" s="86"/>
      <c r="Q46" s="86"/>
      <c r="R46" s="99"/>
      <c r="S46" s="92"/>
      <c r="T46" s="92"/>
      <c r="U46" s="92"/>
      <c r="V46" s="92"/>
      <c r="W46" s="88"/>
      <c r="X46" s="100"/>
      <c r="Y46" s="89"/>
      <c r="Z46" s="89"/>
      <c r="AA46" s="89"/>
      <c r="AB46" s="89"/>
    </row>
    <row r="47" spans="1:28" s="90" customFormat="1" ht="11.25" customHeight="1">
      <c r="A47" s="84" t="s">
        <v>167</v>
      </c>
      <c r="B47" s="86"/>
      <c r="C47" s="86"/>
      <c r="D47" s="99">
        <v>9</v>
      </c>
      <c r="E47" s="92">
        <v>0.531</v>
      </c>
      <c r="F47" s="92">
        <v>0.802</v>
      </c>
      <c r="G47" s="92">
        <v>1.406</v>
      </c>
      <c r="H47" s="92">
        <f t="shared" si="10"/>
        <v>175.31172069825433</v>
      </c>
      <c r="I47" s="88"/>
      <c r="J47" s="100">
        <v>9</v>
      </c>
      <c r="K47" s="89">
        <v>1.46</v>
      </c>
      <c r="L47" s="89">
        <v>2.656</v>
      </c>
      <c r="M47" s="89">
        <v>4.084</v>
      </c>
      <c r="N47" s="88">
        <f t="shared" si="11"/>
        <v>153.76506024096383</v>
      </c>
      <c r="O47" s="84" t="s">
        <v>227</v>
      </c>
      <c r="P47" s="86"/>
      <c r="Q47" s="86"/>
      <c r="R47" s="99">
        <v>0</v>
      </c>
      <c r="S47" s="92">
        <v>0</v>
      </c>
      <c r="T47" s="92">
        <v>0</v>
      </c>
      <c r="U47" s="92">
        <v>0</v>
      </c>
      <c r="V47" s="92">
        <f>IF(AND(T47&gt;0,U47&gt;0),U47*100/T47,"")</f>
      </c>
      <c r="W47" s="88"/>
      <c r="X47" s="100">
        <v>10</v>
      </c>
      <c r="Y47" s="89">
        <v>250.5133</v>
      </c>
      <c r="Z47" s="89">
        <v>229.29219999999998</v>
      </c>
      <c r="AA47" s="89">
        <v>275.74421</v>
      </c>
      <c r="AB47" s="89">
        <f>IF(AND(Z47&gt;0,AA47&gt;0),AA47*100/Z47,"")</f>
        <v>120.25887055905088</v>
      </c>
    </row>
    <row r="48" spans="1:28" s="90" customFormat="1" ht="11.25" customHeight="1">
      <c r="A48" s="84" t="s">
        <v>168</v>
      </c>
      <c r="B48" s="86"/>
      <c r="C48" s="86"/>
      <c r="D48" s="99">
        <v>7</v>
      </c>
      <c r="E48" s="92">
        <v>42.549</v>
      </c>
      <c r="F48" s="92">
        <v>42.985</v>
      </c>
      <c r="G48" s="92">
        <v>68.297</v>
      </c>
      <c r="H48" s="92">
        <f t="shared" si="10"/>
        <v>158.88565778760034</v>
      </c>
      <c r="I48" s="88"/>
      <c r="J48" s="100">
        <v>7</v>
      </c>
      <c r="K48" s="89">
        <v>113.21199999999999</v>
      </c>
      <c r="L48" s="89">
        <v>105.64700000000002</v>
      </c>
      <c r="M48" s="89">
        <v>143.97500000000002</v>
      </c>
      <c r="N48" s="88">
        <f t="shared" si="11"/>
        <v>136.27930750518235</v>
      </c>
      <c r="O48" s="84" t="s">
        <v>228</v>
      </c>
      <c r="P48" s="86"/>
      <c r="Q48" s="86"/>
      <c r="R48" s="99">
        <v>0</v>
      </c>
      <c r="S48" s="92">
        <v>0</v>
      </c>
      <c r="T48" s="92">
        <v>0</v>
      </c>
      <c r="U48" s="92">
        <v>0</v>
      </c>
      <c r="V48" s="92">
        <f>IF(AND(T48&gt;0,U48&gt;0),U48*100/T48,"")</f>
      </c>
      <c r="W48" s="88"/>
      <c r="X48" s="100">
        <v>10</v>
      </c>
      <c r="Y48" s="89">
        <v>7382.400300539007</v>
      </c>
      <c r="Z48" s="89">
        <v>5910.538640537239</v>
      </c>
      <c r="AA48" s="89">
        <v>5467.744</v>
      </c>
      <c r="AB48" s="89">
        <f>IF(AND(Z48&gt;0,AA48&gt;0),AA48*100/Z48,"")</f>
        <v>92.50838768737005</v>
      </c>
    </row>
    <row r="49" spans="1:28" s="90" customFormat="1" ht="11.25" customHeight="1">
      <c r="A49" s="84" t="s">
        <v>169</v>
      </c>
      <c r="B49" s="86"/>
      <c r="C49" s="86"/>
      <c r="D49" s="99">
        <v>10</v>
      </c>
      <c r="E49" s="92">
        <v>9.693</v>
      </c>
      <c r="F49" s="92">
        <v>10.28504</v>
      </c>
      <c r="G49" s="92">
        <v>9</v>
      </c>
      <c r="H49" s="92">
        <f t="shared" si="10"/>
        <v>87.50573648716971</v>
      </c>
      <c r="I49" s="88"/>
      <c r="J49" s="100">
        <v>9</v>
      </c>
      <c r="K49" s="89">
        <v>31.333000000000002</v>
      </c>
      <c r="L49" s="89">
        <v>34.01839999999999</v>
      </c>
      <c r="M49" s="89">
        <v>28.683256</v>
      </c>
      <c r="N49" s="88">
        <f t="shared" si="11"/>
        <v>84.31688733156176</v>
      </c>
      <c r="O49" s="84" t="s">
        <v>307</v>
      </c>
      <c r="P49" s="86"/>
      <c r="Q49" s="86"/>
      <c r="R49" s="99">
        <v>0</v>
      </c>
      <c r="S49" s="92">
        <v>0</v>
      </c>
      <c r="T49" s="92">
        <v>0</v>
      </c>
      <c r="U49" s="92">
        <v>0</v>
      </c>
      <c r="V49" s="92">
        <f>IF(AND(T49&gt;0,U49&gt;0),U49*100/T49,"")</f>
      </c>
      <c r="W49" s="88"/>
      <c r="X49" s="100">
        <v>10</v>
      </c>
      <c r="Y49" s="89">
        <v>53549.84050418823</v>
      </c>
      <c r="Z49" s="89">
        <v>44415.16185122008</v>
      </c>
      <c r="AA49" s="89">
        <v>40573.38625</v>
      </c>
      <c r="AB49" s="89">
        <f>IF(AND(Z49&gt;0,AA49&gt;0),AA49*100/Z49,"")</f>
        <v>91.35030597414216</v>
      </c>
    </row>
    <row r="50" spans="1:28" s="90" customFormat="1" ht="11.25" customHeight="1">
      <c r="A50" s="84"/>
      <c r="B50" s="86"/>
      <c r="C50" s="86"/>
      <c r="D50" s="99"/>
      <c r="E50" s="92"/>
      <c r="F50" s="92"/>
      <c r="G50" s="92"/>
      <c r="H50" s="92"/>
      <c r="I50" s="88"/>
      <c r="J50" s="100"/>
      <c r="K50" s="89"/>
      <c r="L50" s="89"/>
      <c r="M50" s="89"/>
      <c r="N50" s="88"/>
      <c r="O50" s="84" t="s">
        <v>229</v>
      </c>
      <c r="P50" s="86"/>
      <c r="Q50" s="86"/>
      <c r="R50" s="99">
        <v>0</v>
      </c>
      <c r="S50" s="92">
        <v>0</v>
      </c>
      <c r="T50" s="92">
        <v>0</v>
      </c>
      <c r="U50" s="92">
        <v>0</v>
      </c>
      <c r="V50" s="92">
        <f>IF(AND(T50&gt;0,U50&gt;0),U50*100/T50,"")</f>
      </c>
      <c r="W50" s="88"/>
      <c r="X50" s="100">
        <v>10</v>
      </c>
      <c r="Y50" s="89">
        <v>1.692</v>
      </c>
      <c r="Z50" s="89">
        <v>1.182</v>
      </c>
      <c r="AA50" s="89">
        <v>1.023</v>
      </c>
      <c r="AB50" s="89">
        <f>IF(AND(Z50&gt;0,AA50&gt;0),AA50*100/Z50,"")</f>
        <v>86.5482233502538</v>
      </c>
    </row>
    <row r="51" spans="1:28" s="90" customFormat="1" ht="11.25" customHeight="1">
      <c r="A51" s="84" t="s">
        <v>170</v>
      </c>
      <c r="B51" s="86"/>
      <c r="C51" s="86"/>
      <c r="D51" s="99"/>
      <c r="E51" s="92"/>
      <c r="F51" s="92"/>
      <c r="G51" s="92"/>
      <c r="H51" s="92"/>
      <c r="I51" s="88"/>
      <c r="J51" s="100"/>
      <c r="K51" s="89"/>
      <c r="L51" s="89"/>
      <c r="M51" s="89"/>
      <c r="N51" s="88"/>
      <c r="O51" s="84"/>
      <c r="P51" s="86"/>
      <c r="Q51" s="86"/>
      <c r="R51" s="99"/>
      <c r="S51" s="92"/>
      <c r="T51" s="92"/>
      <c r="U51" s="92"/>
      <c r="V51" s="92"/>
      <c r="W51" s="88"/>
      <c r="X51" s="100"/>
      <c r="Y51" s="89"/>
      <c r="Z51" s="89"/>
      <c r="AA51" s="89"/>
      <c r="AB51" s="89"/>
    </row>
    <row r="52" spans="1:28" s="90" customFormat="1" ht="11.25" customHeight="1">
      <c r="A52" s="84" t="s">
        <v>171</v>
      </c>
      <c r="B52" s="86"/>
      <c r="C52" s="86"/>
      <c r="D52" s="99">
        <v>8</v>
      </c>
      <c r="E52" s="92">
        <v>107.924</v>
      </c>
      <c r="F52" s="92">
        <v>110.459</v>
      </c>
      <c r="G52" s="92">
        <v>107.849</v>
      </c>
      <c r="H52" s="92">
        <f>IF(AND(F52&gt;0,G52&gt;0),G52*100/F52,"")</f>
        <v>97.63713232964267</v>
      </c>
      <c r="I52" s="88"/>
      <c r="J52" s="100">
        <v>8</v>
      </c>
      <c r="K52" s="89">
        <v>4428.18</v>
      </c>
      <c r="L52" s="89">
        <v>4545.864578896552</v>
      </c>
      <c r="M52" s="89">
        <v>4407.831415062049</v>
      </c>
      <c r="N52" s="88">
        <f>IF(AND(L52&gt;0,M52&gt;0),M52*100/L52,"")</f>
        <v>96.96354430628443</v>
      </c>
      <c r="O52" s="84" t="s">
        <v>230</v>
      </c>
      <c r="P52" s="86"/>
      <c r="Q52" s="86"/>
      <c r="R52" s="99"/>
      <c r="S52" s="92"/>
      <c r="T52" s="92"/>
      <c r="U52" s="92"/>
      <c r="V52" s="92"/>
      <c r="W52" s="88"/>
      <c r="X52" s="100"/>
      <c r="Y52" s="89"/>
      <c r="Z52" s="89"/>
      <c r="AA52" s="89"/>
      <c r="AB52" s="89"/>
    </row>
    <row r="53" spans="1:28" s="90" customFormat="1" ht="11.25" customHeight="1">
      <c r="A53" s="84" t="s">
        <v>172</v>
      </c>
      <c r="B53" s="86"/>
      <c r="C53" s="86"/>
      <c r="D53" s="99">
        <v>8</v>
      </c>
      <c r="E53" s="92">
        <v>248.872</v>
      </c>
      <c r="F53" s="92">
        <v>246.4</v>
      </c>
      <c r="G53" s="92">
        <v>247.98253278557246</v>
      </c>
      <c r="H53" s="92">
        <f>IF(AND(F53&gt;0,G53&gt;0),G53*100/F53,"")</f>
        <v>100.64226168245636</v>
      </c>
      <c r="I53" s="88"/>
      <c r="J53" s="100">
        <v>8</v>
      </c>
      <c r="K53" s="89">
        <v>11004.015999999998</v>
      </c>
      <c r="L53" s="89">
        <v>10222.22275</v>
      </c>
      <c r="M53" s="89">
        <v>9385.792</v>
      </c>
      <c r="N53" s="88">
        <f>IF(AND(L53&gt;0,M53&gt;0),M53*100/L53,"")</f>
        <v>91.81752569420382</v>
      </c>
      <c r="O53" s="84" t="s">
        <v>231</v>
      </c>
      <c r="P53" s="86"/>
      <c r="Q53" s="86"/>
      <c r="R53" s="99">
        <v>0</v>
      </c>
      <c r="S53" s="92">
        <v>0</v>
      </c>
      <c r="T53" s="92">
        <v>0</v>
      </c>
      <c r="U53" s="92">
        <v>0</v>
      </c>
      <c r="V53" s="92">
        <f>IF(AND(T53&gt;0,U53&gt;0),U53*100/T53,"")</f>
      </c>
      <c r="W53" s="88"/>
      <c r="X53" s="100">
        <v>10</v>
      </c>
      <c r="Y53" s="89">
        <v>549.933</v>
      </c>
      <c r="Z53" s="89">
        <v>515.77</v>
      </c>
      <c r="AA53" s="89">
        <v>517.369</v>
      </c>
      <c r="AB53" s="89">
        <f>IF(AND(Z53&gt;0,AA53&gt;0),AA53*100/Z53,"")</f>
        <v>100.31002190899045</v>
      </c>
    </row>
    <row r="54" spans="1:28" s="90" customFormat="1" ht="11.25" customHeight="1">
      <c r="A54" s="84" t="s">
        <v>173</v>
      </c>
      <c r="B54" s="86"/>
      <c r="C54" s="86"/>
      <c r="D54" s="99">
        <v>8</v>
      </c>
      <c r="E54" s="92">
        <v>99.877</v>
      </c>
      <c r="F54" s="92">
        <v>112.644</v>
      </c>
      <c r="G54" s="92">
        <v>127.659</v>
      </c>
      <c r="H54" s="92">
        <f>IF(AND(F54&gt;0,G54&gt;0),G54*100/F54,"")</f>
        <v>113.3296047725578</v>
      </c>
      <c r="I54" s="88"/>
      <c r="J54" s="100">
        <v>8</v>
      </c>
      <c r="K54" s="89">
        <v>1442.0690000000002</v>
      </c>
      <c r="L54" s="89">
        <v>1320.6369991935487</v>
      </c>
      <c r="M54" s="89">
        <v>1411.593605</v>
      </c>
      <c r="N54" s="88">
        <f>IF(AND(L54&gt;0,M54&gt;0),M54*100/L54,"")</f>
        <v>106.8873283015692</v>
      </c>
      <c r="O54" s="84" t="s">
        <v>232</v>
      </c>
      <c r="P54" s="86"/>
      <c r="Q54" s="86"/>
      <c r="R54" s="99">
        <v>0</v>
      </c>
      <c r="S54" s="92">
        <v>0</v>
      </c>
      <c r="T54" s="92">
        <v>0</v>
      </c>
      <c r="U54" s="92">
        <v>0</v>
      </c>
      <c r="V54" s="92">
        <f>IF(AND(T54&gt;0,U54&gt;0),U54*100/T54,"")</f>
      </c>
      <c r="W54" s="88"/>
      <c r="X54" s="100">
        <v>10</v>
      </c>
      <c r="Y54" s="89">
        <v>8726.212989999998</v>
      </c>
      <c r="Z54" s="89">
        <v>4044.5948449999996</v>
      </c>
      <c r="AA54" s="89">
        <v>5974.061</v>
      </c>
      <c r="AB54" s="89">
        <f>IF(AND(Z54&gt;0,AA54&gt;0),AA54*100/Z54,"")</f>
        <v>147.7048067592046</v>
      </c>
    </row>
    <row r="55" spans="1:28" s="90" customFormat="1" ht="11.25" customHeight="1">
      <c r="A55" s="84"/>
      <c r="B55" s="86"/>
      <c r="C55" s="86"/>
      <c r="D55" s="99"/>
      <c r="E55" s="92"/>
      <c r="F55" s="92"/>
      <c r="G55" s="92"/>
      <c r="H55" s="92"/>
      <c r="I55" s="88"/>
      <c r="J55" s="100"/>
      <c r="K55" s="89"/>
      <c r="L55" s="89"/>
      <c r="M55" s="89"/>
      <c r="N55" s="88"/>
      <c r="O55" s="84" t="s">
        <v>233</v>
      </c>
      <c r="P55" s="86"/>
      <c r="Q55" s="86"/>
      <c r="R55" s="99">
        <v>0</v>
      </c>
      <c r="S55" s="92">
        <v>0</v>
      </c>
      <c r="T55" s="92">
        <v>0</v>
      </c>
      <c r="U55" s="92">
        <v>0</v>
      </c>
      <c r="V55" s="92">
        <f>IF(AND(T55&gt;0,U55&gt;0),U55*100/T55,"")</f>
      </c>
      <c r="W55" s="88"/>
      <c r="X55" s="100">
        <v>10</v>
      </c>
      <c r="Y55" s="89">
        <v>1771.0181879999998</v>
      </c>
      <c r="Z55" s="89">
        <v>836.4520020000001</v>
      </c>
      <c r="AA55" s="89">
        <v>1226.8102234799999</v>
      </c>
      <c r="AB55" s="89">
        <f>IF(AND(Z55&gt;0,AA55&gt;0),AA55*100/Z55,"")</f>
        <v>146.66833488910697</v>
      </c>
    </row>
    <row r="56" spans="1:14" s="90" customFormat="1" ht="11.25" customHeight="1">
      <c r="A56" s="84" t="s">
        <v>138</v>
      </c>
      <c r="B56" s="86"/>
      <c r="C56" s="86"/>
      <c r="D56" s="99"/>
      <c r="E56" s="92"/>
      <c r="F56" s="92"/>
      <c r="G56" s="92"/>
      <c r="H56" s="92"/>
      <c r="I56" s="88"/>
      <c r="J56" s="100"/>
      <c r="K56" s="89"/>
      <c r="L56" s="89"/>
      <c r="M56" s="89"/>
      <c r="N56" s="88"/>
    </row>
    <row r="57" spans="1:14" s="90" customFormat="1" ht="11.25" customHeight="1">
      <c r="A57" s="84" t="s">
        <v>174</v>
      </c>
      <c r="B57" s="86"/>
      <c r="C57" s="86"/>
      <c r="D57" s="99">
        <v>10</v>
      </c>
      <c r="E57" s="92">
        <v>4.878</v>
      </c>
      <c r="F57" s="92">
        <v>5.44</v>
      </c>
      <c r="G57" s="92"/>
      <c r="H57" s="92">
        <f aca="true" t="shared" si="12" ref="H57:H89">IF(AND(F57&gt;0,G57&gt;0),G57*100/F57,"")</f>
      </c>
      <c r="I57" s="88"/>
      <c r="J57" s="100">
        <v>11</v>
      </c>
      <c r="K57" s="89">
        <v>162.193</v>
      </c>
      <c r="L57" s="89">
        <v>174.16014857142858</v>
      </c>
      <c r="M57" s="89">
        <v>0</v>
      </c>
      <c r="N57" s="88">
        <f aca="true" t="shared" si="13" ref="N57:N89">IF(AND(L57&gt;0,M57&gt;0),M57*100/L57,"")</f>
      </c>
    </row>
    <row r="58" spans="1:28" s="90" customFormat="1" ht="11.25" customHeight="1">
      <c r="A58" s="84" t="s">
        <v>175</v>
      </c>
      <c r="B58" s="86"/>
      <c r="C58" s="86"/>
      <c r="D58" s="99">
        <v>7</v>
      </c>
      <c r="E58" s="92">
        <v>10.132</v>
      </c>
      <c r="F58" s="92">
        <v>10.395</v>
      </c>
      <c r="G58" s="92">
        <v>10.587</v>
      </c>
      <c r="H58" s="92">
        <f t="shared" si="12"/>
        <v>101.84704184704185</v>
      </c>
      <c r="I58" s="88"/>
      <c r="J58" s="100">
        <v>7</v>
      </c>
      <c r="K58" s="89">
        <v>49.352</v>
      </c>
      <c r="L58" s="89">
        <v>52.177800000000005</v>
      </c>
      <c r="M58" s="89">
        <v>52.918609000000004</v>
      </c>
      <c r="N58" s="88">
        <f t="shared" si="13"/>
        <v>101.419778143195</v>
      </c>
      <c r="O58" s="67" t="s">
        <v>119</v>
      </c>
      <c r="P58" s="68"/>
      <c r="Q58" s="68"/>
      <c r="R58" s="68"/>
      <c r="S58" s="68"/>
      <c r="T58" s="68"/>
      <c r="U58" s="68"/>
      <c r="V58" s="68"/>
      <c r="W58" s="69"/>
      <c r="X58" s="69" t="s">
        <v>120</v>
      </c>
      <c r="Y58" s="69"/>
      <c r="Z58" s="69"/>
      <c r="AA58" s="69" t="s">
        <v>127</v>
      </c>
      <c r="AB58" s="69"/>
    </row>
    <row r="59" spans="1:28" s="90" customFormat="1" ht="11.25" customHeight="1" thickBot="1">
      <c r="A59" s="84" t="s">
        <v>176</v>
      </c>
      <c r="B59" s="86"/>
      <c r="C59" s="86"/>
      <c r="D59" s="99">
        <v>8</v>
      </c>
      <c r="E59" s="92">
        <v>33.717</v>
      </c>
      <c r="F59" s="92">
        <v>33.513</v>
      </c>
      <c r="G59" s="92">
        <v>34.359</v>
      </c>
      <c r="H59" s="92">
        <f t="shared" si="12"/>
        <v>102.52439351893295</v>
      </c>
      <c r="I59" s="88"/>
      <c r="J59" s="100">
        <v>8</v>
      </c>
      <c r="K59" s="89">
        <v>908.6652896752058</v>
      </c>
      <c r="L59" s="89">
        <v>921.5143194219187</v>
      </c>
      <c r="M59" s="89">
        <v>918.1939659999999</v>
      </c>
      <c r="N59" s="88">
        <f t="shared" si="13"/>
        <v>99.63968509745983</v>
      </c>
      <c r="O59" s="68"/>
      <c r="P59" s="68"/>
      <c r="Q59" s="68"/>
      <c r="R59" s="68"/>
      <c r="S59" s="68"/>
      <c r="T59" s="68"/>
      <c r="U59" s="68"/>
      <c r="V59" s="68"/>
      <c r="W59" s="69"/>
      <c r="X59" s="69"/>
      <c r="Y59" s="69"/>
      <c r="Z59" s="69"/>
      <c r="AA59" s="69"/>
      <c r="AB59" s="69"/>
    </row>
    <row r="60" spans="1:28" s="90" customFormat="1" ht="11.25" customHeight="1" thickBot="1">
      <c r="A60" s="84" t="s">
        <v>177</v>
      </c>
      <c r="B60" s="86"/>
      <c r="C60" s="86"/>
      <c r="D60" s="99">
        <v>9</v>
      </c>
      <c r="E60" s="92">
        <v>18.042</v>
      </c>
      <c r="F60" s="92">
        <v>18.075</v>
      </c>
      <c r="G60" s="92">
        <v>19.81</v>
      </c>
      <c r="H60" s="92">
        <f t="shared" si="12"/>
        <v>109.59889349930843</v>
      </c>
      <c r="I60" s="88"/>
      <c r="J60" s="100">
        <v>9</v>
      </c>
      <c r="K60" s="89">
        <v>874.8870000000002</v>
      </c>
      <c r="L60" s="89">
        <v>936.365</v>
      </c>
      <c r="M60" s="89">
        <v>1034.4290030000002</v>
      </c>
      <c r="N60" s="88">
        <f t="shared" si="13"/>
        <v>110.47283943761249</v>
      </c>
      <c r="O60" s="70"/>
      <c r="P60" s="71"/>
      <c r="Q60" s="72"/>
      <c r="R60" s="183" t="s">
        <v>121</v>
      </c>
      <c r="S60" s="184"/>
      <c r="T60" s="184"/>
      <c r="U60" s="184"/>
      <c r="V60" s="185"/>
      <c r="W60" s="69"/>
      <c r="X60" s="183" t="s">
        <v>122</v>
      </c>
      <c r="Y60" s="184"/>
      <c r="Z60" s="184"/>
      <c r="AA60" s="184"/>
      <c r="AB60" s="185"/>
    </row>
    <row r="61" spans="1:28" s="90" customFormat="1" ht="11.25" customHeight="1">
      <c r="A61" s="84" t="s">
        <v>178</v>
      </c>
      <c r="B61" s="86"/>
      <c r="C61" s="86"/>
      <c r="D61" s="99">
        <v>9</v>
      </c>
      <c r="E61" s="92">
        <v>26.723</v>
      </c>
      <c r="F61" s="92">
        <v>23.59</v>
      </c>
      <c r="G61" s="92">
        <v>23.249</v>
      </c>
      <c r="H61" s="92">
        <f t="shared" si="12"/>
        <v>98.55447223399746</v>
      </c>
      <c r="I61" s="88"/>
      <c r="J61" s="100">
        <v>9</v>
      </c>
      <c r="K61" s="89">
        <v>856.951</v>
      </c>
      <c r="L61" s="89">
        <v>742.103</v>
      </c>
      <c r="M61" s="89">
        <v>736.052016</v>
      </c>
      <c r="N61" s="88">
        <f t="shared" si="13"/>
        <v>99.18461669067501</v>
      </c>
      <c r="O61" s="73" t="s">
        <v>123</v>
      </c>
      <c r="P61" s="74"/>
      <c r="Q61" s="72"/>
      <c r="R61" s="70"/>
      <c r="S61" s="75" t="s">
        <v>124</v>
      </c>
      <c r="T61" s="75" t="s">
        <v>124</v>
      </c>
      <c r="U61" s="75" t="s">
        <v>125</v>
      </c>
      <c r="V61" s="76">
        <f>U62</f>
        <v>2016</v>
      </c>
      <c r="W61" s="69"/>
      <c r="X61" s="70"/>
      <c r="Y61" s="75" t="s">
        <v>124</v>
      </c>
      <c r="Z61" s="75" t="s">
        <v>124</v>
      </c>
      <c r="AA61" s="75" t="s">
        <v>125</v>
      </c>
      <c r="AB61" s="76">
        <f>AA62</f>
        <v>2016</v>
      </c>
    </row>
    <row r="62" spans="1:28" s="90" customFormat="1" ht="11.25" customHeight="1" thickBot="1">
      <c r="A62" s="84" t="s">
        <v>139</v>
      </c>
      <c r="B62" s="86"/>
      <c r="C62" s="86"/>
      <c r="D62" s="99">
        <v>5</v>
      </c>
      <c r="E62" s="92">
        <v>10.64</v>
      </c>
      <c r="F62" s="92">
        <v>11.256507493404747</v>
      </c>
      <c r="G62" s="92">
        <v>11.22</v>
      </c>
      <c r="H62" s="92">
        <f t="shared" si="12"/>
        <v>99.67567655042083</v>
      </c>
      <c r="I62" s="88"/>
      <c r="J62" s="100">
        <v>5</v>
      </c>
      <c r="K62" s="89">
        <v>1015.956</v>
      </c>
      <c r="L62" s="89">
        <v>1076.3620158587653</v>
      </c>
      <c r="M62" s="89">
        <v>996.2630000000001</v>
      </c>
      <c r="N62" s="88">
        <f t="shared" si="13"/>
        <v>92.55835725540176</v>
      </c>
      <c r="O62" s="77"/>
      <c r="P62" s="78"/>
      <c r="Q62" s="79"/>
      <c r="R62" s="80" t="s">
        <v>126</v>
      </c>
      <c r="S62" s="81">
        <f>U62-2</f>
        <v>2014</v>
      </c>
      <c r="T62" s="81">
        <f>U62-1</f>
        <v>2015</v>
      </c>
      <c r="U62" s="81">
        <v>2016</v>
      </c>
      <c r="V62" s="82" t="str">
        <f>CONCATENATE(T62,"=100")</f>
        <v>2015=100</v>
      </c>
      <c r="W62" s="83"/>
      <c r="X62" s="80" t="s">
        <v>126</v>
      </c>
      <c r="Y62" s="81">
        <f>AA62-2</f>
        <v>2014</v>
      </c>
      <c r="Z62" s="81">
        <f>AA62-1</f>
        <v>2015</v>
      </c>
      <c r="AA62" s="81">
        <v>2016</v>
      </c>
      <c r="AB62" s="82" t="str">
        <f>CONCATENATE(Z62,"=100")</f>
        <v>2015=100</v>
      </c>
    </row>
    <row r="63" spans="1:28" s="90" customFormat="1" ht="11.25" customHeight="1">
      <c r="A63" s="84" t="s">
        <v>179</v>
      </c>
      <c r="B63" s="86"/>
      <c r="C63" s="86"/>
      <c r="D63" s="99">
        <v>9</v>
      </c>
      <c r="E63" s="92">
        <v>30.633</v>
      </c>
      <c r="F63" s="92">
        <v>37.539</v>
      </c>
      <c r="G63" s="92">
        <v>43.108</v>
      </c>
      <c r="H63" s="92">
        <f t="shared" si="12"/>
        <v>114.83523801912675</v>
      </c>
      <c r="I63" s="88"/>
      <c r="J63" s="100">
        <v>9</v>
      </c>
      <c r="K63" s="89">
        <v>2288.36839</v>
      </c>
      <c r="L63" s="89">
        <v>3264.338</v>
      </c>
      <c r="M63" s="89">
        <v>3449.2180000000003</v>
      </c>
      <c r="N63" s="88">
        <f t="shared" si="13"/>
        <v>105.66362919526104</v>
      </c>
      <c r="O63" s="84"/>
      <c r="P63" s="84"/>
      <c r="Q63" s="84"/>
      <c r="R63" s="85"/>
      <c r="S63" s="86"/>
      <c r="T63" s="86"/>
      <c r="U63" s="86"/>
      <c r="V63" s="86">
        <f>IF(AND(T63&gt;0,U63&gt;0),U63*100/T63,"")</f>
      </c>
      <c r="W63" s="87"/>
      <c r="X63" s="87"/>
      <c r="Y63" s="88"/>
      <c r="Z63" s="88"/>
      <c r="AA63" s="88"/>
      <c r="AB63" s="89">
        <f>IF(AND(Z63&gt;0,AA63&gt;0),AA63*100/Z63,"")</f>
      </c>
    </row>
    <row r="64" spans="1:28" s="90" customFormat="1" ht="11.25" customHeight="1">
      <c r="A64" s="84" t="s">
        <v>180</v>
      </c>
      <c r="B64" s="86"/>
      <c r="C64" s="86"/>
      <c r="D64" s="99">
        <v>9</v>
      </c>
      <c r="E64" s="92">
        <v>4.611</v>
      </c>
      <c r="F64" s="92">
        <v>5.424</v>
      </c>
      <c r="G64" s="92">
        <v>5.008</v>
      </c>
      <c r="H64" s="92">
        <f t="shared" si="12"/>
        <v>92.33038348082596</v>
      </c>
      <c r="I64" s="88"/>
      <c r="J64" s="100">
        <v>10</v>
      </c>
      <c r="K64" s="89">
        <v>466.83</v>
      </c>
      <c r="L64" s="89">
        <v>540.139</v>
      </c>
      <c r="M64" s="89"/>
      <c r="N64" s="88"/>
      <c r="O64" s="84"/>
      <c r="P64" s="84"/>
      <c r="Q64" s="84"/>
      <c r="R64" s="85"/>
      <c r="S64" s="86"/>
      <c r="T64" s="86"/>
      <c r="U64" s="86"/>
      <c r="V64" s="86"/>
      <c r="W64" s="87"/>
      <c r="X64" s="87"/>
      <c r="Y64" s="88"/>
      <c r="Z64" s="88"/>
      <c r="AA64" s="88"/>
      <c r="AB64" s="89"/>
    </row>
    <row r="65" spans="1:28" s="90" customFormat="1" ht="11.25" customHeight="1">
      <c r="A65" s="84" t="s">
        <v>181</v>
      </c>
      <c r="B65" s="86"/>
      <c r="C65" s="86"/>
      <c r="D65" s="99">
        <v>10</v>
      </c>
      <c r="E65" s="92">
        <v>45.884</v>
      </c>
      <c r="F65" s="92">
        <v>54.21950749340474</v>
      </c>
      <c r="G65" s="92">
        <v>59.336</v>
      </c>
      <c r="H65" s="92">
        <f t="shared" si="12"/>
        <v>109.43662667392843</v>
      </c>
      <c r="I65" s="88"/>
      <c r="J65" s="100">
        <v>10</v>
      </c>
      <c r="K65" s="89">
        <v>3771.1543900000006</v>
      </c>
      <c r="L65" s="89">
        <v>4880.839015858766</v>
      </c>
      <c r="M65" s="89"/>
      <c r="N65" s="88">
        <f t="shared" si="13"/>
      </c>
      <c r="O65" s="84" t="s">
        <v>128</v>
      </c>
      <c r="P65" s="84"/>
      <c r="Q65" s="84"/>
      <c r="R65" s="99"/>
      <c r="S65" s="86"/>
      <c r="T65" s="86"/>
      <c r="U65" s="86"/>
      <c r="V65" s="86">
        <f aca="true" t="shared" si="14" ref="V65:V71">IF(AND(T65&gt;0,U65&gt;0),U65*100/T65,"")</f>
      </c>
      <c r="W65" s="87"/>
      <c r="X65" s="100"/>
      <c r="Y65" s="88"/>
      <c r="Z65" s="88"/>
      <c r="AA65" s="88"/>
      <c r="AB65" s="89">
        <f aca="true" t="shared" si="15" ref="AB65:AB72">IF(AND(Z65&gt;0,AA65&gt;0),AA65*100/Z65,"")</f>
      </c>
    </row>
    <row r="66" spans="1:28" s="90" customFormat="1" ht="11.25" customHeight="1">
      <c r="A66" s="84" t="s">
        <v>182</v>
      </c>
      <c r="B66" s="86"/>
      <c r="C66" s="86"/>
      <c r="D66" s="99">
        <v>6</v>
      </c>
      <c r="E66" s="92">
        <v>19.939</v>
      </c>
      <c r="F66" s="92">
        <v>27.121</v>
      </c>
      <c r="G66" s="92">
        <v>32.455</v>
      </c>
      <c r="H66" s="92">
        <f t="shared" si="12"/>
        <v>119.66741639320085</v>
      </c>
      <c r="I66" s="88"/>
      <c r="J66" s="100">
        <v>10</v>
      </c>
      <c r="K66" s="89">
        <v>1550.841</v>
      </c>
      <c r="L66" s="89">
        <v>2503.756</v>
      </c>
      <c r="M66" s="89">
        <v>2704.511</v>
      </c>
      <c r="N66" s="88">
        <f t="shared" si="13"/>
        <v>108.01815352614231</v>
      </c>
      <c r="O66" s="84" t="s">
        <v>129</v>
      </c>
      <c r="P66" s="86"/>
      <c r="Q66" s="86"/>
      <c r="R66" s="99">
        <v>10</v>
      </c>
      <c r="S66" s="92">
        <v>1871.65628</v>
      </c>
      <c r="T66" s="92">
        <v>1817.1502250585306</v>
      </c>
      <c r="U66" s="92">
        <v>1783.56902</v>
      </c>
      <c r="V66" s="92">
        <f t="shared" si="14"/>
        <v>98.15198520213436</v>
      </c>
      <c r="W66" s="88"/>
      <c r="X66" s="100">
        <v>9</v>
      </c>
      <c r="Y66" s="89">
        <v>5698.594236452742</v>
      </c>
      <c r="Z66" s="89">
        <v>5426.503875563994</v>
      </c>
      <c r="AA66" s="89">
        <v>0</v>
      </c>
      <c r="AB66" s="89">
        <f t="shared" si="15"/>
      </c>
    </row>
    <row r="67" spans="1:28" s="90" customFormat="1" ht="11.25" customHeight="1">
      <c r="A67" s="84" t="s">
        <v>183</v>
      </c>
      <c r="B67" s="86"/>
      <c r="C67" s="86"/>
      <c r="D67" s="99">
        <v>5</v>
      </c>
      <c r="E67" s="92">
        <v>18.105</v>
      </c>
      <c r="F67" s="92">
        <v>18.057</v>
      </c>
      <c r="G67" s="92">
        <v>18.412</v>
      </c>
      <c r="H67" s="92">
        <f t="shared" si="12"/>
        <v>101.96599656642853</v>
      </c>
      <c r="I67" s="88"/>
      <c r="J67" s="100">
        <v>6</v>
      </c>
      <c r="K67" s="89">
        <v>1012.814</v>
      </c>
      <c r="L67" s="89">
        <v>1091.2472871428574</v>
      </c>
      <c r="M67" s="89">
        <v>1087.771143</v>
      </c>
      <c r="N67" s="88">
        <f t="shared" si="13"/>
        <v>99.68145220759642</v>
      </c>
      <c r="O67" s="84" t="s">
        <v>130</v>
      </c>
      <c r="P67" s="86"/>
      <c r="Q67" s="86"/>
      <c r="R67" s="99">
        <v>10</v>
      </c>
      <c r="S67" s="92">
        <v>295.70126</v>
      </c>
      <c r="T67" s="92">
        <v>349.281</v>
      </c>
      <c r="U67" s="92">
        <v>370.124</v>
      </c>
      <c r="V67" s="92">
        <f t="shared" si="14"/>
        <v>105.96740160501145</v>
      </c>
      <c r="W67" s="88"/>
      <c r="X67" s="100">
        <v>9</v>
      </c>
      <c r="Y67" s="89">
        <v>789.2381965069352</v>
      </c>
      <c r="Z67" s="89">
        <v>905.0375000000001</v>
      </c>
      <c r="AA67" s="89">
        <v>0</v>
      </c>
      <c r="AB67" s="89">
        <f t="shared" si="15"/>
      </c>
    </row>
    <row r="68" spans="1:28" s="90" customFormat="1" ht="11.25" customHeight="1">
      <c r="A68" s="84" t="s">
        <v>184</v>
      </c>
      <c r="B68" s="86"/>
      <c r="C68" s="86"/>
      <c r="D68" s="99">
        <v>7</v>
      </c>
      <c r="E68" s="92">
        <v>2.088</v>
      </c>
      <c r="F68" s="92">
        <v>1.75</v>
      </c>
      <c r="G68" s="92">
        <v>1.802</v>
      </c>
      <c r="H68" s="92">
        <f t="shared" si="12"/>
        <v>102.97142857142858</v>
      </c>
      <c r="I68" s="88"/>
      <c r="J68" s="100">
        <v>10</v>
      </c>
      <c r="K68" s="89">
        <v>69.911</v>
      </c>
      <c r="L68" s="89">
        <v>60.424</v>
      </c>
      <c r="M68" s="89">
        <v>57.857000000000006</v>
      </c>
      <c r="N68" s="88">
        <f t="shared" si="13"/>
        <v>95.75168807096519</v>
      </c>
      <c r="O68" s="84" t="s">
        <v>131</v>
      </c>
      <c r="P68" s="86"/>
      <c r="Q68" s="86"/>
      <c r="R68" s="99">
        <v>10</v>
      </c>
      <c r="S68" s="92">
        <v>2167.35754</v>
      </c>
      <c r="T68" s="92">
        <v>2166.4312250585303</v>
      </c>
      <c r="U68" s="92">
        <v>2153.69302</v>
      </c>
      <c r="V68" s="92">
        <f t="shared" si="14"/>
        <v>99.41201895028142</v>
      </c>
      <c r="W68" s="88"/>
      <c r="X68" s="100">
        <v>9</v>
      </c>
      <c r="Y68" s="89">
        <v>6487.832432959678</v>
      </c>
      <c r="Z68" s="89">
        <v>6331.541375563997</v>
      </c>
      <c r="AA68" s="89">
        <v>0</v>
      </c>
      <c r="AB68" s="89">
        <f t="shared" si="15"/>
      </c>
    </row>
    <row r="69" spans="1:28" s="90" customFormat="1" ht="11.25" customHeight="1">
      <c r="A69" s="84" t="s">
        <v>185</v>
      </c>
      <c r="B69" s="86"/>
      <c r="C69" s="86"/>
      <c r="D69" s="99">
        <v>8</v>
      </c>
      <c r="E69" s="92">
        <v>7.976</v>
      </c>
      <c r="F69" s="92">
        <v>7.761271725772798</v>
      </c>
      <c r="G69" s="92">
        <v>7.279229999999999</v>
      </c>
      <c r="H69" s="92">
        <f t="shared" si="12"/>
        <v>93.78913993988786</v>
      </c>
      <c r="I69" s="88"/>
      <c r="J69" s="100">
        <v>8</v>
      </c>
      <c r="K69" s="89">
        <v>312.519</v>
      </c>
      <c r="L69" s="89">
        <v>299.8063294422653</v>
      </c>
      <c r="M69" s="89">
        <v>317.68805399999997</v>
      </c>
      <c r="N69" s="88">
        <f t="shared" si="13"/>
        <v>105.96442529782489</v>
      </c>
      <c r="O69" s="84" t="s">
        <v>132</v>
      </c>
      <c r="P69" s="86"/>
      <c r="Q69" s="86"/>
      <c r="R69" s="99">
        <v>10</v>
      </c>
      <c r="S69" s="92">
        <v>370.44419271586855</v>
      </c>
      <c r="T69" s="92">
        <v>334.21583000000004</v>
      </c>
      <c r="U69" s="92">
        <v>326.009</v>
      </c>
      <c r="V69" s="92">
        <f t="shared" si="14"/>
        <v>97.54445203867213</v>
      </c>
      <c r="W69" s="88"/>
      <c r="X69" s="100">
        <v>9</v>
      </c>
      <c r="Y69" s="89">
        <v>708.3443278497158</v>
      </c>
      <c r="Z69" s="89">
        <v>706.257327</v>
      </c>
      <c r="AA69" s="89">
        <v>0</v>
      </c>
      <c r="AB69" s="89">
        <f t="shared" si="15"/>
      </c>
    </row>
    <row r="70" spans="1:28" s="90" customFormat="1" ht="11.25" customHeight="1">
      <c r="A70" s="84" t="s">
        <v>186</v>
      </c>
      <c r="B70" s="86"/>
      <c r="C70" s="86"/>
      <c r="D70" s="99">
        <v>8</v>
      </c>
      <c r="E70" s="92">
        <v>15.481</v>
      </c>
      <c r="F70" s="92">
        <v>16.761</v>
      </c>
      <c r="G70" s="92">
        <v>16.572</v>
      </c>
      <c r="H70" s="92">
        <f t="shared" si="12"/>
        <v>98.87238231609092</v>
      </c>
      <c r="I70" s="88"/>
      <c r="J70" s="100">
        <v>10</v>
      </c>
      <c r="K70" s="89">
        <v>199.73450000000003</v>
      </c>
      <c r="L70" s="89">
        <v>221.19885</v>
      </c>
      <c r="M70" s="89"/>
      <c r="N70" s="88">
        <f t="shared" si="13"/>
      </c>
      <c r="O70" s="84" t="s">
        <v>133</v>
      </c>
      <c r="P70" s="86"/>
      <c r="Q70" s="86"/>
      <c r="R70" s="99">
        <v>10</v>
      </c>
      <c r="S70" s="92">
        <v>430.209002</v>
      </c>
      <c r="T70" s="92">
        <v>492.37207064693825</v>
      </c>
      <c r="U70" s="92">
        <v>482.327</v>
      </c>
      <c r="V70" s="92">
        <f t="shared" si="14"/>
        <v>97.95986181065473</v>
      </c>
      <c r="W70" s="88"/>
      <c r="X70" s="100">
        <v>9</v>
      </c>
      <c r="Y70" s="89">
        <v>670.5175641164426</v>
      </c>
      <c r="Z70" s="89">
        <v>779.4589702640434</v>
      </c>
      <c r="AA70" s="89">
        <v>0</v>
      </c>
      <c r="AB70" s="89">
        <f t="shared" si="15"/>
      </c>
    </row>
    <row r="71" spans="1:28" s="90" customFormat="1" ht="11.25" customHeight="1">
      <c r="A71" s="84" t="s">
        <v>187</v>
      </c>
      <c r="B71" s="86"/>
      <c r="C71" s="86"/>
      <c r="D71" s="99">
        <v>5</v>
      </c>
      <c r="E71" s="92">
        <v>6.23348254836824</v>
      </c>
      <c r="F71" s="92">
        <v>6.271</v>
      </c>
      <c r="G71" s="92">
        <v>0</v>
      </c>
      <c r="H71" s="92">
        <f t="shared" si="12"/>
      </c>
      <c r="I71" s="88"/>
      <c r="J71" s="100">
        <v>5</v>
      </c>
      <c r="K71" s="89">
        <v>140.73489966015615</v>
      </c>
      <c r="L71" s="89">
        <v>141.061232</v>
      </c>
      <c r="M71" s="89">
        <v>0</v>
      </c>
      <c r="N71" s="88">
        <f t="shared" si="13"/>
      </c>
      <c r="O71" s="84" t="s">
        <v>134</v>
      </c>
      <c r="P71" s="86"/>
      <c r="Q71" s="86"/>
      <c r="R71" s="99">
        <v>10</v>
      </c>
      <c r="S71" s="92">
        <v>133.926</v>
      </c>
      <c r="T71" s="92">
        <v>146.62108900464438</v>
      </c>
      <c r="U71" s="92">
        <v>152.967</v>
      </c>
      <c r="V71" s="92">
        <f t="shared" si="14"/>
        <v>104.32810248405303</v>
      </c>
      <c r="W71" s="88"/>
      <c r="X71" s="100">
        <v>9</v>
      </c>
      <c r="Y71" s="89">
        <v>228.77231094401427</v>
      </c>
      <c r="Z71" s="89">
        <v>279.42402611157655</v>
      </c>
      <c r="AA71" s="89">
        <v>0</v>
      </c>
      <c r="AB71" s="89">
        <f t="shared" si="15"/>
      </c>
    </row>
    <row r="72" spans="1:28" s="90" customFormat="1" ht="11.25" customHeight="1">
      <c r="A72" s="84" t="s">
        <v>188</v>
      </c>
      <c r="B72" s="86"/>
      <c r="C72" s="86"/>
      <c r="D72" s="99">
        <v>8</v>
      </c>
      <c r="E72" s="92">
        <v>18.871</v>
      </c>
      <c r="F72" s="92">
        <v>19.787459486609166</v>
      </c>
      <c r="G72" s="92">
        <v>20.335</v>
      </c>
      <c r="H72" s="92">
        <f t="shared" si="12"/>
        <v>102.76710870216246</v>
      </c>
      <c r="I72" s="88"/>
      <c r="J72" s="100">
        <v>8</v>
      </c>
      <c r="K72" s="89">
        <v>173.173</v>
      </c>
      <c r="L72" s="89">
        <v>169.23271716898037</v>
      </c>
      <c r="M72" s="89">
        <v>180.5498459777778</v>
      </c>
      <c r="N72" s="88">
        <f t="shared" si="13"/>
        <v>106.68731732144747</v>
      </c>
      <c r="O72" s="84" t="s">
        <v>135</v>
      </c>
      <c r="P72" s="86"/>
      <c r="Q72" s="86"/>
      <c r="R72" s="99">
        <v>10</v>
      </c>
      <c r="S72" s="92">
        <v>192.96249799999998</v>
      </c>
      <c r="T72" s="92">
        <v>211.198</v>
      </c>
      <c r="U72" s="92"/>
      <c r="V72" s="92"/>
      <c r="W72" s="88"/>
      <c r="X72" s="100">
        <v>9</v>
      </c>
      <c r="Y72" s="89">
        <v>449.59890444118287</v>
      </c>
      <c r="Z72" s="89">
        <v>440.308936</v>
      </c>
      <c r="AA72" s="89">
        <v>0</v>
      </c>
      <c r="AB72" s="89">
        <f t="shared" si="15"/>
      </c>
    </row>
    <row r="73" spans="1:28" s="90" customFormat="1" ht="11.25" customHeight="1">
      <c r="A73" s="84" t="s">
        <v>140</v>
      </c>
      <c r="B73" s="86"/>
      <c r="C73" s="86"/>
      <c r="D73" s="99">
        <v>8</v>
      </c>
      <c r="E73" s="92">
        <v>3.567</v>
      </c>
      <c r="F73" s="92">
        <v>3.912</v>
      </c>
      <c r="G73" s="92">
        <v>3.796</v>
      </c>
      <c r="H73" s="92">
        <f t="shared" si="12"/>
        <v>97.03476482617586</v>
      </c>
      <c r="I73" s="88"/>
      <c r="J73" s="100">
        <v>8</v>
      </c>
      <c r="K73" s="89">
        <v>168.79899999999998</v>
      </c>
      <c r="L73" s="89">
        <v>191.80079999999998</v>
      </c>
      <c r="M73" s="89">
        <v>184.99822500000002</v>
      </c>
      <c r="N73" s="88">
        <f t="shared" si="13"/>
        <v>96.45331249921796</v>
      </c>
      <c r="O73" s="84"/>
      <c r="P73" s="86"/>
      <c r="Q73" s="86"/>
      <c r="R73" s="99"/>
      <c r="S73" s="92"/>
      <c r="T73" s="92"/>
      <c r="U73" s="92"/>
      <c r="V73" s="92"/>
      <c r="W73" s="88"/>
      <c r="X73" s="100"/>
      <c r="Y73" s="89"/>
      <c r="Z73" s="89"/>
      <c r="AA73" s="89"/>
      <c r="AB73" s="89"/>
    </row>
    <row r="74" spans="1:28" s="90" customFormat="1" ht="11.25" customHeight="1">
      <c r="A74" s="84" t="s">
        <v>189</v>
      </c>
      <c r="B74" s="86"/>
      <c r="C74" s="86"/>
      <c r="D74" s="99">
        <v>10</v>
      </c>
      <c r="E74" s="92">
        <v>10.635</v>
      </c>
      <c r="F74" s="92">
        <v>12.301</v>
      </c>
      <c r="G74" s="92">
        <v>12.289</v>
      </c>
      <c r="H74" s="92">
        <f t="shared" si="12"/>
        <v>99.90244695553206</v>
      </c>
      <c r="I74" s="88"/>
      <c r="J74" s="100">
        <v>10</v>
      </c>
      <c r="K74" s="89">
        <v>667.3939999999999</v>
      </c>
      <c r="L74" s="89">
        <v>779.1429599999999</v>
      </c>
      <c r="M74" s="89">
        <v>739.49881</v>
      </c>
      <c r="N74" s="88">
        <f t="shared" si="13"/>
        <v>94.91182593756609</v>
      </c>
      <c r="O74" s="84" t="s">
        <v>136</v>
      </c>
      <c r="P74" s="86"/>
      <c r="Q74" s="86"/>
      <c r="R74" s="99"/>
      <c r="S74" s="92"/>
      <c r="T74" s="92"/>
      <c r="U74" s="92"/>
      <c r="V74" s="92"/>
      <c r="W74" s="88"/>
      <c r="X74" s="100"/>
      <c r="Y74" s="89"/>
      <c r="Z74" s="89"/>
      <c r="AA74" s="89"/>
      <c r="AB74" s="89"/>
    </row>
    <row r="75" spans="1:28" s="90" customFormat="1" ht="11.25" customHeight="1">
      <c r="A75" s="84" t="s">
        <v>190</v>
      </c>
      <c r="B75" s="86"/>
      <c r="C75" s="86"/>
      <c r="D75" s="99">
        <v>8</v>
      </c>
      <c r="E75" s="92">
        <v>8.306</v>
      </c>
      <c r="F75" s="92">
        <v>7.618</v>
      </c>
      <c r="G75" s="92">
        <v>7.357</v>
      </c>
      <c r="H75" s="92">
        <f t="shared" si="12"/>
        <v>96.57390391178787</v>
      </c>
      <c r="I75" s="88"/>
      <c r="J75" s="100">
        <v>8</v>
      </c>
      <c r="K75" s="89">
        <v>412.041</v>
      </c>
      <c r="L75" s="89">
        <v>348.94599629818595</v>
      </c>
      <c r="M75" s="89">
        <v>322.6617422981859</v>
      </c>
      <c r="N75" s="88">
        <f t="shared" si="13"/>
        <v>92.46752956651228</v>
      </c>
      <c r="O75" s="84" t="s">
        <v>137</v>
      </c>
      <c r="P75" s="86"/>
      <c r="Q75" s="86"/>
      <c r="R75" s="99">
        <v>10</v>
      </c>
      <c r="S75" s="92">
        <v>8.662</v>
      </c>
      <c r="T75" s="92">
        <v>8.745</v>
      </c>
      <c r="U75" s="92">
        <v>8.777</v>
      </c>
      <c r="V75" s="92">
        <f>IF(AND(T75&gt;0,U75&gt;0),U75*100/T75,"")</f>
        <v>100.36592338479132</v>
      </c>
      <c r="W75" s="88"/>
      <c r="X75" s="100">
        <v>9</v>
      </c>
      <c r="Y75" s="89">
        <v>749.5020000000001</v>
      </c>
      <c r="Z75" s="89">
        <v>683.0060000000001</v>
      </c>
      <c r="AA75" s="89">
        <v>0</v>
      </c>
      <c r="AB75" s="89">
        <f>IF(AND(Z75&gt;0,AA75&gt;0),AA75*100/Z75,"")</f>
      </c>
    </row>
    <row r="76" spans="1:28" s="90" customFormat="1" ht="11.25" customHeight="1">
      <c r="A76" s="84" t="s">
        <v>191</v>
      </c>
      <c r="B76" s="86"/>
      <c r="C76" s="86"/>
      <c r="D76" s="99">
        <v>8</v>
      </c>
      <c r="E76" s="92">
        <v>22.508</v>
      </c>
      <c r="F76" s="92">
        <v>23.831</v>
      </c>
      <c r="G76" s="92">
        <v>23.442</v>
      </c>
      <c r="H76" s="92">
        <f t="shared" si="12"/>
        <v>98.3676723595317</v>
      </c>
      <c r="I76" s="88"/>
      <c r="J76" s="100">
        <v>8</v>
      </c>
      <c r="K76" s="89">
        <v>1248.234</v>
      </c>
      <c r="L76" s="89">
        <v>1319.8897562981858</v>
      </c>
      <c r="M76" s="89">
        <v>1247.1587772981857</v>
      </c>
      <c r="N76" s="88">
        <f t="shared" si="13"/>
        <v>94.48961713257142</v>
      </c>
      <c r="O76" s="84"/>
      <c r="P76" s="86"/>
      <c r="Q76" s="86"/>
      <c r="R76" s="99"/>
      <c r="S76" s="92"/>
      <c r="T76" s="92"/>
      <c r="U76" s="92"/>
      <c r="V76" s="92"/>
      <c r="W76" s="88"/>
      <c r="X76" s="100"/>
      <c r="Y76" s="89"/>
      <c r="Z76" s="89"/>
      <c r="AA76" s="89"/>
      <c r="AB76" s="89"/>
    </row>
    <row r="77" spans="1:28" s="90" customFormat="1" ht="11.25" customHeight="1">
      <c r="A77" s="84" t="s">
        <v>192</v>
      </c>
      <c r="B77" s="86"/>
      <c r="C77" s="86"/>
      <c r="D77" s="99">
        <v>5</v>
      </c>
      <c r="E77" s="92">
        <v>10.092</v>
      </c>
      <c r="F77" s="92">
        <v>9.869</v>
      </c>
      <c r="G77" s="92">
        <v>9.274</v>
      </c>
      <c r="H77" s="92">
        <f t="shared" si="12"/>
        <v>93.97102036680513</v>
      </c>
      <c r="I77" s="88"/>
      <c r="J77" s="100">
        <v>5</v>
      </c>
      <c r="K77" s="89">
        <v>177.565</v>
      </c>
      <c r="L77" s="89">
        <v>184.37041904761907</v>
      </c>
      <c r="M77" s="89">
        <v>171.595918</v>
      </c>
      <c r="N77" s="88">
        <f t="shared" si="13"/>
        <v>93.07128490914822</v>
      </c>
      <c r="O77" s="84" t="s">
        <v>138</v>
      </c>
      <c r="P77" s="86"/>
      <c r="Q77" s="86"/>
      <c r="R77" s="99"/>
      <c r="S77" s="92"/>
      <c r="T77" s="92"/>
      <c r="U77" s="92"/>
      <c r="V77" s="92"/>
      <c r="W77" s="88"/>
      <c r="X77" s="100"/>
      <c r="Y77" s="89"/>
      <c r="Z77" s="89"/>
      <c r="AA77" s="89"/>
      <c r="AB77" s="89"/>
    </row>
    <row r="78" spans="1:28" s="90" customFormat="1" ht="11.25" customHeight="1">
      <c r="A78" s="84" t="s">
        <v>193</v>
      </c>
      <c r="B78" s="86"/>
      <c r="C78" s="86"/>
      <c r="D78" s="99">
        <v>6</v>
      </c>
      <c r="E78" s="92">
        <v>11.934</v>
      </c>
      <c r="F78" s="92">
        <v>13.269461162797441</v>
      </c>
      <c r="G78" s="92">
        <v>11.923</v>
      </c>
      <c r="H78" s="92">
        <f t="shared" si="12"/>
        <v>89.8529326377441</v>
      </c>
      <c r="I78" s="88"/>
      <c r="J78" s="100">
        <v>6</v>
      </c>
      <c r="K78" s="89">
        <v>86.44399999999999</v>
      </c>
      <c r="L78" s="89">
        <v>94.19387084526427</v>
      </c>
      <c r="M78" s="89">
        <v>78.48209799999998</v>
      </c>
      <c r="N78" s="88">
        <f t="shared" si="13"/>
        <v>83.31975031467323</v>
      </c>
      <c r="O78" s="84" t="s">
        <v>139</v>
      </c>
      <c r="P78" s="86"/>
      <c r="Q78" s="86"/>
      <c r="R78" s="99">
        <v>10</v>
      </c>
      <c r="S78" s="92">
        <v>11.256507493404747</v>
      </c>
      <c r="T78" s="92">
        <v>11.22</v>
      </c>
      <c r="U78" s="92"/>
      <c r="V78" s="92">
        <f aca="true" t="shared" si="16" ref="V78:V85">IF(AND(T78&gt;0,U78&gt;0),U78*100/T78,"")</f>
      </c>
      <c r="W78" s="88"/>
      <c r="X78" s="100">
        <v>5</v>
      </c>
      <c r="Y78" s="89">
        <v>1076.3620158587653</v>
      </c>
      <c r="Z78" s="89">
        <v>996.1280000000002</v>
      </c>
      <c r="AA78" s="89">
        <v>0</v>
      </c>
      <c r="AB78" s="89">
        <f aca="true" t="shared" si="17" ref="AB78:AB85">IF(AND(Z78&gt;0,AA78&gt;0),AA78*100/Z78,"")</f>
      </c>
    </row>
    <row r="79" spans="1:28" s="90" customFormat="1" ht="11.25" customHeight="1">
      <c r="A79" s="84" t="s">
        <v>194</v>
      </c>
      <c r="B79" s="86"/>
      <c r="C79" s="86"/>
      <c r="D79" s="99">
        <v>6</v>
      </c>
      <c r="E79" s="92">
        <v>5.343</v>
      </c>
      <c r="F79" s="92">
        <v>5.193</v>
      </c>
      <c r="G79" s="92">
        <v>5.604</v>
      </c>
      <c r="H79" s="92">
        <f t="shared" si="12"/>
        <v>107.91450028885038</v>
      </c>
      <c r="I79" s="88"/>
      <c r="J79" s="100">
        <v>6</v>
      </c>
      <c r="K79" s="89">
        <v>45.484</v>
      </c>
      <c r="L79" s="89">
        <v>45.503</v>
      </c>
      <c r="M79" s="89">
        <v>48.78470500000001</v>
      </c>
      <c r="N79" s="89">
        <f t="shared" si="13"/>
        <v>107.21206294090503</v>
      </c>
      <c r="O79" s="84" t="s">
        <v>140</v>
      </c>
      <c r="P79" s="86"/>
      <c r="Q79" s="86"/>
      <c r="R79" s="99">
        <v>10</v>
      </c>
      <c r="S79" s="92">
        <v>3.912</v>
      </c>
      <c r="T79" s="92">
        <v>3.796</v>
      </c>
      <c r="U79" s="92"/>
      <c r="V79" s="92"/>
      <c r="W79" s="88"/>
      <c r="X79" s="100">
        <v>8</v>
      </c>
      <c r="Y79" s="89">
        <v>191.80079999999998</v>
      </c>
      <c r="Z79" s="89">
        <v>184.99822500000002</v>
      </c>
      <c r="AA79" s="89">
        <v>0</v>
      </c>
      <c r="AB79" s="89">
        <f t="shared" si="17"/>
      </c>
    </row>
    <row r="80" spans="1:28" s="90" customFormat="1" ht="11.25" customHeight="1">
      <c r="A80" s="84" t="s">
        <v>300</v>
      </c>
      <c r="B80" s="86"/>
      <c r="C80" s="86"/>
      <c r="D80" s="99">
        <v>8</v>
      </c>
      <c r="E80" s="92">
        <v>36.4</v>
      </c>
      <c r="F80" s="92">
        <v>24.9</v>
      </c>
      <c r="G80" s="92">
        <v>30.9</v>
      </c>
      <c r="H80" s="92">
        <f t="shared" si="12"/>
        <v>124.09638554216868</v>
      </c>
      <c r="I80" s="88"/>
      <c r="J80" s="100">
        <v>9</v>
      </c>
      <c r="K80" s="89">
        <v>8.893</v>
      </c>
      <c r="L80" s="89">
        <v>6.340999999999999</v>
      </c>
      <c r="M80" s="89">
        <v>7.381000000000001</v>
      </c>
      <c r="N80" s="89">
        <f t="shared" si="13"/>
        <v>116.40119854912477</v>
      </c>
      <c r="O80" s="84" t="s">
        <v>141</v>
      </c>
      <c r="P80" s="86"/>
      <c r="Q80" s="86"/>
      <c r="R80" s="99">
        <v>10</v>
      </c>
      <c r="S80" s="92">
        <v>2.443</v>
      </c>
      <c r="T80" s="92">
        <v>2.404</v>
      </c>
      <c r="U80" s="92">
        <v>2.37</v>
      </c>
      <c r="V80" s="92">
        <f t="shared" si="16"/>
        <v>98.58569051580699</v>
      </c>
      <c r="W80" s="88"/>
      <c r="X80" s="100">
        <v>10</v>
      </c>
      <c r="Y80" s="89">
        <v>61.623</v>
      </c>
      <c r="Z80" s="89">
        <v>68.52602</v>
      </c>
      <c r="AA80" s="89"/>
      <c r="AB80" s="89">
        <f t="shared" si="17"/>
      </c>
    </row>
    <row r="81" spans="1:28" s="90" customFormat="1" ht="11.25" customHeight="1">
      <c r="A81" s="84" t="s">
        <v>141</v>
      </c>
      <c r="B81" s="86"/>
      <c r="C81" s="86"/>
      <c r="D81" s="99">
        <v>10</v>
      </c>
      <c r="E81" s="92">
        <v>2.231</v>
      </c>
      <c r="F81" s="92">
        <v>2.443</v>
      </c>
      <c r="G81" s="92">
        <v>2.404</v>
      </c>
      <c r="H81" s="92">
        <f t="shared" si="12"/>
        <v>98.40360212853048</v>
      </c>
      <c r="I81" s="88"/>
      <c r="J81" s="100">
        <v>3</v>
      </c>
      <c r="K81" s="89">
        <v>58.687000000000005</v>
      </c>
      <c r="L81" s="89">
        <v>61.623</v>
      </c>
      <c r="M81" s="89">
        <v>68.52602</v>
      </c>
      <c r="N81" s="89">
        <f t="shared" si="13"/>
        <v>111.2020187267741</v>
      </c>
      <c r="O81" s="84" t="s">
        <v>301</v>
      </c>
      <c r="P81" s="86"/>
      <c r="Q81" s="86"/>
      <c r="R81" s="99">
        <v>9</v>
      </c>
      <c r="S81" s="92">
        <v>45.6</v>
      </c>
      <c r="T81" s="92">
        <v>45.291</v>
      </c>
      <c r="U81" s="92">
        <v>42.4</v>
      </c>
      <c r="V81" s="92">
        <f t="shared" si="16"/>
        <v>93.6168333664525</v>
      </c>
      <c r="W81" s="88"/>
      <c r="X81" s="100">
        <v>10</v>
      </c>
      <c r="Y81" s="89">
        <v>122.59799999999998</v>
      </c>
      <c r="Z81" s="89">
        <v>121.815</v>
      </c>
      <c r="AA81" s="89">
        <v>129.315</v>
      </c>
      <c r="AB81" s="89">
        <f t="shared" si="17"/>
        <v>106.156877231868</v>
      </c>
    </row>
    <row r="82" spans="1:28" s="90" customFormat="1" ht="11.25" customHeight="1">
      <c r="A82" s="84" t="s">
        <v>195</v>
      </c>
      <c r="B82" s="86"/>
      <c r="C82" s="86"/>
      <c r="D82" s="99">
        <v>9</v>
      </c>
      <c r="E82" s="92">
        <v>3.002</v>
      </c>
      <c r="F82" s="92">
        <v>3.237</v>
      </c>
      <c r="G82" s="92">
        <v>3.361</v>
      </c>
      <c r="H82" s="92">
        <f t="shared" si="12"/>
        <v>103.83070744516527</v>
      </c>
      <c r="I82" s="88"/>
      <c r="J82" s="100">
        <v>10</v>
      </c>
      <c r="K82" s="89">
        <v>55.93790916666667</v>
      </c>
      <c r="L82" s="89">
        <v>60.80846666666667</v>
      </c>
      <c r="M82" s="89"/>
      <c r="N82" s="89">
        <f t="shared" si="13"/>
      </c>
      <c r="O82" s="84" t="s">
        <v>302</v>
      </c>
      <c r="P82" s="86"/>
      <c r="Q82" s="86"/>
      <c r="R82" s="99">
        <v>9</v>
      </c>
      <c r="S82" s="92">
        <v>8.480872</v>
      </c>
      <c r="T82" s="92">
        <v>9.65</v>
      </c>
      <c r="U82" s="92">
        <v>9.65</v>
      </c>
      <c r="V82" s="92">
        <f t="shared" si="16"/>
        <v>100</v>
      </c>
      <c r="W82" s="88"/>
      <c r="X82" s="100">
        <v>10</v>
      </c>
      <c r="Y82" s="89">
        <v>15.192</v>
      </c>
      <c r="Z82" s="89">
        <v>15.63</v>
      </c>
      <c r="AA82" s="89">
        <v>15.67</v>
      </c>
      <c r="AB82" s="89">
        <f t="shared" si="17"/>
        <v>100.25591810620601</v>
      </c>
    </row>
    <row r="83" spans="1:28" s="90" customFormat="1" ht="11.25" customHeight="1">
      <c r="A83" s="84" t="s">
        <v>301</v>
      </c>
      <c r="B83" s="86"/>
      <c r="C83" s="86"/>
      <c r="D83" s="99">
        <v>5</v>
      </c>
      <c r="E83" s="92">
        <v>48.361</v>
      </c>
      <c r="F83" s="92">
        <v>45.6</v>
      </c>
      <c r="G83" s="92">
        <v>45.291</v>
      </c>
      <c r="H83" s="92">
        <f t="shared" si="12"/>
        <v>99.32236842105262</v>
      </c>
      <c r="I83" s="88"/>
      <c r="J83" s="100">
        <v>6</v>
      </c>
      <c r="K83" s="89">
        <v>134.868</v>
      </c>
      <c r="L83" s="89">
        <v>122.59799999999998</v>
      </c>
      <c r="M83" s="89">
        <v>121.815</v>
      </c>
      <c r="N83" s="89">
        <f t="shared" si="13"/>
        <v>99.36132726471885</v>
      </c>
      <c r="O83" s="84" t="s">
        <v>142</v>
      </c>
      <c r="P83" s="86"/>
      <c r="Q83" s="86"/>
      <c r="R83" s="99">
        <v>10</v>
      </c>
      <c r="S83" s="92">
        <v>10.069</v>
      </c>
      <c r="T83" s="92">
        <v>10.331</v>
      </c>
      <c r="U83" s="92">
        <v>10.418</v>
      </c>
      <c r="V83" s="92">
        <f t="shared" si="16"/>
        <v>100.84212564127384</v>
      </c>
      <c r="W83" s="88"/>
      <c r="X83" s="100">
        <v>10</v>
      </c>
      <c r="Y83" s="89">
        <v>456.7395</v>
      </c>
      <c r="Z83" s="89">
        <v>536.420953</v>
      </c>
      <c r="AA83" s="89">
        <v>0</v>
      </c>
      <c r="AB83" s="89">
        <f t="shared" si="17"/>
      </c>
    </row>
    <row r="84" spans="1:28" s="90" customFormat="1" ht="11.25" customHeight="1">
      <c r="A84" s="84" t="s">
        <v>302</v>
      </c>
      <c r="B84" s="86"/>
      <c r="C84" s="86"/>
      <c r="D84" s="99">
        <v>5</v>
      </c>
      <c r="E84" s="92">
        <v>8.971</v>
      </c>
      <c r="F84" s="92">
        <v>8.480872</v>
      </c>
      <c r="G84" s="92">
        <v>9.65</v>
      </c>
      <c r="H84" s="92">
        <f t="shared" si="12"/>
        <v>113.78546923005088</v>
      </c>
      <c r="I84" s="88"/>
      <c r="J84" s="100">
        <v>6</v>
      </c>
      <c r="K84" s="89">
        <v>14.838000000000003</v>
      </c>
      <c r="L84" s="89">
        <v>15.192</v>
      </c>
      <c r="M84" s="89">
        <v>15.63</v>
      </c>
      <c r="N84" s="89">
        <f t="shared" si="13"/>
        <v>102.88309636650868</v>
      </c>
      <c r="O84" s="84" t="s">
        <v>143</v>
      </c>
      <c r="P84" s="86"/>
      <c r="Q84" s="86"/>
      <c r="R84" s="99">
        <v>9</v>
      </c>
      <c r="S84" s="92">
        <v>7.112649762385707</v>
      </c>
      <c r="T84" s="92">
        <v>6.943</v>
      </c>
      <c r="U84" s="92">
        <v>7.045</v>
      </c>
      <c r="V84" s="92">
        <f t="shared" si="16"/>
        <v>101.46910557395938</v>
      </c>
      <c r="W84" s="88"/>
      <c r="X84" s="100">
        <v>10</v>
      </c>
      <c r="Y84" s="89">
        <v>79.79752009404466</v>
      </c>
      <c r="Z84" s="89">
        <v>80.90800000000002</v>
      </c>
      <c r="AA84" s="89"/>
      <c r="AB84" s="89">
        <f t="shared" si="17"/>
      </c>
    </row>
    <row r="85" spans="1:28" s="90" customFormat="1" ht="11.25" customHeight="1">
      <c r="A85" s="84" t="s">
        <v>196</v>
      </c>
      <c r="B85" s="86"/>
      <c r="C85" s="86"/>
      <c r="D85" s="99">
        <v>10</v>
      </c>
      <c r="E85" s="92">
        <v>24.057</v>
      </c>
      <c r="F85" s="92">
        <v>26.743</v>
      </c>
      <c r="G85" s="92">
        <v>25.639</v>
      </c>
      <c r="H85" s="92">
        <f t="shared" si="12"/>
        <v>95.8718169240549</v>
      </c>
      <c r="I85" s="88"/>
      <c r="J85" s="100">
        <v>5</v>
      </c>
      <c r="K85" s="89">
        <v>400.94800000000004</v>
      </c>
      <c r="L85" s="89">
        <v>428.67629999999997</v>
      </c>
      <c r="M85" s="89">
        <v>0</v>
      </c>
      <c r="N85" s="89">
        <f t="shared" si="13"/>
      </c>
      <c r="O85" s="84" t="s">
        <v>304</v>
      </c>
      <c r="P85" s="86"/>
      <c r="Q85" s="86"/>
      <c r="R85" s="99">
        <v>10</v>
      </c>
      <c r="S85" s="92">
        <v>26.3</v>
      </c>
      <c r="T85" s="92">
        <v>24.5</v>
      </c>
      <c r="U85" s="92">
        <v>23.4</v>
      </c>
      <c r="V85" s="92">
        <f t="shared" si="16"/>
        <v>95.51020408163265</v>
      </c>
      <c r="W85" s="88"/>
      <c r="X85" s="100">
        <v>10</v>
      </c>
      <c r="Y85" s="89">
        <v>4.597</v>
      </c>
      <c r="Z85" s="89">
        <v>4.702999999999999</v>
      </c>
      <c r="AA85" s="89">
        <v>4.387</v>
      </c>
      <c r="AB85" s="89">
        <f t="shared" si="17"/>
        <v>93.28088454178184</v>
      </c>
    </row>
    <row r="86" spans="1:14" s="90" customFormat="1" ht="11.25" customHeight="1">
      <c r="A86" s="84" t="s">
        <v>197</v>
      </c>
      <c r="B86" s="86"/>
      <c r="C86" s="86"/>
      <c r="D86" s="99">
        <v>5</v>
      </c>
      <c r="E86" s="92">
        <v>1.539</v>
      </c>
      <c r="F86" s="92">
        <v>1.502</v>
      </c>
      <c r="G86" s="92">
        <v>1.609</v>
      </c>
      <c r="H86" s="92">
        <f t="shared" si="12"/>
        <v>107.12383488681758</v>
      </c>
      <c r="I86" s="88"/>
      <c r="J86" s="100">
        <v>5</v>
      </c>
      <c r="K86" s="89">
        <v>75.328</v>
      </c>
      <c r="L86" s="89">
        <v>70.60300000000001</v>
      </c>
      <c r="M86" s="89">
        <v>83.44000000000001</v>
      </c>
      <c r="N86" s="89">
        <f t="shared" si="13"/>
        <v>118.18194694276448</v>
      </c>
    </row>
    <row r="87" spans="1:14" s="90" customFormat="1" ht="11.25" customHeight="1">
      <c r="A87" s="84" t="s">
        <v>198</v>
      </c>
      <c r="B87" s="86"/>
      <c r="C87" s="86"/>
      <c r="D87" s="99">
        <v>3</v>
      </c>
      <c r="E87" s="92">
        <v>8.608</v>
      </c>
      <c r="F87" s="92">
        <v>8.977</v>
      </c>
      <c r="G87" s="92">
        <v>9.043</v>
      </c>
      <c r="H87" s="92">
        <f t="shared" si="12"/>
        <v>100.7352122089785</v>
      </c>
      <c r="I87" s="88"/>
      <c r="J87" s="100">
        <v>6</v>
      </c>
      <c r="K87" s="89">
        <v>746.8539999999999</v>
      </c>
      <c r="L87" s="89">
        <v>739.3389999999999</v>
      </c>
      <c r="M87" s="89">
        <v>764.3603099999998</v>
      </c>
      <c r="N87" s="89">
        <f t="shared" si="13"/>
        <v>103.38428109432883</v>
      </c>
    </row>
    <row r="88" spans="1:28" s="90" customFormat="1" ht="11.25" customHeight="1">
      <c r="A88" s="84" t="s">
        <v>303</v>
      </c>
      <c r="B88" s="86"/>
      <c r="C88" s="86"/>
      <c r="D88" s="99">
        <v>6</v>
      </c>
      <c r="E88" s="92">
        <v>4.9</v>
      </c>
      <c r="F88" s="92">
        <v>5.7</v>
      </c>
      <c r="G88" s="92">
        <v>5.1</v>
      </c>
      <c r="H88" s="92">
        <f t="shared" si="12"/>
        <v>89.4736842105263</v>
      </c>
      <c r="I88" s="88"/>
      <c r="J88" s="100">
        <v>9</v>
      </c>
      <c r="K88" s="89">
        <v>0.5660000000000001</v>
      </c>
      <c r="L88" s="89">
        <v>0.643</v>
      </c>
      <c r="M88" s="89">
        <v>0.555</v>
      </c>
      <c r="N88" s="89">
        <f t="shared" si="13"/>
        <v>86.31415241057543</v>
      </c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</row>
    <row r="89" spans="1:28" s="90" customFormat="1" ht="11.25" customHeight="1">
      <c r="A89" s="84" t="s">
        <v>199</v>
      </c>
      <c r="B89" s="86"/>
      <c r="C89" s="86"/>
      <c r="D89" s="99">
        <v>4</v>
      </c>
      <c r="E89" s="92">
        <v>3.647</v>
      </c>
      <c r="F89" s="92">
        <v>3.487143560002384</v>
      </c>
      <c r="G89" s="92">
        <v>3.352</v>
      </c>
      <c r="H89" s="92">
        <f t="shared" si="12"/>
        <v>96.12451974869965</v>
      </c>
      <c r="I89" s="88"/>
      <c r="J89" s="100">
        <v>8</v>
      </c>
      <c r="K89" s="89">
        <v>206.06400000000005</v>
      </c>
      <c r="L89" s="89">
        <v>211.18210000000002</v>
      </c>
      <c r="M89" s="89">
        <v>246.476019</v>
      </c>
      <c r="N89" s="89">
        <f t="shared" si="13"/>
        <v>116.71255234226764</v>
      </c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5:28" s="90" customFormat="1" ht="11.25" customHeight="1">
      <c r="O90" s="93" t="s">
        <v>308</v>
      </c>
      <c r="T90" s="92"/>
      <c r="Y90"/>
      <c r="Z90"/>
      <c r="AA90"/>
      <c r="AB90"/>
    </row>
    <row r="91" spans="4:28" s="90" customFormat="1" ht="11.25" customHeight="1">
      <c r="D91" s="91"/>
      <c r="E91" s="89"/>
      <c r="F91" s="89"/>
      <c r="G91" s="89"/>
      <c r="H91" s="89">
        <f aca="true" t="shared" si="18" ref="H91:H98">IF(AND(F91&gt;0,G91&gt;0),G91*100/F91,"")</f>
      </c>
      <c r="I91" s="87"/>
      <c r="J91" s="91"/>
      <c r="K91" s="89"/>
      <c r="L91" s="89"/>
      <c r="M91" s="89"/>
      <c r="N91" s="89">
        <f aca="true" t="shared" si="19" ref="N91:N98">IF(AND(L91&gt;0,M91&gt;0),M91*100/L91,"")</f>
      </c>
      <c r="O91" s="181" t="s">
        <v>309</v>
      </c>
      <c r="P91" s="181"/>
      <c r="Q91" s="181"/>
      <c r="R91" s="181"/>
      <c r="S91" s="181"/>
      <c r="T91" s="181"/>
      <c r="U91" s="181"/>
      <c r="V91" s="131"/>
      <c r="W91" s="131"/>
      <c r="X91" s="131"/>
      <c r="Y91" s="131"/>
      <c r="Z91"/>
      <c r="AA91"/>
      <c r="AB91"/>
    </row>
    <row r="92" spans="4:28" s="90" customFormat="1" ht="11.25" customHeight="1">
      <c r="D92" s="91"/>
      <c r="E92" s="89"/>
      <c r="F92" s="89"/>
      <c r="G92" s="89"/>
      <c r="H92" s="89">
        <f t="shared" si="18"/>
      </c>
      <c r="I92" s="87"/>
      <c r="J92" s="91"/>
      <c r="K92" s="89"/>
      <c r="L92" s="89"/>
      <c r="M92" s="89"/>
      <c r="N92" s="89">
        <f t="shared" si="19"/>
      </c>
      <c r="O92" s="181" t="s">
        <v>310</v>
      </c>
      <c r="P92" s="181"/>
      <c r="Q92" s="181"/>
      <c r="R92" s="181"/>
      <c r="S92" s="181"/>
      <c r="T92" s="181"/>
      <c r="U92" s="181"/>
      <c r="V92" s="131"/>
      <c r="W92" s="96"/>
      <c r="X92" s="96"/>
      <c r="Y92" s="96"/>
      <c r="Z92" s="132"/>
      <c r="AA92" s="132"/>
      <c r="AB92" s="132"/>
    </row>
    <row r="93" spans="4:28" s="90" customFormat="1" ht="12" customHeight="1">
      <c r="D93" s="91"/>
      <c r="E93" s="89"/>
      <c r="F93" s="89"/>
      <c r="G93" s="89"/>
      <c r="H93" s="89">
        <f t="shared" si="18"/>
      </c>
      <c r="I93" s="87"/>
      <c r="J93" s="91"/>
      <c r="K93" s="89"/>
      <c r="L93" s="89"/>
      <c r="M93" s="89"/>
      <c r="N93" s="89">
        <f t="shared" si="19"/>
      </c>
      <c r="O93" s="181" t="s">
        <v>311</v>
      </c>
      <c r="P93" s="181"/>
      <c r="Q93" s="181"/>
      <c r="R93" s="181"/>
      <c r="S93" s="181"/>
      <c r="T93" s="181"/>
      <c r="U93" s="181"/>
      <c r="V93" s="182"/>
      <c r="W93" s="182"/>
      <c r="X93" s="182"/>
      <c r="Y93" s="182"/>
      <c r="Z93" s="133"/>
      <c r="AA93" s="131"/>
      <c r="AB93" s="131"/>
    </row>
    <row r="94" spans="1:28" s="69" customFormat="1" ht="11.25">
      <c r="A94" s="90"/>
      <c r="B94" s="90"/>
      <c r="C94" s="90"/>
      <c r="D94" s="91"/>
      <c r="E94" s="89"/>
      <c r="F94" s="89"/>
      <c r="G94" s="89"/>
      <c r="H94" s="89">
        <f t="shared" si="18"/>
      </c>
      <c r="I94" s="87"/>
      <c r="J94" s="91"/>
      <c r="K94" s="89"/>
      <c r="L94" s="89"/>
      <c r="M94" s="89"/>
      <c r="N94" s="89">
        <f t="shared" si="19"/>
      </c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s="96" customFormat="1" ht="11.25" customHeight="1">
      <c r="A95" s="90"/>
      <c r="B95" s="90"/>
      <c r="C95" s="90"/>
      <c r="D95" s="91"/>
      <c r="E95" s="89"/>
      <c r="F95" s="89"/>
      <c r="G95" s="89"/>
      <c r="H95" s="89">
        <f t="shared" si="18"/>
      </c>
      <c r="I95" s="87"/>
      <c r="J95" s="91"/>
      <c r="K95" s="89"/>
      <c r="L95" s="89"/>
      <c r="M95" s="89"/>
      <c r="N95" s="89">
        <f t="shared" si="19"/>
      </c>
      <c r="O95" s="179" t="s">
        <v>312</v>
      </c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</row>
    <row r="96" spans="1:14" s="96" customFormat="1" ht="11.25">
      <c r="A96" s="90"/>
      <c r="B96" s="90"/>
      <c r="C96" s="90"/>
      <c r="D96" s="91"/>
      <c r="E96" s="89"/>
      <c r="F96" s="89"/>
      <c r="G96" s="89"/>
      <c r="H96" s="89">
        <f t="shared" si="18"/>
      </c>
      <c r="I96" s="87"/>
      <c r="J96" s="91"/>
      <c r="K96" s="89"/>
      <c r="L96" s="89"/>
      <c r="M96" s="89"/>
      <c r="N96" s="89">
        <f t="shared" si="19"/>
      </c>
    </row>
    <row r="97" spans="1:14" s="96" customFormat="1" ht="11.25">
      <c r="A97" s="90"/>
      <c r="B97" s="90"/>
      <c r="C97" s="90"/>
      <c r="D97" s="91"/>
      <c r="E97" s="89"/>
      <c r="F97" s="89"/>
      <c r="G97" s="89"/>
      <c r="H97" s="89">
        <f t="shared" si="18"/>
      </c>
      <c r="I97" s="87"/>
      <c r="J97" s="91"/>
      <c r="K97" s="89"/>
      <c r="L97" s="89"/>
      <c r="M97" s="89"/>
      <c r="N97" s="89">
        <f t="shared" si="19"/>
      </c>
    </row>
    <row r="98" spans="1:14" s="96" customFormat="1" ht="11.25">
      <c r="A98" s="90"/>
      <c r="B98" s="90"/>
      <c r="C98" s="90"/>
      <c r="D98" s="91"/>
      <c r="E98" s="89"/>
      <c r="F98" s="89"/>
      <c r="G98" s="89"/>
      <c r="H98" s="89">
        <f t="shared" si="18"/>
      </c>
      <c r="I98" s="87"/>
      <c r="J98" s="91"/>
      <c r="K98" s="89"/>
      <c r="L98" s="89"/>
      <c r="M98" s="89"/>
      <c r="N98" s="89">
        <f t="shared" si="19"/>
      </c>
    </row>
    <row r="99" spans="1:14" s="96" customFormat="1" ht="11.25" customHeight="1">
      <c r="A99" s="90"/>
      <c r="B99" s="90"/>
      <c r="C99" s="90"/>
      <c r="D99" s="91"/>
      <c r="E99" s="88"/>
      <c r="F99" s="88"/>
      <c r="G99" s="88"/>
      <c r="H99" s="88"/>
      <c r="I99" s="87"/>
      <c r="J99" s="91"/>
      <c r="K99" s="88"/>
      <c r="L99" s="88"/>
      <c r="M99" s="88"/>
      <c r="N99" s="88"/>
    </row>
    <row r="100" spans="1:14" s="96" customFormat="1" ht="11.25" customHeight="1">
      <c r="A100" s="90"/>
      <c r="B100" s="90"/>
      <c r="C100" s="90"/>
      <c r="D100" s="91"/>
      <c r="E100" s="89"/>
      <c r="F100" s="89"/>
      <c r="G100" s="89"/>
      <c r="H100" s="89">
        <f>IF(AND(F100&gt;0,G100&gt;0),G100*100/F100,"")</f>
      </c>
      <c r="I100" s="87"/>
      <c r="J100" s="91"/>
      <c r="K100" s="89"/>
      <c r="L100" s="89"/>
      <c r="M100" s="89"/>
      <c r="N100" s="89">
        <f>IF(AND(L100&gt;0,M100&gt;0),M100*100/L100,"")</f>
      </c>
    </row>
    <row r="101" spans="1:14" s="96" customFormat="1" ht="11.25" customHeight="1">
      <c r="A101" s="90"/>
      <c r="B101" s="90"/>
      <c r="C101" s="90"/>
      <c r="D101" s="91"/>
      <c r="E101" s="89"/>
      <c r="F101" s="89"/>
      <c r="G101" s="89"/>
      <c r="H101" s="89">
        <f>IF(AND(F101&gt;0,G101&gt;0),G101*100/F101,"")</f>
      </c>
      <c r="I101" s="87"/>
      <c r="J101" s="91"/>
      <c r="K101" s="89"/>
      <c r="L101" s="89"/>
      <c r="M101" s="89"/>
      <c r="N101" s="89">
        <f>IF(AND(L101&gt;0,M101&gt;0),M101*100/L101,"")</f>
      </c>
    </row>
    <row r="102" spans="1:14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84"/>
      <c r="P112" s="86"/>
      <c r="Q112" s="86"/>
      <c r="R112" s="99"/>
      <c r="S112" s="92"/>
      <c r="T112" s="92"/>
      <c r="U112" s="92"/>
      <c r="V112" s="92"/>
      <c r="W112" s="88"/>
      <c r="X112" s="100"/>
      <c r="Y112" s="89"/>
      <c r="Z112" s="89"/>
      <c r="AA112" s="89"/>
      <c r="AB112" s="89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P113" s="86"/>
      <c r="Q113" s="86"/>
      <c r="R113" s="97"/>
      <c r="S113" s="92"/>
      <c r="T113" s="92"/>
      <c r="U113" s="92"/>
      <c r="V113" s="92"/>
      <c r="W113" s="88"/>
      <c r="X113" s="98"/>
      <c r="Y113" s="89"/>
      <c r="Z113" s="89"/>
      <c r="AA113" s="89"/>
      <c r="AB113" s="89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</row>
    <row r="133" spans="1:28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</row>
    <row r="139" spans="1:28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</row>
    <row r="140" spans="1:28" ht="11.25">
      <c r="A140" s="90"/>
      <c r="B140" s="90"/>
      <c r="C140" s="90"/>
      <c r="D140" s="87"/>
      <c r="E140" s="88"/>
      <c r="F140" s="88"/>
      <c r="G140" s="88"/>
      <c r="H140" s="88"/>
      <c r="I140" s="87"/>
      <c r="J140" s="87"/>
      <c r="K140" s="87"/>
      <c r="L140" s="87"/>
      <c r="M140" s="87"/>
      <c r="N140" s="87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</row>
    <row r="141" spans="1:28" ht="11.25">
      <c r="A141" s="93"/>
      <c r="B141" s="90"/>
      <c r="C141" s="90"/>
      <c r="D141" s="87"/>
      <c r="E141" s="88"/>
      <c r="F141" s="88"/>
      <c r="G141" s="88"/>
      <c r="H141" s="88"/>
      <c r="I141" s="87"/>
      <c r="J141" s="87"/>
      <c r="K141" s="87"/>
      <c r="L141" s="87"/>
      <c r="M141" s="87"/>
      <c r="N141" s="87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</row>
    <row r="142" spans="1:28" ht="11.25">
      <c r="A142" s="93"/>
      <c r="B142" s="90"/>
      <c r="C142" s="90"/>
      <c r="D142" s="87"/>
      <c r="E142" s="88"/>
      <c r="F142" s="88"/>
      <c r="G142" s="88"/>
      <c r="H142" s="88"/>
      <c r="I142" s="87"/>
      <c r="J142" s="87"/>
      <c r="K142" s="87"/>
      <c r="L142" s="87"/>
      <c r="M142" s="87"/>
      <c r="N142" s="87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</row>
    <row r="143" spans="1:28" ht="11.25">
      <c r="A143" s="93"/>
      <c r="B143" s="90"/>
      <c r="C143" s="90"/>
      <c r="D143" s="87"/>
      <c r="E143" s="88"/>
      <c r="F143" s="88"/>
      <c r="G143" s="88"/>
      <c r="H143" s="88"/>
      <c r="I143" s="87"/>
      <c r="J143" s="87"/>
      <c r="K143" s="87"/>
      <c r="L143" s="87"/>
      <c r="M143" s="87"/>
      <c r="N143" s="87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</row>
    <row r="144" spans="1:28" ht="11.25">
      <c r="A144" s="93"/>
      <c r="B144" s="90"/>
      <c r="C144" s="90"/>
      <c r="D144" s="87"/>
      <c r="E144" s="88"/>
      <c r="F144" s="88"/>
      <c r="G144" s="88"/>
      <c r="H144" s="88"/>
      <c r="I144" s="87"/>
      <c r="J144" s="87"/>
      <c r="K144" s="87"/>
      <c r="L144" s="87"/>
      <c r="M144" s="87"/>
      <c r="N144" s="87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</row>
    <row r="145" spans="14:28" ht="11.25">
      <c r="N145" s="87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</row>
    <row r="146" spans="14:28" ht="9.75">
      <c r="N146" s="69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</row>
    <row r="147" spans="14:28" ht="11.25">
      <c r="N147" s="94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</row>
    <row r="148" spans="14:28" ht="11.25">
      <c r="N148" s="94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</row>
    <row r="149" spans="14:28" ht="11.25">
      <c r="N149" s="94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</row>
    <row r="150" spans="14:28" ht="11.25">
      <c r="N150" s="94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</row>
    <row r="151" spans="14:28" ht="11.25">
      <c r="N151" s="94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</row>
    <row r="152" spans="14:28" ht="11.25">
      <c r="N152" s="94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</row>
    <row r="153" spans="14:28" ht="11.25">
      <c r="N153" s="94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</row>
    <row r="154" spans="14:28" ht="11.25">
      <c r="N154" s="94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</row>
    <row r="155" spans="14:28" ht="11.25">
      <c r="N155" s="94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</row>
    <row r="156" spans="14:28" ht="11.25">
      <c r="N156" s="94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</row>
    <row r="157" spans="14:28" ht="11.25">
      <c r="N157" s="94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</row>
    <row r="158" spans="14:28" ht="11.25">
      <c r="N158" s="94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</row>
    <row r="159" spans="14:28" ht="11.25">
      <c r="N159" s="94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</row>
    <row r="160" spans="14:28" ht="11.25">
      <c r="N160" s="94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</row>
    <row r="161" spans="1:28" ht="14.25">
      <c r="A161"/>
      <c r="B161"/>
      <c r="C161"/>
      <c r="D161"/>
      <c r="N161" s="94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</row>
    <row r="162" spans="1:28" ht="14.25">
      <c r="A162"/>
      <c r="B162"/>
      <c r="C162"/>
      <c r="D162"/>
      <c r="N162" s="94"/>
      <c r="O162" s="95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</row>
    <row r="163" spans="1:28" ht="14.25">
      <c r="A163"/>
      <c r="B163"/>
      <c r="C163"/>
      <c r="D163"/>
      <c r="N163" s="94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</row>
    <row r="164" spans="1:28" ht="14.25">
      <c r="A164"/>
      <c r="B164"/>
      <c r="C164"/>
      <c r="D164"/>
      <c r="N164" s="94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</row>
    <row r="165" spans="1:28" ht="14.25">
      <c r="A165"/>
      <c r="B165"/>
      <c r="C165"/>
      <c r="D165"/>
      <c r="N165" s="94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</row>
    <row r="166" spans="1:28" ht="14.25">
      <c r="A166"/>
      <c r="B166"/>
      <c r="C166"/>
      <c r="D166"/>
      <c r="N166" s="94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</row>
    <row r="167" spans="1:28" ht="14.25">
      <c r="A167"/>
      <c r="B167"/>
      <c r="C167"/>
      <c r="D167"/>
      <c r="N167" s="94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</row>
    <row r="168" spans="1:28" ht="14.25">
      <c r="A168"/>
      <c r="B168"/>
      <c r="C168"/>
      <c r="D168"/>
      <c r="N168" s="94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</row>
    <row r="169" spans="1:28" ht="14.25">
      <c r="A169"/>
      <c r="B169"/>
      <c r="C169"/>
      <c r="D169"/>
      <c r="N169" s="94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</row>
    <row r="170" spans="1:14" ht="14.25">
      <c r="A170"/>
      <c r="B170"/>
      <c r="C170"/>
      <c r="D170"/>
      <c r="N170" s="94"/>
    </row>
    <row r="171" spans="1:14" ht="14.25">
      <c r="A171"/>
      <c r="B171"/>
      <c r="C171"/>
      <c r="D171"/>
      <c r="N171" s="94"/>
    </row>
    <row r="172" spans="1:14" ht="14.25">
      <c r="A172"/>
      <c r="B172"/>
      <c r="C172"/>
      <c r="D172"/>
      <c r="N172" s="94"/>
    </row>
    <row r="173" spans="1:14" ht="14.25">
      <c r="A173"/>
      <c r="B173"/>
      <c r="C173"/>
      <c r="D173"/>
      <c r="N173" s="94"/>
    </row>
    <row r="174" spans="1:14" ht="14.25">
      <c r="A174"/>
      <c r="B174"/>
      <c r="C174"/>
      <c r="D174"/>
      <c r="N174" s="94"/>
    </row>
    <row r="175" spans="1:14" ht="14.25">
      <c r="A175"/>
      <c r="B175"/>
      <c r="C175"/>
      <c r="D175"/>
      <c r="N175" s="94"/>
    </row>
    <row r="176" spans="1:14" ht="14.25">
      <c r="A176"/>
      <c r="B176"/>
      <c r="C176"/>
      <c r="D176"/>
      <c r="N176" s="94"/>
    </row>
    <row r="177" spans="1:14" ht="14.25">
      <c r="A177"/>
      <c r="B177"/>
      <c r="C177"/>
      <c r="D177"/>
      <c r="N177" s="94"/>
    </row>
    <row r="178" spans="1:14" ht="14.25">
      <c r="A178"/>
      <c r="B178"/>
      <c r="C178"/>
      <c r="D178"/>
      <c r="N178" s="94"/>
    </row>
    <row r="179" ht="11.25">
      <c r="N179" s="94"/>
    </row>
    <row r="180" ht="11.25">
      <c r="N180" s="94"/>
    </row>
    <row r="181" ht="11.25">
      <c r="N181" s="94"/>
    </row>
    <row r="182" ht="11.25">
      <c r="N182" s="94"/>
    </row>
    <row r="183" ht="11.25">
      <c r="N183" s="94"/>
    </row>
    <row r="184" ht="11.25">
      <c r="N184" s="94"/>
    </row>
  </sheetData>
  <sheetProtection/>
  <mergeCells count="10">
    <mergeCell ref="O93:Y93"/>
    <mergeCell ref="O95:AB95"/>
    <mergeCell ref="R60:V60"/>
    <mergeCell ref="X60:AB60"/>
    <mergeCell ref="D4:H4"/>
    <mergeCell ref="J4:N4"/>
    <mergeCell ref="R4:V4"/>
    <mergeCell ref="X4:AB4"/>
    <mergeCell ref="O91:U91"/>
    <mergeCell ref="O92:U92"/>
  </mergeCells>
  <printOptions horizontalCentered="1"/>
  <pageMargins left="0.7874015748031497" right="0.5905511811023623" top="0.31496062992125984" bottom="0.35433070866141736" header="0" footer="0.1968503937007874"/>
  <pageSetup firstPageNumber="7" useFirstPageNumber="1" horizontalDpi="600" verticalDpi="600" orientation="portrait" pageOrder="overThenDown" paperSize="9" scale="70" r:id="rId1"/>
  <headerFooter alignWithMargins="0">
    <oddFooter>&amp;C&amp;P</oddFooter>
  </headerFooter>
  <rowBreaks count="1" manualBreakCount="1">
    <brk id="10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21">
        <v>0.020833333333333336</v>
      </c>
      <c r="I9" s="121">
        <v>0.021</v>
      </c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>
        <v>3</v>
      </c>
      <c r="E12" s="31">
        <v>3</v>
      </c>
      <c r="F12" s="32"/>
      <c r="G12" s="32"/>
      <c r="H12" s="121">
        <v>0.07107583333333334</v>
      </c>
      <c r="I12" s="121">
        <v>0.07146666666666666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4</v>
      </c>
      <c r="E13" s="39">
        <v>4</v>
      </c>
      <c r="F13" s="40">
        <f>IF(D13&gt;0,100*E13/D13,0)</f>
        <v>100</v>
      </c>
      <c r="G13" s="41"/>
      <c r="H13" s="122">
        <v>0.09190916666666668</v>
      </c>
      <c r="I13" s="123">
        <v>0.09246666666666667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0.02</v>
      </c>
      <c r="I15" s="123">
        <v>0.01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>
        <v>3</v>
      </c>
      <c r="F17" s="40">
        <f>IF(D17&gt;0,100*E17/D17,0)</f>
        <v>100</v>
      </c>
      <c r="G17" s="41"/>
      <c r="H17" s="122">
        <v>0.016</v>
      </c>
      <c r="I17" s="123">
        <v>0.016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35</v>
      </c>
      <c r="D19" s="31">
        <v>35</v>
      </c>
      <c r="E19" s="31">
        <v>29</v>
      </c>
      <c r="F19" s="32"/>
      <c r="G19" s="32"/>
      <c r="H19" s="121">
        <v>0.341</v>
      </c>
      <c r="I19" s="121">
        <v>0.341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>
        <v>2</v>
      </c>
      <c r="E20" s="31">
        <v>2</v>
      </c>
      <c r="F20" s="32"/>
      <c r="G20" s="32"/>
      <c r="H20" s="121">
        <v>0.031</v>
      </c>
      <c r="I20" s="121">
        <v>0.031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>
        <v>2</v>
      </c>
      <c r="E21" s="31">
        <v>2</v>
      </c>
      <c r="F21" s="32"/>
      <c r="G21" s="32"/>
      <c r="H21" s="121">
        <v>0.031</v>
      </c>
      <c r="I21" s="121">
        <v>0.031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39</v>
      </c>
      <c r="D22" s="39">
        <v>39</v>
      </c>
      <c r="E22" s="39">
        <v>33</v>
      </c>
      <c r="F22" s="40">
        <f>IF(D22&gt;0,100*E22/D22,0)</f>
        <v>84.61538461538461</v>
      </c>
      <c r="G22" s="41"/>
      <c r="H22" s="122">
        <v>0.403</v>
      </c>
      <c r="I22" s="123">
        <v>0.403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780</v>
      </c>
      <c r="D24" s="39">
        <v>733</v>
      </c>
      <c r="E24" s="39">
        <v>735</v>
      </c>
      <c r="F24" s="40">
        <f>IF(D24&gt;0,100*E24/D24,0)</f>
        <v>100.27285129604365</v>
      </c>
      <c r="G24" s="41"/>
      <c r="H24" s="122">
        <v>17.193</v>
      </c>
      <c r="I24" s="123">
        <v>15.034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</v>
      </c>
      <c r="D26" s="39">
        <v>10</v>
      </c>
      <c r="E26" s="39">
        <v>9</v>
      </c>
      <c r="F26" s="40">
        <f>IF(D26&gt;0,100*E26/D26,0)</f>
        <v>90</v>
      </c>
      <c r="G26" s="41"/>
      <c r="H26" s="122">
        <v>0.22</v>
      </c>
      <c r="I26" s="123">
        <v>0.18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124</v>
      </c>
      <c r="D28" s="31">
        <v>110</v>
      </c>
      <c r="E28" s="31">
        <v>16</v>
      </c>
      <c r="F28" s="32"/>
      <c r="G28" s="32"/>
      <c r="H28" s="121">
        <v>2.232</v>
      </c>
      <c r="I28" s="121">
        <v>1.87</v>
      </c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55</v>
      </c>
      <c r="E30" s="31">
        <v>35</v>
      </c>
      <c r="F30" s="32"/>
      <c r="G30" s="32"/>
      <c r="H30" s="121"/>
      <c r="I30" s="121">
        <v>1.1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124</v>
      </c>
      <c r="D31" s="39">
        <v>165</v>
      </c>
      <c r="E31" s="39">
        <v>51</v>
      </c>
      <c r="F31" s="40">
        <f>IF(D31&gt;0,100*E31/D31,0)</f>
        <v>30.90909090909091</v>
      </c>
      <c r="G31" s="41"/>
      <c r="H31" s="122">
        <v>2.232</v>
      </c>
      <c r="I31" s="123">
        <v>2.97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126</v>
      </c>
      <c r="D33" s="31">
        <v>100</v>
      </c>
      <c r="E33" s="31">
        <v>100</v>
      </c>
      <c r="F33" s="32"/>
      <c r="G33" s="32"/>
      <c r="H33" s="121">
        <v>1.06</v>
      </c>
      <c r="I33" s="121">
        <v>0.757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21</v>
      </c>
      <c r="E34" s="31">
        <v>19</v>
      </c>
      <c r="F34" s="32"/>
      <c r="G34" s="32"/>
      <c r="H34" s="121">
        <v>0.298</v>
      </c>
      <c r="I34" s="121">
        <v>0.291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37</v>
      </c>
      <c r="D35" s="31">
        <v>30</v>
      </c>
      <c r="E35" s="31">
        <v>30</v>
      </c>
      <c r="F35" s="32"/>
      <c r="G35" s="32"/>
      <c r="H35" s="121">
        <v>0.56</v>
      </c>
      <c r="I35" s="121">
        <v>0.45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106</v>
      </c>
      <c r="D36" s="31">
        <v>106</v>
      </c>
      <c r="E36" s="31">
        <v>106</v>
      </c>
      <c r="F36" s="32"/>
      <c r="G36" s="32"/>
      <c r="H36" s="121">
        <v>1.591</v>
      </c>
      <c r="I36" s="121">
        <v>1.59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290</v>
      </c>
      <c r="D37" s="39">
        <v>257</v>
      </c>
      <c r="E37" s="39">
        <v>255</v>
      </c>
      <c r="F37" s="40">
        <f>IF(D37&gt;0,100*E37/D37,0)</f>
        <v>99.22178988326849</v>
      </c>
      <c r="G37" s="41"/>
      <c r="H37" s="122">
        <v>3.5090000000000003</v>
      </c>
      <c r="I37" s="123">
        <v>3.088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19</v>
      </c>
      <c r="D39" s="39">
        <v>19</v>
      </c>
      <c r="E39" s="39">
        <v>9</v>
      </c>
      <c r="F39" s="40">
        <f>IF(D39&gt;0,100*E39/D39,0)</f>
        <v>47.36842105263158</v>
      </c>
      <c r="G39" s="41"/>
      <c r="H39" s="122">
        <v>0.354</v>
      </c>
      <c r="I39" s="123">
        <v>0.195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>
        <v>32</v>
      </c>
      <c r="E42" s="31"/>
      <c r="F42" s="32"/>
      <c r="G42" s="32"/>
      <c r="H42" s="121"/>
      <c r="I42" s="121">
        <v>0.8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2</v>
      </c>
      <c r="E43" s="31">
        <v>2</v>
      </c>
      <c r="F43" s="32"/>
      <c r="G43" s="32"/>
      <c r="H43" s="121">
        <v>0.03</v>
      </c>
      <c r="I43" s="121">
        <v>0.024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>
        <v>5</v>
      </c>
      <c r="F45" s="32"/>
      <c r="G45" s="32"/>
      <c r="H45" s="121">
        <v>0.1</v>
      </c>
      <c r="I45" s="121">
        <v>0.12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26</v>
      </c>
      <c r="D46" s="31">
        <v>26</v>
      </c>
      <c r="E46" s="31">
        <v>11</v>
      </c>
      <c r="F46" s="32"/>
      <c r="G46" s="32"/>
      <c r="H46" s="121">
        <v>0.39</v>
      </c>
      <c r="I46" s="121">
        <v>0.39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3</v>
      </c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232</v>
      </c>
      <c r="D48" s="31">
        <v>274</v>
      </c>
      <c r="E48" s="31">
        <v>351</v>
      </c>
      <c r="F48" s="32"/>
      <c r="G48" s="32"/>
      <c r="H48" s="121">
        <v>3.48</v>
      </c>
      <c r="I48" s="121">
        <v>6.014</v>
      </c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265</v>
      </c>
      <c r="D50" s="39">
        <v>339</v>
      </c>
      <c r="E50" s="39">
        <v>372</v>
      </c>
      <c r="F50" s="40">
        <f>IF(D50&gt;0,100*E50/D50,0)</f>
        <v>109.73451327433628</v>
      </c>
      <c r="G50" s="41"/>
      <c r="H50" s="122">
        <v>4</v>
      </c>
      <c r="I50" s="123">
        <v>7.348000000000001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2">
        <v>0.018</v>
      </c>
      <c r="I52" s="123">
        <v>0.018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325</v>
      </c>
      <c r="D54" s="31">
        <v>200</v>
      </c>
      <c r="E54" s="31">
        <v>250</v>
      </c>
      <c r="F54" s="32"/>
      <c r="G54" s="32"/>
      <c r="H54" s="121">
        <v>6.875</v>
      </c>
      <c r="I54" s="121">
        <v>5.4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15</v>
      </c>
      <c r="D55" s="31">
        <v>8</v>
      </c>
      <c r="E55" s="31">
        <v>6</v>
      </c>
      <c r="F55" s="32"/>
      <c r="G55" s="32"/>
      <c r="H55" s="121">
        <v>0.24</v>
      </c>
      <c r="I55" s="121">
        <v>0.128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15</v>
      </c>
      <c r="D58" s="31">
        <v>15</v>
      </c>
      <c r="E58" s="31">
        <v>7</v>
      </c>
      <c r="F58" s="32"/>
      <c r="G58" s="32"/>
      <c r="H58" s="121">
        <v>0.27</v>
      </c>
      <c r="I58" s="121">
        <v>0.27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355</v>
      </c>
      <c r="D59" s="39">
        <v>223</v>
      </c>
      <c r="E59" s="39">
        <v>263</v>
      </c>
      <c r="F59" s="40">
        <f>IF(D59&gt;0,100*E59/D59,0)</f>
        <v>117.9372197309417</v>
      </c>
      <c r="G59" s="41"/>
      <c r="H59" s="122">
        <v>7.385</v>
      </c>
      <c r="I59" s="123">
        <v>5.798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180</v>
      </c>
      <c r="D61" s="31">
        <v>300</v>
      </c>
      <c r="E61" s="31">
        <v>320</v>
      </c>
      <c r="F61" s="32"/>
      <c r="G61" s="32"/>
      <c r="H61" s="121">
        <v>5</v>
      </c>
      <c r="I61" s="121">
        <v>7.5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21</v>
      </c>
      <c r="D62" s="31">
        <v>20</v>
      </c>
      <c r="E62" s="31">
        <v>20</v>
      </c>
      <c r="F62" s="32"/>
      <c r="G62" s="32"/>
      <c r="H62" s="121">
        <v>0.425</v>
      </c>
      <c r="I62" s="121">
        <v>0.45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166</v>
      </c>
      <c r="D63" s="31">
        <v>179</v>
      </c>
      <c r="E63" s="31">
        <v>227</v>
      </c>
      <c r="F63" s="32"/>
      <c r="G63" s="32"/>
      <c r="H63" s="121">
        <v>2.2</v>
      </c>
      <c r="I63" s="121">
        <v>3.27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367</v>
      </c>
      <c r="D64" s="39">
        <v>499</v>
      </c>
      <c r="E64" s="39">
        <v>567</v>
      </c>
      <c r="F64" s="40">
        <f>IF(D64&gt;0,100*E64/D64,0)</f>
        <v>113.62725450901803</v>
      </c>
      <c r="G64" s="41"/>
      <c r="H64" s="122">
        <v>7.625</v>
      </c>
      <c r="I64" s="123">
        <v>11.22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127</v>
      </c>
      <c r="D66" s="39">
        <v>127</v>
      </c>
      <c r="E66" s="39">
        <v>112</v>
      </c>
      <c r="F66" s="40">
        <f>IF(D66&gt;0,100*E66/D66,0)</f>
        <v>88.18897637795276</v>
      </c>
      <c r="G66" s="41"/>
      <c r="H66" s="122">
        <v>2.35</v>
      </c>
      <c r="I66" s="123">
        <v>1.997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259</v>
      </c>
      <c r="D68" s="31">
        <v>300</v>
      </c>
      <c r="E68" s="31">
        <v>300</v>
      </c>
      <c r="F68" s="32"/>
      <c r="G68" s="32"/>
      <c r="H68" s="121">
        <v>4.2</v>
      </c>
      <c r="I68" s="121">
        <v>5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259</v>
      </c>
      <c r="D70" s="39">
        <v>300</v>
      </c>
      <c r="E70" s="39">
        <v>300</v>
      </c>
      <c r="F70" s="40">
        <f>IF(D70&gt;0,100*E70/D70,0)</f>
        <v>100</v>
      </c>
      <c r="G70" s="41"/>
      <c r="H70" s="122">
        <v>4.2</v>
      </c>
      <c r="I70" s="123">
        <v>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15</v>
      </c>
      <c r="D72" s="31">
        <v>285</v>
      </c>
      <c r="E72" s="31">
        <v>305</v>
      </c>
      <c r="F72" s="32"/>
      <c r="G72" s="32"/>
      <c r="H72" s="121">
        <v>0.115</v>
      </c>
      <c r="I72" s="121">
        <v>3.055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15</v>
      </c>
      <c r="D73" s="31">
        <v>8</v>
      </c>
      <c r="E73" s="31">
        <v>65</v>
      </c>
      <c r="F73" s="32"/>
      <c r="G73" s="32"/>
      <c r="H73" s="121">
        <v>0.4</v>
      </c>
      <c r="I73" s="121">
        <v>0.15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89</v>
      </c>
      <c r="D74" s="31">
        <v>90</v>
      </c>
      <c r="E74" s="31">
        <v>85</v>
      </c>
      <c r="F74" s="32"/>
      <c r="G74" s="32"/>
      <c r="H74" s="121">
        <v>2</v>
      </c>
      <c r="I74" s="121">
        <v>1.8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113</v>
      </c>
      <c r="D75" s="31">
        <v>18</v>
      </c>
      <c r="E75" s="31">
        <v>68</v>
      </c>
      <c r="F75" s="32"/>
      <c r="G75" s="32"/>
      <c r="H75" s="121">
        <v>1.386</v>
      </c>
      <c r="I75" s="121">
        <v>0.234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/>
      <c r="E76" s="31"/>
      <c r="F76" s="32"/>
      <c r="G76" s="32"/>
      <c r="H76" s="121">
        <v>0.07</v>
      </c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22</v>
      </c>
      <c r="D77" s="31">
        <v>22</v>
      </c>
      <c r="E77" s="31">
        <v>19</v>
      </c>
      <c r="F77" s="32"/>
      <c r="G77" s="32"/>
      <c r="H77" s="121">
        <v>0.551</v>
      </c>
      <c r="I77" s="121">
        <v>0.345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18</v>
      </c>
      <c r="D78" s="31">
        <v>20</v>
      </c>
      <c r="E78" s="31">
        <v>20</v>
      </c>
      <c r="F78" s="32"/>
      <c r="G78" s="32"/>
      <c r="H78" s="121">
        <v>0.41</v>
      </c>
      <c r="I78" s="121">
        <v>0.4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33</v>
      </c>
      <c r="D79" s="31">
        <v>26</v>
      </c>
      <c r="E79" s="31">
        <v>25</v>
      </c>
      <c r="F79" s="32"/>
      <c r="G79" s="32"/>
      <c r="H79" s="121">
        <v>0.417</v>
      </c>
      <c r="I79" s="121">
        <v>0.455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310</v>
      </c>
      <c r="D80" s="39">
        <v>469</v>
      </c>
      <c r="E80" s="39">
        <v>587</v>
      </c>
      <c r="F80" s="40">
        <f>IF(D80&gt;0,100*E80/D80,0)</f>
        <v>125.15991471215352</v>
      </c>
      <c r="G80" s="41"/>
      <c r="H80" s="122">
        <v>5.348999999999999</v>
      </c>
      <c r="I80" s="123">
        <v>6.439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19</v>
      </c>
      <c r="D82" s="31">
        <v>19</v>
      </c>
      <c r="E82" s="31">
        <v>25</v>
      </c>
      <c r="F82" s="32"/>
      <c r="G82" s="32"/>
      <c r="H82" s="121">
        <v>0.382</v>
      </c>
      <c r="I82" s="121">
        <v>0.344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29</v>
      </c>
      <c r="D83" s="31">
        <v>29</v>
      </c>
      <c r="E83" s="31">
        <v>34</v>
      </c>
      <c r="F83" s="32"/>
      <c r="G83" s="32"/>
      <c r="H83" s="121">
        <v>0.59</v>
      </c>
      <c r="I83" s="121">
        <v>0.656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48</v>
      </c>
      <c r="D84" s="39">
        <v>48</v>
      </c>
      <c r="E84" s="39">
        <v>59</v>
      </c>
      <c r="F84" s="40">
        <f>IF(D84&gt;0,100*E84/D84,0)</f>
        <v>122.91666666666667</v>
      </c>
      <c r="G84" s="41"/>
      <c r="H84" s="122">
        <v>0.972</v>
      </c>
      <c r="I84" s="123">
        <v>1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3002</v>
      </c>
      <c r="D87" s="54">
        <v>3237</v>
      </c>
      <c r="E87" s="54">
        <v>3361</v>
      </c>
      <c r="F87" s="55">
        <f>IF(D87&gt;0,100*E87/D87,0)</f>
        <v>103.83070744516527</v>
      </c>
      <c r="G87" s="41"/>
      <c r="H87" s="126">
        <v>55.93790916666667</v>
      </c>
      <c r="I87" s="127">
        <v>60.80846666666667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tabSelected="1" view="pageLayout" zoomScaleNormal="86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</v>
      </c>
      <c r="D24" s="39">
        <v>9</v>
      </c>
      <c r="E24" s="39">
        <v>9</v>
      </c>
      <c r="F24" s="40">
        <f>IF(D24&gt;0,100*E24/D24,0)</f>
        <v>100</v>
      </c>
      <c r="G24" s="41"/>
      <c r="H24" s="122">
        <v>3.12</v>
      </c>
      <c r="I24" s="123">
        <v>2.745</v>
      </c>
      <c r="J24" s="123">
        <v>3.15</v>
      </c>
      <c r="K24" s="42">
        <f>IF(I24&gt;0,100*J24/I24,0)</f>
        <v>114.75409836065573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215</v>
      </c>
      <c r="D26" s="39">
        <v>215</v>
      </c>
      <c r="E26" s="39">
        <v>215</v>
      </c>
      <c r="F26" s="40">
        <f>IF(D26&gt;0,100*E26/D26,0)</f>
        <v>100</v>
      </c>
      <c r="G26" s="41"/>
      <c r="H26" s="122">
        <v>60</v>
      </c>
      <c r="I26" s="123">
        <v>65</v>
      </c>
      <c r="J26" s="123">
        <v>67</v>
      </c>
      <c r="K26" s="42">
        <f>IF(I26&gt;0,100*J26/I26,0)</f>
        <v>103.07692307692308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12</v>
      </c>
      <c r="D39" s="39">
        <v>11.91</v>
      </c>
      <c r="E39" s="39">
        <v>10</v>
      </c>
      <c r="F39" s="40">
        <f>IF(D39&gt;0,100*E39/D39,0)</f>
        <v>83.9630562552477</v>
      </c>
      <c r="G39" s="41"/>
      <c r="H39" s="122">
        <v>1.753</v>
      </c>
      <c r="I39" s="123">
        <v>1.845</v>
      </c>
      <c r="J39" s="123">
        <v>1.59</v>
      </c>
      <c r="K39" s="42">
        <f>IF(I39&gt;0,100*J39/I39,0)</f>
        <v>86.1788617886179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64</v>
      </c>
      <c r="D54" s="31">
        <v>65</v>
      </c>
      <c r="E54" s="31">
        <v>65</v>
      </c>
      <c r="F54" s="32"/>
      <c r="G54" s="32"/>
      <c r="H54" s="121">
        <v>19.2</v>
      </c>
      <c r="I54" s="121">
        <v>19.5</v>
      </c>
      <c r="J54" s="121">
        <v>18.85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>
        <v>151</v>
      </c>
      <c r="D56" s="31">
        <v>147</v>
      </c>
      <c r="E56" s="31">
        <v>120</v>
      </c>
      <c r="F56" s="32"/>
      <c r="G56" s="32"/>
      <c r="H56" s="121">
        <v>37.8</v>
      </c>
      <c r="I56" s="121">
        <v>32</v>
      </c>
      <c r="J56" s="121">
        <v>38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>
        <v>215</v>
      </c>
      <c r="D59" s="39">
        <v>212</v>
      </c>
      <c r="E59" s="39">
        <v>185</v>
      </c>
      <c r="F59" s="40">
        <f>IF(D59&gt;0,100*E59/D59,0)</f>
        <v>87.26415094339623</v>
      </c>
      <c r="G59" s="41"/>
      <c r="H59" s="122">
        <v>57</v>
      </c>
      <c r="I59" s="123">
        <v>51.5</v>
      </c>
      <c r="J59" s="123">
        <v>56.85</v>
      </c>
      <c r="K59" s="42">
        <f>IF(I59&gt;0,100*J59/I59,0)</f>
        <v>110.3883495145631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3</v>
      </c>
      <c r="D63" s="31">
        <v>3</v>
      </c>
      <c r="E63" s="31">
        <v>3</v>
      </c>
      <c r="F63" s="32"/>
      <c r="G63" s="32"/>
      <c r="H63" s="121">
        <v>0.225</v>
      </c>
      <c r="I63" s="121">
        <v>0.225</v>
      </c>
      <c r="J63" s="121">
        <v>0.225</v>
      </c>
      <c r="K63" s="33"/>
    </row>
    <row r="64" spans="1:11" s="43" customFormat="1" ht="11.25" customHeight="1">
      <c r="A64" s="37" t="s">
        <v>51</v>
      </c>
      <c r="B64" s="38"/>
      <c r="C64" s="39">
        <v>3</v>
      </c>
      <c r="D64" s="39">
        <v>3</v>
      </c>
      <c r="E64" s="39">
        <v>3</v>
      </c>
      <c r="F64" s="40">
        <f>IF(D64&gt;0,100*E64/D64,0)</f>
        <v>100</v>
      </c>
      <c r="G64" s="41"/>
      <c r="H64" s="122">
        <v>0.225</v>
      </c>
      <c r="I64" s="123">
        <v>0.225</v>
      </c>
      <c r="J64" s="123">
        <v>0.225</v>
      </c>
      <c r="K64" s="42">
        <f>IF(I64&gt;0,100*J64/I64,0)</f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2</v>
      </c>
      <c r="D75" s="31">
        <v>2</v>
      </c>
      <c r="E75" s="31">
        <v>2</v>
      </c>
      <c r="F75" s="32"/>
      <c r="G75" s="32"/>
      <c r="H75" s="121">
        <v>0.5</v>
      </c>
      <c r="I75" s="121">
        <v>0.5</v>
      </c>
      <c r="J75" s="121">
        <v>0.5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/>
      <c r="I79" s="121"/>
      <c r="J79" s="121"/>
      <c r="K79" s="33"/>
    </row>
    <row r="80" spans="1:11" s="43" customFormat="1" ht="11.25" customHeight="1">
      <c r="A80" s="44" t="s">
        <v>64</v>
      </c>
      <c r="B80" s="38"/>
      <c r="C80" s="39">
        <v>2</v>
      </c>
      <c r="D80" s="39">
        <v>2</v>
      </c>
      <c r="E80" s="39">
        <v>2</v>
      </c>
      <c r="F80" s="40">
        <f>IF(D80&gt;0,100*E80/D80,0)</f>
        <v>100</v>
      </c>
      <c r="G80" s="41"/>
      <c r="H80" s="122">
        <v>0.5</v>
      </c>
      <c r="I80" s="123">
        <v>0.5</v>
      </c>
      <c r="J80" s="123">
        <v>0.5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456</v>
      </c>
      <c r="D87" s="54">
        <v>452.90999999999997</v>
      </c>
      <c r="E87" s="54">
        <v>424</v>
      </c>
      <c r="F87" s="55">
        <f>IF(D87&gt;0,100*E87/D87,0)</f>
        <v>93.6168333664525</v>
      </c>
      <c r="G87" s="41"/>
      <c r="H87" s="126">
        <v>122.59799999999998</v>
      </c>
      <c r="I87" s="127">
        <v>121.815</v>
      </c>
      <c r="J87" s="127">
        <v>129.315</v>
      </c>
      <c r="K87" s="55">
        <f>IF(I87&gt;0,100*J87/I87,0)</f>
        <v>106.156877231868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tabSelected="1" view="pageLayout" zoomScaleNormal="86" workbookViewId="0" topLeftCell="A4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1</v>
      </c>
      <c r="E24" s="39">
        <v>1</v>
      </c>
      <c r="F24" s="40">
        <f>IF(D24&gt;0,100*E24/D24,0)</f>
        <v>100</v>
      </c>
      <c r="G24" s="41"/>
      <c r="H24" s="122">
        <v>0.35</v>
      </c>
      <c r="I24" s="123">
        <v>0.315</v>
      </c>
      <c r="J24" s="123">
        <v>0.36</v>
      </c>
      <c r="K24" s="42">
        <f>IF(I24&gt;0,100*J24/I24,0)</f>
        <v>114.28571428571429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47</v>
      </c>
      <c r="D26" s="39">
        <v>47</v>
      </c>
      <c r="E26" s="39">
        <v>47</v>
      </c>
      <c r="F26" s="40">
        <f>IF(D26&gt;0,100*E26/D26,0)</f>
        <v>100</v>
      </c>
      <c r="G26" s="41"/>
      <c r="H26" s="122">
        <v>5.3</v>
      </c>
      <c r="I26" s="123">
        <v>5.3</v>
      </c>
      <c r="J26" s="123">
        <v>5.2</v>
      </c>
      <c r="K26" s="42">
        <f>IF(I26&gt;0,100*J26/I26,0)</f>
        <v>98.11320754716982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123">
        <v>0.30872</v>
      </c>
      <c r="D39" s="130">
        <v>0.5</v>
      </c>
      <c r="E39" s="130">
        <v>0.5</v>
      </c>
      <c r="F39" s="40">
        <f>IF(D39&gt;0,100*E39/D39,0)</f>
        <v>100</v>
      </c>
      <c r="G39" s="41"/>
      <c r="H39" s="122">
        <v>0.046</v>
      </c>
      <c r="I39" s="123">
        <v>0.075</v>
      </c>
      <c r="J39" s="123">
        <v>0.05</v>
      </c>
      <c r="K39" s="42">
        <f>IF(I39&gt;0,100*J39/I39,0)</f>
        <v>66.66666666666667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12</v>
      </c>
      <c r="E54" s="31">
        <v>12</v>
      </c>
      <c r="F54" s="32"/>
      <c r="G54" s="32"/>
      <c r="H54" s="121">
        <v>3</v>
      </c>
      <c r="I54" s="121">
        <v>3</v>
      </c>
      <c r="J54" s="121">
        <v>3.12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>
        <v>21.5</v>
      </c>
      <c r="D56" s="31">
        <v>20</v>
      </c>
      <c r="E56" s="31">
        <v>20</v>
      </c>
      <c r="F56" s="32"/>
      <c r="G56" s="32"/>
      <c r="H56" s="121">
        <v>6.3</v>
      </c>
      <c r="I56" s="121">
        <v>6.2</v>
      </c>
      <c r="J56" s="121">
        <v>6.2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>
        <v>33.5</v>
      </c>
      <c r="D59" s="39">
        <v>32</v>
      </c>
      <c r="E59" s="39">
        <v>32</v>
      </c>
      <c r="F59" s="40">
        <f>IF(D59&gt;0,100*E59/D59,0)</f>
        <v>100</v>
      </c>
      <c r="G59" s="41"/>
      <c r="H59" s="122">
        <v>9.3</v>
      </c>
      <c r="I59" s="123">
        <v>9.2</v>
      </c>
      <c r="J59" s="123">
        <v>9.32</v>
      </c>
      <c r="K59" s="42">
        <f>IF(I59&gt;0,100*J59/I59,0)</f>
        <v>101.30434782608697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1</v>
      </c>
      <c r="E72" s="31">
        <v>1</v>
      </c>
      <c r="F72" s="32"/>
      <c r="G72" s="32"/>
      <c r="H72" s="121">
        <v>0.11</v>
      </c>
      <c r="I72" s="121">
        <v>0.11</v>
      </c>
      <c r="J72" s="121">
        <v>0.11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2</v>
      </c>
      <c r="D75" s="31">
        <v>15</v>
      </c>
      <c r="E75" s="31">
        <v>15</v>
      </c>
      <c r="F75" s="32"/>
      <c r="G75" s="32"/>
      <c r="H75" s="121">
        <v>0.086</v>
      </c>
      <c r="I75" s="121">
        <v>0.63</v>
      </c>
      <c r="J75" s="121">
        <v>0.63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/>
      <c r="I79" s="121"/>
      <c r="J79" s="121"/>
      <c r="K79" s="33"/>
    </row>
    <row r="80" spans="1:11" s="43" customFormat="1" ht="11.25" customHeight="1">
      <c r="A80" s="44" t="s">
        <v>64</v>
      </c>
      <c r="B80" s="38"/>
      <c r="C80" s="39">
        <v>3</v>
      </c>
      <c r="D80" s="39">
        <v>16</v>
      </c>
      <c r="E80" s="39">
        <v>16</v>
      </c>
      <c r="F80" s="40">
        <f>IF(D80&gt;0,100*E80/D80,0)</f>
        <v>100</v>
      </c>
      <c r="G80" s="41"/>
      <c r="H80" s="122">
        <v>0.196</v>
      </c>
      <c r="I80" s="123">
        <v>0.74</v>
      </c>
      <c r="J80" s="123">
        <v>0.74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84.80872</v>
      </c>
      <c r="D87" s="54">
        <v>96.5</v>
      </c>
      <c r="E87" s="54">
        <v>96.5</v>
      </c>
      <c r="F87" s="55">
        <f>IF(D87&gt;0,100*E87/D87,0)</f>
        <v>100</v>
      </c>
      <c r="G87" s="41"/>
      <c r="H87" s="126">
        <v>15.192</v>
      </c>
      <c r="I87" s="127">
        <v>15.63</v>
      </c>
      <c r="J87" s="127">
        <v>15.67</v>
      </c>
      <c r="K87" s="55">
        <f>IF(I87&gt;0,100*J87/I87,0)</f>
        <v>100.25591810620601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0.03</v>
      </c>
      <c r="I15" s="123">
        <v>0.015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/>
      <c r="E17" s="39"/>
      <c r="F17" s="40"/>
      <c r="G17" s="41"/>
      <c r="H17" s="122">
        <v>0.012</v>
      </c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>
        <v>63</v>
      </c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>
        <v>63</v>
      </c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4451</v>
      </c>
      <c r="D24" s="39">
        <v>5077</v>
      </c>
      <c r="E24" s="39">
        <v>4917</v>
      </c>
      <c r="F24" s="40">
        <f>IF(D24&gt;0,100*E24/D24,0)</f>
        <v>96.84853259799094</v>
      </c>
      <c r="G24" s="41"/>
      <c r="H24" s="122">
        <v>53.591</v>
      </c>
      <c r="I24" s="123">
        <v>63.48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200</v>
      </c>
      <c r="E26" s="39">
        <v>200</v>
      </c>
      <c r="F26" s="40">
        <f>IF(D26&gt;0,100*E26/D26,0)</f>
        <v>100</v>
      </c>
      <c r="G26" s="41"/>
      <c r="H26" s="122">
        <v>2.5</v>
      </c>
      <c r="I26" s="123">
        <v>2.5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100</v>
      </c>
      <c r="D30" s="31">
        <v>470</v>
      </c>
      <c r="E30" s="31">
        <v>363</v>
      </c>
      <c r="F30" s="32"/>
      <c r="G30" s="32"/>
      <c r="H30" s="121">
        <v>1.5</v>
      </c>
      <c r="I30" s="121">
        <v>11.75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100</v>
      </c>
      <c r="D31" s="39">
        <v>470</v>
      </c>
      <c r="E31" s="39">
        <v>363</v>
      </c>
      <c r="F31" s="40">
        <f>IF(D31&gt;0,100*E31/D31,0)</f>
        <v>77.23404255319149</v>
      </c>
      <c r="G31" s="41"/>
      <c r="H31" s="122">
        <v>1.5</v>
      </c>
      <c r="I31" s="123">
        <v>11.75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70</v>
      </c>
      <c r="D33" s="31">
        <v>50</v>
      </c>
      <c r="E33" s="31">
        <v>50</v>
      </c>
      <c r="F33" s="32"/>
      <c r="G33" s="32"/>
      <c r="H33" s="121">
        <v>1.381</v>
      </c>
      <c r="I33" s="121">
        <v>1.05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9</v>
      </c>
      <c r="E34" s="31">
        <v>9</v>
      </c>
      <c r="F34" s="32"/>
      <c r="G34" s="32"/>
      <c r="H34" s="121">
        <v>0.201</v>
      </c>
      <c r="I34" s="121">
        <v>0.203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6</v>
      </c>
      <c r="D35" s="31">
        <v>6</v>
      </c>
      <c r="E35" s="31">
        <v>6</v>
      </c>
      <c r="F35" s="32"/>
      <c r="G35" s="32"/>
      <c r="H35" s="121">
        <v>0.14</v>
      </c>
      <c r="I35" s="121">
        <v>0.14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29</v>
      </c>
      <c r="D36" s="31">
        <v>29</v>
      </c>
      <c r="E36" s="31">
        <v>29</v>
      </c>
      <c r="F36" s="32"/>
      <c r="G36" s="32"/>
      <c r="H36" s="121">
        <v>0.608</v>
      </c>
      <c r="I36" s="121">
        <v>0.58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114</v>
      </c>
      <c r="D37" s="39">
        <v>94</v>
      </c>
      <c r="E37" s="39">
        <v>94</v>
      </c>
      <c r="F37" s="40">
        <f>IF(D37&gt;0,100*E37/D37,0)</f>
        <v>100</v>
      </c>
      <c r="G37" s="41"/>
      <c r="H37" s="122">
        <v>2.33</v>
      </c>
      <c r="I37" s="123">
        <v>1.9730000000000003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46</v>
      </c>
      <c r="D39" s="39">
        <v>60</v>
      </c>
      <c r="E39" s="39">
        <v>60</v>
      </c>
      <c r="F39" s="40">
        <f>IF(D39&gt;0,100*E39/D39,0)</f>
        <v>100</v>
      </c>
      <c r="G39" s="41"/>
      <c r="H39" s="122">
        <v>0.775</v>
      </c>
      <c r="I39" s="123">
        <v>0.8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121">
        <v>0.15</v>
      </c>
      <c r="I42" s="121">
        <v>0.15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30</v>
      </c>
      <c r="D43" s="31">
        <v>30</v>
      </c>
      <c r="E43" s="31">
        <v>32</v>
      </c>
      <c r="F43" s="32"/>
      <c r="G43" s="32"/>
      <c r="H43" s="121">
        <v>0.45</v>
      </c>
      <c r="I43" s="121">
        <v>0.45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20</v>
      </c>
      <c r="D46" s="31">
        <v>20</v>
      </c>
      <c r="E46" s="31">
        <v>20</v>
      </c>
      <c r="F46" s="32"/>
      <c r="G46" s="32"/>
      <c r="H46" s="121">
        <v>0.4</v>
      </c>
      <c r="I46" s="121">
        <v>0.36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3</v>
      </c>
      <c r="D47" s="31">
        <v>4</v>
      </c>
      <c r="E47" s="31">
        <v>19</v>
      </c>
      <c r="F47" s="32"/>
      <c r="G47" s="32"/>
      <c r="H47" s="121">
        <v>0.048</v>
      </c>
      <c r="I47" s="121">
        <v>0.04</v>
      </c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>
        <v>1</v>
      </c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63</v>
      </c>
      <c r="D50" s="39">
        <v>64</v>
      </c>
      <c r="E50" s="39">
        <v>82</v>
      </c>
      <c r="F50" s="40">
        <f>IF(D50&gt;0,100*E50/D50,0)</f>
        <v>128.125</v>
      </c>
      <c r="G50" s="41"/>
      <c r="H50" s="122">
        <v>1.048</v>
      </c>
      <c r="I50" s="123">
        <v>1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/>
      <c r="E52" s="39"/>
      <c r="F52" s="40"/>
      <c r="G52" s="41"/>
      <c r="H52" s="122">
        <v>0.01</v>
      </c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2200</v>
      </c>
      <c r="D54" s="31">
        <v>2150</v>
      </c>
      <c r="E54" s="31">
        <v>1900</v>
      </c>
      <c r="F54" s="32"/>
      <c r="G54" s="32"/>
      <c r="H54" s="121">
        <v>30.45</v>
      </c>
      <c r="I54" s="121">
        <v>30.745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3</v>
      </c>
      <c r="D55" s="31">
        <v>26</v>
      </c>
      <c r="E55" s="31">
        <v>57</v>
      </c>
      <c r="F55" s="32"/>
      <c r="G55" s="32"/>
      <c r="H55" s="121">
        <v>0.032</v>
      </c>
      <c r="I55" s="121">
        <v>0.276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10</v>
      </c>
      <c r="D58" s="31">
        <v>11</v>
      </c>
      <c r="E58" s="31">
        <v>8</v>
      </c>
      <c r="F58" s="32"/>
      <c r="G58" s="32"/>
      <c r="H58" s="121">
        <v>0.14</v>
      </c>
      <c r="I58" s="121">
        <v>0.132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2213</v>
      </c>
      <c r="D59" s="39">
        <v>2187</v>
      </c>
      <c r="E59" s="39">
        <v>1965</v>
      </c>
      <c r="F59" s="40">
        <f>IF(D59&gt;0,100*E59/D59,0)</f>
        <v>89.84910836762688</v>
      </c>
      <c r="G59" s="41"/>
      <c r="H59" s="122">
        <v>30.622</v>
      </c>
      <c r="I59" s="123">
        <v>31.153000000000002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1900</v>
      </c>
      <c r="D61" s="31">
        <v>2095</v>
      </c>
      <c r="E61" s="31">
        <v>1850</v>
      </c>
      <c r="F61" s="32"/>
      <c r="G61" s="32"/>
      <c r="H61" s="121">
        <v>36</v>
      </c>
      <c r="I61" s="121">
        <v>42.948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51</v>
      </c>
      <c r="E62" s="31">
        <v>75</v>
      </c>
      <c r="F62" s="32"/>
      <c r="G62" s="32"/>
      <c r="H62" s="121">
        <v>1.41</v>
      </c>
      <c r="I62" s="121">
        <v>1.097</v>
      </c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1955</v>
      </c>
      <c r="D64" s="39">
        <v>2146</v>
      </c>
      <c r="E64" s="39">
        <v>1925</v>
      </c>
      <c r="F64" s="40">
        <f>IF(D64&gt;0,100*E64/D64,0)</f>
        <v>89.7017707362535</v>
      </c>
      <c r="G64" s="41"/>
      <c r="H64" s="122">
        <v>37.41</v>
      </c>
      <c r="I64" s="123">
        <v>44.045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11499</v>
      </c>
      <c r="D66" s="39">
        <v>12001</v>
      </c>
      <c r="E66" s="39">
        <v>11900</v>
      </c>
      <c r="F66" s="40">
        <f>IF(D66&gt;0,100*E66/D66,0)</f>
        <v>99.1584034663778</v>
      </c>
      <c r="G66" s="41"/>
      <c r="H66" s="122">
        <v>206.982</v>
      </c>
      <c r="I66" s="123">
        <v>206.207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1747</v>
      </c>
      <c r="D68" s="31">
        <v>2586</v>
      </c>
      <c r="E68" s="31">
        <v>2300</v>
      </c>
      <c r="F68" s="32"/>
      <c r="G68" s="32"/>
      <c r="H68" s="121">
        <v>21.6</v>
      </c>
      <c r="I68" s="121">
        <v>29.95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1747</v>
      </c>
      <c r="D70" s="39">
        <v>2586</v>
      </c>
      <c r="E70" s="39">
        <v>2300</v>
      </c>
      <c r="F70" s="40">
        <f>IF(D70&gt;0,100*E70/D70,0)</f>
        <v>88.94044856921887</v>
      </c>
      <c r="G70" s="41"/>
      <c r="H70" s="122">
        <v>21.6</v>
      </c>
      <c r="I70" s="123">
        <v>29.95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383</v>
      </c>
      <c r="D72" s="31">
        <v>410</v>
      </c>
      <c r="E72" s="31">
        <v>410</v>
      </c>
      <c r="F72" s="32"/>
      <c r="G72" s="32"/>
      <c r="H72" s="121">
        <v>9.781</v>
      </c>
      <c r="I72" s="121">
        <v>10.39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700</v>
      </c>
      <c r="D73" s="31">
        <v>480</v>
      </c>
      <c r="E73" s="31">
        <v>390</v>
      </c>
      <c r="F73" s="32"/>
      <c r="G73" s="32"/>
      <c r="H73" s="121">
        <v>24.05</v>
      </c>
      <c r="I73" s="121">
        <v>8.85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557</v>
      </c>
      <c r="D75" s="31">
        <v>914</v>
      </c>
      <c r="E75" s="31">
        <v>914</v>
      </c>
      <c r="F75" s="32"/>
      <c r="G75" s="32"/>
      <c r="H75" s="121">
        <v>8.355</v>
      </c>
      <c r="I75" s="121">
        <v>15.9493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3</v>
      </c>
      <c r="E76" s="31">
        <v>5</v>
      </c>
      <c r="F76" s="32"/>
      <c r="G76" s="32"/>
      <c r="H76" s="121">
        <v>0.082</v>
      </c>
      <c r="I76" s="121">
        <v>0.039</v>
      </c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30</v>
      </c>
      <c r="D79" s="31">
        <v>50</v>
      </c>
      <c r="E79" s="31">
        <v>50</v>
      </c>
      <c r="F79" s="32"/>
      <c r="G79" s="32"/>
      <c r="H79" s="121">
        <v>0.27</v>
      </c>
      <c r="I79" s="121">
        <v>0.575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1675</v>
      </c>
      <c r="D80" s="39">
        <v>1857</v>
      </c>
      <c r="E80" s="39">
        <v>1769</v>
      </c>
      <c r="F80" s="40">
        <f>IF(D80&gt;0,100*E80/D80,0)</f>
        <v>95.26117393645666</v>
      </c>
      <c r="G80" s="41"/>
      <c r="H80" s="122">
        <v>42.53800000000001</v>
      </c>
      <c r="I80" s="123">
        <v>35.80330000000001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24057</v>
      </c>
      <c r="D87" s="54">
        <v>26743</v>
      </c>
      <c r="E87" s="54">
        <v>25639</v>
      </c>
      <c r="F87" s="55">
        <f>IF(D87&gt;0,100*E87/D87,0)</f>
        <v>95.8718169240549</v>
      </c>
      <c r="G87" s="41"/>
      <c r="H87" s="126">
        <v>400.94800000000004</v>
      </c>
      <c r="I87" s="127">
        <v>428.67629999999997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tabSelected="1" view="pageLayout" zoomScaleNormal="86" workbookViewId="0" topLeftCell="A4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297</v>
      </c>
      <c r="D7" s="22" t="s">
        <v>7</v>
      </c>
      <c r="E7" s="22">
        <v>5</v>
      </c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21</v>
      </c>
      <c r="D9" s="31">
        <v>22</v>
      </c>
      <c r="E9" s="31">
        <v>22</v>
      </c>
      <c r="F9" s="32"/>
      <c r="G9" s="32"/>
      <c r="H9" s="121">
        <v>1.632</v>
      </c>
      <c r="I9" s="121">
        <v>1.678</v>
      </c>
      <c r="J9" s="121">
        <v>1.678</v>
      </c>
      <c r="K9" s="33"/>
    </row>
    <row r="10" spans="1:11" s="34" customFormat="1" ht="11.25" customHeight="1">
      <c r="A10" s="36" t="s">
        <v>9</v>
      </c>
      <c r="B10" s="30"/>
      <c r="C10" s="31">
        <v>19</v>
      </c>
      <c r="D10" s="31">
        <v>20</v>
      </c>
      <c r="E10" s="31">
        <v>20</v>
      </c>
      <c r="F10" s="32"/>
      <c r="G10" s="32"/>
      <c r="H10" s="121">
        <v>0.95</v>
      </c>
      <c r="I10" s="121">
        <v>1.5</v>
      </c>
      <c r="J10" s="121">
        <v>1.62</v>
      </c>
      <c r="K10" s="33"/>
    </row>
    <row r="11" spans="1:11" s="34" customFormat="1" ht="11.25" customHeight="1">
      <c r="A11" s="29" t="s">
        <v>10</v>
      </c>
      <c r="B11" s="30"/>
      <c r="C11" s="31">
        <v>23</v>
      </c>
      <c r="D11" s="31">
        <v>22</v>
      </c>
      <c r="E11" s="31">
        <v>22</v>
      </c>
      <c r="F11" s="32"/>
      <c r="G11" s="32"/>
      <c r="H11" s="121">
        <v>1.15</v>
      </c>
      <c r="I11" s="121">
        <v>1.1</v>
      </c>
      <c r="J11" s="121">
        <v>1.1</v>
      </c>
      <c r="K11" s="33"/>
    </row>
    <row r="12" spans="1:11" s="34" customFormat="1" ht="11.25" customHeight="1">
      <c r="A12" s="36" t="s">
        <v>11</v>
      </c>
      <c r="B12" s="30"/>
      <c r="C12" s="31">
        <v>33</v>
      </c>
      <c r="D12" s="31">
        <v>22</v>
      </c>
      <c r="E12" s="31">
        <v>22</v>
      </c>
      <c r="F12" s="32"/>
      <c r="G12" s="32"/>
      <c r="H12" s="121">
        <v>1.485</v>
      </c>
      <c r="I12" s="121">
        <v>1.298</v>
      </c>
      <c r="J12" s="121">
        <v>1.357</v>
      </c>
      <c r="K12" s="33"/>
    </row>
    <row r="13" spans="1:11" s="43" customFormat="1" ht="11.25" customHeight="1">
      <c r="A13" s="37" t="s">
        <v>12</v>
      </c>
      <c r="B13" s="38"/>
      <c r="C13" s="39">
        <v>96</v>
      </c>
      <c r="D13" s="39">
        <v>86</v>
      </c>
      <c r="E13" s="39">
        <v>86</v>
      </c>
      <c r="F13" s="40">
        <f>IF(D13&gt;0,100*E13/D13,0)</f>
        <v>100</v>
      </c>
      <c r="G13" s="41"/>
      <c r="H13" s="122">
        <v>5.217</v>
      </c>
      <c r="I13" s="123">
        <v>5.5760000000000005</v>
      </c>
      <c r="J13" s="123">
        <v>5.755</v>
      </c>
      <c r="K13" s="42">
        <f>IF(I13&gt;0,100*J13/I13,0)</f>
        <v>103.21018651362984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6</v>
      </c>
      <c r="D15" s="39">
        <v>6</v>
      </c>
      <c r="E15" s="39">
        <v>11</v>
      </c>
      <c r="F15" s="40">
        <f>IF(D15&gt;0,100*E15/D15,0)</f>
        <v>183.33333333333334</v>
      </c>
      <c r="G15" s="41"/>
      <c r="H15" s="122">
        <v>0.12</v>
      </c>
      <c r="I15" s="123">
        <v>0.12</v>
      </c>
      <c r="J15" s="123">
        <v>0.22</v>
      </c>
      <c r="K15" s="42">
        <f>IF(I15&gt;0,100*J15/I15,0)</f>
        <v>183.33333333333334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4</v>
      </c>
      <c r="D17" s="39">
        <v>2</v>
      </c>
      <c r="E17" s="39">
        <v>2</v>
      </c>
      <c r="F17" s="40">
        <f>IF(D17&gt;0,100*E17/D17,0)</f>
        <v>100</v>
      </c>
      <c r="G17" s="41"/>
      <c r="H17" s="122">
        <v>0.043</v>
      </c>
      <c r="I17" s="123">
        <v>0.02</v>
      </c>
      <c r="J17" s="123">
        <v>0.02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>
        <v>3</v>
      </c>
      <c r="F19" s="32"/>
      <c r="G19" s="32"/>
      <c r="H19" s="121">
        <v>0.09</v>
      </c>
      <c r="I19" s="121">
        <v>0.09</v>
      </c>
      <c r="J19" s="121">
        <v>0.095</v>
      </c>
      <c r="K19" s="33"/>
    </row>
    <row r="20" spans="1:11" s="34" customFormat="1" ht="11.25" customHeight="1">
      <c r="A20" s="36" t="s">
        <v>16</v>
      </c>
      <c r="B20" s="30"/>
      <c r="C20" s="31">
        <v>6</v>
      </c>
      <c r="D20" s="31">
        <v>11</v>
      </c>
      <c r="E20" s="31">
        <v>6</v>
      </c>
      <c r="F20" s="32"/>
      <c r="G20" s="32"/>
      <c r="H20" s="121">
        <v>0.094</v>
      </c>
      <c r="I20" s="121">
        <v>0.18</v>
      </c>
      <c r="J20" s="121">
        <v>0.098</v>
      </c>
      <c r="K20" s="33"/>
    </row>
    <row r="21" spans="1:11" s="34" customFormat="1" ht="11.25" customHeight="1">
      <c r="A21" s="36" t="s">
        <v>17</v>
      </c>
      <c r="B21" s="30"/>
      <c r="C21" s="31">
        <v>21</v>
      </c>
      <c r="D21" s="31">
        <v>38</v>
      </c>
      <c r="E21" s="31">
        <v>21</v>
      </c>
      <c r="F21" s="32"/>
      <c r="G21" s="32"/>
      <c r="H21" s="121">
        <v>0.4</v>
      </c>
      <c r="I21" s="121">
        <v>0.735</v>
      </c>
      <c r="J21" s="121">
        <v>0.42</v>
      </c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52</v>
      </c>
      <c r="E22" s="39">
        <v>30</v>
      </c>
      <c r="F22" s="40">
        <f>IF(D22&gt;0,100*E22/D22,0)</f>
        <v>57.69230769230769</v>
      </c>
      <c r="G22" s="41"/>
      <c r="H22" s="122">
        <v>0.5840000000000001</v>
      </c>
      <c r="I22" s="123">
        <v>1.005</v>
      </c>
      <c r="J22" s="123">
        <v>0.613</v>
      </c>
      <c r="K22" s="42">
        <f>IF(I22&gt;0,100*J22/I22,0)</f>
        <v>60.995024875621894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94</v>
      </c>
      <c r="D24" s="39">
        <v>100</v>
      </c>
      <c r="E24" s="39">
        <v>104</v>
      </c>
      <c r="F24" s="40">
        <f>IF(D24&gt;0,100*E24/D24,0)</f>
        <v>104</v>
      </c>
      <c r="G24" s="41"/>
      <c r="H24" s="122">
        <v>5.996</v>
      </c>
      <c r="I24" s="123">
        <v>6.9665</v>
      </c>
      <c r="J24" s="123">
        <v>7.067</v>
      </c>
      <c r="K24" s="42">
        <f>IF(I24&gt;0,100*J24/I24,0)</f>
        <v>101.44261824445562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20</v>
      </c>
      <c r="D26" s="39">
        <v>20</v>
      </c>
      <c r="E26" s="39">
        <v>23</v>
      </c>
      <c r="F26" s="40">
        <f>IF(D26&gt;0,100*E26/D26,0)</f>
        <v>115</v>
      </c>
      <c r="G26" s="41"/>
      <c r="H26" s="122">
        <v>0.91</v>
      </c>
      <c r="I26" s="123">
        <v>0.9</v>
      </c>
      <c r="J26" s="123">
        <v>0.95</v>
      </c>
      <c r="K26" s="42">
        <f>IF(I26&gt;0,100*J26/I26,0)</f>
        <v>105.55555555555556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>
        <v>8</v>
      </c>
      <c r="D29" s="31"/>
      <c r="E29" s="31"/>
      <c r="F29" s="32"/>
      <c r="G29" s="32"/>
      <c r="H29" s="121">
        <v>0.12</v>
      </c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15</v>
      </c>
      <c r="D30" s="31">
        <v>10</v>
      </c>
      <c r="E30" s="31">
        <v>25</v>
      </c>
      <c r="F30" s="32"/>
      <c r="G30" s="32"/>
      <c r="H30" s="121">
        <v>0.675</v>
      </c>
      <c r="I30" s="121">
        <v>0.46</v>
      </c>
      <c r="J30" s="121">
        <v>1.175</v>
      </c>
      <c r="K30" s="33"/>
    </row>
    <row r="31" spans="1:11" s="43" customFormat="1" ht="11.25" customHeight="1">
      <c r="A31" s="44" t="s">
        <v>24</v>
      </c>
      <c r="B31" s="38"/>
      <c r="C31" s="39">
        <v>23</v>
      </c>
      <c r="D31" s="39">
        <v>10</v>
      </c>
      <c r="E31" s="39">
        <v>25</v>
      </c>
      <c r="F31" s="40">
        <f>IF(D31&gt;0,100*E31/D31,0)</f>
        <v>250</v>
      </c>
      <c r="G31" s="41"/>
      <c r="H31" s="122">
        <v>0.795</v>
      </c>
      <c r="I31" s="123">
        <v>0.46</v>
      </c>
      <c r="J31" s="123">
        <v>1.175</v>
      </c>
      <c r="K31" s="42">
        <f>IF(I31&gt;0,100*J31/I31,0)</f>
        <v>255.43478260869563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110</v>
      </c>
      <c r="D33" s="31">
        <v>80</v>
      </c>
      <c r="E33" s="31">
        <v>90</v>
      </c>
      <c r="F33" s="32"/>
      <c r="G33" s="32"/>
      <c r="H33" s="121">
        <v>4.902</v>
      </c>
      <c r="I33" s="121">
        <v>3.564</v>
      </c>
      <c r="J33" s="121">
        <v>4.6</v>
      </c>
      <c r="K33" s="33"/>
    </row>
    <row r="34" spans="1:11" s="34" customFormat="1" ht="11.25" customHeight="1">
      <c r="A34" s="36" t="s">
        <v>26</v>
      </c>
      <c r="B34" s="30"/>
      <c r="C34" s="31">
        <v>52</v>
      </c>
      <c r="D34" s="31">
        <v>52</v>
      </c>
      <c r="E34" s="31">
        <v>37</v>
      </c>
      <c r="F34" s="32"/>
      <c r="G34" s="32"/>
      <c r="H34" s="121">
        <v>1.465</v>
      </c>
      <c r="I34" s="121">
        <v>1.466</v>
      </c>
      <c r="J34" s="121">
        <v>1.026</v>
      </c>
      <c r="K34" s="33"/>
    </row>
    <row r="35" spans="1:11" s="34" customFormat="1" ht="11.25" customHeight="1">
      <c r="A35" s="36" t="s">
        <v>27</v>
      </c>
      <c r="B35" s="30"/>
      <c r="C35" s="31">
        <v>10</v>
      </c>
      <c r="D35" s="31">
        <v>9</v>
      </c>
      <c r="E35" s="31">
        <v>10</v>
      </c>
      <c r="F35" s="32"/>
      <c r="G35" s="32"/>
      <c r="H35" s="121">
        <v>0.269</v>
      </c>
      <c r="I35" s="121">
        <v>0.25</v>
      </c>
      <c r="J35" s="121">
        <v>0.27</v>
      </c>
      <c r="K35" s="33"/>
    </row>
    <row r="36" spans="1:11" s="34" customFormat="1" ht="11.25" customHeight="1">
      <c r="A36" s="36" t="s">
        <v>28</v>
      </c>
      <c r="B36" s="30"/>
      <c r="C36" s="31">
        <v>197</v>
      </c>
      <c r="D36" s="31">
        <v>197</v>
      </c>
      <c r="E36" s="31">
        <v>180</v>
      </c>
      <c r="F36" s="32"/>
      <c r="G36" s="32"/>
      <c r="H36" s="121">
        <v>5.957</v>
      </c>
      <c r="I36" s="121">
        <v>5.957</v>
      </c>
      <c r="J36" s="121">
        <v>5.434</v>
      </c>
      <c r="K36" s="33"/>
    </row>
    <row r="37" spans="1:11" s="43" customFormat="1" ht="11.25" customHeight="1">
      <c r="A37" s="37" t="s">
        <v>29</v>
      </c>
      <c r="B37" s="38"/>
      <c r="C37" s="39">
        <v>369</v>
      </c>
      <c r="D37" s="39">
        <v>338</v>
      </c>
      <c r="E37" s="39">
        <v>317</v>
      </c>
      <c r="F37" s="40">
        <f>IF(D37&gt;0,100*E37/D37,0)</f>
        <v>93.78698224852072</v>
      </c>
      <c r="G37" s="41"/>
      <c r="H37" s="122">
        <v>12.593</v>
      </c>
      <c r="I37" s="123">
        <v>11.237</v>
      </c>
      <c r="J37" s="123">
        <v>11.329999999999998</v>
      </c>
      <c r="K37" s="42">
        <f>IF(I37&gt;0,100*J37/I37,0)</f>
        <v>100.8276230310581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145</v>
      </c>
      <c r="D39" s="39">
        <v>57</v>
      </c>
      <c r="E39" s="39">
        <v>55</v>
      </c>
      <c r="F39" s="40">
        <f>IF(D39&gt;0,100*E39/D39,0)</f>
        <v>96.49122807017544</v>
      </c>
      <c r="G39" s="41"/>
      <c r="H39" s="122">
        <v>2.511</v>
      </c>
      <c r="I39" s="123">
        <v>2.646</v>
      </c>
      <c r="J39" s="123">
        <v>2.6</v>
      </c>
      <c r="K39" s="42">
        <f>IF(I39&gt;0,100*J39/I39,0)</f>
        <v>98.26152683295541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>
        <v>1</v>
      </c>
      <c r="E41" s="31">
        <v>1</v>
      </c>
      <c r="F41" s="32"/>
      <c r="G41" s="32"/>
      <c r="H41" s="121">
        <v>0.039</v>
      </c>
      <c r="I41" s="121">
        <v>0.019</v>
      </c>
      <c r="J41" s="121">
        <v>0.021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>
        <v>6</v>
      </c>
      <c r="E43" s="31">
        <v>6</v>
      </c>
      <c r="F43" s="32"/>
      <c r="G43" s="32"/>
      <c r="H43" s="121"/>
      <c r="I43" s="121">
        <v>0.15</v>
      </c>
      <c r="J43" s="121">
        <v>0.15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24</v>
      </c>
      <c r="D46" s="31">
        <v>25</v>
      </c>
      <c r="E46" s="31">
        <v>24</v>
      </c>
      <c r="F46" s="32"/>
      <c r="G46" s="32"/>
      <c r="H46" s="121">
        <v>0.6</v>
      </c>
      <c r="I46" s="121">
        <v>0.625</v>
      </c>
      <c r="J46" s="121">
        <v>0.6</v>
      </c>
      <c r="K46" s="33"/>
    </row>
    <row r="47" spans="1:11" s="34" customFormat="1" ht="11.25" customHeight="1">
      <c r="A47" s="36" t="s">
        <v>37</v>
      </c>
      <c r="B47" s="30"/>
      <c r="C47" s="31"/>
      <c r="D47" s="31">
        <v>5</v>
      </c>
      <c r="E47" s="31">
        <v>11</v>
      </c>
      <c r="F47" s="32"/>
      <c r="G47" s="32"/>
      <c r="H47" s="121"/>
      <c r="I47" s="121">
        <v>0.175</v>
      </c>
      <c r="J47" s="121">
        <v>0.495</v>
      </c>
      <c r="K47" s="33"/>
    </row>
    <row r="48" spans="1:11" s="34" customFormat="1" ht="11.25" customHeight="1">
      <c r="A48" s="36" t="s">
        <v>38</v>
      </c>
      <c r="B48" s="30"/>
      <c r="C48" s="31">
        <v>60</v>
      </c>
      <c r="D48" s="31">
        <v>9</v>
      </c>
      <c r="E48" s="31">
        <v>12</v>
      </c>
      <c r="F48" s="32"/>
      <c r="G48" s="32"/>
      <c r="H48" s="121">
        <v>1.38</v>
      </c>
      <c r="I48" s="121">
        <v>0.207</v>
      </c>
      <c r="J48" s="121">
        <v>0.276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86</v>
      </c>
      <c r="D50" s="39">
        <v>46</v>
      </c>
      <c r="E50" s="39">
        <v>54</v>
      </c>
      <c r="F50" s="40">
        <f>IF(D50&gt;0,100*E50/D50,0)</f>
        <v>117.3913043478261</v>
      </c>
      <c r="G50" s="41"/>
      <c r="H50" s="122">
        <v>2.019</v>
      </c>
      <c r="I50" s="123">
        <v>1.1760000000000002</v>
      </c>
      <c r="J50" s="123">
        <v>1.542</v>
      </c>
      <c r="K50" s="42">
        <f>IF(I50&gt;0,100*J50/I50,0)</f>
        <v>131.12244897959184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30</v>
      </c>
      <c r="D52" s="39">
        <v>18</v>
      </c>
      <c r="E52" s="39">
        <v>18</v>
      </c>
      <c r="F52" s="40">
        <f>IF(D52&gt;0,100*E52/D52,0)</f>
        <v>100</v>
      </c>
      <c r="G52" s="41"/>
      <c r="H52" s="122">
        <v>0.9</v>
      </c>
      <c r="I52" s="123">
        <v>0.54</v>
      </c>
      <c r="J52" s="123">
        <v>0.54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>
        <v>28</v>
      </c>
      <c r="D55" s="31">
        <v>38</v>
      </c>
      <c r="E55" s="31">
        <v>40</v>
      </c>
      <c r="F55" s="32"/>
      <c r="G55" s="32"/>
      <c r="H55" s="121">
        <v>0.615</v>
      </c>
      <c r="I55" s="121">
        <v>0.836</v>
      </c>
      <c r="J55" s="121">
        <v>0.975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>
        <v>1</v>
      </c>
      <c r="D57" s="31">
        <v>1</v>
      </c>
      <c r="E57" s="31">
        <v>1</v>
      </c>
      <c r="F57" s="32"/>
      <c r="G57" s="32"/>
      <c r="H57" s="121">
        <v>0.04</v>
      </c>
      <c r="I57" s="121">
        <v>0.04</v>
      </c>
      <c r="J57" s="121">
        <v>0.08</v>
      </c>
      <c r="K57" s="33"/>
    </row>
    <row r="58" spans="1:11" s="34" customFormat="1" ht="11.25" customHeight="1">
      <c r="A58" s="36" t="s">
        <v>46</v>
      </c>
      <c r="B58" s="30"/>
      <c r="C58" s="31">
        <v>150</v>
      </c>
      <c r="D58" s="31">
        <v>55</v>
      </c>
      <c r="E58" s="31">
        <v>45</v>
      </c>
      <c r="F58" s="32"/>
      <c r="G58" s="32"/>
      <c r="H58" s="121">
        <v>4.5</v>
      </c>
      <c r="I58" s="121">
        <v>1.375</v>
      </c>
      <c r="J58" s="121">
        <v>0.744</v>
      </c>
      <c r="K58" s="33"/>
    </row>
    <row r="59" spans="1:11" s="43" customFormat="1" ht="11.25" customHeight="1">
      <c r="A59" s="37" t="s">
        <v>47</v>
      </c>
      <c r="B59" s="38"/>
      <c r="C59" s="39">
        <v>179</v>
      </c>
      <c r="D59" s="39">
        <v>94</v>
      </c>
      <c r="E59" s="39">
        <v>86</v>
      </c>
      <c r="F59" s="40">
        <f>IF(D59&gt;0,100*E59/D59,0)</f>
        <v>91.48936170212765</v>
      </c>
      <c r="G59" s="41"/>
      <c r="H59" s="122">
        <v>5.155</v>
      </c>
      <c r="I59" s="123">
        <v>2.251</v>
      </c>
      <c r="J59" s="123">
        <v>1.799</v>
      </c>
      <c r="K59" s="42">
        <f>IF(I59&gt;0,100*J59/I59,0)</f>
        <v>79.92003553976011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68</v>
      </c>
      <c r="D61" s="31">
        <v>75</v>
      </c>
      <c r="E61" s="31">
        <v>110</v>
      </c>
      <c r="F61" s="32"/>
      <c r="G61" s="32"/>
      <c r="H61" s="121">
        <v>3.46</v>
      </c>
      <c r="I61" s="121">
        <v>2.25</v>
      </c>
      <c r="J61" s="121">
        <v>6</v>
      </c>
      <c r="K61" s="33"/>
    </row>
    <row r="62" spans="1:11" s="34" customFormat="1" ht="11.25" customHeight="1">
      <c r="A62" s="36" t="s">
        <v>49</v>
      </c>
      <c r="B62" s="30"/>
      <c r="C62" s="31">
        <v>85</v>
      </c>
      <c r="D62" s="31">
        <v>85</v>
      </c>
      <c r="E62" s="31">
        <v>75</v>
      </c>
      <c r="F62" s="32"/>
      <c r="G62" s="32"/>
      <c r="H62" s="121">
        <v>1.851</v>
      </c>
      <c r="I62" s="121">
        <v>1.85</v>
      </c>
      <c r="J62" s="121">
        <v>1.7</v>
      </c>
      <c r="K62" s="33"/>
    </row>
    <row r="63" spans="1:11" s="34" customFormat="1" ht="11.25" customHeight="1">
      <c r="A63" s="36" t="s">
        <v>50</v>
      </c>
      <c r="B63" s="30"/>
      <c r="C63" s="31">
        <v>49</v>
      </c>
      <c r="D63" s="31">
        <v>83</v>
      </c>
      <c r="E63" s="31">
        <v>102</v>
      </c>
      <c r="F63" s="32"/>
      <c r="G63" s="32"/>
      <c r="H63" s="121">
        <v>1.045</v>
      </c>
      <c r="I63" s="121">
        <v>3</v>
      </c>
      <c r="J63" s="121">
        <v>6</v>
      </c>
      <c r="K63" s="33"/>
    </row>
    <row r="64" spans="1:11" s="43" customFormat="1" ht="11.25" customHeight="1">
      <c r="A64" s="37" t="s">
        <v>51</v>
      </c>
      <c r="B64" s="38"/>
      <c r="C64" s="39">
        <v>202</v>
      </c>
      <c r="D64" s="39">
        <v>243</v>
      </c>
      <c r="E64" s="39">
        <v>287</v>
      </c>
      <c r="F64" s="40">
        <f>IF(D64&gt;0,100*E64/D64,0)</f>
        <v>118.10699588477367</v>
      </c>
      <c r="G64" s="41"/>
      <c r="H64" s="122">
        <v>6.356</v>
      </c>
      <c r="I64" s="123">
        <v>7.1</v>
      </c>
      <c r="J64" s="123">
        <v>13.7</v>
      </c>
      <c r="K64" s="42">
        <f>IF(I64&gt;0,100*J64/I64,0)</f>
        <v>192.95774647887325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402</v>
      </c>
      <c r="D66" s="39">
        <v>402</v>
      </c>
      <c r="E66" s="39">
        <v>289</v>
      </c>
      <c r="F66" s="40">
        <f>IF(D66&gt;0,100*E66/D66,0)</f>
        <v>71.8905472636816</v>
      </c>
      <c r="G66" s="41"/>
      <c r="H66" s="122">
        <v>10.523</v>
      </c>
      <c r="I66" s="123">
        <v>10.523</v>
      </c>
      <c r="J66" s="123">
        <v>8.45</v>
      </c>
      <c r="K66" s="42">
        <f>IF(I66&gt;0,100*J66/I66,0)</f>
        <v>80.30029459279672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119</v>
      </c>
      <c r="D68" s="31">
        <v>120</v>
      </c>
      <c r="E68" s="31">
        <v>120</v>
      </c>
      <c r="F68" s="32"/>
      <c r="G68" s="32"/>
      <c r="H68" s="121">
        <v>4.95</v>
      </c>
      <c r="I68" s="121">
        <v>5</v>
      </c>
      <c r="J68" s="121">
        <v>4</v>
      </c>
      <c r="K68" s="33"/>
    </row>
    <row r="69" spans="1:11" s="34" customFormat="1" ht="11.25" customHeight="1">
      <c r="A69" s="36" t="s">
        <v>54</v>
      </c>
      <c r="B69" s="30"/>
      <c r="C69" s="31">
        <v>16</v>
      </c>
      <c r="D69" s="31">
        <v>10</v>
      </c>
      <c r="E69" s="31">
        <v>10</v>
      </c>
      <c r="F69" s="32"/>
      <c r="G69" s="32"/>
      <c r="H69" s="121">
        <v>0.56</v>
      </c>
      <c r="I69" s="121">
        <v>0.35</v>
      </c>
      <c r="J69" s="121">
        <v>0.35</v>
      </c>
      <c r="K69" s="33"/>
    </row>
    <row r="70" spans="1:11" s="43" customFormat="1" ht="11.25" customHeight="1">
      <c r="A70" s="37" t="s">
        <v>55</v>
      </c>
      <c r="B70" s="38"/>
      <c r="C70" s="39">
        <v>135</v>
      </c>
      <c r="D70" s="39">
        <v>130</v>
      </c>
      <c r="E70" s="39">
        <v>130</v>
      </c>
      <c r="F70" s="40">
        <f>IF(D70&gt;0,100*E70/D70,0)</f>
        <v>100</v>
      </c>
      <c r="G70" s="41"/>
      <c r="H70" s="122">
        <v>5.51</v>
      </c>
      <c r="I70" s="123">
        <v>5.35</v>
      </c>
      <c r="J70" s="123">
        <v>4.35</v>
      </c>
      <c r="K70" s="42">
        <f>IF(I70&gt;0,100*J70/I70,0)</f>
        <v>81.30841121495327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6448</v>
      </c>
      <c r="D72" s="31">
        <v>7219</v>
      </c>
      <c r="E72" s="31">
        <v>7477</v>
      </c>
      <c r="F72" s="32"/>
      <c r="G72" s="32"/>
      <c r="H72" s="121">
        <v>374.676</v>
      </c>
      <c r="I72" s="121">
        <v>347.16</v>
      </c>
      <c r="J72" s="121">
        <v>416.388</v>
      </c>
      <c r="K72" s="33"/>
    </row>
    <row r="73" spans="1:11" s="34" customFormat="1" ht="11.25" customHeight="1">
      <c r="A73" s="36" t="s">
        <v>57</v>
      </c>
      <c r="B73" s="30"/>
      <c r="C73" s="31">
        <v>210</v>
      </c>
      <c r="D73" s="31">
        <v>200</v>
      </c>
      <c r="E73" s="31">
        <v>203</v>
      </c>
      <c r="F73" s="32"/>
      <c r="G73" s="32"/>
      <c r="H73" s="121">
        <v>9.05</v>
      </c>
      <c r="I73" s="121">
        <v>8.8</v>
      </c>
      <c r="J73" s="121">
        <v>8.77</v>
      </c>
      <c r="K73" s="33"/>
    </row>
    <row r="74" spans="1:11" s="34" customFormat="1" ht="11.25" customHeight="1">
      <c r="A74" s="36" t="s">
        <v>58</v>
      </c>
      <c r="B74" s="30"/>
      <c r="C74" s="31">
        <v>138</v>
      </c>
      <c r="D74" s="31">
        <v>135</v>
      </c>
      <c r="E74" s="31">
        <v>120</v>
      </c>
      <c r="F74" s="32"/>
      <c r="G74" s="32"/>
      <c r="H74" s="121">
        <v>4.24</v>
      </c>
      <c r="I74" s="121">
        <v>4.86</v>
      </c>
      <c r="J74" s="121">
        <v>4.32</v>
      </c>
      <c r="K74" s="33"/>
    </row>
    <row r="75" spans="1:11" s="34" customFormat="1" ht="11.25" customHeight="1">
      <c r="A75" s="36" t="s">
        <v>59</v>
      </c>
      <c r="B75" s="30"/>
      <c r="C75" s="31">
        <v>283</v>
      </c>
      <c r="D75" s="31">
        <v>283</v>
      </c>
      <c r="E75" s="31">
        <v>339</v>
      </c>
      <c r="F75" s="32"/>
      <c r="G75" s="32"/>
      <c r="H75" s="121">
        <v>9.945</v>
      </c>
      <c r="I75" s="121">
        <v>9.945</v>
      </c>
      <c r="J75" s="121">
        <v>13.573953000000001</v>
      </c>
      <c r="K75" s="33"/>
    </row>
    <row r="76" spans="1:11" s="34" customFormat="1" ht="11.25" customHeight="1">
      <c r="A76" s="36" t="s">
        <v>60</v>
      </c>
      <c r="B76" s="30"/>
      <c r="C76" s="31">
        <v>19</v>
      </c>
      <c r="D76" s="31">
        <v>18</v>
      </c>
      <c r="E76" s="31">
        <v>20</v>
      </c>
      <c r="F76" s="32"/>
      <c r="G76" s="32"/>
      <c r="H76" s="121">
        <v>0.561</v>
      </c>
      <c r="I76" s="121">
        <v>0.54</v>
      </c>
      <c r="J76" s="121">
        <v>0.54</v>
      </c>
      <c r="K76" s="33"/>
    </row>
    <row r="77" spans="1:11" s="34" customFormat="1" ht="11.25" customHeight="1">
      <c r="A77" s="36" t="s">
        <v>61</v>
      </c>
      <c r="B77" s="30"/>
      <c r="C77" s="31">
        <v>40</v>
      </c>
      <c r="D77" s="31">
        <v>12</v>
      </c>
      <c r="E77" s="31">
        <v>17</v>
      </c>
      <c r="F77" s="32"/>
      <c r="G77" s="32"/>
      <c r="H77" s="121">
        <v>0.9</v>
      </c>
      <c r="I77" s="121">
        <v>0.291</v>
      </c>
      <c r="J77" s="121">
        <v>0.375</v>
      </c>
      <c r="K77" s="33"/>
    </row>
    <row r="78" spans="1:11" s="34" customFormat="1" ht="11.25" customHeight="1">
      <c r="A78" s="36" t="s">
        <v>62</v>
      </c>
      <c r="B78" s="30"/>
      <c r="C78" s="31">
        <v>175</v>
      </c>
      <c r="D78" s="31">
        <v>170</v>
      </c>
      <c r="E78" s="31">
        <v>185</v>
      </c>
      <c r="F78" s="32"/>
      <c r="G78" s="32"/>
      <c r="H78" s="121">
        <v>11.025</v>
      </c>
      <c r="I78" s="121">
        <v>10.71</v>
      </c>
      <c r="J78" s="121">
        <v>11.5</v>
      </c>
      <c r="K78" s="33"/>
    </row>
    <row r="79" spans="1:11" s="34" customFormat="1" ht="11.25" customHeight="1">
      <c r="A79" s="36" t="s">
        <v>63</v>
      </c>
      <c r="B79" s="30"/>
      <c r="C79" s="31">
        <v>43</v>
      </c>
      <c r="D79" s="31">
        <v>50</v>
      </c>
      <c r="E79" s="31">
        <v>50</v>
      </c>
      <c r="F79" s="32"/>
      <c r="G79" s="32"/>
      <c r="H79" s="121">
        <v>2.08</v>
      </c>
      <c r="I79" s="121">
        <v>1.8</v>
      </c>
      <c r="J79" s="121">
        <v>1.85</v>
      </c>
      <c r="K79" s="33"/>
    </row>
    <row r="80" spans="1:11" s="43" customFormat="1" ht="11.25" customHeight="1">
      <c r="A80" s="44" t="s">
        <v>64</v>
      </c>
      <c r="B80" s="38"/>
      <c r="C80" s="39">
        <v>7356</v>
      </c>
      <c r="D80" s="39">
        <v>8087</v>
      </c>
      <c r="E80" s="39">
        <v>8411</v>
      </c>
      <c r="F80" s="40">
        <f>IF(D80&gt;0,100*E80/D80,0)</f>
        <v>104.00643007295659</v>
      </c>
      <c r="G80" s="41"/>
      <c r="H80" s="122">
        <v>412.4769999999999</v>
      </c>
      <c r="I80" s="123">
        <v>384.10600000000005</v>
      </c>
      <c r="J80" s="123">
        <v>457.316953</v>
      </c>
      <c r="K80" s="42">
        <f>IF(I80&gt;0,100*J80/I80,0)</f>
        <v>119.06009096447333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178</v>
      </c>
      <c r="D82" s="31">
        <v>178</v>
      </c>
      <c r="E82" s="31">
        <v>178</v>
      </c>
      <c r="F82" s="32"/>
      <c r="G82" s="32"/>
      <c r="H82" s="121">
        <v>8.463</v>
      </c>
      <c r="I82" s="121">
        <v>8.463</v>
      </c>
      <c r="J82" s="121">
        <v>9.658</v>
      </c>
      <c r="K82" s="33"/>
    </row>
    <row r="83" spans="1:11" s="34" customFormat="1" ht="11.25" customHeight="1">
      <c r="A83" s="36" t="s">
        <v>66</v>
      </c>
      <c r="B83" s="30"/>
      <c r="C83" s="31">
        <v>204</v>
      </c>
      <c r="D83" s="31">
        <v>200</v>
      </c>
      <c r="E83" s="31">
        <v>225</v>
      </c>
      <c r="F83" s="32"/>
      <c r="G83" s="32"/>
      <c r="H83" s="121">
        <v>8.324</v>
      </c>
      <c r="I83" s="121">
        <v>8.3</v>
      </c>
      <c r="J83" s="121">
        <v>9.335</v>
      </c>
      <c r="K83" s="33"/>
    </row>
    <row r="84" spans="1:11" s="43" customFormat="1" ht="11.25" customHeight="1">
      <c r="A84" s="37" t="s">
        <v>67</v>
      </c>
      <c r="B84" s="38"/>
      <c r="C84" s="39">
        <v>382</v>
      </c>
      <c r="D84" s="39">
        <v>378</v>
      </c>
      <c r="E84" s="39">
        <v>403</v>
      </c>
      <c r="F84" s="40">
        <f>IF(D84&gt;0,100*E84/D84,0)</f>
        <v>106.6137566137566</v>
      </c>
      <c r="G84" s="41"/>
      <c r="H84" s="122">
        <v>16.787</v>
      </c>
      <c r="I84" s="123">
        <v>16.762999999999998</v>
      </c>
      <c r="J84" s="123">
        <v>18.993000000000002</v>
      </c>
      <c r="K84" s="42">
        <f>IF(I84&gt;0,100*J84/I84,0)</f>
        <v>113.30310803555452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9559</v>
      </c>
      <c r="D87" s="54">
        <v>10069</v>
      </c>
      <c r="E87" s="54">
        <v>10331</v>
      </c>
      <c r="F87" s="55">
        <f>IF(D87&gt;0,100*E87/D87,0)</f>
        <v>102.60204588340451</v>
      </c>
      <c r="G87" s="41"/>
      <c r="H87" s="126">
        <v>488.4959999999999</v>
      </c>
      <c r="I87" s="127">
        <v>456.7395</v>
      </c>
      <c r="J87" s="127">
        <v>536.420953</v>
      </c>
      <c r="K87" s="55">
        <f>IF(I87&gt;0,100*J87/I87,0)</f>
        <v>117.44571095777792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3238.6373127992442</v>
      </c>
      <c r="D9" s="31">
        <v>3084.854483082769</v>
      </c>
      <c r="E9" s="31">
        <v>3084.854483082769</v>
      </c>
      <c r="F9" s="32"/>
      <c r="G9" s="32"/>
      <c r="H9" s="121">
        <v>34.54585355059181</v>
      </c>
      <c r="I9" s="121">
        <v>33.904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2032.262151554739</v>
      </c>
      <c r="D10" s="31">
        <v>1971.464197633224</v>
      </c>
      <c r="E10" s="31">
        <v>1971.464197633224</v>
      </c>
      <c r="F10" s="32"/>
      <c r="G10" s="32"/>
      <c r="H10" s="121">
        <v>27.077154805479072</v>
      </c>
      <c r="I10" s="121">
        <v>27.041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1140.1698292926565</v>
      </c>
      <c r="D11" s="31">
        <v>1176.359396077367</v>
      </c>
      <c r="E11" s="31">
        <v>1176</v>
      </c>
      <c r="F11" s="32"/>
      <c r="G11" s="32"/>
      <c r="H11" s="121">
        <v>8.37340722632527</v>
      </c>
      <c r="I11" s="121">
        <v>8.896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415.5804687390669</v>
      </c>
      <c r="D12" s="31">
        <v>404.5171010741237</v>
      </c>
      <c r="E12" s="31">
        <v>405</v>
      </c>
      <c r="F12" s="32"/>
      <c r="G12" s="32"/>
      <c r="H12" s="121">
        <v>2.6701045116485047</v>
      </c>
      <c r="I12" s="121">
        <v>2.68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6826.649762385707</v>
      </c>
      <c r="D13" s="39">
        <v>6637.195177867483</v>
      </c>
      <c r="E13" s="39">
        <v>6637.318680715993</v>
      </c>
      <c r="F13" s="40">
        <f>IF(D13&gt;0,100*E13/D13,0)</f>
        <v>100.00186076867111</v>
      </c>
      <c r="G13" s="41"/>
      <c r="H13" s="122">
        <v>72.66652009404466</v>
      </c>
      <c r="I13" s="123">
        <v>72.52100000000002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>
        <v>2</v>
      </c>
      <c r="E15" s="39">
        <v>2</v>
      </c>
      <c r="F15" s="40">
        <f>IF(D15&gt;0,100*E15/D15,0)</f>
        <v>100</v>
      </c>
      <c r="G15" s="41"/>
      <c r="H15" s="122"/>
      <c r="I15" s="123">
        <v>0.03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>
        <v>26</v>
      </c>
      <c r="E24" s="39">
        <v>45</v>
      </c>
      <c r="F24" s="40">
        <f>IF(D24&gt;0,100*E24/D24,0)</f>
        <v>173.07692307692307</v>
      </c>
      <c r="G24" s="41"/>
      <c r="H24" s="122"/>
      <c r="I24" s="123">
        <v>0.39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12</v>
      </c>
      <c r="D26" s="39">
        <v>8</v>
      </c>
      <c r="E26" s="39">
        <v>7</v>
      </c>
      <c r="F26" s="40">
        <f>IF(D26&gt;0,100*E26/D26,0)</f>
        <v>87.5</v>
      </c>
      <c r="G26" s="41"/>
      <c r="H26" s="122">
        <v>0.4</v>
      </c>
      <c r="I26" s="123">
        <v>0.35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>
        <v>56</v>
      </c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>
        <v>3</v>
      </c>
      <c r="E29" s="31"/>
      <c r="F29" s="32"/>
      <c r="G29" s="32"/>
      <c r="H29" s="121"/>
      <c r="I29" s="121">
        <v>0.045</v>
      </c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19</v>
      </c>
      <c r="E30" s="31">
        <v>19</v>
      </c>
      <c r="F30" s="32"/>
      <c r="G30" s="32"/>
      <c r="H30" s="121"/>
      <c r="I30" s="121">
        <v>0.682</v>
      </c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>
        <v>22</v>
      </c>
      <c r="E31" s="39">
        <v>75</v>
      </c>
      <c r="F31" s="40">
        <f>IF(D31&gt;0,100*E31/D31,0)</f>
        <v>340.90909090909093</v>
      </c>
      <c r="G31" s="41"/>
      <c r="H31" s="122"/>
      <c r="I31" s="123">
        <v>0.7270000000000001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5</v>
      </c>
      <c r="D33" s="31"/>
      <c r="E33" s="31">
        <v>10</v>
      </c>
      <c r="F33" s="32"/>
      <c r="G33" s="32"/>
      <c r="H33" s="121">
        <v>0.08</v>
      </c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>
        <v>3</v>
      </c>
      <c r="D34" s="31">
        <v>4</v>
      </c>
      <c r="E34" s="31">
        <v>13</v>
      </c>
      <c r="F34" s="32"/>
      <c r="G34" s="32"/>
      <c r="H34" s="121">
        <v>0.069</v>
      </c>
      <c r="I34" s="121">
        <v>0.09</v>
      </c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8</v>
      </c>
      <c r="D37" s="39">
        <v>4</v>
      </c>
      <c r="E37" s="39">
        <v>23</v>
      </c>
      <c r="F37" s="40">
        <f>IF(D37&gt;0,100*E37/D37,0)</f>
        <v>575</v>
      </c>
      <c r="G37" s="41"/>
      <c r="H37" s="122">
        <v>0.14900000000000002</v>
      </c>
      <c r="I37" s="123">
        <v>0.09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10</v>
      </c>
      <c r="D39" s="39">
        <v>10</v>
      </c>
      <c r="E39" s="39">
        <v>7</v>
      </c>
      <c r="F39" s="40">
        <f>IF(D39&gt;0,100*E39/D39,0)</f>
        <v>70</v>
      </c>
      <c r="G39" s="41"/>
      <c r="H39" s="122">
        <v>0.216</v>
      </c>
      <c r="I39" s="123">
        <v>0.199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/>
      <c r="E41" s="31"/>
      <c r="F41" s="32"/>
      <c r="G41" s="32"/>
      <c r="H41" s="121">
        <v>0.041</v>
      </c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48</v>
      </c>
      <c r="D46" s="31">
        <v>50</v>
      </c>
      <c r="E46" s="31">
        <v>50</v>
      </c>
      <c r="F46" s="32"/>
      <c r="G46" s="32"/>
      <c r="H46" s="121">
        <v>1.92</v>
      </c>
      <c r="I46" s="121">
        <v>2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17</v>
      </c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>
        <v>1</v>
      </c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50</v>
      </c>
      <c r="D50" s="39">
        <v>50</v>
      </c>
      <c r="E50" s="39">
        <v>68</v>
      </c>
      <c r="F50" s="40">
        <f>IF(D50&gt;0,100*E50/D50,0)</f>
        <v>136</v>
      </c>
      <c r="G50" s="41"/>
      <c r="H50" s="122">
        <v>1.9609999999999999</v>
      </c>
      <c r="I50" s="123">
        <v>2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6</v>
      </c>
      <c r="D58" s="31">
        <v>6</v>
      </c>
      <c r="E58" s="31">
        <v>6</v>
      </c>
      <c r="F58" s="32"/>
      <c r="G58" s="32"/>
      <c r="H58" s="121">
        <v>0.18</v>
      </c>
      <c r="I58" s="121">
        <v>0.168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6</v>
      </c>
      <c r="D59" s="39">
        <v>6</v>
      </c>
      <c r="E59" s="39">
        <v>6</v>
      </c>
      <c r="F59" s="40">
        <f>IF(D59&gt;0,100*E59/D59,0)</f>
        <v>100</v>
      </c>
      <c r="G59" s="41"/>
      <c r="H59" s="122">
        <v>0.18</v>
      </c>
      <c r="I59" s="123">
        <v>0.168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55</v>
      </c>
      <c r="D61" s="31">
        <v>40</v>
      </c>
      <c r="E61" s="31">
        <v>30</v>
      </c>
      <c r="F61" s="32"/>
      <c r="G61" s="32"/>
      <c r="H61" s="121">
        <v>1.6</v>
      </c>
      <c r="I61" s="121">
        <v>1.6</v>
      </c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48</v>
      </c>
      <c r="D63" s="31">
        <v>51</v>
      </c>
      <c r="E63" s="31">
        <v>51</v>
      </c>
      <c r="F63" s="32"/>
      <c r="G63" s="32"/>
      <c r="H63" s="121">
        <v>0.96</v>
      </c>
      <c r="I63" s="121">
        <v>1.316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103</v>
      </c>
      <c r="D64" s="39">
        <v>91</v>
      </c>
      <c r="E64" s="39">
        <v>81</v>
      </c>
      <c r="F64" s="40">
        <f>IF(D64&gt;0,100*E64/D64,0)</f>
        <v>89.01098901098901</v>
      </c>
      <c r="G64" s="41"/>
      <c r="H64" s="122">
        <v>2.56</v>
      </c>
      <c r="I64" s="123">
        <v>2.9160000000000004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14</v>
      </c>
      <c r="D66" s="39">
        <v>14</v>
      </c>
      <c r="E66" s="39">
        <v>12</v>
      </c>
      <c r="F66" s="40">
        <f>IF(D66&gt;0,100*E66/D66,0)</f>
        <v>85.71428571428571</v>
      </c>
      <c r="G66" s="41"/>
      <c r="H66" s="122">
        <v>0.193</v>
      </c>
      <c r="I66" s="123">
        <v>0.193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>
        <v>12</v>
      </c>
      <c r="E68" s="31">
        <v>12</v>
      </c>
      <c r="F68" s="32"/>
      <c r="G68" s="32"/>
      <c r="H68" s="121"/>
      <c r="I68" s="121">
        <v>0.144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>
        <v>12</v>
      </c>
      <c r="E70" s="39">
        <v>12</v>
      </c>
      <c r="F70" s="40">
        <f>IF(D70&gt;0,100*E70/D70,0)</f>
        <v>100</v>
      </c>
      <c r="G70" s="41"/>
      <c r="H70" s="122"/>
      <c r="I70" s="123">
        <v>0.144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5</v>
      </c>
      <c r="D73" s="31">
        <v>3</v>
      </c>
      <c r="E73" s="31">
        <v>1</v>
      </c>
      <c r="F73" s="32"/>
      <c r="G73" s="32"/>
      <c r="H73" s="121">
        <v>0.125</v>
      </c>
      <c r="I73" s="121">
        <v>0.06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35</v>
      </c>
      <c r="D74" s="31">
        <v>25</v>
      </c>
      <c r="E74" s="31">
        <v>25</v>
      </c>
      <c r="F74" s="32"/>
      <c r="G74" s="32"/>
      <c r="H74" s="121">
        <v>0.682</v>
      </c>
      <c r="I74" s="121">
        <v>0.487</v>
      </c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3</v>
      </c>
      <c r="D76" s="31">
        <v>4</v>
      </c>
      <c r="E76" s="31">
        <v>5</v>
      </c>
      <c r="F76" s="32"/>
      <c r="G76" s="32"/>
      <c r="H76" s="121">
        <v>0.072</v>
      </c>
      <c r="I76" s="121">
        <v>0.078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8</v>
      </c>
      <c r="D77" s="31">
        <v>3</v>
      </c>
      <c r="E77" s="31">
        <v>3</v>
      </c>
      <c r="F77" s="32"/>
      <c r="G77" s="32"/>
      <c r="H77" s="121">
        <v>0.007</v>
      </c>
      <c r="I77" s="121">
        <v>0.043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17</v>
      </c>
      <c r="D78" s="31">
        <v>16</v>
      </c>
      <c r="E78" s="31">
        <v>16</v>
      </c>
      <c r="F78" s="32"/>
      <c r="G78" s="32"/>
      <c r="H78" s="121">
        <v>0.323</v>
      </c>
      <c r="I78" s="121">
        <v>0.33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15</v>
      </c>
      <c r="D79" s="31">
        <v>8</v>
      </c>
      <c r="E79" s="31">
        <v>13</v>
      </c>
      <c r="F79" s="32"/>
      <c r="G79" s="32"/>
      <c r="H79" s="121">
        <v>0.263</v>
      </c>
      <c r="I79" s="121">
        <v>0.132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83</v>
      </c>
      <c r="D80" s="39">
        <v>59</v>
      </c>
      <c r="E80" s="39">
        <v>63</v>
      </c>
      <c r="F80" s="40">
        <f>IF(D80&gt;0,100*E80/D80,0)</f>
        <v>106.77966101694915</v>
      </c>
      <c r="G80" s="41"/>
      <c r="H80" s="122">
        <v>1.472</v>
      </c>
      <c r="I80" s="123">
        <v>1.13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>
        <v>2</v>
      </c>
      <c r="E82" s="31">
        <v>7</v>
      </c>
      <c r="F82" s="32"/>
      <c r="G82" s="32"/>
      <c r="H82" s="121"/>
      <c r="I82" s="121">
        <v>0.05</v>
      </c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>
        <v>2</v>
      </c>
      <c r="E84" s="39">
        <v>7</v>
      </c>
      <c r="F84" s="40">
        <f>IF(D84&gt;0,100*E84/D84,0)</f>
        <v>350</v>
      </c>
      <c r="G84" s="41"/>
      <c r="H84" s="122"/>
      <c r="I84" s="123">
        <v>0.05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7112.649762385707</v>
      </c>
      <c r="D87" s="54">
        <v>6943</v>
      </c>
      <c r="E87" s="54">
        <v>7045</v>
      </c>
      <c r="F87" s="55">
        <f>IF(D87&gt;0,100*E87/D87,0)</f>
        <v>101.46910557395938</v>
      </c>
      <c r="G87" s="41"/>
      <c r="H87" s="126">
        <v>79.79752009404466</v>
      </c>
      <c r="I87" s="127">
        <v>80.90800000000002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tabSelected="1" view="pageLayout" zoomScaleNormal="86" workbookViewId="0" topLeftCell="A52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1</v>
      </c>
      <c r="E30" s="31">
        <v>1</v>
      </c>
      <c r="F30" s="32"/>
      <c r="G30" s="32"/>
      <c r="H30" s="121"/>
      <c r="I30" s="121">
        <v>0.02</v>
      </c>
      <c r="J30" s="121">
        <v>0.02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1</v>
      </c>
      <c r="E31" s="39">
        <v>1</v>
      </c>
      <c r="F31" s="40">
        <f>IF(D31&gt;0,100*E31/D31,0)</f>
        <v>100</v>
      </c>
      <c r="G31" s="41"/>
      <c r="H31" s="122"/>
      <c r="I31" s="123">
        <v>0.02</v>
      </c>
      <c r="J31" s="123">
        <v>0.02</v>
      </c>
      <c r="K31" s="42">
        <f>IF(I31&gt;0,100*J31/I31,0)</f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35</v>
      </c>
      <c r="D33" s="31">
        <v>35</v>
      </c>
      <c r="E33" s="31">
        <v>30</v>
      </c>
      <c r="F33" s="32"/>
      <c r="G33" s="32"/>
      <c r="H33" s="121">
        <v>0.5</v>
      </c>
      <c r="I33" s="121">
        <v>0.5</v>
      </c>
      <c r="J33" s="121">
        <v>0.42</v>
      </c>
      <c r="K33" s="33"/>
    </row>
    <row r="34" spans="1:11" s="34" customFormat="1" ht="11.25" customHeight="1">
      <c r="A34" s="36" t="s">
        <v>26</v>
      </c>
      <c r="B34" s="30"/>
      <c r="C34" s="31">
        <v>1</v>
      </c>
      <c r="D34" s="31"/>
      <c r="E34" s="31"/>
      <c r="F34" s="32"/>
      <c r="G34" s="32"/>
      <c r="H34" s="121">
        <v>0.005</v>
      </c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121">
        <v>0.02</v>
      </c>
      <c r="I35" s="121">
        <v>0.02</v>
      </c>
      <c r="J35" s="121">
        <v>0.02</v>
      </c>
      <c r="K35" s="33"/>
    </row>
    <row r="36" spans="1:11" s="34" customFormat="1" ht="11.25" customHeight="1">
      <c r="A36" s="36" t="s">
        <v>28</v>
      </c>
      <c r="B36" s="30"/>
      <c r="C36" s="31">
        <v>2</v>
      </c>
      <c r="D36" s="31">
        <v>3</v>
      </c>
      <c r="E36" s="31">
        <v>2</v>
      </c>
      <c r="F36" s="32"/>
      <c r="G36" s="32"/>
      <c r="H36" s="121">
        <v>0.036</v>
      </c>
      <c r="I36" s="121">
        <v>0.048</v>
      </c>
      <c r="J36" s="121">
        <v>0.036</v>
      </c>
      <c r="K36" s="33"/>
    </row>
    <row r="37" spans="1:11" s="43" customFormat="1" ht="11.25" customHeight="1">
      <c r="A37" s="37" t="s">
        <v>29</v>
      </c>
      <c r="B37" s="38"/>
      <c r="C37" s="39">
        <v>40</v>
      </c>
      <c r="D37" s="39">
        <v>40</v>
      </c>
      <c r="E37" s="39">
        <v>34</v>
      </c>
      <c r="F37" s="40">
        <f>IF(D37&gt;0,100*E37/D37,0)</f>
        <v>85</v>
      </c>
      <c r="G37" s="41"/>
      <c r="H37" s="122">
        <v>0.561</v>
      </c>
      <c r="I37" s="123">
        <v>0.5680000000000001</v>
      </c>
      <c r="J37" s="123">
        <v>0.476</v>
      </c>
      <c r="K37" s="42">
        <f>IF(I37&gt;0,100*J37/I37,0)</f>
        <v>83.80281690140843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29</v>
      </c>
      <c r="D39" s="39">
        <v>8</v>
      </c>
      <c r="E39" s="39">
        <v>3</v>
      </c>
      <c r="F39" s="40">
        <f>IF(D39&gt;0,100*E39/D39,0)</f>
        <v>37.5</v>
      </c>
      <c r="G39" s="41"/>
      <c r="H39" s="122">
        <v>0.587</v>
      </c>
      <c r="I39" s="123">
        <v>0.16</v>
      </c>
      <c r="J39" s="123">
        <v>0.045</v>
      </c>
      <c r="K39" s="42">
        <f>IF(I39&gt;0,100*J39/I39,0)</f>
        <v>28.125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24</v>
      </c>
      <c r="D46" s="31">
        <v>26</v>
      </c>
      <c r="E46" s="31">
        <v>26</v>
      </c>
      <c r="F46" s="32"/>
      <c r="G46" s="32"/>
      <c r="H46" s="121">
        <v>0.682</v>
      </c>
      <c r="I46" s="121">
        <v>0.78</v>
      </c>
      <c r="J46" s="121">
        <v>0.676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24</v>
      </c>
      <c r="D50" s="39">
        <v>26</v>
      </c>
      <c r="E50" s="39">
        <v>26</v>
      </c>
      <c r="F50" s="40">
        <f>IF(D50&gt;0,100*E50/D50,0)</f>
        <v>100</v>
      </c>
      <c r="G50" s="41"/>
      <c r="H50" s="122">
        <v>0.682</v>
      </c>
      <c r="I50" s="123">
        <v>0.78</v>
      </c>
      <c r="J50" s="123">
        <v>0.676</v>
      </c>
      <c r="K50" s="42">
        <f>IF(I50&gt;0,100*J50/I50,0)</f>
        <v>86.66666666666667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15</v>
      </c>
      <c r="D61" s="31">
        <v>15</v>
      </c>
      <c r="E61" s="31">
        <v>10</v>
      </c>
      <c r="F61" s="32"/>
      <c r="G61" s="32"/>
      <c r="H61" s="121">
        <v>0.45</v>
      </c>
      <c r="I61" s="121">
        <v>0.45</v>
      </c>
      <c r="J61" s="121">
        <v>0.3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23</v>
      </c>
      <c r="D63" s="31">
        <v>33</v>
      </c>
      <c r="E63" s="31">
        <v>33</v>
      </c>
      <c r="F63" s="32"/>
      <c r="G63" s="32"/>
      <c r="H63" s="121">
        <v>0.276</v>
      </c>
      <c r="I63" s="121">
        <v>0.594</v>
      </c>
      <c r="J63" s="121">
        <v>0.59</v>
      </c>
      <c r="K63" s="33"/>
    </row>
    <row r="64" spans="1:11" s="43" customFormat="1" ht="11.25" customHeight="1">
      <c r="A64" s="37" t="s">
        <v>51</v>
      </c>
      <c r="B64" s="38"/>
      <c r="C64" s="39">
        <v>38</v>
      </c>
      <c r="D64" s="39">
        <v>48</v>
      </c>
      <c r="E64" s="39">
        <v>43</v>
      </c>
      <c r="F64" s="40">
        <f>IF(D64&gt;0,100*E64/D64,0)</f>
        <v>89.58333333333333</v>
      </c>
      <c r="G64" s="41"/>
      <c r="H64" s="122">
        <v>0.726</v>
      </c>
      <c r="I64" s="123">
        <v>1.044</v>
      </c>
      <c r="J64" s="123">
        <v>0.8899999999999999</v>
      </c>
      <c r="K64" s="42">
        <f>IF(I64&gt;0,100*J64/I64,0)</f>
        <v>85.24904214559385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11</v>
      </c>
      <c r="D66" s="39">
        <v>10</v>
      </c>
      <c r="E66" s="39">
        <v>10</v>
      </c>
      <c r="F66" s="40">
        <f>IF(D66&gt;0,100*E66/D66,0)</f>
        <v>100</v>
      </c>
      <c r="G66" s="41"/>
      <c r="H66" s="122">
        <v>0.132</v>
      </c>
      <c r="I66" s="123">
        <v>0.11</v>
      </c>
      <c r="J66" s="123">
        <v>0.11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25</v>
      </c>
      <c r="D72" s="31">
        <v>25</v>
      </c>
      <c r="E72" s="31">
        <v>25</v>
      </c>
      <c r="F72" s="32"/>
      <c r="G72" s="32"/>
      <c r="H72" s="121">
        <v>0.275</v>
      </c>
      <c r="I72" s="121">
        <v>0.275</v>
      </c>
      <c r="J72" s="121">
        <v>0.275</v>
      </c>
      <c r="K72" s="33"/>
    </row>
    <row r="73" spans="1:11" s="34" customFormat="1" ht="11.25" customHeight="1">
      <c r="A73" s="36" t="s">
        <v>57</v>
      </c>
      <c r="B73" s="30"/>
      <c r="C73" s="31">
        <v>5</v>
      </c>
      <c r="D73" s="31">
        <v>5</v>
      </c>
      <c r="E73" s="31">
        <v>10</v>
      </c>
      <c r="F73" s="32"/>
      <c r="G73" s="32"/>
      <c r="H73" s="121">
        <v>0.11</v>
      </c>
      <c r="I73" s="121">
        <v>0.31</v>
      </c>
      <c r="J73" s="121">
        <v>0.56</v>
      </c>
      <c r="K73" s="33"/>
    </row>
    <row r="74" spans="1:11" s="34" customFormat="1" ht="11.25" customHeight="1">
      <c r="A74" s="36" t="s">
        <v>58</v>
      </c>
      <c r="B74" s="30"/>
      <c r="C74" s="31">
        <v>20</v>
      </c>
      <c r="D74" s="31">
        <v>20</v>
      </c>
      <c r="E74" s="31">
        <v>20</v>
      </c>
      <c r="F74" s="32"/>
      <c r="G74" s="32"/>
      <c r="H74" s="121">
        <v>0.3</v>
      </c>
      <c r="I74" s="121">
        <v>0.3</v>
      </c>
      <c r="J74" s="121">
        <v>0.3</v>
      </c>
      <c r="K74" s="33"/>
    </row>
    <row r="75" spans="1:11" s="34" customFormat="1" ht="11.25" customHeight="1">
      <c r="A75" s="36" t="s">
        <v>59</v>
      </c>
      <c r="B75" s="30"/>
      <c r="C75" s="31">
        <v>8</v>
      </c>
      <c r="D75" s="31">
        <v>1</v>
      </c>
      <c r="E75" s="31">
        <v>1</v>
      </c>
      <c r="F75" s="32"/>
      <c r="G75" s="32"/>
      <c r="H75" s="121">
        <v>0.08</v>
      </c>
      <c r="I75" s="121">
        <v>0.01</v>
      </c>
      <c r="J75" s="121">
        <v>0.01</v>
      </c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4</v>
      </c>
      <c r="E76" s="31">
        <v>6</v>
      </c>
      <c r="F76" s="32"/>
      <c r="G76" s="32"/>
      <c r="H76" s="121">
        <v>0.06</v>
      </c>
      <c r="I76" s="121">
        <v>0.06</v>
      </c>
      <c r="J76" s="121">
        <v>0.09</v>
      </c>
      <c r="K76" s="33"/>
    </row>
    <row r="77" spans="1:11" s="34" customFormat="1" ht="11.25" customHeight="1">
      <c r="A77" s="36" t="s">
        <v>61</v>
      </c>
      <c r="B77" s="30"/>
      <c r="C77" s="31">
        <v>3</v>
      </c>
      <c r="D77" s="31">
        <v>11</v>
      </c>
      <c r="E77" s="31">
        <v>8</v>
      </c>
      <c r="F77" s="32"/>
      <c r="G77" s="32"/>
      <c r="H77" s="121">
        <v>0.119</v>
      </c>
      <c r="I77" s="121">
        <v>0.164</v>
      </c>
      <c r="J77" s="121">
        <v>0.12</v>
      </c>
      <c r="K77" s="33"/>
    </row>
    <row r="78" spans="1:11" s="34" customFormat="1" ht="11.25" customHeight="1">
      <c r="A78" s="36" t="s">
        <v>62</v>
      </c>
      <c r="B78" s="30"/>
      <c r="C78" s="31">
        <v>28</v>
      </c>
      <c r="D78" s="31">
        <v>23</v>
      </c>
      <c r="E78" s="31">
        <v>20</v>
      </c>
      <c r="F78" s="32"/>
      <c r="G78" s="32"/>
      <c r="H78" s="121">
        <v>0.532</v>
      </c>
      <c r="I78" s="121">
        <v>0.53</v>
      </c>
      <c r="J78" s="121">
        <v>0.4</v>
      </c>
      <c r="K78" s="33"/>
    </row>
    <row r="79" spans="1:11" s="34" customFormat="1" ht="11.25" customHeight="1">
      <c r="A79" s="36" t="s">
        <v>63</v>
      </c>
      <c r="B79" s="30"/>
      <c r="C79" s="31">
        <v>15</v>
      </c>
      <c r="D79" s="31">
        <v>10</v>
      </c>
      <c r="E79" s="31">
        <v>14</v>
      </c>
      <c r="F79" s="32"/>
      <c r="G79" s="32"/>
      <c r="H79" s="121">
        <v>0.188</v>
      </c>
      <c r="I79" s="121">
        <v>0.125</v>
      </c>
      <c r="J79" s="121">
        <v>0.168</v>
      </c>
      <c r="K79" s="33"/>
    </row>
    <row r="80" spans="1:11" s="43" customFormat="1" ht="11.25" customHeight="1">
      <c r="A80" s="44" t="s">
        <v>64</v>
      </c>
      <c r="B80" s="38"/>
      <c r="C80" s="39">
        <v>108</v>
      </c>
      <c r="D80" s="39">
        <v>99</v>
      </c>
      <c r="E80" s="39">
        <v>104</v>
      </c>
      <c r="F80" s="40">
        <f>IF(D80&gt;0,100*E80/D80,0)</f>
        <v>105.05050505050505</v>
      </c>
      <c r="G80" s="41"/>
      <c r="H80" s="122">
        <v>1.664</v>
      </c>
      <c r="I80" s="123">
        <v>1.774</v>
      </c>
      <c r="J80" s="123">
        <v>1.9229999999999998</v>
      </c>
      <c r="K80" s="42">
        <f>IF(I80&gt;0,100*J80/I80,0)</f>
        <v>108.39909808342728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5</v>
      </c>
      <c r="D82" s="31">
        <v>5</v>
      </c>
      <c r="E82" s="31">
        <v>5</v>
      </c>
      <c r="F82" s="32"/>
      <c r="G82" s="32"/>
      <c r="H82" s="121">
        <v>0.125</v>
      </c>
      <c r="I82" s="121">
        <v>0.125</v>
      </c>
      <c r="J82" s="121">
        <v>0.125</v>
      </c>
      <c r="K82" s="33"/>
    </row>
    <row r="83" spans="1:11" s="34" customFormat="1" ht="11.25" customHeight="1">
      <c r="A83" s="36" t="s">
        <v>66</v>
      </c>
      <c r="B83" s="30"/>
      <c r="C83" s="31">
        <v>8</v>
      </c>
      <c r="D83" s="31">
        <v>8</v>
      </c>
      <c r="E83" s="31">
        <v>8</v>
      </c>
      <c r="F83" s="32"/>
      <c r="G83" s="32"/>
      <c r="H83" s="121">
        <v>0.12</v>
      </c>
      <c r="I83" s="121">
        <v>0.122</v>
      </c>
      <c r="J83" s="121">
        <v>0.122</v>
      </c>
      <c r="K83" s="33"/>
    </row>
    <row r="84" spans="1:11" s="43" customFormat="1" ht="11.25" customHeight="1">
      <c r="A84" s="37" t="s">
        <v>67</v>
      </c>
      <c r="B84" s="38"/>
      <c r="C84" s="39">
        <v>13</v>
      </c>
      <c r="D84" s="39">
        <v>13</v>
      </c>
      <c r="E84" s="39">
        <v>13</v>
      </c>
      <c r="F84" s="40">
        <f>IF(D84&gt;0,100*E84/D84,0)</f>
        <v>100</v>
      </c>
      <c r="G84" s="41"/>
      <c r="H84" s="122">
        <v>0.245</v>
      </c>
      <c r="I84" s="123">
        <v>0.247</v>
      </c>
      <c r="J84" s="123">
        <v>0.247</v>
      </c>
      <c r="K84" s="42">
        <f>IF(I84&gt;0,100*J84/I84,0)</f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263</v>
      </c>
      <c r="D87" s="54">
        <v>245</v>
      </c>
      <c r="E87" s="54">
        <v>234</v>
      </c>
      <c r="F87" s="55">
        <f>IF(D87&gt;0,100*E87/D87,0)</f>
        <v>95.51020408163265</v>
      </c>
      <c r="G87" s="41"/>
      <c r="H87" s="126">
        <v>4.597</v>
      </c>
      <c r="I87" s="127">
        <v>4.702999999999999</v>
      </c>
      <c r="J87" s="127">
        <v>4.387</v>
      </c>
      <c r="K87" s="55">
        <f>IF(I87&gt;0,100*J87/I87,0)</f>
        <v>93.28088454178184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0.074</v>
      </c>
      <c r="I39" s="123">
        <v>0.1</v>
      </c>
      <c r="J39" s="123">
        <v>0.1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2.6</v>
      </c>
      <c r="I61" s="121">
        <v>5.785</v>
      </c>
      <c r="J61" s="121">
        <v>4.4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0.048</v>
      </c>
      <c r="I62" s="121">
        <v>0.324</v>
      </c>
      <c r="J62" s="121">
        <v>0.225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4.539</v>
      </c>
      <c r="I63" s="121">
        <v>10.458</v>
      </c>
      <c r="J63" s="121">
        <v>9.63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7.186999999999999</v>
      </c>
      <c r="I64" s="123">
        <v>16.567</v>
      </c>
      <c r="J64" s="123">
        <v>14.255</v>
      </c>
      <c r="K64" s="42">
        <f>IF(I64&gt;0,100*J64/I64,0)</f>
        <v>86.04454638739664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27.677</v>
      </c>
      <c r="I66" s="123">
        <v>32</v>
      </c>
      <c r="J66" s="123">
        <v>31.95</v>
      </c>
      <c r="K66" s="42">
        <f>IF(I66&gt;0,100*J66/I66,0)</f>
        <v>99.84375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0.852</v>
      </c>
      <c r="I72" s="121">
        <v>1.066</v>
      </c>
      <c r="J72" s="121">
        <v>1.091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2.625</v>
      </c>
      <c r="I73" s="121">
        <v>2.625</v>
      </c>
      <c r="J73" s="121">
        <v>1.9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1.262</v>
      </c>
      <c r="I74" s="121">
        <v>1.795</v>
      </c>
      <c r="J74" s="121">
        <v>1.925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0.017443999999999998</v>
      </c>
      <c r="I75" s="121">
        <v>0.014</v>
      </c>
      <c r="J75" s="121">
        <v>0.027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1.971</v>
      </c>
      <c r="I76" s="121">
        <v>4.275</v>
      </c>
      <c r="J76" s="121">
        <v>4.55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0.635</v>
      </c>
      <c r="I78" s="121">
        <v>0.629</v>
      </c>
      <c r="J78" s="121">
        <v>0.888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11.811</v>
      </c>
      <c r="I79" s="121">
        <v>18.809</v>
      </c>
      <c r="J79" s="121">
        <v>11.85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19.173444</v>
      </c>
      <c r="I80" s="123">
        <v>29.213</v>
      </c>
      <c r="J80" s="123">
        <v>22.230999999999998</v>
      </c>
      <c r="K80" s="42">
        <f>IF(I80&gt;0,100*J80/I80,0)</f>
        <v>76.09968164858111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0.045</v>
      </c>
      <c r="I82" s="121">
        <v>0.045</v>
      </c>
      <c r="J82" s="121">
        <v>0.074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0.045</v>
      </c>
      <c r="I84" s="123">
        <v>0.045</v>
      </c>
      <c r="J84" s="123">
        <v>0.074</v>
      </c>
      <c r="K84" s="42">
        <f>IF(I84&gt;0,100*J84/I84,0)</f>
        <v>164.44444444444443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54.15644400000001</v>
      </c>
      <c r="I87" s="127">
        <v>77.925</v>
      </c>
      <c r="J87" s="127">
        <v>68.61</v>
      </c>
      <c r="K87" s="55">
        <f>IF(I87&gt;0,100*J87/I87,0)</f>
        <v>88.04619826756498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tabSelected="1" view="pageLayout" zoomScaleNormal="86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4.8</v>
      </c>
      <c r="I36" s="121">
        <v>6.16</v>
      </c>
      <c r="J36" s="121">
        <v>5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4.8</v>
      </c>
      <c r="I37" s="123">
        <v>6.16</v>
      </c>
      <c r="J37" s="123">
        <v>5</v>
      </c>
      <c r="K37" s="42">
        <f>IF(I37&gt;0,100*J37/I37,0)</f>
        <v>81.16883116883116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14.702</v>
      </c>
      <c r="I61" s="121">
        <v>5.713</v>
      </c>
      <c r="J61" s="121">
        <v>4.45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7.809</v>
      </c>
      <c r="I62" s="121">
        <v>2.072</v>
      </c>
      <c r="J62" s="121">
        <v>1.518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156.447</v>
      </c>
      <c r="I63" s="121">
        <v>104.481</v>
      </c>
      <c r="J63" s="121">
        <v>81.625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178.958</v>
      </c>
      <c r="I64" s="123">
        <v>112.26599999999999</v>
      </c>
      <c r="J64" s="123">
        <v>87.593</v>
      </c>
      <c r="K64" s="42">
        <f>IF(I64&gt;0,100*J64/I64,0)</f>
        <v>78.02273172643545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5</v>
      </c>
      <c r="I66" s="123">
        <v>1.922</v>
      </c>
      <c r="J66" s="123">
        <v>1.922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1.349</v>
      </c>
      <c r="I72" s="121">
        <v>1.341</v>
      </c>
      <c r="J72" s="121">
        <v>1.357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1.025</v>
      </c>
      <c r="I73" s="121">
        <v>1.025</v>
      </c>
      <c r="J73" s="121">
        <v>1.32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0.003</v>
      </c>
      <c r="I74" s="121">
        <v>0.052</v>
      </c>
      <c r="J74" s="121">
        <v>0.072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3.742</v>
      </c>
      <c r="I76" s="121">
        <v>8.184</v>
      </c>
      <c r="J76" s="121">
        <v>2.879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0.808</v>
      </c>
      <c r="I78" s="121">
        <v>0.675</v>
      </c>
      <c r="J78" s="121">
        <v>0.364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3.974</v>
      </c>
      <c r="I79" s="121">
        <v>3.769</v>
      </c>
      <c r="J79" s="121">
        <v>2.179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10.901</v>
      </c>
      <c r="I80" s="123">
        <v>15.046</v>
      </c>
      <c r="J80" s="123">
        <v>8.171</v>
      </c>
      <c r="K80" s="42">
        <f>IF(I80&gt;0,100*J80/I80,0)</f>
        <v>54.306792502990824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0.172</v>
      </c>
      <c r="I82" s="121">
        <v>0.213</v>
      </c>
      <c r="J82" s="121">
        <v>0.213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0.175</v>
      </c>
      <c r="I83" s="121">
        <v>0.14</v>
      </c>
      <c r="J83" s="121">
        <v>0.147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 t="s">
        <v>297</v>
      </c>
      <c r="H84" s="122">
        <v>0.347</v>
      </c>
      <c r="I84" s="123">
        <v>0.353</v>
      </c>
      <c r="J84" s="123">
        <v>0.36</v>
      </c>
      <c r="K84" s="42">
        <f>IF(I84&gt;0,100*J84/I84,0)</f>
        <v>101.98300283286119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200.00600000000003</v>
      </c>
      <c r="I87" s="127">
        <v>135.74699999999999</v>
      </c>
      <c r="J87" s="127">
        <v>103.046</v>
      </c>
      <c r="K87" s="55">
        <f>IF(I87&gt;0,100*J87/I87,0)</f>
        <v>75.91033319336708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tabSelected="1" view="pageLayout" zoomScaleNormal="86" workbookViewId="0" topLeftCell="A55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108</v>
      </c>
      <c r="I36" s="121">
        <v>138.6</v>
      </c>
      <c r="J36" s="121">
        <v>108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108</v>
      </c>
      <c r="I37" s="123">
        <v>138.6</v>
      </c>
      <c r="J37" s="123">
        <v>108</v>
      </c>
      <c r="K37" s="42">
        <f>IF(I37&gt;0,100*J37/I37,0)</f>
        <v>77.92207792207793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1.4</v>
      </c>
      <c r="I39" s="123">
        <v>1.32</v>
      </c>
      <c r="J39" s="123">
        <v>1.3</v>
      </c>
      <c r="K39" s="42">
        <f>IF(I39&gt;0,100*J39/I39,0)</f>
        <v>98.48484848484848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63.892</v>
      </c>
      <c r="I61" s="121">
        <v>51.181</v>
      </c>
      <c r="J61" s="121">
        <v>34.69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479.875</v>
      </c>
      <c r="I62" s="121">
        <v>637.465</v>
      </c>
      <c r="J62" s="121">
        <v>475.298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468.63</v>
      </c>
      <c r="I63" s="121">
        <v>547.901</v>
      </c>
      <c r="J63" s="121">
        <v>382.879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1012.397</v>
      </c>
      <c r="I64" s="123">
        <v>1236.547</v>
      </c>
      <c r="J64" s="123">
        <v>892.867</v>
      </c>
      <c r="K64" s="42">
        <f>IF(I64&gt;0,100*J64/I64,0)</f>
        <v>72.20647496617597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48.112</v>
      </c>
      <c r="I66" s="123">
        <v>82.832</v>
      </c>
      <c r="J66" s="123">
        <v>51.4</v>
      </c>
      <c r="K66" s="42">
        <f>IF(I66&gt;0,100*J66/I66,0)</f>
        <v>62.053312729379954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45.075</v>
      </c>
      <c r="I72" s="121">
        <v>47.341</v>
      </c>
      <c r="J72" s="121">
        <v>48.054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3.6</v>
      </c>
      <c r="I73" s="121">
        <v>3.6</v>
      </c>
      <c r="J73" s="121">
        <v>5.1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5.295</v>
      </c>
      <c r="I74" s="121">
        <v>7.974</v>
      </c>
      <c r="J74" s="121">
        <v>6.046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>
        <v>0.245</v>
      </c>
      <c r="J75" s="121">
        <v>0.178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125.067</v>
      </c>
      <c r="I76" s="121">
        <v>128.179</v>
      </c>
      <c r="J76" s="121">
        <v>112.011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20.977</v>
      </c>
      <c r="I78" s="121">
        <v>17.753</v>
      </c>
      <c r="J78" s="121">
        <v>9.675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34.445</v>
      </c>
      <c r="I79" s="121">
        <v>31.653</v>
      </c>
      <c r="J79" s="121">
        <v>50.068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234.459</v>
      </c>
      <c r="I80" s="123">
        <v>236.74499999999998</v>
      </c>
      <c r="J80" s="123">
        <v>231.132</v>
      </c>
      <c r="K80" s="42">
        <f>IF(I80&gt;0,100*J80/I80,0)</f>
        <v>97.62909459545081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0.151</v>
      </c>
      <c r="I82" s="121">
        <v>0.182</v>
      </c>
      <c r="J82" s="121">
        <v>0.179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0.095</v>
      </c>
      <c r="I83" s="121">
        <v>0.071</v>
      </c>
      <c r="J83" s="121">
        <v>0.071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0.246</v>
      </c>
      <c r="I84" s="123">
        <v>0.253</v>
      </c>
      <c r="J84" s="123">
        <v>0.25</v>
      </c>
      <c r="K84" s="42">
        <f>IF(I84&gt;0,100*J84/I84,0)</f>
        <v>98.81422924901186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1404.6140000000003</v>
      </c>
      <c r="I87" s="127">
        <v>1696.2969999999998</v>
      </c>
      <c r="J87" s="127">
        <v>1284.949</v>
      </c>
      <c r="K87" s="55">
        <f>IF(I87&gt;0,100*J87/I87,0)</f>
        <v>75.75023713418112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tabSelected="1" view="pageLayout" zoomScaleNormal="90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1">
        <v>5.604</v>
      </c>
      <c r="I9" s="121">
        <v>5.367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1">
        <v>7.235</v>
      </c>
      <c r="I10" s="121">
        <v>9.755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1">
        <v>20.752</v>
      </c>
      <c r="I11" s="121">
        <v>26.815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1">
        <v>0.697</v>
      </c>
      <c r="I12" s="121">
        <v>0.9202755639952014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2">
        <v>34.288000000000004</v>
      </c>
      <c r="I13" s="123">
        <v>42.8572755639952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122">
        <v>0.06</v>
      </c>
      <c r="I15" s="123">
        <v>0.06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122">
        <v>0.445</v>
      </c>
      <c r="I17" s="123">
        <v>1.698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23368.02</v>
      </c>
      <c r="F19" s="32"/>
      <c r="G19" s="32"/>
      <c r="H19" s="121">
        <v>142.054</v>
      </c>
      <c r="I19" s="121">
        <v>121.514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23368.02</v>
      </c>
      <c r="F22" s="40">
        <f>IF(D22&gt;0,100*E22/D22,0)</f>
        <v>100</v>
      </c>
      <c r="G22" s="41"/>
      <c r="H22" s="122">
        <v>142.054</v>
      </c>
      <c r="I22" s="123">
        <v>121.514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70869</v>
      </c>
      <c r="D24" s="39">
        <v>72924</v>
      </c>
      <c r="E24" s="39">
        <v>72500</v>
      </c>
      <c r="F24" s="40">
        <f>IF(D24&gt;0,100*E24/D24,0)</f>
        <v>99.41857276068235</v>
      </c>
      <c r="G24" s="41"/>
      <c r="H24" s="122">
        <v>342.88</v>
      </c>
      <c r="I24" s="123">
        <v>316.023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32100</v>
      </c>
      <c r="D26" s="39">
        <v>30000</v>
      </c>
      <c r="E26" s="39">
        <v>32000</v>
      </c>
      <c r="F26" s="40">
        <f>IF(D26&gt;0,100*E26/D26,0)</f>
        <v>106.66666666666667</v>
      </c>
      <c r="G26" s="41"/>
      <c r="H26" s="122">
        <v>147</v>
      </c>
      <c r="I26" s="123">
        <v>106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49483</v>
      </c>
      <c r="D28" s="31">
        <v>59962</v>
      </c>
      <c r="E28" s="31">
        <v>41964</v>
      </c>
      <c r="F28" s="32"/>
      <c r="G28" s="32"/>
      <c r="H28" s="121">
        <v>198.248</v>
      </c>
      <c r="I28" s="121">
        <v>193.997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41222</v>
      </c>
      <c r="D29" s="31">
        <v>40538</v>
      </c>
      <c r="E29" s="31">
        <v>40538</v>
      </c>
      <c r="F29" s="32"/>
      <c r="G29" s="32"/>
      <c r="H29" s="121">
        <v>69.765</v>
      </c>
      <c r="I29" s="121">
        <v>74.7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57890</v>
      </c>
      <c r="D30" s="31">
        <v>62106</v>
      </c>
      <c r="E30" s="31">
        <v>62106</v>
      </c>
      <c r="F30" s="32"/>
      <c r="G30" s="32"/>
      <c r="H30" s="121">
        <v>162.256</v>
      </c>
      <c r="I30" s="121">
        <v>188.016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148595</v>
      </c>
      <c r="D31" s="39">
        <v>162606</v>
      </c>
      <c r="E31" s="39">
        <v>144608</v>
      </c>
      <c r="F31" s="40">
        <f>IF(D31&gt;0,100*E31/D31,0)</f>
        <v>88.93152774190374</v>
      </c>
      <c r="G31" s="41"/>
      <c r="H31" s="122">
        <v>430.269</v>
      </c>
      <c r="I31" s="123">
        <v>456.71299999999997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24054</v>
      </c>
      <c r="D33" s="31">
        <v>23776</v>
      </c>
      <c r="E33" s="31">
        <v>23800</v>
      </c>
      <c r="F33" s="32"/>
      <c r="G33" s="32"/>
      <c r="H33" s="121">
        <v>88.531</v>
      </c>
      <c r="I33" s="121">
        <v>64.555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14601</v>
      </c>
      <c r="D34" s="31">
        <v>11203</v>
      </c>
      <c r="E34" s="31">
        <v>12407</v>
      </c>
      <c r="F34" s="32"/>
      <c r="G34" s="32"/>
      <c r="H34" s="121">
        <v>55.416</v>
      </c>
      <c r="I34" s="121">
        <v>40.3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48000</v>
      </c>
      <c r="D35" s="31">
        <v>50000</v>
      </c>
      <c r="E35" s="31">
        <v>49000</v>
      </c>
      <c r="F35" s="32"/>
      <c r="G35" s="32"/>
      <c r="H35" s="121">
        <v>180</v>
      </c>
      <c r="I35" s="121">
        <v>169.4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6242</v>
      </c>
      <c r="D36" s="31">
        <v>6056</v>
      </c>
      <c r="E36" s="31">
        <v>6056</v>
      </c>
      <c r="F36" s="32"/>
      <c r="G36" s="32"/>
      <c r="H36" s="121">
        <v>17.348</v>
      </c>
      <c r="I36" s="121">
        <v>16.534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92897</v>
      </c>
      <c r="D37" s="39">
        <v>91035</v>
      </c>
      <c r="E37" s="39">
        <v>91263</v>
      </c>
      <c r="F37" s="40">
        <f>IF(D37&gt;0,100*E37/D37,0)</f>
        <v>100.25045312242544</v>
      </c>
      <c r="G37" s="41"/>
      <c r="H37" s="122">
        <v>341.295</v>
      </c>
      <c r="I37" s="123">
        <v>290.789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4797</v>
      </c>
      <c r="D39" s="39">
        <v>4970</v>
      </c>
      <c r="E39" s="39">
        <v>4970</v>
      </c>
      <c r="F39" s="40">
        <f>IF(D39&gt;0,100*E39/D39,0)</f>
        <v>100</v>
      </c>
      <c r="G39" s="41"/>
      <c r="H39" s="122">
        <v>9.533</v>
      </c>
      <c r="I39" s="123">
        <v>8.09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38863</v>
      </c>
      <c r="D41" s="31">
        <v>39214</v>
      </c>
      <c r="E41" s="31">
        <v>40300</v>
      </c>
      <c r="F41" s="32"/>
      <c r="G41" s="32"/>
      <c r="H41" s="121">
        <v>72.3</v>
      </c>
      <c r="I41" s="121">
        <v>104.345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233325</v>
      </c>
      <c r="D42" s="31">
        <v>214175</v>
      </c>
      <c r="E42" s="31">
        <v>216500</v>
      </c>
      <c r="F42" s="32"/>
      <c r="G42" s="32"/>
      <c r="H42" s="121">
        <v>976.179</v>
      </c>
      <c r="I42" s="121">
        <v>823.134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62544</v>
      </c>
      <c r="D43" s="31">
        <v>57380</v>
      </c>
      <c r="E43" s="31">
        <v>57000</v>
      </c>
      <c r="F43" s="32"/>
      <c r="G43" s="32"/>
      <c r="H43" s="121">
        <v>221.714</v>
      </c>
      <c r="I43" s="121">
        <v>243.125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125806</v>
      </c>
      <c r="D44" s="31">
        <v>127021</v>
      </c>
      <c r="E44" s="31">
        <v>127100</v>
      </c>
      <c r="F44" s="32"/>
      <c r="G44" s="32"/>
      <c r="H44" s="121">
        <v>420.151</v>
      </c>
      <c r="I44" s="121">
        <v>451.053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76672</v>
      </c>
      <c r="D45" s="31">
        <v>72944</v>
      </c>
      <c r="E45" s="31">
        <v>70000</v>
      </c>
      <c r="F45" s="32"/>
      <c r="G45" s="32"/>
      <c r="H45" s="121">
        <v>184.326</v>
      </c>
      <c r="I45" s="121">
        <v>198.6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71345</v>
      </c>
      <c r="D46" s="31">
        <v>73237</v>
      </c>
      <c r="E46" s="31">
        <v>72940</v>
      </c>
      <c r="F46" s="32"/>
      <c r="G46" s="32"/>
      <c r="H46" s="121">
        <v>159.648</v>
      </c>
      <c r="I46" s="121">
        <v>185.884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106211</v>
      </c>
      <c r="D47" s="31">
        <v>103394</v>
      </c>
      <c r="E47" s="31">
        <v>103500</v>
      </c>
      <c r="F47" s="32"/>
      <c r="G47" s="32"/>
      <c r="H47" s="121">
        <v>299.558</v>
      </c>
      <c r="I47" s="121">
        <v>290.404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93969</v>
      </c>
      <c r="D48" s="31">
        <v>100963</v>
      </c>
      <c r="E48" s="31">
        <v>101000</v>
      </c>
      <c r="F48" s="32"/>
      <c r="G48" s="32"/>
      <c r="H48" s="121">
        <v>268.454</v>
      </c>
      <c r="I48" s="121">
        <v>326.325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75075</v>
      </c>
      <c r="D49" s="31">
        <v>76116</v>
      </c>
      <c r="E49" s="31">
        <v>79067</v>
      </c>
      <c r="F49" s="32"/>
      <c r="G49" s="32"/>
      <c r="H49" s="121">
        <v>177.429</v>
      </c>
      <c r="I49" s="121">
        <v>211.147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883810</v>
      </c>
      <c r="D50" s="39">
        <v>864444</v>
      </c>
      <c r="E50" s="39">
        <v>867407</v>
      </c>
      <c r="F50" s="40">
        <f>IF(D50&gt;0,100*E50/D50,0)</f>
        <v>100.34276367237207</v>
      </c>
      <c r="G50" s="41"/>
      <c r="H50" s="122">
        <v>2779.7590000000005</v>
      </c>
      <c r="I50" s="123">
        <v>2834.017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26900</v>
      </c>
      <c r="D52" s="39">
        <v>28520</v>
      </c>
      <c r="E52" s="39">
        <v>28520</v>
      </c>
      <c r="F52" s="40">
        <f>IF(D52&gt;0,100*E52/D52,0)</f>
        <v>100</v>
      </c>
      <c r="G52" s="41"/>
      <c r="H52" s="122">
        <v>86.16736279547791</v>
      </c>
      <c r="I52" s="123">
        <v>56.29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68307</v>
      </c>
      <c r="D54" s="31">
        <v>72623</v>
      </c>
      <c r="E54" s="31">
        <v>74000</v>
      </c>
      <c r="F54" s="32"/>
      <c r="G54" s="32"/>
      <c r="H54" s="121">
        <v>162.657</v>
      </c>
      <c r="I54" s="121">
        <v>199.921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54708</v>
      </c>
      <c r="D55" s="31">
        <v>56618</v>
      </c>
      <c r="E55" s="31">
        <v>55400</v>
      </c>
      <c r="F55" s="32"/>
      <c r="G55" s="32"/>
      <c r="H55" s="121">
        <v>69.634</v>
      </c>
      <c r="I55" s="121">
        <v>92.611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35777</v>
      </c>
      <c r="D56" s="31">
        <v>30050</v>
      </c>
      <c r="E56" s="31">
        <v>30050</v>
      </c>
      <c r="F56" s="32"/>
      <c r="G56" s="32"/>
      <c r="H56" s="121">
        <v>107</v>
      </c>
      <c r="I56" s="121">
        <v>58.09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71461</v>
      </c>
      <c r="D57" s="31">
        <v>66284</v>
      </c>
      <c r="E57" s="31">
        <v>66284</v>
      </c>
      <c r="F57" s="32"/>
      <c r="G57" s="32"/>
      <c r="H57" s="121">
        <v>142.212</v>
      </c>
      <c r="I57" s="121">
        <v>122.6075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64535</v>
      </c>
      <c r="D58" s="31">
        <v>63073</v>
      </c>
      <c r="E58" s="31">
        <v>61128</v>
      </c>
      <c r="F58" s="32"/>
      <c r="G58" s="32"/>
      <c r="H58" s="121">
        <v>101.085</v>
      </c>
      <c r="I58" s="121">
        <v>78.901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294788</v>
      </c>
      <c r="D59" s="39">
        <v>288648</v>
      </c>
      <c r="E59" s="39">
        <v>286862</v>
      </c>
      <c r="F59" s="40">
        <f>IF(D59&gt;0,100*E59/D59,0)</f>
        <v>99.3812532912059</v>
      </c>
      <c r="G59" s="41"/>
      <c r="H59" s="122">
        <v>582.588</v>
      </c>
      <c r="I59" s="123">
        <v>552.1305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1200</v>
      </c>
      <c r="D61" s="31">
        <v>1600</v>
      </c>
      <c r="E61" s="31">
        <v>1600</v>
      </c>
      <c r="F61" s="32"/>
      <c r="G61" s="32"/>
      <c r="H61" s="121">
        <v>2</v>
      </c>
      <c r="I61" s="121">
        <v>3.2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590</v>
      </c>
      <c r="D62" s="31">
        <v>625</v>
      </c>
      <c r="E62" s="31">
        <v>800</v>
      </c>
      <c r="F62" s="32"/>
      <c r="G62" s="32"/>
      <c r="H62" s="121">
        <v>0.336</v>
      </c>
      <c r="I62" s="121">
        <v>0.785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1560</v>
      </c>
      <c r="D63" s="31">
        <v>1995</v>
      </c>
      <c r="E63" s="31">
        <v>1995</v>
      </c>
      <c r="F63" s="32"/>
      <c r="G63" s="32"/>
      <c r="H63" s="121">
        <v>0.924</v>
      </c>
      <c r="I63" s="121">
        <v>3.63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3350</v>
      </c>
      <c r="D64" s="39">
        <v>4220</v>
      </c>
      <c r="E64" s="39">
        <v>4395</v>
      </c>
      <c r="F64" s="40">
        <f>IF(D64&gt;0,100*E64/D64,0)</f>
        <v>104.14691943127963</v>
      </c>
      <c r="G64" s="41"/>
      <c r="H64" s="122">
        <v>3.26</v>
      </c>
      <c r="I64" s="123">
        <v>7.615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4366</v>
      </c>
      <c r="D66" s="39">
        <v>5211</v>
      </c>
      <c r="E66" s="39">
        <v>6485</v>
      </c>
      <c r="F66" s="40">
        <f>IF(D66&gt;0,100*E66/D66,0)</f>
        <v>124.44828247937056</v>
      </c>
      <c r="G66" s="41"/>
      <c r="H66" s="122">
        <v>9.303</v>
      </c>
      <c r="I66" s="123">
        <v>9.758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78800</v>
      </c>
      <c r="D68" s="31">
        <v>72500</v>
      </c>
      <c r="E68" s="31">
        <v>72500</v>
      </c>
      <c r="F68" s="32"/>
      <c r="G68" s="32"/>
      <c r="H68" s="121">
        <v>165</v>
      </c>
      <c r="I68" s="121">
        <v>152.5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5760</v>
      </c>
      <c r="D69" s="31">
        <v>4900</v>
      </c>
      <c r="E69" s="31">
        <v>5000</v>
      </c>
      <c r="F69" s="32"/>
      <c r="G69" s="32"/>
      <c r="H69" s="121">
        <v>8.5</v>
      </c>
      <c r="I69" s="121">
        <v>8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84560</v>
      </c>
      <c r="D70" s="39">
        <v>77400</v>
      </c>
      <c r="E70" s="39">
        <v>77500</v>
      </c>
      <c r="F70" s="40">
        <f>IF(D70&gt;0,100*E70/D70,0)</f>
        <v>100.12919896640827</v>
      </c>
      <c r="G70" s="41"/>
      <c r="H70" s="122">
        <v>173.5</v>
      </c>
      <c r="I70" s="123">
        <v>160.5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1600</v>
      </c>
      <c r="D72" s="31">
        <v>2170</v>
      </c>
      <c r="E72" s="31">
        <v>2170</v>
      </c>
      <c r="F72" s="32"/>
      <c r="G72" s="32"/>
      <c r="H72" s="121">
        <v>0.521</v>
      </c>
      <c r="I72" s="121">
        <v>2.737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22065</v>
      </c>
      <c r="D73" s="31">
        <v>17025</v>
      </c>
      <c r="E73" s="31">
        <v>17000</v>
      </c>
      <c r="F73" s="32"/>
      <c r="G73" s="32"/>
      <c r="H73" s="121">
        <v>77.65</v>
      </c>
      <c r="I73" s="121">
        <v>77.1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38856</v>
      </c>
      <c r="D74" s="31">
        <v>31281</v>
      </c>
      <c r="E74" s="31">
        <v>31300</v>
      </c>
      <c r="F74" s="32"/>
      <c r="G74" s="32"/>
      <c r="H74" s="121">
        <v>136.454</v>
      </c>
      <c r="I74" s="121">
        <v>72.657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11846.28</v>
      </c>
      <c r="D75" s="31">
        <v>10700</v>
      </c>
      <c r="E75" s="31">
        <v>10700</v>
      </c>
      <c r="F75" s="32"/>
      <c r="G75" s="32"/>
      <c r="H75" s="121">
        <v>13.68187365726355</v>
      </c>
      <c r="I75" s="121">
        <v>15.6541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6194</v>
      </c>
      <c r="D76" s="31">
        <v>5584</v>
      </c>
      <c r="E76" s="31">
        <v>5700</v>
      </c>
      <c r="F76" s="32"/>
      <c r="G76" s="32"/>
      <c r="H76" s="121">
        <v>20.44</v>
      </c>
      <c r="I76" s="121">
        <v>20.549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3985</v>
      </c>
      <c r="D77" s="31">
        <v>2885</v>
      </c>
      <c r="E77" s="31">
        <v>2700</v>
      </c>
      <c r="F77" s="32"/>
      <c r="G77" s="32"/>
      <c r="H77" s="121">
        <v>7.985</v>
      </c>
      <c r="I77" s="121">
        <v>7.79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8710</v>
      </c>
      <c r="D78" s="31">
        <v>7050</v>
      </c>
      <c r="E78" s="31">
        <v>7000</v>
      </c>
      <c r="F78" s="32"/>
      <c r="G78" s="32"/>
      <c r="H78" s="121">
        <v>16.035</v>
      </c>
      <c r="I78" s="121">
        <v>16.92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92300</v>
      </c>
      <c r="D79" s="31">
        <v>71100</v>
      </c>
      <c r="E79" s="31">
        <v>51000</v>
      </c>
      <c r="F79" s="32"/>
      <c r="G79" s="32"/>
      <c r="H79" s="121">
        <v>343.246</v>
      </c>
      <c r="I79" s="121">
        <v>248.85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185556.28</v>
      </c>
      <c r="D80" s="39">
        <v>147795</v>
      </c>
      <c r="E80" s="39">
        <v>127570</v>
      </c>
      <c r="F80" s="40">
        <f>IF(D80&gt;0,100*E80/D80,0)</f>
        <v>86.31550458405223</v>
      </c>
      <c r="G80" s="41"/>
      <c r="H80" s="122">
        <v>616.0128736572635</v>
      </c>
      <c r="I80" s="123">
        <v>462.2570999999999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180</v>
      </c>
      <c r="D83" s="31">
        <v>192</v>
      </c>
      <c r="E83" s="31">
        <v>192</v>
      </c>
      <c r="F83" s="32"/>
      <c r="G83" s="32"/>
      <c r="H83" s="121">
        <v>0.18</v>
      </c>
      <c r="I83" s="121">
        <v>0.192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180</v>
      </c>
      <c r="D84" s="39">
        <v>192</v>
      </c>
      <c r="E84" s="39">
        <v>192</v>
      </c>
      <c r="F84" s="40">
        <f>IF(D84&gt;0,100*E84/D84,0)</f>
        <v>100</v>
      </c>
      <c r="G84" s="41"/>
      <c r="H84" s="122">
        <v>0.18</v>
      </c>
      <c r="I84" s="123">
        <v>0.192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1871656.28</v>
      </c>
      <c r="D87" s="54">
        <v>1817150.2250585307</v>
      </c>
      <c r="E87" s="54">
        <v>1783569.02</v>
      </c>
      <c r="F87" s="55">
        <f>IF(D87&gt;0,100*E87/D87,0)</f>
        <v>98.15198520213434</v>
      </c>
      <c r="G87" s="41"/>
      <c r="H87" s="126">
        <v>5698.594236452742</v>
      </c>
      <c r="I87" s="127">
        <v>5426.503875563994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tabSelected="1" view="pageLayout" zoomScaleNormal="86" workbookViewId="0" topLeftCell="A4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22.195</v>
      </c>
      <c r="I9" s="121">
        <v>27.352</v>
      </c>
      <c r="J9" s="121">
        <v>23.104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14.126999999999999</v>
      </c>
      <c r="I10" s="121">
        <v>15.433</v>
      </c>
      <c r="J10" s="121">
        <v>16.144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8.587</v>
      </c>
      <c r="I11" s="121">
        <v>11.725</v>
      </c>
      <c r="J11" s="121">
        <v>11.157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9.915000000000001</v>
      </c>
      <c r="I12" s="121">
        <v>11.963</v>
      </c>
      <c r="J12" s="121">
        <v>9.217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54.824000000000005</v>
      </c>
      <c r="I13" s="123">
        <v>66.473</v>
      </c>
      <c r="J13" s="123">
        <v>59.622</v>
      </c>
      <c r="K13" s="42">
        <f>IF(I13&gt;0,100*J13/I13,0)</f>
        <v>89.69355979119342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2</v>
      </c>
      <c r="I15" s="123">
        <v>1.8</v>
      </c>
      <c r="J15" s="123">
        <v>2</v>
      </c>
      <c r="K15" s="42">
        <f>IF(I15&gt;0,100*J15/I15,0)</f>
        <v>111.11111111111111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0.117</v>
      </c>
      <c r="I17" s="123">
        <v>0.012</v>
      </c>
      <c r="J17" s="123">
        <v>0.012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0.6280000000000001</v>
      </c>
      <c r="I19" s="121">
        <v>0.628</v>
      </c>
      <c r="J19" s="121">
        <v>0.761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1.6740000000000004</v>
      </c>
      <c r="I20" s="121">
        <v>1.91</v>
      </c>
      <c r="J20" s="121">
        <v>1.9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1.9100000000000001</v>
      </c>
      <c r="I21" s="121">
        <v>2.543</v>
      </c>
      <c r="J21" s="121">
        <v>2.583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4.212000000000001</v>
      </c>
      <c r="I22" s="123">
        <v>5.0809999999999995</v>
      </c>
      <c r="J22" s="123">
        <v>5.244</v>
      </c>
      <c r="K22" s="42">
        <f>IF(I22&gt;0,100*J22/I22,0)</f>
        <v>103.208029915371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15.157</v>
      </c>
      <c r="I24" s="123">
        <v>15.546</v>
      </c>
      <c r="J24" s="123">
        <v>15.131</v>
      </c>
      <c r="K24" s="42">
        <f>IF(I24&gt;0,100*J24/I24,0)</f>
        <v>97.33050302328573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9.263</v>
      </c>
      <c r="I26" s="123">
        <v>8.6</v>
      </c>
      <c r="J26" s="123">
        <v>7.7</v>
      </c>
      <c r="K26" s="42">
        <f>IF(I26&gt;0,100*J26/I26,0)</f>
        <v>89.53488372093024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16.755</v>
      </c>
      <c r="I28" s="121">
        <v>17.376</v>
      </c>
      <c r="J28" s="121">
        <v>15.024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0.561</v>
      </c>
      <c r="I29" s="121">
        <v>0.847</v>
      </c>
      <c r="J29" s="121">
        <v>0.43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75.38</v>
      </c>
      <c r="I30" s="121">
        <v>73.95</v>
      </c>
      <c r="J30" s="121">
        <v>76.954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92.696</v>
      </c>
      <c r="I31" s="123">
        <v>92.173</v>
      </c>
      <c r="J31" s="123">
        <v>92.40799999999999</v>
      </c>
      <c r="K31" s="42">
        <f>IF(I31&gt;0,100*J31/I31,0)</f>
        <v>100.25495535568983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1.559</v>
      </c>
      <c r="I33" s="121">
        <v>1.58</v>
      </c>
      <c r="J33" s="121">
        <v>1.5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69.909</v>
      </c>
      <c r="I34" s="121">
        <v>83.94</v>
      </c>
      <c r="J34" s="121">
        <v>100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152.386</v>
      </c>
      <c r="I35" s="121">
        <v>169.6</v>
      </c>
      <c r="J35" s="121">
        <v>190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1.487</v>
      </c>
      <c r="I36" s="121">
        <v>1.43</v>
      </c>
      <c r="J36" s="121">
        <v>1.45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225.34099999999998</v>
      </c>
      <c r="I37" s="123">
        <v>256.55</v>
      </c>
      <c r="J37" s="123">
        <v>292.95</v>
      </c>
      <c r="K37" s="42">
        <f>IF(I37&gt;0,100*J37/I37,0)</f>
        <v>114.18826739427011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0.441</v>
      </c>
      <c r="I39" s="123">
        <v>0.44</v>
      </c>
      <c r="J39" s="123">
        <v>1.5</v>
      </c>
      <c r="K39" s="42">
        <f>IF(I39&gt;0,100*J39/I39,0)</f>
        <v>340.90909090909093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0.24499999999999994</v>
      </c>
      <c r="I41" s="121">
        <v>0.414</v>
      </c>
      <c r="J41" s="121">
        <v>0.46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2.5</v>
      </c>
      <c r="I42" s="121">
        <v>2.7</v>
      </c>
      <c r="J42" s="121">
        <v>2.8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10.2</v>
      </c>
      <c r="I43" s="121">
        <v>10.8</v>
      </c>
      <c r="J43" s="121">
        <v>12.2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1.2</v>
      </c>
      <c r="I44" s="121">
        <v>1.27</v>
      </c>
      <c r="J44" s="121">
        <v>1.2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0.065</v>
      </c>
      <c r="I45" s="121">
        <v>0.08</v>
      </c>
      <c r="J45" s="121">
        <v>0.075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0.08</v>
      </c>
      <c r="I46" s="121">
        <v>0.1</v>
      </c>
      <c r="J46" s="121">
        <v>0.08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>
        <v>12</v>
      </c>
      <c r="I47" s="121">
        <v>15.7</v>
      </c>
      <c r="J47" s="121">
        <v>16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0.3</v>
      </c>
      <c r="I48" s="121">
        <v>0.32</v>
      </c>
      <c r="J48" s="121">
        <v>0.047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4.6</v>
      </c>
      <c r="I49" s="121">
        <v>4.6</v>
      </c>
      <c r="J49" s="121">
        <v>4.6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31.189999999999998</v>
      </c>
      <c r="I50" s="123">
        <v>35.984</v>
      </c>
      <c r="J50" s="123">
        <v>37.461999999999996</v>
      </c>
      <c r="K50" s="42">
        <f>IF(I50&gt;0,100*J50/I50,0)</f>
        <v>104.1073810582481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0.272</v>
      </c>
      <c r="I52" s="123">
        <v>0.272</v>
      </c>
      <c r="J52" s="123">
        <v>0.214</v>
      </c>
      <c r="K52" s="42">
        <f>IF(I52&gt;0,100*J52/I52,0)</f>
        <v>78.67647058823529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0.308</v>
      </c>
      <c r="I54" s="121">
        <v>0.42</v>
      </c>
      <c r="J54" s="121">
        <v>0.4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1.2</v>
      </c>
      <c r="I55" s="121">
        <v>1.16</v>
      </c>
      <c r="J55" s="121">
        <v>1.2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1.478</v>
      </c>
      <c r="I56" s="121">
        <v>1.39</v>
      </c>
      <c r="J56" s="121">
        <v>1.05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0.294</v>
      </c>
      <c r="I57" s="121">
        <v>0.063</v>
      </c>
      <c r="J57" s="121">
        <v>0.063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1.162</v>
      </c>
      <c r="I58" s="121">
        <v>0.85</v>
      </c>
      <c r="J58" s="121">
        <v>0.512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4.442</v>
      </c>
      <c r="I59" s="123">
        <v>3.883</v>
      </c>
      <c r="J59" s="123">
        <v>3.2250000000000005</v>
      </c>
      <c r="K59" s="42">
        <f>IF(I59&gt;0,100*J59/I59,0)</f>
        <v>83.05433942827712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5.276</v>
      </c>
      <c r="I61" s="121">
        <v>6</v>
      </c>
      <c r="J61" s="121">
        <v>6.2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0.884</v>
      </c>
      <c r="I62" s="121">
        <v>0.482</v>
      </c>
      <c r="J62" s="121">
        <v>0.62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2.7</v>
      </c>
      <c r="I63" s="121">
        <v>3.12</v>
      </c>
      <c r="J63" s="121">
        <v>2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8.86</v>
      </c>
      <c r="I64" s="123">
        <v>9.602</v>
      </c>
      <c r="J64" s="123">
        <v>8.82</v>
      </c>
      <c r="K64" s="42">
        <f>IF(I64&gt;0,100*J64/I64,0)</f>
        <v>91.85586336179962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3.228</v>
      </c>
      <c r="I66" s="123">
        <v>3.273</v>
      </c>
      <c r="J66" s="123">
        <v>1.43</v>
      </c>
      <c r="K66" s="42">
        <f>IF(I66&gt;0,100*J66/I66,0)</f>
        <v>43.6908035441491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0.357</v>
      </c>
      <c r="I68" s="121">
        <v>0.34</v>
      </c>
      <c r="J68" s="121">
        <v>0.32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0.245</v>
      </c>
      <c r="I69" s="121">
        <v>0.174</v>
      </c>
      <c r="J69" s="121">
        <v>0.17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0.602</v>
      </c>
      <c r="I70" s="123">
        <v>0.514</v>
      </c>
      <c r="J70" s="123">
        <v>0.49</v>
      </c>
      <c r="K70" s="42">
        <f>IF(I70&gt;0,100*J70/I70,0)</f>
        <v>95.3307392996109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0.251</v>
      </c>
      <c r="I72" s="121">
        <v>0.269</v>
      </c>
      <c r="J72" s="121">
        <v>0.269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0.034</v>
      </c>
      <c r="I73" s="121">
        <v>0.029</v>
      </c>
      <c r="J73" s="121">
        <v>0.03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1.259</v>
      </c>
      <c r="I74" s="121">
        <v>1.36</v>
      </c>
      <c r="J74" s="121">
        <v>1.28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4.684</v>
      </c>
      <c r="I75" s="121">
        <v>4.644072</v>
      </c>
      <c r="J75" s="121">
        <v>4.945545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0.3</v>
      </c>
      <c r="I76" s="121">
        <v>0.325</v>
      </c>
      <c r="J76" s="121">
        <v>0.375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0.592</v>
      </c>
      <c r="I77" s="121">
        <v>0.52</v>
      </c>
      <c r="J77" s="121">
        <v>0.46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0.554</v>
      </c>
      <c r="I78" s="121">
        <v>0.535</v>
      </c>
      <c r="J78" s="121">
        <v>0.5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0.143</v>
      </c>
      <c r="I79" s="121">
        <v>0.16</v>
      </c>
      <c r="J79" s="121">
        <v>0.16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7.816999999999999</v>
      </c>
      <c r="I80" s="123">
        <v>7.842072000000002</v>
      </c>
      <c r="J80" s="123">
        <v>8.019544999999999</v>
      </c>
      <c r="K80" s="42">
        <f>IF(I80&gt;0,100*J80/I80,0)</f>
        <v>102.26308812262879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1.48</v>
      </c>
      <c r="I82" s="121">
        <v>1.48</v>
      </c>
      <c r="J82" s="121">
        <v>1.654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0.91</v>
      </c>
      <c r="I83" s="121">
        <v>0.91</v>
      </c>
      <c r="J83" s="121">
        <v>1.001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2.39</v>
      </c>
      <c r="I84" s="123">
        <v>2.39</v>
      </c>
      <c r="J84" s="123">
        <v>2.655</v>
      </c>
      <c r="K84" s="42">
        <f>IF(I84&gt;0,100*J84/I84,0)</f>
        <v>111.0878661087866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462.852</v>
      </c>
      <c r="I87" s="127">
        <v>510.435072</v>
      </c>
      <c r="J87" s="127">
        <v>538.882545</v>
      </c>
      <c r="K87" s="55">
        <f>IF(I87&gt;0,100*J87/I87,0)</f>
        <v>105.57318149956593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tabSelected="1" view="pageLayout" zoomScaleNormal="86" workbookViewId="0" topLeftCell="A4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3.248</v>
      </c>
      <c r="I9" s="121">
        <v>3.6</v>
      </c>
      <c r="J9" s="121">
        <v>4.181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1.662</v>
      </c>
      <c r="I10" s="121">
        <v>1.729</v>
      </c>
      <c r="J10" s="121">
        <v>2.071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2.251</v>
      </c>
      <c r="I11" s="121">
        <v>2.48</v>
      </c>
      <c r="J11" s="121">
        <v>2.846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1.559</v>
      </c>
      <c r="I12" s="121">
        <v>1.672</v>
      </c>
      <c r="J12" s="121">
        <v>1.925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8.719999999999999</v>
      </c>
      <c r="I13" s="123">
        <v>9.481000000000002</v>
      </c>
      <c r="J13" s="123">
        <v>11.023000000000001</v>
      </c>
      <c r="K13" s="42">
        <f>IF(I13&gt;0,100*J13/I13,0)</f>
        <v>116.2641071616918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0.35</v>
      </c>
      <c r="I15" s="123">
        <v>0.35</v>
      </c>
      <c r="J15" s="123">
        <v>0.3</v>
      </c>
      <c r="K15" s="42">
        <f>IF(I15&gt;0,100*J15/I15,0)</f>
        <v>85.71428571428572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0.028</v>
      </c>
      <c r="I17" s="123">
        <v>0.075</v>
      </c>
      <c r="J17" s="123">
        <v>0.025</v>
      </c>
      <c r="K17" s="42">
        <f>IF(I17&gt;0,100*J17/I17,0)</f>
        <v>33.333333333333336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0.179</v>
      </c>
      <c r="I19" s="121">
        <v>0.179</v>
      </c>
      <c r="J19" s="121">
        <v>0.203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0.305</v>
      </c>
      <c r="I20" s="121">
        <v>0.34</v>
      </c>
      <c r="J20" s="121">
        <v>0.319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0.887</v>
      </c>
      <c r="I21" s="121">
        <v>0.921</v>
      </c>
      <c r="J21" s="121">
        <v>1.017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1.371</v>
      </c>
      <c r="I22" s="123">
        <v>1.44</v>
      </c>
      <c r="J22" s="123">
        <v>1.539</v>
      </c>
      <c r="K22" s="42">
        <f>IF(I22&gt;0,100*J22/I22,0)</f>
        <v>106.87500000000001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18.799</v>
      </c>
      <c r="I24" s="123">
        <v>23.766</v>
      </c>
      <c r="J24" s="123">
        <v>18.453</v>
      </c>
      <c r="K24" s="42">
        <f>IF(I24&gt;0,100*J24/I24,0)</f>
        <v>77.6445342085332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53.888</v>
      </c>
      <c r="I26" s="123">
        <v>53.8</v>
      </c>
      <c r="J26" s="123">
        <v>55</v>
      </c>
      <c r="K26" s="42">
        <f>IF(I26&gt;0,100*J26/I26,0)</f>
        <v>102.23048327137548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28.007</v>
      </c>
      <c r="I28" s="121">
        <v>25.775</v>
      </c>
      <c r="J28" s="121">
        <v>23.236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0.284</v>
      </c>
      <c r="I29" s="121">
        <v>0.488</v>
      </c>
      <c r="J29" s="121">
        <v>0.248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32.833</v>
      </c>
      <c r="I30" s="121">
        <v>28.51</v>
      </c>
      <c r="J30" s="121">
        <v>28.011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61.123999999999995</v>
      </c>
      <c r="I31" s="123">
        <v>54.772999999999996</v>
      </c>
      <c r="J31" s="123">
        <v>51.495000000000005</v>
      </c>
      <c r="K31" s="42">
        <f>IF(I31&gt;0,100*J31/I31,0)</f>
        <v>94.01529950888212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0.621</v>
      </c>
      <c r="I33" s="121">
        <v>0.63</v>
      </c>
      <c r="J33" s="121">
        <v>0.65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7.078</v>
      </c>
      <c r="I34" s="121">
        <v>5.79</v>
      </c>
      <c r="J34" s="121">
        <v>6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194.964</v>
      </c>
      <c r="I35" s="121">
        <v>184.3</v>
      </c>
      <c r="J35" s="121">
        <v>170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1.633</v>
      </c>
      <c r="I36" s="121">
        <v>1.41</v>
      </c>
      <c r="J36" s="121">
        <v>1.25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204.29600000000002</v>
      </c>
      <c r="I37" s="123">
        <v>192.13</v>
      </c>
      <c r="J37" s="123">
        <v>177.9</v>
      </c>
      <c r="K37" s="42">
        <f>IF(I37&gt;0,100*J37/I37,0)</f>
        <v>92.59355644615626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0.314</v>
      </c>
      <c r="I39" s="123">
        <v>0.31</v>
      </c>
      <c r="J39" s="123">
        <v>0.59</v>
      </c>
      <c r="K39" s="42">
        <f>IF(I39&gt;0,100*J39/I39,0)</f>
        <v>190.32258064516128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0.05</v>
      </c>
      <c r="I41" s="121">
        <v>0.055</v>
      </c>
      <c r="J41" s="121">
        <v>0.062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0.45</v>
      </c>
      <c r="I42" s="121">
        <v>0.5</v>
      </c>
      <c r="J42" s="121">
        <v>0.5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12.901</v>
      </c>
      <c r="I43" s="121">
        <v>13.1</v>
      </c>
      <c r="J43" s="121">
        <v>12.6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0.32</v>
      </c>
      <c r="I44" s="121">
        <v>0.463</v>
      </c>
      <c r="J44" s="121">
        <v>0.45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0.012</v>
      </c>
      <c r="I45" s="121">
        <v>0.02</v>
      </c>
      <c r="J45" s="121">
        <v>0.025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0.035</v>
      </c>
      <c r="I46" s="121">
        <v>0.032</v>
      </c>
      <c r="J46" s="121">
        <v>0.02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0.2</v>
      </c>
      <c r="I48" s="121">
        <v>0.215</v>
      </c>
      <c r="J48" s="121">
        <v>0.007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1.2</v>
      </c>
      <c r="I49" s="121">
        <v>1.2</v>
      </c>
      <c r="J49" s="121">
        <v>1.2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15.168</v>
      </c>
      <c r="I50" s="123">
        <v>15.584999999999997</v>
      </c>
      <c r="J50" s="123">
        <v>14.863999999999997</v>
      </c>
      <c r="K50" s="42">
        <f>IF(I50&gt;0,100*J50/I50,0)</f>
        <v>95.37375681745267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0.09</v>
      </c>
      <c r="I52" s="123">
        <v>0.09</v>
      </c>
      <c r="J52" s="123">
        <v>0.074</v>
      </c>
      <c r="K52" s="42">
        <f>IF(I52&gt;0,100*J52/I52,0)</f>
        <v>82.22222222222221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0.72</v>
      </c>
      <c r="I54" s="121">
        <v>0.698</v>
      </c>
      <c r="J54" s="121">
        <v>0.675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0.29</v>
      </c>
      <c r="I55" s="121">
        <v>0.28</v>
      </c>
      <c r="J55" s="121">
        <v>0.29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0.03</v>
      </c>
      <c r="I56" s="121">
        <v>0.015</v>
      </c>
      <c r="J56" s="121">
        <v>0.007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0.017</v>
      </c>
      <c r="I57" s="121">
        <v>0.0075</v>
      </c>
      <c r="J57" s="121">
        <v>0.008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0.3</v>
      </c>
      <c r="I58" s="121">
        <v>0.288</v>
      </c>
      <c r="J58" s="121">
        <v>0.198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1.357</v>
      </c>
      <c r="I59" s="123">
        <v>1.2885</v>
      </c>
      <c r="J59" s="123">
        <v>1.1780000000000002</v>
      </c>
      <c r="K59" s="42">
        <f>IF(I59&gt;0,100*J59/I59,0)</f>
        <v>91.42413659293753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4.389</v>
      </c>
      <c r="I61" s="121">
        <v>4.2</v>
      </c>
      <c r="J61" s="121">
        <v>3.5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1.585</v>
      </c>
      <c r="I62" s="121">
        <v>0.751</v>
      </c>
      <c r="J62" s="121">
        <v>0.965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0.571</v>
      </c>
      <c r="I63" s="121">
        <v>0.75</v>
      </c>
      <c r="J63" s="121">
        <v>0.625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6.545</v>
      </c>
      <c r="I64" s="123">
        <v>5.7010000000000005</v>
      </c>
      <c r="J64" s="123">
        <v>5.09</v>
      </c>
      <c r="K64" s="42">
        <f>IF(I64&gt;0,100*J64/I64,0)</f>
        <v>89.28258200315733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29.837</v>
      </c>
      <c r="I66" s="123">
        <v>25.976</v>
      </c>
      <c r="J66" s="123">
        <v>24.264</v>
      </c>
      <c r="K66" s="42">
        <f>IF(I66&gt;0,100*J66/I66,0)</f>
        <v>93.40930089313213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13.671</v>
      </c>
      <c r="I68" s="121">
        <v>15.5</v>
      </c>
      <c r="J68" s="121">
        <v>10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1.007</v>
      </c>
      <c r="I69" s="121">
        <v>1.15</v>
      </c>
      <c r="J69" s="121">
        <v>1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14.677999999999999</v>
      </c>
      <c r="I70" s="123">
        <v>16.65</v>
      </c>
      <c r="J70" s="123">
        <v>11</v>
      </c>
      <c r="K70" s="42">
        <f>IF(I70&gt;0,100*J70/I70,0)</f>
        <v>66.06606606606607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0.227</v>
      </c>
      <c r="I72" s="121">
        <v>0.213</v>
      </c>
      <c r="J72" s="121">
        <v>0.203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0.01</v>
      </c>
      <c r="I73" s="121">
        <v>0.011</v>
      </c>
      <c r="J73" s="121">
        <v>0.011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0.68</v>
      </c>
      <c r="I74" s="121">
        <v>0.702</v>
      </c>
      <c r="J74" s="121">
        <v>0.65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4.485</v>
      </c>
      <c r="I75" s="121">
        <v>4.371964</v>
      </c>
      <c r="J75" s="121">
        <v>5.138672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0.476</v>
      </c>
      <c r="I76" s="121">
        <v>0.51</v>
      </c>
      <c r="J76" s="121">
        <v>0.578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0.26</v>
      </c>
      <c r="I77" s="121">
        <v>0.217</v>
      </c>
      <c r="J77" s="121">
        <v>0.2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0.706</v>
      </c>
      <c r="I78" s="121">
        <v>0.66</v>
      </c>
      <c r="J78" s="121">
        <v>0.7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0.328</v>
      </c>
      <c r="I79" s="121">
        <v>0.3</v>
      </c>
      <c r="J79" s="121">
        <v>0.3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7.172</v>
      </c>
      <c r="I80" s="123">
        <v>6.984964</v>
      </c>
      <c r="J80" s="123">
        <v>7.780672</v>
      </c>
      <c r="K80" s="42">
        <f>IF(I80&gt;0,100*J80/I80,0)</f>
        <v>111.3917265715328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1.429</v>
      </c>
      <c r="I82" s="121">
        <v>1.429</v>
      </c>
      <c r="J82" s="121">
        <v>1.479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0.394</v>
      </c>
      <c r="I83" s="121">
        <v>0.4</v>
      </c>
      <c r="J83" s="121">
        <v>0.401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1.823</v>
      </c>
      <c r="I84" s="123">
        <v>1.8290000000000002</v>
      </c>
      <c r="J84" s="123">
        <v>1.8800000000000001</v>
      </c>
      <c r="K84" s="42">
        <f>IF(I84&gt;0,100*J84/I84,0)</f>
        <v>102.78840896664843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425.56000000000006</v>
      </c>
      <c r="I87" s="127">
        <v>410.22946399999995</v>
      </c>
      <c r="J87" s="127">
        <v>382.45567199999994</v>
      </c>
      <c r="K87" s="55">
        <f>IF(I87&gt;0,100*J87/I87,0)</f>
        <v>93.22969351611466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tabSelected="1" view="pageLayout" zoomScaleNormal="86" workbookViewId="0" topLeftCell="A40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1.823</v>
      </c>
      <c r="I9" s="121">
        <v>1.823</v>
      </c>
      <c r="J9" s="121">
        <v>1.823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0.389</v>
      </c>
      <c r="I10" s="121">
        <v>0.374</v>
      </c>
      <c r="J10" s="121">
        <v>0.374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0.701</v>
      </c>
      <c r="I11" s="121">
        <v>0.685</v>
      </c>
      <c r="J11" s="121">
        <v>0.685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0.402</v>
      </c>
      <c r="I12" s="121">
        <v>0.375</v>
      </c>
      <c r="J12" s="121">
        <v>0.402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3.315</v>
      </c>
      <c r="I13" s="123">
        <v>3.257</v>
      </c>
      <c r="J13" s="123">
        <v>3.2840000000000003</v>
      </c>
      <c r="K13" s="42">
        <f>IF(I13&gt;0,100*J13/I13,0)</f>
        <v>100.82898372735647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0.045</v>
      </c>
      <c r="I15" s="123">
        <v>0.048</v>
      </c>
      <c r="J15" s="123">
        <v>0.045</v>
      </c>
      <c r="K15" s="42">
        <f>IF(I15&gt;0,100*J15/I15,0)</f>
        <v>93.75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>
        <v>0.003</v>
      </c>
      <c r="J17" s="123">
        <v>0.003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0.042</v>
      </c>
      <c r="I19" s="121">
        <v>0.042</v>
      </c>
      <c r="J19" s="121">
        <v>0.042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0.065</v>
      </c>
      <c r="I20" s="121">
        <v>0.065</v>
      </c>
      <c r="J20" s="121">
        <v>0.065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0.109</v>
      </c>
      <c r="I21" s="121">
        <v>0.109</v>
      </c>
      <c r="J21" s="121">
        <v>0.109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0.21600000000000003</v>
      </c>
      <c r="I22" s="123">
        <v>0.21600000000000003</v>
      </c>
      <c r="J22" s="123">
        <v>0.21600000000000003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0.042</v>
      </c>
      <c r="I24" s="123">
        <v>0.039</v>
      </c>
      <c r="J24" s="123">
        <v>0.03</v>
      </c>
      <c r="K24" s="42">
        <f>IF(I24&gt;0,100*J24/I24,0)</f>
        <v>76.92307692307692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0.034</v>
      </c>
      <c r="I26" s="123">
        <v>0.045</v>
      </c>
      <c r="J26" s="123">
        <v>0.047</v>
      </c>
      <c r="K26" s="42">
        <f>IF(I26&gt;0,100*J26/I26,0)</f>
        <v>104.44444444444446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0.032</v>
      </c>
      <c r="I28" s="121">
        <v>0.04</v>
      </c>
      <c r="J28" s="121">
        <v>0.04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0.017</v>
      </c>
      <c r="I30" s="121">
        <v>0.036</v>
      </c>
      <c r="J30" s="121">
        <v>0.038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0.049</v>
      </c>
      <c r="I31" s="123">
        <v>0.076</v>
      </c>
      <c r="J31" s="123">
        <v>0.078</v>
      </c>
      <c r="K31" s="42">
        <f>IF(I31&gt;0,100*J31/I31,0)</f>
        <v>102.63157894736842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0.164</v>
      </c>
      <c r="I33" s="121">
        <v>0.15</v>
      </c>
      <c r="J33" s="121">
        <v>0.17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0.115</v>
      </c>
      <c r="I34" s="121">
        <v>0.134</v>
      </c>
      <c r="J34" s="121">
        <v>0.134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2.479</v>
      </c>
      <c r="I35" s="121">
        <v>2.791</v>
      </c>
      <c r="J35" s="121">
        <v>2.6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0.094</v>
      </c>
      <c r="I36" s="121">
        <v>0.222</v>
      </c>
      <c r="J36" s="121">
        <v>0.222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2.852</v>
      </c>
      <c r="I37" s="123">
        <v>3.297</v>
      </c>
      <c r="J37" s="123">
        <v>3.126</v>
      </c>
      <c r="K37" s="42">
        <f>IF(I37&gt;0,100*J37/I37,0)</f>
        <v>94.81346678798907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1.458</v>
      </c>
      <c r="I39" s="123">
        <v>0.309</v>
      </c>
      <c r="J39" s="123">
        <v>0.3</v>
      </c>
      <c r="K39" s="42">
        <f>IF(I39&gt;0,100*J39/I39,0)</f>
        <v>97.0873786407767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1.85</v>
      </c>
      <c r="I41" s="121">
        <v>2.25</v>
      </c>
      <c r="J41" s="121">
        <v>1.65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0.003</v>
      </c>
      <c r="I42" s="121">
        <v>0.002</v>
      </c>
      <c r="J42" s="121">
        <v>0.002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0.008</v>
      </c>
      <c r="I43" s="121">
        <v>0.008</v>
      </c>
      <c r="J43" s="121">
        <v>0.008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0.047</v>
      </c>
      <c r="I44" s="121">
        <v>0.03</v>
      </c>
      <c r="J44" s="121">
        <v>0.027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0.006</v>
      </c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0.02</v>
      </c>
      <c r="I46" s="121">
        <v>0.02</v>
      </c>
      <c r="J46" s="121">
        <v>0.02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>
        <v>0.004</v>
      </c>
      <c r="J48" s="121">
        <v>0.004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0.01</v>
      </c>
      <c r="I49" s="121">
        <v>0.01</v>
      </c>
      <c r="J49" s="121">
        <v>0.01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1.944</v>
      </c>
      <c r="I50" s="123">
        <v>2.3239999999999994</v>
      </c>
      <c r="J50" s="123">
        <v>1.7209999999999999</v>
      </c>
      <c r="K50" s="42">
        <f>IF(I50&gt;0,100*J50/I50,0)</f>
        <v>74.05335628227196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0.048</v>
      </c>
      <c r="I52" s="123">
        <v>0.048</v>
      </c>
      <c r="J52" s="123">
        <v>0.044</v>
      </c>
      <c r="K52" s="42">
        <f>IF(I52&gt;0,100*J52/I52,0)</f>
        <v>91.66666666666666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0.06</v>
      </c>
      <c r="I55" s="121">
        <v>0.043</v>
      </c>
      <c r="J55" s="121">
        <v>0.06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0.03</v>
      </c>
      <c r="I56" s="121">
        <v>0.057</v>
      </c>
      <c r="J56" s="121">
        <v>0.03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6.244</v>
      </c>
      <c r="I58" s="121">
        <v>3.51</v>
      </c>
      <c r="J58" s="121">
        <v>2.25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6.334</v>
      </c>
      <c r="I59" s="123">
        <v>3.61</v>
      </c>
      <c r="J59" s="123">
        <v>2.34</v>
      </c>
      <c r="K59" s="42">
        <f>IF(I59&gt;0,100*J59/I59,0)</f>
        <v>64.81994459833795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2.776</v>
      </c>
      <c r="I61" s="121">
        <v>2.7</v>
      </c>
      <c r="J61" s="121">
        <v>2.05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0.007</v>
      </c>
      <c r="I62" s="121">
        <v>0.008</v>
      </c>
      <c r="J62" s="121">
        <v>0.007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0.23</v>
      </c>
      <c r="I63" s="121">
        <v>0.465</v>
      </c>
      <c r="J63" s="121">
        <v>0.47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3.013</v>
      </c>
      <c r="I64" s="123">
        <v>3.173</v>
      </c>
      <c r="J64" s="123">
        <v>2.527</v>
      </c>
      <c r="K64" s="42">
        <f>IF(I64&gt;0,100*J64/I64,0)</f>
        <v>79.64071856287426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0.373</v>
      </c>
      <c r="I66" s="123">
        <v>0.373</v>
      </c>
      <c r="J66" s="123">
        <v>0.373</v>
      </c>
      <c r="K66" s="42">
        <f>IF(I66&gt;0,100*J66/I66,0)</f>
        <v>99.99999999999999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3.718</v>
      </c>
      <c r="I68" s="121">
        <v>4.726</v>
      </c>
      <c r="J68" s="121">
        <v>3.2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3.659</v>
      </c>
      <c r="I69" s="121">
        <v>4.1</v>
      </c>
      <c r="J69" s="121">
        <v>3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7.377</v>
      </c>
      <c r="I70" s="123">
        <v>8.826</v>
      </c>
      <c r="J70" s="123">
        <v>6.2</v>
      </c>
      <c r="K70" s="42">
        <f>IF(I70&gt;0,100*J70/I70,0)</f>
        <v>70.2469975073646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0.077</v>
      </c>
      <c r="I72" s="121">
        <v>0.073</v>
      </c>
      <c r="J72" s="121">
        <v>0.072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0.001</v>
      </c>
      <c r="I73" s="121">
        <v>0.001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0.078</v>
      </c>
      <c r="I74" s="121">
        <v>0.081</v>
      </c>
      <c r="J74" s="121">
        <v>0.125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1.716</v>
      </c>
      <c r="I75" s="121">
        <v>1.698</v>
      </c>
      <c r="J75" s="121">
        <v>1.5334480000000001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0.29</v>
      </c>
      <c r="I76" s="121">
        <v>0.077</v>
      </c>
      <c r="J76" s="121">
        <v>0.14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0.284</v>
      </c>
      <c r="I77" s="121">
        <v>0.16</v>
      </c>
      <c r="J77" s="121">
        <v>0.145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0.181</v>
      </c>
      <c r="I78" s="121">
        <v>0.18</v>
      </c>
      <c r="J78" s="121">
        <v>0.265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0.148</v>
      </c>
      <c r="I79" s="121">
        <v>0.303</v>
      </c>
      <c r="J79" s="121">
        <v>0.35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2.775</v>
      </c>
      <c r="I80" s="123">
        <v>2.573</v>
      </c>
      <c r="J80" s="123">
        <v>2.6304480000000003</v>
      </c>
      <c r="K80" s="42">
        <f>IF(I80&gt;0,100*J80/I80,0)</f>
        <v>102.23272444617179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0.259</v>
      </c>
      <c r="I82" s="121">
        <v>0.259</v>
      </c>
      <c r="J82" s="121">
        <v>0.262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0.279</v>
      </c>
      <c r="I83" s="121">
        <v>0.28</v>
      </c>
      <c r="J83" s="121">
        <v>0.274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0.538</v>
      </c>
      <c r="I84" s="123">
        <v>0.539</v>
      </c>
      <c r="J84" s="123">
        <v>0.536</v>
      </c>
      <c r="K84" s="42">
        <f>IF(I84&gt;0,100*J84/I84,0)</f>
        <v>99.44341372912801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30.412999999999993</v>
      </c>
      <c r="I87" s="127">
        <v>28.756000000000004</v>
      </c>
      <c r="J87" s="127">
        <v>23.500448000000002</v>
      </c>
      <c r="K87" s="55">
        <f>IF(I87&gt;0,100*J87/I87,0)</f>
        <v>81.72363332869661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1.73</v>
      </c>
      <c r="I24" s="123">
        <v>2.152</v>
      </c>
      <c r="J24" s="123">
        <v>1.827</v>
      </c>
      <c r="K24" s="42">
        <f>IF(I24&gt;0,100*J24/I24,0)</f>
        <v>84.89776951672862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2.124</v>
      </c>
      <c r="I26" s="123">
        <v>2.175</v>
      </c>
      <c r="J26" s="123">
        <v>2.25</v>
      </c>
      <c r="K26" s="42">
        <f>IF(I26&gt;0,100*J26/I26,0)</f>
        <v>103.44827586206897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91.832</v>
      </c>
      <c r="I28" s="121">
        <v>118.494</v>
      </c>
      <c r="J28" s="121">
        <v>106.292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0.197</v>
      </c>
      <c r="I29" s="121">
        <v>0.18</v>
      </c>
      <c r="J29" s="121">
        <v>0.152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37.284</v>
      </c>
      <c r="I30" s="121">
        <v>34.075</v>
      </c>
      <c r="J30" s="121">
        <v>47.125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129.313</v>
      </c>
      <c r="I31" s="123">
        <v>152.74900000000002</v>
      </c>
      <c r="J31" s="123">
        <v>153.56900000000002</v>
      </c>
      <c r="K31" s="42">
        <f>IF(I31&gt;0,100*J31/I31,0)</f>
        <v>100.53682839167523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0.167</v>
      </c>
      <c r="I33" s="121">
        <v>0.18</v>
      </c>
      <c r="J33" s="121">
        <v>0.16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0.421</v>
      </c>
      <c r="I34" s="121">
        <v>0.405</v>
      </c>
      <c r="J34" s="121">
        <v>1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146.083</v>
      </c>
      <c r="I35" s="121">
        <v>168</v>
      </c>
      <c r="J35" s="121">
        <v>142.9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8.107</v>
      </c>
      <c r="I36" s="121">
        <v>8.2</v>
      </c>
      <c r="J36" s="121">
        <v>9.148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154.778</v>
      </c>
      <c r="I37" s="123">
        <v>176.785</v>
      </c>
      <c r="J37" s="123">
        <v>153.208</v>
      </c>
      <c r="K37" s="42">
        <f>IF(I37&gt;0,100*J37/I37,0)</f>
        <v>86.66346126651017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0.118</v>
      </c>
      <c r="I39" s="123">
        <v>0.527</v>
      </c>
      <c r="J39" s="123">
        <v>0.5</v>
      </c>
      <c r="K39" s="42">
        <f>IF(I39&gt;0,100*J39/I39,0)</f>
        <v>94.87666034155598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2</v>
      </c>
      <c r="I54" s="121">
        <v>1.92</v>
      </c>
      <c r="J54" s="121">
        <v>2.205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>
        <v>0.026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2</v>
      </c>
      <c r="I59" s="123">
        <v>1.92</v>
      </c>
      <c r="J59" s="123">
        <v>2.231</v>
      </c>
      <c r="K59" s="42">
        <f>IF(I59&gt;0,100*J59/I59,0)</f>
        <v>116.19791666666667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1.08</v>
      </c>
      <c r="I61" s="121">
        <v>1.2</v>
      </c>
      <c r="J61" s="121">
        <v>1.3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0.076</v>
      </c>
      <c r="I62" s="121">
        <v>0.053</v>
      </c>
      <c r="J62" s="121">
        <v>0.07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11.7</v>
      </c>
      <c r="I63" s="121">
        <v>19.18</v>
      </c>
      <c r="J63" s="121">
        <v>16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12.856</v>
      </c>
      <c r="I64" s="123">
        <v>20.433</v>
      </c>
      <c r="J64" s="123">
        <v>17.37</v>
      </c>
      <c r="K64" s="42">
        <f>IF(I64&gt;0,100*J64/I64,0)</f>
        <v>85.0095433856996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78.043</v>
      </c>
      <c r="I66" s="123">
        <v>115.828</v>
      </c>
      <c r="J66" s="123">
        <v>126.5</v>
      </c>
      <c r="K66" s="42">
        <f>IF(I66&gt;0,100*J66/I66,0)</f>
        <v>109.21366163621921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54.824</v>
      </c>
      <c r="I68" s="121">
        <v>68.802</v>
      </c>
      <c r="J68" s="121">
        <v>67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6.134</v>
      </c>
      <c r="I69" s="121">
        <v>8.5</v>
      </c>
      <c r="J69" s="121">
        <v>9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60.958</v>
      </c>
      <c r="I70" s="123">
        <v>77.302</v>
      </c>
      <c r="J70" s="123">
        <v>76</v>
      </c>
      <c r="K70" s="42">
        <f>IF(I70&gt;0,100*J70/I70,0)</f>
        <v>98.31569687718299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0.04</v>
      </c>
      <c r="I72" s="121">
        <v>0.033</v>
      </c>
      <c r="J72" s="121">
        <v>0.033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0.001</v>
      </c>
      <c r="I73" s="121">
        <v>0.001</v>
      </c>
      <c r="J73" s="121">
        <v>0.002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1.05</v>
      </c>
      <c r="I74" s="121">
        <v>1.05</v>
      </c>
      <c r="J74" s="121">
        <v>1.125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0.143</v>
      </c>
      <c r="I75" s="121">
        <v>0.1432</v>
      </c>
      <c r="J75" s="121">
        <v>0.081798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4.838</v>
      </c>
      <c r="I76" s="121">
        <v>14.529</v>
      </c>
      <c r="J76" s="121">
        <v>17.63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61.721</v>
      </c>
      <c r="I79" s="121">
        <v>63.085</v>
      </c>
      <c r="J79" s="121">
        <v>63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67.79299999999999</v>
      </c>
      <c r="I80" s="123">
        <v>78.8412</v>
      </c>
      <c r="J80" s="123">
        <v>81.871798</v>
      </c>
      <c r="K80" s="42">
        <f>IF(I80&gt;0,100*J80/I80,0)</f>
        <v>103.8439267793996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509.71299999999997</v>
      </c>
      <c r="I87" s="127">
        <v>628.7121999999999</v>
      </c>
      <c r="J87" s="127">
        <v>615.326798</v>
      </c>
      <c r="K87" s="55">
        <f>IF(I87&gt;0,100*J87/I87,0)</f>
        <v>97.87098103074827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tabSelected="1" view="pageLayout" zoomScaleNormal="86" workbookViewId="0" topLeftCell="A52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0.001</v>
      </c>
      <c r="I17" s="123">
        <v>0.001</v>
      </c>
      <c r="J17" s="123">
        <v>0.001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0.095</v>
      </c>
      <c r="I19" s="121">
        <v>0.095</v>
      </c>
      <c r="J19" s="121">
        <v>0.095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0.095</v>
      </c>
      <c r="I22" s="123">
        <v>0.095</v>
      </c>
      <c r="J22" s="123">
        <v>0.095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2.053</v>
      </c>
      <c r="I24" s="123">
        <v>3.33</v>
      </c>
      <c r="J24" s="123">
        <v>3.409</v>
      </c>
      <c r="K24" s="42">
        <f>IF(I24&gt;0,100*J24/I24,0)</f>
        <v>102.37237237237237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1.567</v>
      </c>
      <c r="I26" s="123">
        <v>4.125</v>
      </c>
      <c r="J26" s="123">
        <v>3.85</v>
      </c>
      <c r="K26" s="42">
        <f>IF(I26&gt;0,100*J26/I26,0)</f>
        <v>93.33333333333333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5.194</v>
      </c>
      <c r="I28" s="121">
        <v>10.617</v>
      </c>
      <c r="J28" s="121">
        <v>8.894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5.45</v>
      </c>
      <c r="I29" s="121">
        <v>15.034</v>
      </c>
      <c r="J29" s="121">
        <v>9.706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12.881</v>
      </c>
      <c r="I30" s="121">
        <v>21.129</v>
      </c>
      <c r="J30" s="121">
        <v>22.666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23.525</v>
      </c>
      <c r="I31" s="123">
        <v>46.78</v>
      </c>
      <c r="J31" s="123">
        <v>41.266000000000005</v>
      </c>
      <c r="K31" s="42">
        <f>IF(I31&gt;0,100*J31/I31,0)</f>
        <v>88.21291150064131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0.32</v>
      </c>
      <c r="I33" s="121">
        <v>0.6</v>
      </c>
      <c r="J33" s="121">
        <v>0.4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0.017</v>
      </c>
      <c r="I34" s="121">
        <v>0.009</v>
      </c>
      <c r="J34" s="121">
        <v>0.025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5.178</v>
      </c>
      <c r="I35" s="121">
        <v>8</v>
      </c>
      <c r="J35" s="121">
        <v>7.2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6.779</v>
      </c>
      <c r="I36" s="121">
        <v>9.517</v>
      </c>
      <c r="J36" s="121">
        <v>7.51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12.294</v>
      </c>
      <c r="I37" s="123">
        <v>18.125999999999998</v>
      </c>
      <c r="J37" s="123">
        <v>15.135</v>
      </c>
      <c r="K37" s="42">
        <f>IF(I37&gt;0,100*J37/I37,0)</f>
        <v>83.49884144323073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7.013</v>
      </c>
      <c r="I39" s="123">
        <v>7</v>
      </c>
      <c r="J39" s="123">
        <v>6.9</v>
      </c>
      <c r="K39" s="42">
        <f>IF(I39&gt;0,100*J39/I39,0)</f>
        <v>98.57142857142857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0.009</v>
      </c>
      <c r="I41" s="121">
        <v>0.011</v>
      </c>
      <c r="J41" s="121">
        <v>0.014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0.025</v>
      </c>
      <c r="I42" s="121">
        <v>0.125</v>
      </c>
      <c r="J42" s="121">
        <v>0.075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0.018</v>
      </c>
      <c r="I43" s="121">
        <v>0.018</v>
      </c>
      <c r="J43" s="121">
        <v>0.018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0.009</v>
      </c>
      <c r="I44" s="121">
        <v>0.012</v>
      </c>
      <c r="J44" s="121">
        <v>0.057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0.028</v>
      </c>
      <c r="I45" s="121">
        <v>0.39</v>
      </c>
      <c r="J45" s="121">
        <v>0.4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0.025</v>
      </c>
      <c r="I46" s="121">
        <v>0.04</v>
      </c>
      <c r="J46" s="121">
        <v>0.05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>
        <v>0.12</v>
      </c>
      <c r="I47" s="121">
        <v>0.185</v>
      </c>
      <c r="J47" s="121">
        <v>0.205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0.04</v>
      </c>
      <c r="I48" s="121">
        <v>0.05</v>
      </c>
      <c r="J48" s="121">
        <v>0.072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0.1</v>
      </c>
      <c r="I49" s="121">
        <v>0.08</v>
      </c>
      <c r="J49" s="121">
        <v>0.08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0.374</v>
      </c>
      <c r="I50" s="123">
        <v>0.9110000000000001</v>
      </c>
      <c r="J50" s="123">
        <v>0.971</v>
      </c>
      <c r="K50" s="42">
        <f>IF(I50&gt;0,100*J50/I50,0)</f>
        <v>106.58616904500546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0.595</v>
      </c>
      <c r="I52" s="123">
        <v>0.518</v>
      </c>
      <c r="J52" s="123">
        <v>0.518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5.965</v>
      </c>
      <c r="I54" s="121">
        <v>11.278</v>
      </c>
      <c r="J54" s="121">
        <v>13.89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2.925</v>
      </c>
      <c r="I55" s="121">
        <v>3.735</v>
      </c>
      <c r="J55" s="121">
        <v>6.45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4.105</v>
      </c>
      <c r="I56" s="121">
        <v>8.9</v>
      </c>
      <c r="J56" s="121">
        <v>11.1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0.141</v>
      </c>
      <c r="I57" s="121">
        <v>0.0855</v>
      </c>
      <c r="J57" s="121">
        <v>0.1071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1.894</v>
      </c>
      <c r="I58" s="121">
        <v>8.593</v>
      </c>
      <c r="J58" s="121">
        <v>5.064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15.030000000000001</v>
      </c>
      <c r="I59" s="123">
        <v>32.591499999999996</v>
      </c>
      <c r="J59" s="123">
        <v>36.61109999999999</v>
      </c>
      <c r="K59" s="42">
        <f>IF(I59&gt;0,100*J59/I59,0)</f>
        <v>112.3332770814476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12.119</v>
      </c>
      <c r="I61" s="121">
        <v>10</v>
      </c>
      <c r="J61" s="121">
        <v>14.3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9.868</v>
      </c>
      <c r="I62" s="121">
        <v>5.951</v>
      </c>
      <c r="J62" s="121">
        <v>9.5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6.19</v>
      </c>
      <c r="I63" s="121">
        <v>8.5</v>
      </c>
      <c r="J63" s="121">
        <v>12.7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28.177000000000003</v>
      </c>
      <c r="I64" s="123">
        <v>24.451</v>
      </c>
      <c r="J64" s="123">
        <v>36.5</v>
      </c>
      <c r="K64" s="42">
        <f>IF(I64&gt;0,100*J64/I64,0)</f>
        <v>149.27814813300068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25.519</v>
      </c>
      <c r="I66" s="123">
        <v>17.588</v>
      </c>
      <c r="J66" s="123">
        <v>20.76</v>
      </c>
      <c r="K66" s="42">
        <f>IF(I66&gt;0,100*J66/I66,0)</f>
        <v>118.03502387991811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1.163</v>
      </c>
      <c r="I68" s="121">
        <v>2.4</v>
      </c>
      <c r="J68" s="121">
        <v>2.8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0.218</v>
      </c>
      <c r="I69" s="121">
        <v>0.35</v>
      </c>
      <c r="J69" s="121">
        <v>0.35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1.381</v>
      </c>
      <c r="I70" s="123">
        <v>2.75</v>
      </c>
      <c r="J70" s="123">
        <v>3.15</v>
      </c>
      <c r="K70" s="42">
        <f>IF(I70&gt;0,100*J70/I70,0)</f>
        <v>114.54545454545455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6.604</v>
      </c>
      <c r="I72" s="121">
        <v>6.215</v>
      </c>
      <c r="J72" s="121">
        <v>8.686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0.102</v>
      </c>
      <c r="I73" s="121">
        <v>0.142</v>
      </c>
      <c r="J73" s="121">
        <v>0.21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0.565</v>
      </c>
      <c r="I74" s="121">
        <v>0.565</v>
      </c>
      <c r="J74" s="121">
        <v>1.112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12.766</v>
      </c>
      <c r="I75" s="121">
        <v>23.734871342499996</v>
      </c>
      <c r="J75" s="121">
        <v>26.385465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0.02</v>
      </c>
      <c r="I76" s="121">
        <v>0.216</v>
      </c>
      <c r="J76" s="121">
        <v>0.281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0.993</v>
      </c>
      <c r="I77" s="121">
        <v>1.4</v>
      </c>
      <c r="J77" s="121">
        <v>1.2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2.76</v>
      </c>
      <c r="I78" s="121">
        <v>3.96</v>
      </c>
      <c r="J78" s="121">
        <v>3.76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1.398</v>
      </c>
      <c r="I79" s="121">
        <v>3.553</v>
      </c>
      <c r="J79" s="121">
        <v>3.5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25.207999999999995</v>
      </c>
      <c r="I80" s="123">
        <v>39.785871342499995</v>
      </c>
      <c r="J80" s="123">
        <v>45.134465</v>
      </c>
      <c r="K80" s="42">
        <f>IF(I80&gt;0,100*J80/I80,0)</f>
        <v>113.44344984041241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0.172</v>
      </c>
      <c r="I82" s="121">
        <v>0.175</v>
      </c>
      <c r="J82" s="121">
        <v>0.174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0.077</v>
      </c>
      <c r="I83" s="121">
        <v>0.077</v>
      </c>
      <c r="J83" s="121">
        <v>0.073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0.249</v>
      </c>
      <c r="I84" s="123">
        <v>0.252</v>
      </c>
      <c r="J84" s="123">
        <v>0.247</v>
      </c>
      <c r="K84" s="42">
        <f>IF(I84&gt;0,100*J84/I84,0)</f>
        <v>98.01587301587301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143.081</v>
      </c>
      <c r="I87" s="127">
        <v>198.3043713425</v>
      </c>
      <c r="J87" s="127">
        <v>214.54756500000002</v>
      </c>
      <c r="K87" s="55">
        <f>IF(I87&gt;0,100*J87/I87,0)</f>
        <v>108.1910416535628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tabSelected="1" view="pageLayout" zoomScaleNormal="86" workbookViewId="0" topLeftCell="A4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0.06</v>
      </c>
      <c r="I15" s="123">
        <v>0.06</v>
      </c>
      <c r="J15" s="123">
        <v>0.06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>
        <v>0.002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0.077</v>
      </c>
      <c r="I19" s="121">
        <v>0.077</v>
      </c>
      <c r="J19" s="121">
        <v>0.077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0.095</v>
      </c>
      <c r="I20" s="121">
        <v>0.095</v>
      </c>
      <c r="J20" s="121">
        <v>0.095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0.145</v>
      </c>
      <c r="I21" s="121">
        <v>0.145</v>
      </c>
      <c r="J21" s="121">
        <v>0.168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0.31699999999999995</v>
      </c>
      <c r="I22" s="123">
        <v>0.31699999999999995</v>
      </c>
      <c r="J22" s="123">
        <v>0.33999999999999997</v>
      </c>
      <c r="K22" s="42">
        <f>IF(I22&gt;0,100*J22/I22,0)</f>
        <v>107.25552050473188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0.012</v>
      </c>
      <c r="I24" s="123">
        <v>0.01</v>
      </c>
      <c r="J24" s="123">
        <v>0.01</v>
      </c>
      <c r="K24" s="42">
        <f>IF(I24&gt;0,100*J24/I24,0)</f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0.004</v>
      </c>
      <c r="I26" s="123">
        <v>0.004</v>
      </c>
      <c r="J26" s="123">
        <v>0.004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0.003</v>
      </c>
      <c r="I28" s="121">
        <v>0.004</v>
      </c>
      <c r="J28" s="121">
        <v>0.002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0.013</v>
      </c>
      <c r="I29" s="121">
        <v>0.033</v>
      </c>
      <c r="J29" s="121">
        <v>0.012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>
        <v>0.071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0.016</v>
      </c>
      <c r="I31" s="123">
        <v>0.037000000000000005</v>
      </c>
      <c r="J31" s="123">
        <v>0.08499999999999999</v>
      </c>
      <c r="K31" s="42">
        <f>IF(I31&gt;0,100*J31/I31,0)</f>
        <v>229.7297297297297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0.044</v>
      </c>
      <c r="I33" s="121">
        <v>0.05</v>
      </c>
      <c r="J33" s="121">
        <v>0.05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1.083</v>
      </c>
      <c r="I34" s="121">
        <v>1.114</v>
      </c>
      <c r="J34" s="121">
        <v>1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0.006</v>
      </c>
      <c r="I35" s="121">
        <v>0.006</v>
      </c>
      <c r="J35" s="121">
        <v>0.006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13.096</v>
      </c>
      <c r="I36" s="121">
        <v>11.5</v>
      </c>
      <c r="J36" s="121">
        <v>12.232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14.229</v>
      </c>
      <c r="I37" s="123">
        <v>12.67</v>
      </c>
      <c r="J37" s="123">
        <v>13.288</v>
      </c>
      <c r="K37" s="42">
        <f>IF(I37&gt;0,100*J37/I37,0)</f>
        <v>104.87766377269139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0.001</v>
      </c>
      <c r="I42" s="121">
        <v>0.001</v>
      </c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0.004</v>
      </c>
      <c r="I43" s="121">
        <v>0.004</v>
      </c>
      <c r="J43" s="121">
        <v>0.004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0.005</v>
      </c>
      <c r="I50" s="123">
        <v>0.005</v>
      </c>
      <c r="J50" s="123">
        <v>0.004</v>
      </c>
      <c r="K50" s="42">
        <f>IF(I50&gt;0,100*J50/I50,0)</f>
        <v>80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>
        <v>0.001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>
        <v>0.001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0.001</v>
      </c>
      <c r="I61" s="121">
        <v>0.001</v>
      </c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0.611</v>
      </c>
      <c r="I62" s="121">
        <v>0.35</v>
      </c>
      <c r="J62" s="121">
        <v>0.625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0.008</v>
      </c>
      <c r="I63" s="121">
        <v>0.004</v>
      </c>
      <c r="J63" s="121">
        <v>0.004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0.62</v>
      </c>
      <c r="I64" s="123">
        <v>0.355</v>
      </c>
      <c r="J64" s="123">
        <v>0.629</v>
      </c>
      <c r="K64" s="42">
        <f>IF(I64&gt;0,100*J64/I64,0)</f>
        <v>177.1830985915493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0.011</v>
      </c>
      <c r="I66" s="123">
        <v>0.011</v>
      </c>
      <c r="J66" s="123">
        <v>0.007</v>
      </c>
      <c r="K66" s="42">
        <f>IF(I66&gt;0,100*J66/I66,0)</f>
        <v>63.63636363636365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0.033</v>
      </c>
      <c r="I75" s="121">
        <v>0.033</v>
      </c>
      <c r="J75" s="121">
        <v>0.033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/>
      <c r="I79" s="121"/>
      <c r="J79" s="121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0.033</v>
      </c>
      <c r="I80" s="123">
        <v>0.033</v>
      </c>
      <c r="J80" s="123">
        <v>0.033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0.001</v>
      </c>
      <c r="I83" s="121">
        <v>0.001</v>
      </c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0.001</v>
      </c>
      <c r="I84" s="123">
        <v>0.001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15.307999999999998</v>
      </c>
      <c r="I87" s="127">
        <v>13.502999999999998</v>
      </c>
      <c r="J87" s="127">
        <v>14.462999999999997</v>
      </c>
      <c r="K87" s="55">
        <f>IF(I87&gt;0,100*J87/I87,0)</f>
        <v>107.10953121528549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tabSelected="1" view="pageLayout" zoomScaleNormal="86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0.057</v>
      </c>
      <c r="I26" s="123">
        <v>0.057</v>
      </c>
      <c r="J26" s="123">
        <v>0.057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0.022</v>
      </c>
      <c r="I28" s="121">
        <v>0.023</v>
      </c>
      <c r="J28" s="121">
        <v>0.037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0.032</v>
      </c>
      <c r="I29" s="121">
        <v>0.042</v>
      </c>
      <c r="J29" s="121">
        <v>0.028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0.709</v>
      </c>
      <c r="I30" s="121">
        <v>1.249</v>
      </c>
      <c r="J30" s="121">
        <v>0.876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0.763</v>
      </c>
      <c r="I31" s="123">
        <v>1.314</v>
      </c>
      <c r="J31" s="123">
        <v>0.9410000000000001</v>
      </c>
      <c r="K31" s="42">
        <f>IF(I31&gt;0,100*J31/I31,0)</f>
        <v>71.61339421613394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0.009</v>
      </c>
      <c r="I33" s="121">
        <v>0.009</v>
      </c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0.012</v>
      </c>
      <c r="I34" s="121">
        <v>0.012</v>
      </c>
      <c r="J34" s="121">
        <v>0.025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0.166</v>
      </c>
      <c r="I35" s="121">
        <v>0.166</v>
      </c>
      <c r="J35" s="121">
        <v>0.132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0.041</v>
      </c>
      <c r="I36" s="121">
        <v>0.041</v>
      </c>
      <c r="J36" s="121">
        <v>0.037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0.228</v>
      </c>
      <c r="I37" s="123">
        <v>0.228</v>
      </c>
      <c r="J37" s="123">
        <v>0.194</v>
      </c>
      <c r="K37" s="42">
        <f>IF(I37&gt;0,100*J37/I37,0)</f>
        <v>85.08771929824562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0.255</v>
      </c>
      <c r="I39" s="123">
        <v>0.629</v>
      </c>
      <c r="J39" s="123">
        <v>0.6</v>
      </c>
      <c r="K39" s="42">
        <f>IF(I39&gt;0,100*J39/I39,0)</f>
        <v>95.38950715421304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0.005</v>
      </c>
      <c r="I41" s="121">
        <v>0.005</v>
      </c>
      <c r="J41" s="121">
        <v>0.005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>
        <v>0.02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0.002</v>
      </c>
      <c r="I48" s="121">
        <v>0.004</v>
      </c>
      <c r="J48" s="121">
        <v>0.004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0.007</v>
      </c>
      <c r="I50" s="123">
        <v>0.009000000000000001</v>
      </c>
      <c r="J50" s="123">
        <v>0.029</v>
      </c>
      <c r="K50" s="42">
        <f>IF(I50&gt;0,100*J50/I50,0)</f>
        <v>322.22222222222223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0.044</v>
      </c>
      <c r="I52" s="123">
        <v>0.04</v>
      </c>
      <c r="J52" s="123">
        <v>0.037</v>
      </c>
      <c r="K52" s="42">
        <f>IF(I52&gt;0,100*J52/I52,0)</f>
        <v>92.49999999999999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0.24</v>
      </c>
      <c r="I54" s="121">
        <v>0.22</v>
      </c>
      <c r="J54" s="121">
        <v>0.21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0.5</v>
      </c>
      <c r="I56" s="121">
        <v>0.48</v>
      </c>
      <c r="J56" s="121">
        <v>0.47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0.731</v>
      </c>
      <c r="I58" s="121">
        <v>0.525</v>
      </c>
      <c r="J58" s="121">
        <v>0.526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1.471</v>
      </c>
      <c r="I59" s="123">
        <v>1.225</v>
      </c>
      <c r="J59" s="123">
        <v>1.206</v>
      </c>
      <c r="K59" s="42">
        <f>IF(I59&gt;0,100*J59/I59,0)</f>
        <v>98.44897959183672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85.219</v>
      </c>
      <c r="I61" s="121">
        <v>76</v>
      </c>
      <c r="J61" s="121">
        <v>85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0.244</v>
      </c>
      <c r="I62" s="121">
        <v>0.169</v>
      </c>
      <c r="J62" s="121">
        <v>0.254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1.697</v>
      </c>
      <c r="I63" s="121">
        <v>1.33</v>
      </c>
      <c r="J63" s="121">
        <v>1.7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87.16</v>
      </c>
      <c r="I64" s="123">
        <v>77.499</v>
      </c>
      <c r="J64" s="123">
        <v>86.95400000000001</v>
      </c>
      <c r="K64" s="42">
        <f>IF(I64&gt;0,100*J64/I64,0)</f>
        <v>112.20015742138611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142.876</v>
      </c>
      <c r="I66" s="123">
        <v>131.622</v>
      </c>
      <c r="J66" s="123">
        <v>168.111</v>
      </c>
      <c r="K66" s="42">
        <f>IF(I66&gt;0,100*J66/I66,0)</f>
        <v>127.72256917536579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1.79</v>
      </c>
      <c r="I68" s="121">
        <v>1.7</v>
      </c>
      <c r="J68" s="121">
        <v>1.6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1.79</v>
      </c>
      <c r="I70" s="123">
        <v>1.7</v>
      </c>
      <c r="J70" s="123">
        <v>1.6</v>
      </c>
      <c r="K70" s="42">
        <f>IF(I70&gt;0,100*J70/I70,0)</f>
        <v>94.11764705882354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1.898</v>
      </c>
      <c r="I72" s="121">
        <v>1.496</v>
      </c>
      <c r="J72" s="121">
        <v>1.755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2.103</v>
      </c>
      <c r="I73" s="121">
        <v>1.945</v>
      </c>
      <c r="J73" s="121">
        <v>2.1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0.012</v>
      </c>
      <c r="I74" s="121">
        <v>0.012</v>
      </c>
      <c r="J74" s="121">
        <v>0.18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0.72</v>
      </c>
      <c r="I75" s="121">
        <v>0.6742</v>
      </c>
      <c r="J75" s="121">
        <v>0.63821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1.04</v>
      </c>
      <c r="I76" s="121">
        <v>0.783</v>
      </c>
      <c r="J76" s="121">
        <v>1.07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>
        <v>0.058</v>
      </c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1.085</v>
      </c>
      <c r="I78" s="121">
        <v>0.9</v>
      </c>
      <c r="J78" s="121">
        <v>0.8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8.591299999999999</v>
      </c>
      <c r="I79" s="121">
        <v>8.712</v>
      </c>
      <c r="J79" s="121">
        <v>9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15.449299999999997</v>
      </c>
      <c r="I80" s="123">
        <v>14.580200000000001</v>
      </c>
      <c r="J80" s="123">
        <v>15.54321</v>
      </c>
      <c r="K80" s="42">
        <f>IF(I80&gt;0,100*J80/I80,0)</f>
        <v>106.60491625629277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0.257</v>
      </c>
      <c r="I82" s="121">
        <v>0.259</v>
      </c>
      <c r="J82" s="121">
        <v>0.316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0.156</v>
      </c>
      <c r="I83" s="121">
        <v>0.13</v>
      </c>
      <c r="J83" s="121">
        <v>0.156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0.41300000000000003</v>
      </c>
      <c r="I84" s="123">
        <v>0.389</v>
      </c>
      <c r="J84" s="123">
        <v>0.472</v>
      </c>
      <c r="K84" s="42">
        <f>IF(I84&gt;0,100*J84/I84,0)</f>
        <v>121.33676092544985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250.5133</v>
      </c>
      <c r="I87" s="127">
        <v>229.29219999999998</v>
      </c>
      <c r="J87" s="127">
        <v>275.74421</v>
      </c>
      <c r="K87" s="55">
        <f>IF(I87&gt;0,100*J87/I87,0)</f>
        <v>120.25887055905088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tabSelected="1" view="pageLayout" zoomScaleNormal="86" workbookViewId="0" topLeftCell="A53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10.092720164168908</v>
      </c>
      <c r="I9" s="121">
        <v>10.157620426727973</v>
      </c>
      <c r="J9" s="121">
        <v>14.221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8.325359931893518</v>
      </c>
      <c r="I10" s="121">
        <v>8.330201558621626</v>
      </c>
      <c r="J10" s="121">
        <v>9.829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53.85593820534313</v>
      </c>
      <c r="I11" s="121">
        <v>53.566768922153734</v>
      </c>
      <c r="J11" s="121">
        <v>64.28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41.711405479116245</v>
      </c>
      <c r="I12" s="121">
        <v>41.5770496297344</v>
      </c>
      <c r="J12" s="121">
        <v>54.05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113.98542378052181</v>
      </c>
      <c r="I13" s="123">
        <v>113.63164053723773</v>
      </c>
      <c r="J13" s="123">
        <v>142.38</v>
      </c>
      <c r="K13" s="42">
        <f>IF(I13&gt;0,100*J13/I13,0)</f>
        <v>125.29960786172164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0.18</v>
      </c>
      <c r="I15" s="123">
        <v>0.555</v>
      </c>
      <c r="J15" s="123">
        <v>0.319</v>
      </c>
      <c r="K15" s="42">
        <f>IF(I15&gt;0,100*J15/I15,0)</f>
        <v>57.47747747747748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0.555</v>
      </c>
      <c r="I17" s="123">
        <v>0.722</v>
      </c>
      <c r="J17" s="123">
        <v>0.74</v>
      </c>
      <c r="K17" s="42">
        <f>IF(I17&gt;0,100*J17/I17,0)</f>
        <v>102.49307479224377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71.542</v>
      </c>
      <c r="I19" s="121">
        <v>104.497</v>
      </c>
      <c r="J19" s="121">
        <v>109.199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1.509</v>
      </c>
      <c r="I20" s="121">
        <v>3.515</v>
      </c>
      <c r="J20" s="121">
        <v>3.761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1.718</v>
      </c>
      <c r="I21" s="121">
        <v>2.323</v>
      </c>
      <c r="J21" s="121">
        <v>2.625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74.769</v>
      </c>
      <c r="I22" s="123">
        <v>110.335</v>
      </c>
      <c r="J22" s="123">
        <v>115.585</v>
      </c>
      <c r="K22" s="42">
        <f>IF(I22&gt;0,100*J22/I22,0)</f>
        <v>104.75823628041873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110.227</v>
      </c>
      <c r="I24" s="123">
        <v>121.934</v>
      </c>
      <c r="J24" s="123">
        <v>126.093</v>
      </c>
      <c r="K24" s="42">
        <f>IF(I24&gt;0,100*J24/I24,0)</f>
        <v>103.41086161365986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260.659</v>
      </c>
      <c r="I26" s="123">
        <v>288.345</v>
      </c>
      <c r="J26" s="123">
        <v>304</v>
      </c>
      <c r="K26" s="42">
        <f>IF(I26&gt;0,100*J26/I26,0)</f>
        <v>105.42926008774211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25.173876758485466</v>
      </c>
      <c r="I28" s="121">
        <v>19.555</v>
      </c>
      <c r="J28" s="121">
        <v>20.336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3.213</v>
      </c>
      <c r="I29" s="121">
        <v>5.983</v>
      </c>
      <c r="J29" s="121">
        <v>4.21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116</v>
      </c>
      <c r="I30" s="121">
        <v>121.418</v>
      </c>
      <c r="J30" s="121">
        <v>113.384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144.38687675848547</v>
      </c>
      <c r="I31" s="123">
        <v>146.95600000000002</v>
      </c>
      <c r="J31" s="123">
        <v>137.93</v>
      </c>
      <c r="K31" s="42">
        <f>IF(I31&gt;0,100*J31/I31,0)</f>
        <v>93.85802553145157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242.543</v>
      </c>
      <c r="I33" s="121">
        <v>208.516</v>
      </c>
      <c r="J33" s="121">
        <v>177.25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9.178</v>
      </c>
      <c r="I34" s="121">
        <v>8.995</v>
      </c>
      <c r="J34" s="121">
        <v>8.83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44.388</v>
      </c>
      <c r="I35" s="121">
        <v>37.376</v>
      </c>
      <c r="J35" s="121">
        <v>38.5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203.505</v>
      </c>
      <c r="I36" s="121">
        <v>196.959</v>
      </c>
      <c r="J36" s="121">
        <v>180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499.614</v>
      </c>
      <c r="I37" s="123">
        <v>451.846</v>
      </c>
      <c r="J37" s="123">
        <v>404.58000000000004</v>
      </c>
      <c r="K37" s="42">
        <f>IF(I37&gt;0,100*J37/I37,0)</f>
        <v>89.53935632936887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7.975</v>
      </c>
      <c r="I39" s="123">
        <v>7.874</v>
      </c>
      <c r="J39" s="123">
        <v>8.66</v>
      </c>
      <c r="K39" s="42">
        <f>IF(I39&gt;0,100*J39/I39,0)</f>
        <v>109.98221996443993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6.169</v>
      </c>
      <c r="I41" s="121">
        <v>5.81</v>
      </c>
      <c r="J41" s="121">
        <v>5.8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70.215</v>
      </c>
      <c r="I42" s="121">
        <v>88.17</v>
      </c>
      <c r="J42" s="121">
        <v>64.75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26.3</v>
      </c>
      <c r="I43" s="121">
        <v>23.382</v>
      </c>
      <c r="J43" s="121">
        <v>25.023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1.85</v>
      </c>
      <c r="I44" s="121">
        <v>1.808</v>
      </c>
      <c r="J44" s="121">
        <v>1.54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1.5</v>
      </c>
      <c r="I45" s="121">
        <v>1.73</v>
      </c>
      <c r="J45" s="121">
        <v>2.255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9.736</v>
      </c>
      <c r="I46" s="121">
        <v>10.705</v>
      </c>
      <c r="J46" s="121">
        <v>8.539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>
        <v>4.536</v>
      </c>
      <c r="I47" s="121">
        <v>4.934</v>
      </c>
      <c r="J47" s="121">
        <v>3.7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141.58</v>
      </c>
      <c r="I48" s="121">
        <v>144.306</v>
      </c>
      <c r="J48" s="121">
        <v>123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45</v>
      </c>
      <c r="I49" s="121">
        <v>49.8</v>
      </c>
      <c r="J49" s="121">
        <v>42.4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306.886</v>
      </c>
      <c r="I50" s="123">
        <v>330.64500000000004</v>
      </c>
      <c r="J50" s="123">
        <v>277.007</v>
      </c>
      <c r="K50" s="42">
        <f>IF(I50&gt;0,100*J50/I50,0)</f>
        <v>83.77776769647204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24.003</v>
      </c>
      <c r="I52" s="123">
        <v>18.041</v>
      </c>
      <c r="J52" s="123">
        <v>18.496</v>
      </c>
      <c r="K52" s="42">
        <f>IF(I52&gt;0,100*J52/I52,0)</f>
        <v>102.52203314672136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590.299</v>
      </c>
      <c r="I54" s="121">
        <v>482.732</v>
      </c>
      <c r="J54" s="121">
        <v>495.961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2148.687</v>
      </c>
      <c r="I55" s="121">
        <v>1646.384</v>
      </c>
      <c r="J55" s="121">
        <v>1500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682.21</v>
      </c>
      <c r="I56" s="121">
        <v>437.7</v>
      </c>
      <c r="J56" s="121">
        <v>390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9.662</v>
      </c>
      <c r="I57" s="121">
        <v>8.588</v>
      </c>
      <c r="J57" s="121">
        <v>7.532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1089.161</v>
      </c>
      <c r="I58" s="121">
        <v>741.792</v>
      </c>
      <c r="J58" s="121">
        <v>516.434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4520.019</v>
      </c>
      <c r="I59" s="123">
        <v>3317.196</v>
      </c>
      <c r="J59" s="123">
        <v>2909.9270000000006</v>
      </c>
      <c r="K59" s="42">
        <f>IF(I59&gt;0,100*J59/I59,0)</f>
        <v>87.72249212889443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43</v>
      </c>
      <c r="I61" s="121">
        <v>30</v>
      </c>
      <c r="J61" s="121">
        <v>38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1.175</v>
      </c>
      <c r="I62" s="121">
        <v>1.316</v>
      </c>
      <c r="J62" s="121">
        <v>1.12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356.74</v>
      </c>
      <c r="I63" s="121">
        <v>149.671</v>
      </c>
      <c r="J63" s="121">
        <v>209.334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400.915</v>
      </c>
      <c r="I64" s="123">
        <v>180.987</v>
      </c>
      <c r="J64" s="123">
        <v>248.454</v>
      </c>
      <c r="K64" s="42">
        <f>IF(I64&gt;0,100*J64/I64,0)</f>
        <v>137.27726300784036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98.111</v>
      </c>
      <c r="I66" s="123">
        <v>50.305</v>
      </c>
      <c r="J66" s="123">
        <v>68.702</v>
      </c>
      <c r="K66" s="42">
        <f>IF(I66&gt;0,100*J66/I66,0)</f>
        <v>136.5709174038366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562.877</v>
      </c>
      <c r="I68" s="121">
        <v>573.74</v>
      </c>
      <c r="J68" s="121">
        <v>496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7.576</v>
      </c>
      <c r="I69" s="121">
        <v>6.575</v>
      </c>
      <c r="J69" s="121">
        <v>5.7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570.453</v>
      </c>
      <c r="I70" s="123">
        <v>580.315</v>
      </c>
      <c r="J70" s="123">
        <v>501.7</v>
      </c>
      <c r="K70" s="42">
        <f>IF(I70&gt;0,100*J70/I70,0)</f>
        <v>86.45304705203208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2.837</v>
      </c>
      <c r="I72" s="121">
        <v>1.412</v>
      </c>
      <c r="J72" s="121">
        <v>1.511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108.532</v>
      </c>
      <c r="I73" s="121">
        <v>70.156</v>
      </c>
      <c r="J73" s="121">
        <v>70.2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63.9</v>
      </c>
      <c r="I74" s="121">
        <v>54.5</v>
      </c>
      <c r="J74" s="121">
        <v>48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10.985</v>
      </c>
      <c r="I75" s="121">
        <v>7.452</v>
      </c>
      <c r="J75" s="121">
        <v>8.998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28.134</v>
      </c>
      <c r="I76" s="121">
        <v>20.179</v>
      </c>
      <c r="J76" s="121">
        <v>34.9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1.074</v>
      </c>
      <c r="I77" s="121">
        <v>0.97</v>
      </c>
      <c r="J77" s="121">
        <v>0.973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9.91</v>
      </c>
      <c r="I78" s="121">
        <v>11.724</v>
      </c>
      <c r="J78" s="121">
        <v>9.945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6.39</v>
      </c>
      <c r="I79" s="121">
        <v>6.39</v>
      </c>
      <c r="J79" s="121">
        <v>7.668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231.76200000000003</v>
      </c>
      <c r="I80" s="123">
        <v>172.783</v>
      </c>
      <c r="J80" s="123">
        <v>182.19500000000002</v>
      </c>
      <c r="K80" s="42">
        <f>IF(I80&gt;0,100*J80/I80,0)</f>
        <v>105.44729516213982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2.9</v>
      </c>
      <c r="I82" s="121">
        <v>2.068</v>
      </c>
      <c r="J82" s="121">
        <v>2.576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15</v>
      </c>
      <c r="I83" s="121">
        <v>16</v>
      </c>
      <c r="J83" s="121">
        <v>18.4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17.9</v>
      </c>
      <c r="I84" s="123">
        <v>18.068</v>
      </c>
      <c r="J84" s="123">
        <v>20.976</v>
      </c>
      <c r="K84" s="42">
        <f>IF(I84&gt;0,100*J84/I84,0)</f>
        <v>116.09475315474872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7382.400300539007</v>
      </c>
      <c r="I87" s="127">
        <v>5910.538640537239</v>
      </c>
      <c r="J87" s="127">
        <v>5467.744</v>
      </c>
      <c r="K87" s="55">
        <f>IF(I87&gt;0,100*J87/I87,0)</f>
        <v>92.50838768737005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298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>
        <v>61.10217910328425</v>
      </c>
      <c r="I9" s="121">
        <v>61.49509076656534</v>
      </c>
      <c r="J9" s="121">
        <v>86.093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56.31010607604283</v>
      </c>
      <c r="I10" s="121">
        <v>56.34285331062136</v>
      </c>
      <c r="J10" s="121">
        <v>66.485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369.8484229869996</v>
      </c>
      <c r="I11" s="121">
        <v>310.048</v>
      </c>
      <c r="J11" s="121">
        <v>372.058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251.44312602190868</v>
      </c>
      <c r="I12" s="121">
        <v>250.63320714289097</v>
      </c>
      <c r="J12" s="121">
        <v>325.823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738.7038341882354</v>
      </c>
      <c r="I13" s="123">
        <v>678.5191512200777</v>
      </c>
      <c r="J13" s="123">
        <v>850.459</v>
      </c>
      <c r="K13" s="42">
        <f>IF(I13&gt;0,100*J13/I13,0)</f>
        <v>125.34045626726217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>
        <v>1.257</v>
      </c>
      <c r="I15" s="123">
        <v>1.911</v>
      </c>
      <c r="J15" s="123">
        <v>2</v>
      </c>
      <c r="K15" s="42">
        <f>IF(I15&gt;0,100*J15/I15,0)</f>
        <v>104.65724751439036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0.776</v>
      </c>
      <c r="I17" s="123">
        <v>1.009</v>
      </c>
      <c r="J17" s="123">
        <v>1.034</v>
      </c>
      <c r="K17" s="42">
        <f>IF(I17&gt;0,100*J17/I17,0)</f>
        <v>102.4777006937562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570.801</v>
      </c>
      <c r="I19" s="121">
        <v>784.829</v>
      </c>
      <c r="J19" s="121">
        <v>820.146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>
        <v>10.342</v>
      </c>
      <c r="I20" s="121">
        <v>24.337</v>
      </c>
      <c r="J20" s="121">
        <v>26.039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>
        <v>10.063</v>
      </c>
      <c r="I21" s="121">
        <v>15.769</v>
      </c>
      <c r="J21" s="121">
        <v>17.736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591.206</v>
      </c>
      <c r="I22" s="123">
        <v>824.935</v>
      </c>
      <c r="J22" s="123">
        <v>863.9209999999999</v>
      </c>
      <c r="K22" s="42">
        <f>IF(I22&gt;0,100*J22/I22,0)</f>
        <v>104.7259481050022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684.23</v>
      </c>
      <c r="I24" s="123">
        <v>729.756</v>
      </c>
      <c r="J24" s="123">
        <v>745.526</v>
      </c>
      <c r="K24" s="42">
        <f>IF(I24&gt;0,100*J24/I24,0)</f>
        <v>102.16099627820805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1752.824</v>
      </c>
      <c r="I26" s="123">
        <v>2119.914</v>
      </c>
      <c r="J26" s="123">
        <v>2140</v>
      </c>
      <c r="K26" s="42">
        <f>IF(I26&gt;0,100*J26/I26,0)</f>
        <v>100.94749126615513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183.77</v>
      </c>
      <c r="I28" s="121">
        <v>136.888</v>
      </c>
      <c r="J28" s="121">
        <v>135.448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19.937</v>
      </c>
      <c r="I29" s="121">
        <v>37.753</v>
      </c>
      <c r="J29" s="121">
        <v>26.102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833.052</v>
      </c>
      <c r="I30" s="121">
        <v>948.394</v>
      </c>
      <c r="J30" s="121">
        <v>885.627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1036.759</v>
      </c>
      <c r="I31" s="123">
        <v>1123.035</v>
      </c>
      <c r="J31" s="123">
        <v>1047.177</v>
      </c>
      <c r="K31" s="42">
        <f>IF(I31&gt;0,100*J31/I31,0)</f>
        <v>93.2452684021424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2435.985</v>
      </c>
      <c r="I33" s="121">
        <v>2054.149</v>
      </c>
      <c r="J33" s="121">
        <v>1746.138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70.91</v>
      </c>
      <c r="I34" s="121">
        <v>72.233</v>
      </c>
      <c r="J34" s="121">
        <v>70.904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135.953</v>
      </c>
      <c r="I35" s="121">
        <v>106.374</v>
      </c>
      <c r="J35" s="121">
        <v>105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1101.283</v>
      </c>
      <c r="I36" s="121">
        <v>1056.183</v>
      </c>
      <c r="J36" s="121">
        <v>969.384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3744.131</v>
      </c>
      <c r="I37" s="123">
        <v>3288.939</v>
      </c>
      <c r="J37" s="123">
        <v>2891.426</v>
      </c>
      <c r="K37" s="42">
        <f>IF(I37&gt;0,100*J37/I37,0)</f>
        <v>87.91364023473831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45.907</v>
      </c>
      <c r="I39" s="123">
        <v>48.947</v>
      </c>
      <c r="J39" s="123">
        <v>53.833</v>
      </c>
      <c r="K39" s="42">
        <f>IF(I39&gt;0,100*J39/I39,0)</f>
        <v>109.98222567266635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23.81</v>
      </c>
      <c r="I41" s="121">
        <v>20.487</v>
      </c>
      <c r="J41" s="121">
        <v>23.5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>
        <v>504.574</v>
      </c>
      <c r="I42" s="121">
        <v>652.761</v>
      </c>
      <c r="J42" s="121">
        <v>479.15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178.011</v>
      </c>
      <c r="I43" s="121">
        <v>172.307</v>
      </c>
      <c r="J43" s="121">
        <v>182.667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>
        <v>0.176</v>
      </c>
      <c r="I44" s="121">
        <v>0.176</v>
      </c>
      <c r="J44" s="121">
        <v>0.15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5.596</v>
      </c>
      <c r="I45" s="121">
        <v>9.377</v>
      </c>
      <c r="J45" s="121">
        <v>11.76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>
        <v>97.411</v>
      </c>
      <c r="I46" s="121">
        <v>87.042</v>
      </c>
      <c r="J46" s="121">
        <v>69.31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>
        <v>19.525</v>
      </c>
      <c r="I47" s="121">
        <v>20.972</v>
      </c>
      <c r="J47" s="121">
        <v>16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1047.859</v>
      </c>
      <c r="I48" s="121">
        <v>1069.08</v>
      </c>
      <c r="J48" s="121">
        <v>910.2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200.518</v>
      </c>
      <c r="I49" s="121">
        <v>235.983</v>
      </c>
      <c r="J49" s="121">
        <v>200.918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2077.48</v>
      </c>
      <c r="I50" s="123">
        <v>2268.185</v>
      </c>
      <c r="J50" s="123">
        <v>1893.6550000000002</v>
      </c>
      <c r="K50" s="42">
        <f>IF(I50&gt;0,100*J50/I50,0)</f>
        <v>83.48767847419855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177.623</v>
      </c>
      <c r="I52" s="123">
        <v>133.505</v>
      </c>
      <c r="J52" s="123">
        <v>136.876</v>
      </c>
      <c r="K52" s="42">
        <f>IF(I52&gt;0,100*J52/I52,0)</f>
        <v>102.52499906370548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4538.925</v>
      </c>
      <c r="I54" s="121">
        <v>3586.25</v>
      </c>
      <c r="J54" s="121">
        <v>3670.112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15633.661</v>
      </c>
      <c r="I55" s="121">
        <v>12115.053</v>
      </c>
      <c r="J55" s="121">
        <v>11208.922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4775.469</v>
      </c>
      <c r="I56" s="121">
        <v>3908</v>
      </c>
      <c r="J56" s="121">
        <v>3482.111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22.187</v>
      </c>
      <c r="I57" s="121">
        <v>21.938</v>
      </c>
      <c r="J57" s="121">
        <v>19.24125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8059.788</v>
      </c>
      <c r="I58" s="121">
        <v>5492.083</v>
      </c>
      <c r="J58" s="121">
        <v>3821.61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33030.03</v>
      </c>
      <c r="I59" s="123">
        <v>25123.323999999997</v>
      </c>
      <c r="J59" s="123">
        <v>22201.99625</v>
      </c>
      <c r="K59" s="42">
        <f>IF(I59&gt;0,100*J59/I59,0)</f>
        <v>88.37204921609896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323</v>
      </c>
      <c r="I61" s="121">
        <v>186.385</v>
      </c>
      <c r="J61" s="121">
        <v>266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5.1</v>
      </c>
      <c r="I62" s="121">
        <v>4.316</v>
      </c>
      <c r="J62" s="121">
        <v>4.9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2675.542</v>
      </c>
      <c r="I63" s="121">
        <v>1773.972</v>
      </c>
      <c r="J63" s="121">
        <v>1830.458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3003.642</v>
      </c>
      <c r="I64" s="123">
        <v>1964.673</v>
      </c>
      <c r="J64" s="123">
        <v>2101.358</v>
      </c>
      <c r="K64" s="42">
        <f>IF(I64&gt;0,100*J64/I64,0)</f>
        <v>106.95713739640135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944.17767</v>
      </c>
      <c r="I66" s="123">
        <v>624.071</v>
      </c>
      <c r="J66" s="123">
        <v>793.76</v>
      </c>
      <c r="K66" s="42">
        <f>IF(I66&gt;0,100*J66/I66,0)</f>
        <v>127.19065619136283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4152.044</v>
      </c>
      <c r="I68" s="121">
        <v>4245.68</v>
      </c>
      <c r="J68" s="121">
        <v>3670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28.859</v>
      </c>
      <c r="I69" s="121">
        <v>25.883</v>
      </c>
      <c r="J69" s="121">
        <v>22.734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4180.903</v>
      </c>
      <c r="I70" s="123">
        <v>4271.563</v>
      </c>
      <c r="J70" s="123">
        <v>3692.734</v>
      </c>
      <c r="K70" s="42">
        <f>IF(I70&gt;0,100*J70/I70,0)</f>
        <v>86.44924586152655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11.808</v>
      </c>
      <c r="I72" s="121">
        <v>2.994</v>
      </c>
      <c r="J72" s="121">
        <v>3.204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650.89</v>
      </c>
      <c r="I73" s="121">
        <v>425.518</v>
      </c>
      <c r="J73" s="121">
        <v>427.88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474.741</v>
      </c>
      <c r="I74" s="121">
        <v>397.2545</v>
      </c>
      <c r="J74" s="121">
        <v>349.876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14.756</v>
      </c>
      <c r="I75" s="121">
        <v>15.438</v>
      </c>
      <c r="J75" s="121">
        <v>18.641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176.897</v>
      </c>
      <c r="I76" s="121">
        <v>126.8807</v>
      </c>
      <c r="J76" s="121">
        <v>139.566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7.725</v>
      </c>
      <c r="I77" s="121">
        <v>7.266</v>
      </c>
      <c r="J77" s="121">
        <v>7.291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69.43</v>
      </c>
      <c r="I78" s="121">
        <v>102.851</v>
      </c>
      <c r="J78" s="121">
        <v>88.915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5.721</v>
      </c>
      <c r="I79" s="121">
        <v>8.2795</v>
      </c>
      <c r="J79" s="121">
        <v>10.07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1411.9679999999998</v>
      </c>
      <c r="I80" s="123">
        <v>1086.4817</v>
      </c>
      <c r="J80" s="123">
        <v>1045.443</v>
      </c>
      <c r="K80" s="42">
        <f>IF(I80&gt;0,100*J80/I80,0)</f>
        <v>96.22278957850831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20.223</v>
      </c>
      <c r="I82" s="121">
        <v>14.394</v>
      </c>
      <c r="J82" s="121">
        <v>18.385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108</v>
      </c>
      <c r="I83" s="121">
        <v>112</v>
      </c>
      <c r="J83" s="121">
        <v>93.803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128.223</v>
      </c>
      <c r="I84" s="123">
        <v>126.394</v>
      </c>
      <c r="J84" s="123">
        <v>112.188</v>
      </c>
      <c r="K84" s="42">
        <f>IF(I84&gt;0,100*J84/I84,0)</f>
        <v>88.7605424308116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53549.84050418823</v>
      </c>
      <c r="I87" s="127">
        <v>44415.16185122008</v>
      </c>
      <c r="J87" s="127">
        <v>40573.38625</v>
      </c>
      <c r="K87" s="55">
        <f>IF(I87&gt;0,100*J87/I87,0)</f>
        <v>91.35030597414216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tabSelected="1" view="pageLayout" zoomScaleNormal="90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>
        <v>0.001</v>
      </c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>
        <v>0.003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>
        <v>0.003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0.002</v>
      </c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1.689</v>
      </c>
      <c r="I78" s="121">
        <v>1.182</v>
      </c>
      <c r="J78" s="121">
        <v>1.02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/>
      <c r="I79" s="121"/>
      <c r="J79" s="121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1.691</v>
      </c>
      <c r="I80" s="123">
        <v>1.182</v>
      </c>
      <c r="J80" s="123">
        <v>1.02</v>
      </c>
      <c r="K80" s="42">
        <f>IF(I80&gt;0,100*J80/I80,0)</f>
        <v>86.29441624365482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1.692</v>
      </c>
      <c r="I87" s="127">
        <v>1.182</v>
      </c>
      <c r="J87" s="127">
        <v>1.023</v>
      </c>
      <c r="K87" s="55">
        <f>IF(I87&gt;0,100*J87/I87,0)</f>
        <v>86.5482233502538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tabSelected="1" view="pageLayout" zoomScaleNormal="86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576</v>
      </c>
      <c r="D24" s="39">
        <v>530</v>
      </c>
      <c r="E24" s="39">
        <v>600</v>
      </c>
      <c r="F24" s="40">
        <f>IF(D24&gt;0,100*E24/D24,0)</f>
        <v>113.20754716981132</v>
      </c>
      <c r="G24" s="41"/>
      <c r="H24" s="122">
        <v>1.147</v>
      </c>
      <c r="I24" s="123">
        <v>1.965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55</v>
      </c>
      <c r="D26" s="39">
        <v>40</v>
      </c>
      <c r="E26" s="39">
        <v>100</v>
      </c>
      <c r="F26" s="40">
        <f>IF(D26&gt;0,100*E26/D26,0)</f>
        <v>250</v>
      </c>
      <c r="G26" s="41"/>
      <c r="H26" s="122">
        <v>0.15</v>
      </c>
      <c r="I26" s="123">
        <v>0.1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1749</v>
      </c>
      <c r="D28" s="31">
        <v>3629</v>
      </c>
      <c r="E28" s="31">
        <v>2523</v>
      </c>
      <c r="F28" s="32"/>
      <c r="G28" s="32"/>
      <c r="H28" s="121">
        <v>5.161</v>
      </c>
      <c r="I28" s="121">
        <v>9.527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945</v>
      </c>
      <c r="D29" s="31">
        <v>1242</v>
      </c>
      <c r="E29" s="31">
        <v>1242</v>
      </c>
      <c r="F29" s="32"/>
      <c r="G29" s="32"/>
      <c r="H29" s="121">
        <v>0.85</v>
      </c>
      <c r="I29" s="121">
        <v>1.372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85132</v>
      </c>
      <c r="D30" s="31">
        <v>97698</v>
      </c>
      <c r="E30" s="31">
        <v>97698</v>
      </c>
      <c r="F30" s="32"/>
      <c r="G30" s="32"/>
      <c r="H30" s="121">
        <v>151.381</v>
      </c>
      <c r="I30" s="121">
        <v>181.799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87826</v>
      </c>
      <c r="D31" s="39">
        <v>102569</v>
      </c>
      <c r="E31" s="39">
        <v>101463</v>
      </c>
      <c r="F31" s="40">
        <f>IF(D31&gt;0,100*E31/D31,0)</f>
        <v>98.92170148875391</v>
      </c>
      <c r="G31" s="41"/>
      <c r="H31" s="122">
        <v>157.392</v>
      </c>
      <c r="I31" s="123">
        <v>192.698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32</v>
      </c>
      <c r="D33" s="31">
        <v>10</v>
      </c>
      <c r="E33" s="31">
        <v>20</v>
      </c>
      <c r="F33" s="32"/>
      <c r="G33" s="32"/>
      <c r="H33" s="121">
        <v>0.117</v>
      </c>
      <c r="I33" s="121">
        <v>0.04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20</v>
      </c>
      <c r="E34" s="31">
        <v>12</v>
      </c>
      <c r="F34" s="32"/>
      <c r="G34" s="32"/>
      <c r="H34" s="121">
        <v>0.02</v>
      </c>
      <c r="I34" s="121">
        <v>0.06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150</v>
      </c>
      <c r="D35" s="31">
        <v>160</v>
      </c>
      <c r="E35" s="31">
        <v>180</v>
      </c>
      <c r="F35" s="32"/>
      <c r="G35" s="32"/>
      <c r="H35" s="121">
        <v>0.5</v>
      </c>
      <c r="I35" s="121">
        <v>0.54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190</v>
      </c>
      <c r="D37" s="39">
        <v>190</v>
      </c>
      <c r="E37" s="39">
        <v>212</v>
      </c>
      <c r="F37" s="40">
        <f>IF(D37&gt;0,100*E37/D37,0)</f>
        <v>111.57894736842105</v>
      </c>
      <c r="G37" s="41"/>
      <c r="H37" s="122">
        <v>0.637</v>
      </c>
      <c r="I37" s="123">
        <v>0.64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8</v>
      </c>
      <c r="D39" s="39">
        <v>25</v>
      </c>
      <c r="E39" s="39">
        <v>25</v>
      </c>
      <c r="F39" s="40">
        <f>IF(D39&gt;0,100*E39/D39,0)</f>
        <v>100</v>
      </c>
      <c r="G39" s="41"/>
      <c r="H39" s="122">
        <v>0.008</v>
      </c>
      <c r="I39" s="123">
        <v>0.04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</v>
      </c>
      <c r="D41" s="31"/>
      <c r="E41" s="31"/>
      <c r="F41" s="32"/>
      <c r="G41" s="32"/>
      <c r="H41" s="121">
        <v>0.009</v>
      </c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351</v>
      </c>
      <c r="D42" s="31">
        <v>396</v>
      </c>
      <c r="E42" s="31">
        <v>375</v>
      </c>
      <c r="F42" s="32"/>
      <c r="G42" s="32"/>
      <c r="H42" s="121">
        <v>1.062</v>
      </c>
      <c r="I42" s="121">
        <v>1.269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50</v>
      </c>
      <c r="D43" s="31">
        <v>51</v>
      </c>
      <c r="E43" s="31">
        <v>50</v>
      </c>
      <c r="F43" s="32"/>
      <c r="G43" s="32"/>
      <c r="H43" s="121">
        <v>0.264</v>
      </c>
      <c r="I43" s="121">
        <v>0.244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93</v>
      </c>
      <c r="D44" s="31">
        <v>183</v>
      </c>
      <c r="E44" s="31">
        <v>180</v>
      </c>
      <c r="F44" s="32"/>
      <c r="G44" s="32"/>
      <c r="H44" s="121">
        <v>0.321</v>
      </c>
      <c r="I44" s="121">
        <v>0.788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54</v>
      </c>
      <c r="D45" s="31">
        <v>62</v>
      </c>
      <c r="E45" s="31">
        <v>50</v>
      </c>
      <c r="F45" s="32"/>
      <c r="G45" s="32"/>
      <c r="H45" s="121">
        <v>0.126</v>
      </c>
      <c r="I45" s="121">
        <v>0.151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166</v>
      </c>
      <c r="D46" s="31">
        <v>62</v>
      </c>
      <c r="E46" s="31">
        <v>60</v>
      </c>
      <c r="F46" s="32"/>
      <c r="G46" s="32"/>
      <c r="H46" s="121">
        <v>0.398</v>
      </c>
      <c r="I46" s="121">
        <v>0.167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58</v>
      </c>
      <c r="D47" s="31">
        <v>161</v>
      </c>
      <c r="E47" s="31">
        <v>100</v>
      </c>
      <c r="F47" s="32"/>
      <c r="G47" s="32"/>
      <c r="H47" s="121">
        <v>0.15</v>
      </c>
      <c r="I47" s="121">
        <v>0.343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720</v>
      </c>
      <c r="D48" s="31">
        <v>187</v>
      </c>
      <c r="E48" s="31">
        <v>180</v>
      </c>
      <c r="F48" s="32"/>
      <c r="G48" s="32"/>
      <c r="H48" s="121">
        <v>2.212</v>
      </c>
      <c r="I48" s="121">
        <v>0.781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97</v>
      </c>
      <c r="D49" s="31">
        <v>56</v>
      </c>
      <c r="E49" s="31">
        <v>56</v>
      </c>
      <c r="F49" s="32"/>
      <c r="G49" s="32"/>
      <c r="H49" s="121">
        <v>0.176</v>
      </c>
      <c r="I49" s="121">
        <v>0.081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1595</v>
      </c>
      <c r="D50" s="39">
        <v>1158</v>
      </c>
      <c r="E50" s="39">
        <v>1051</v>
      </c>
      <c r="F50" s="40">
        <f>IF(D50&gt;0,100*E50/D50,0)</f>
        <v>90.75993091537133</v>
      </c>
      <c r="G50" s="41"/>
      <c r="H50" s="122">
        <v>4.718</v>
      </c>
      <c r="I50" s="123">
        <v>3.824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80</v>
      </c>
      <c r="D52" s="39">
        <v>32</v>
      </c>
      <c r="E52" s="39">
        <v>32</v>
      </c>
      <c r="F52" s="40">
        <f>IF(D52&gt;0,100*E52/D52,0)</f>
        <v>100</v>
      </c>
      <c r="G52" s="41"/>
      <c r="H52" s="122">
        <v>0.2376</v>
      </c>
      <c r="I52" s="123">
        <v>0.063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242</v>
      </c>
      <c r="D54" s="31">
        <v>411</v>
      </c>
      <c r="E54" s="31">
        <v>450</v>
      </c>
      <c r="F54" s="32"/>
      <c r="G54" s="32"/>
      <c r="H54" s="121">
        <v>0.264</v>
      </c>
      <c r="I54" s="121">
        <v>1.947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295</v>
      </c>
      <c r="D55" s="31">
        <v>335</v>
      </c>
      <c r="E55" s="31">
        <v>300</v>
      </c>
      <c r="F55" s="32"/>
      <c r="G55" s="32"/>
      <c r="H55" s="121">
        <v>0.391</v>
      </c>
      <c r="I55" s="121">
        <v>0.548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298</v>
      </c>
      <c r="D56" s="31">
        <v>610</v>
      </c>
      <c r="E56" s="31">
        <v>610</v>
      </c>
      <c r="F56" s="32"/>
      <c r="G56" s="32"/>
      <c r="H56" s="121">
        <v>0.63</v>
      </c>
      <c r="I56" s="121">
        <v>1.098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432</v>
      </c>
      <c r="E57" s="31">
        <v>432</v>
      </c>
      <c r="F57" s="32"/>
      <c r="G57" s="32"/>
      <c r="H57" s="121">
        <v>0.465</v>
      </c>
      <c r="I57" s="121">
        <v>0.3909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1625</v>
      </c>
      <c r="D58" s="31">
        <v>1955</v>
      </c>
      <c r="E58" s="31">
        <v>1955</v>
      </c>
      <c r="F58" s="32"/>
      <c r="G58" s="32"/>
      <c r="H58" s="121">
        <v>2.244</v>
      </c>
      <c r="I58" s="121">
        <v>2.32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2519</v>
      </c>
      <c r="D59" s="39">
        <v>3743</v>
      </c>
      <c r="E59" s="39">
        <v>3747</v>
      </c>
      <c r="F59" s="40">
        <f>IF(D59&gt;0,100*E59/D59,0)</f>
        <v>100.10686615014694</v>
      </c>
      <c r="G59" s="41"/>
      <c r="H59" s="122">
        <v>3.9940000000000007</v>
      </c>
      <c r="I59" s="123">
        <v>6.3039000000000005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</v>
      </c>
      <c r="D61" s="31">
        <v>50</v>
      </c>
      <c r="E61" s="31">
        <v>50</v>
      </c>
      <c r="F61" s="32"/>
      <c r="G61" s="32"/>
      <c r="H61" s="121">
        <v>0.05</v>
      </c>
      <c r="I61" s="121">
        <v>0.126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>
        <v>20</v>
      </c>
      <c r="E62" s="31">
        <v>20</v>
      </c>
      <c r="F62" s="32"/>
      <c r="G62" s="32"/>
      <c r="H62" s="121">
        <v>0.005</v>
      </c>
      <c r="I62" s="121">
        <v>0.037</v>
      </c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>
        <v>122</v>
      </c>
      <c r="E63" s="31">
        <v>122</v>
      </c>
      <c r="F63" s="32"/>
      <c r="G63" s="32"/>
      <c r="H63" s="121"/>
      <c r="I63" s="121">
        <v>0.07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30</v>
      </c>
      <c r="D64" s="39">
        <v>192</v>
      </c>
      <c r="E64" s="39">
        <v>192</v>
      </c>
      <c r="F64" s="40">
        <f>IF(D64&gt;0,100*E64/D64,0)</f>
        <v>100</v>
      </c>
      <c r="G64" s="41"/>
      <c r="H64" s="122">
        <v>0.055</v>
      </c>
      <c r="I64" s="123">
        <v>0.233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1514</v>
      </c>
      <c r="D66" s="39">
        <v>2015</v>
      </c>
      <c r="E66" s="39">
        <v>110</v>
      </c>
      <c r="F66" s="40">
        <f>IF(D66&gt;0,100*E66/D66,0)</f>
        <v>5.459057071960298</v>
      </c>
      <c r="G66" s="41"/>
      <c r="H66" s="122">
        <v>2.257</v>
      </c>
      <c r="I66" s="123">
        <v>4.046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5270</v>
      </c>
      <c r="D68" s="31">
        <v>6400</v>
      </c>
      <c r="E68" s="31">
        <v>6500</v>
      </c>
      <c r="F68" s="32"/>
      <c r="G68" s="32"/>
      <c r="H68" s="121">
        <v>9.2</v>
      </c>
      <c r="I68" s="121">
        <v>12.5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4</v>
      </c>
      <c r="D69" s="31"/>
      <c r="E69" s="31"/>
      <c r="F69" s="32"/>
      <c r="G69" s="32"/>
      <c r="H69" s="121">
        <v>0.007</v>
      </c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5274</v>
      </c>
      <c r="D70" s="39">
        <v>6400</v>
      </c>
      <c r="E70" s="39">
        <v>6500</v>
      </c>
      <c r="F70" s="40">
        <f>IF(D70&gt;0,100*E70/D70,0)</f>
        <v>101.5625</v>
      </c>
      <c r="G70" s="41"/>
      <c r="H70" s="122">
        <v>9.206999999999999</v>
      </c>
      <c r="I70" s="123">
        <v>12.5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200</v>
      </c>
      <c r="D72" s="31">
        <v>242</v>
      </c>
      <c r="E72" s="31">
        <v>242</v>
      </c>
      <c r="F72" s="32"/>
      <c r="G72" s="32"/>
      <c r="H72" s="121">
        <v>0.02</v>
      </c>
      <c r="I72" s="121">
        <v>0.149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42490</v>
      </c>
      <c r="D73" s="31">
        <v>49683</v>
      </c>
      <c r="E73" s="31">
        <v>50000</v>
      </c>
      <c r="F73" s="32"/>
      <c r="G73" s="32"/>
      <c r="H73" s="121">
        <v>138.5</v>
      </c>
      <c r="I73" s="121">
        <v>145.2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47325</v>
      </c>
      <c r="D74" s="31">
        <v>53029</v>
      </c>
      <c r="E74" s="31">
        <v>53050</v>
      </c>
      <c r="F74" s="32"/>
      <c r="G74" s="32"/>
      <c r="H74" s="121">
        <v>142.311</v>
      </c>
      <c r="I74" s="121">
        <v>135.37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1747.26</v>
      </c>
      <c r="D75" s="31">
        <v>2300</v>
      </c>
      <c r="E75" s="31">
        <v>2300</v>
      </c>
      <c r="F75" s="32"/>
      <c r="G75" s="32"/>
      <c r="H75" s="121">
        <v>2.1225965069351673</v>
      </c>
      <c r="I75" s="121">
        <v>3.5465999999999998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9377</v>
      </c>
      <c r="D76" s="31">
        <v>10763</v>
      </c>
      <c r="E76" s="31">
        <v>10500</v>
      </c>
      <c r="F76" s="32"/>
      <c r="G76" s="32"/>
      <c r="H76" s="121">
        <v>28.131</v>
      </c>
      <c r="I76" s="121">
        <v>41.255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5780</v>
      </c>
      <c r="D77" s="31">
        <v>6370</v>
      </c>
      <c r="E77" s="31">
        <v>6400</v>
      </c>
      <c r="F77" s="32"/>
      <c r="G77" s="32"/>
      <c r="H77" s="121">
        <v>11.5</v>
      </c>
      <c r="I77" s="121">
        <v>18.154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13715</v>
      </c>
      <c r="D78" s="31">
        <v>14500</v>
      </c>
      <c r="E78" s="31">
        <v>14600</v>
      </c>
      <c r="F78" s="32"/>
      <c r="G78" s="32"/>
      <c r="H78" s="121">
        <v>24.687</v>
      </c>
      <c r="I78" s="121">
        <v>33.35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75400</v>
      </c>
      <c r="D79" s="31">
        <v>95500</v>
      </c>
      <c r="E79" s="31">
        <v>119000</v>
      </c>
      <c r="F79" s="32"/>
      <c r="G79" s="32"/>
      <c r="H79" s="121">
        <v>262.164</v>
      </c>
      <c r="I79" s="121">
        <v>305.6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196034.26</v>
      </c>
      <c r="D80" s="39">
        <v>232387</v>
      </c>
      <c r="E80" s="39">
        <v>256092</v>
      </c>
      <c r="F80" s="40">
        <f>IF(D80&gt;0,100*E80/D80,0)</f>
        <v>110.20065666323848</v>
      </c>
      <c r="G80" s="41"/>
      <c r="H80" s="122">
        <v>609.4355965069352</v>
      </c>
      <c r="I80" s="123">
        <v>682.6246000000001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295701.26</v>
      </c>
      <c r="D87" s="54">
        <v>349281</v>
      </c>
      <c r="E87" s="54">
        <v>370124</v>
      </c>
      <c r="F87" s="55">
        <f>IF(D87&gt;0,100*E87/D87,0)</f>
        <v>105.96740160501143</v>
      </c>
      <c r="G87" s="41"/>
      <c r="H87" s="126">
        <v>789.2381965069352</v>
      </c>
      <c r="I87" s="127">
        <v>905.0375000000001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  <colBreaks count="1" manualBreakCount="1">
    <brk id="11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tabSelected="1" view="pageLayout" zoomScaleNormal="86" workbookViewId="0" topLeftCell="A55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2.304</v>
      </c>
      <c r="I29" s="121">
        <v>4.65</v>
      </c>
      <c r="J29" s="121">
        <v>2.597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2.304</v>
      </c>
      <c r="I31" s="123">
        <v>4.65</v>
      </c>
      <c r="J31" s="123">
        <v>2.597</v>
      </c>
      <c r="K31" s="42">
        <f>IF(I31&gt;0,100*J31/I31,0)</f>
        <v>55.84946236559139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0.002</v>
      </c>
      <c r="I34" s="121">
        <v>0.002</v>
      </c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>
        <v>0.105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0.36</v>
      </c>
      <c r="I36" s="121">
        <v>1.029</v>
      </c>
      <c r="J36" s="121">
        <v>1.029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0.362</v>
      </c>
      <c r="I37" s="123">
        <v>1.031</v>
      </c>
      <c r="J37" s="123">
        <v>1.134</v>
      </c>
      <c r="K37" s="42">
        <f>IF(I37&gt;0,100*J37/I37,0)</f>
        <v>109.99030067895248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0.03</v>
      </c>
      <c r="I39" s="123">
        <v>0.11</v>
      </c>
      <c r="J39" s="123">
        <v>0.06</v>
      </c>
      <c r="K39" s="42">
        <f>IF(I39&gt;0,100*J39/I39,0)</f>
        <v>54.54545454545455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1.2</v>
      </c>
      <c r="I45" s="121">
        <v>0.73</v>
      </c>
      <c r="J45" s="121">
        <v>0.7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1.2</v>
      </c>
      <c r="I50" s="123">
        <v>0.73</v>
      </c>
      <c r="J50" s="123">
        <v>0.7</v>
      </c>
      <c r="K50" s="42">
        <f>IF(I50&gt;0,100*J50/I50,0)</f>
        <v>95.89041095890411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0.134</v>
      </c>
      <c r="I52" s="123">
        <v>0.031</v>
      </c>
      <c r="J52" s="123">
        <v>0.169</v>
      </c>
      <c r="K52" s="42">
        <f>IF(I52&gt;0,100*J52/I52,0)</f>
        <v>545.1612903225807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0.5</v>
      </c>
      <c r="I54" s="121">
        <v>0.5</v>
      </c>
      <c r="J54" s="121">
        <v>0.45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0.015</v>
      </c>
      <c r="I56" s="121">
        <v>0.02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0.515</v>
      </c>
      <c r="I59" s="123">
        <v>0.52</v>
      </c>
      <c r="J59" s="123">
        <v>0.45</v>
      </c>
      <c r="K59" s="42">
        <f>IF(I59&gt;0,100*J59/I59,0)</f>
        <v>86.53846153846153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0.35</v>
      </c>
      <c r="I61" s="121">
        <v>0.37</v>
      </c>
      <c r="J61" s="121">
        <v>0.35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0.033</v>
      </c>
      <c r="I62" s="121">
        <v>0.026</v>
      </c>
      <c r="J62" s="121">
        <v>0.025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0.08</v>
      </c>
      <c r="I63" s="121">
        <v>0.036</v>
      </c>
      <c r="J63" s="121">
        <v>0.09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0.463</v>
      </c>
      <c r="I64" s="123">
        <v>0.432</v>
      </c>
      <c r="J64" s="123">
        <v>0.46499999999999997</v>
      </c>
      <c r="K64" s="42">
        <f>IF(I64&gt;0,100*J64/I64,0)</f>
        <v>107.63888888888889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2.15</v>
      </c>
      <c r="I66" s="123">
        <v>2.124</v>
      </c>
      <c r="J66" s="123">
        <v>1.518</v>
      </c>
      <c r="K66" s="42">
        <f>IF(I66&gt;0,100*J66/I66,0)</f>
        <v>71.46892655367232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78</v>
      </c>
      <c r="I68" s="121">
        <v>45</v>
      </c>
      <c r="J68" s="121">
        <v>75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30</v>
      </c>
      <c r="I69" s="121">
        <v>19</v>
      </c>
      <c r="J69" s="121">
        <v>25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108</v>
      </c>
      <c r="I70" s="123">
        <v>64</v>
      </c>
      <c r="J70" s="123">
        <v>100</v>
      </c>
      <c r="K70" s="42">
        <f>IF(I70&gt;0,100*J70/I70,0)</f>
        <v>156.25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0.793</v>
      </c>
      <c r="I72" s="121">
        <v>0.388</v>
      </c>
      <c r="J72" s="121">
        <v>0.74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0.04</v>
      </c>
      <c r="I73" s="121">
        <v>0.053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71.362</v>
      </c>
      <c r="I74" s="121">
        <v>55.585</v>
      </c>
      <c r="J74" s="121">
        <v>75.1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0.091</v>
      </c>
      <c r="I75" s="121">
        <v>0.09</v>
      </c>
      <c r="J75" s="121">
        <v>0.043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2.2</v>
      </c>
      <c r="I76" s="121">
        <v>4.58</v>
      </c>
      <c r="J76" s="121">
        <v>4.358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0.8</v>
      </c>
      <c r="I77" s="121">
        <v>0.644</v>
      </c>
      <c r="J77" s="121">
        <v>0.591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54.28</v>
      </c>
      <c r="I78" s="121">
        <v>50.525</v>
      </c>
      <c r="J78" s="121">
        <v>59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305.019</v>
      </c>
      <c r="I79" s="121">
        <v>330.175</v>
      </c>
      <c r="J79" s="121">
        <v>270.1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434.585</v>
      </c>
      <c r="I80" s="123">
        <v>442.04</v>
      </c>
      <c r="J80" s="123">
        <v>409.932</v>
      </c>
      <c r="K80" s="42">
        <f>IF(I80&gt;0,100*J80/I80,0)</f>
        <v>92.73640394534432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0.19</v>
      </c>
      <c r="I82" s="121">
        <v>0.1</v>
      </c>
      <c r="J82" s="121">
        <v>0.34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>
        <v>0.002</v>
      </c>
      <c r="J83" s="121">
        <v>0.004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0.19</v>
      </c>
      <c r="I84" s="123">
        <v>0.10200000000000001</v>
      </c>
      <c r="J84" s="123">
        <v>0.34400000000000003</v>
      </c>
      <c r="K84" s="42">
        <f>IF(I84&gt;0,100*J84/I84,0)</f>
        <v>337.25490196078437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549.933</v>
      </c>
      <c r="I87" s="127">
        <v>515.77</v>
      </c>
      <c r="J87" s="127">
        <v>517.369</v>
      </c>
      <c r="K87" s="55">
        <f>IF(I87&gt;0,100*J87/I87,0)</f>
        <v>100.31002190899045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tabSelected="1" view="pageLayout" zoomScaleNormal="86" workbookViewId="0" topLeftCell="A1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0.00885</v>
      </c>
      <c r="I10" s="121">
        <v>0.033</v>
      </c>
      <c r="J10" s="121">
        <v>0.039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0.002685</v>
      </c>
      <c r="I11" s="121">
        <v>0.002685</v>
      </c>
      <c r="J11" s="121">
        <v>0.019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0.015705</v>
      </c>
      <c r="I12" s="121">
        <v>0.01316</v>
      </c>
      <c r="J12" s="121">
        <v>0.013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0.02724</v>
      </c>
      <c r="I13" s="123">
        <v>0.048845</v>
      </c>
      <c r="J13" s="123">
        <v>0.071</v>
      </c>
      <c r="K13" s="42">
        <f>IF(I13&gt;0,100*J13/I13,0)</f>
        <v>145.35776435663834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0.4</v>
      </c>
      <c r="I19" s="121">
        <v>0.55</v>
      </c>
      <c r="J19" s="121">
        <v>0.44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0.4</v>
      </c>
      <c r="I22" s="123">
        <v>0.55</v>
      </c>
      <c r="J22" s="123">
        <v>0.44</v>
      </c>
      <c r="K22" s="42">
        <f>IF(I22&gt;0,100*J22/I22,0)</f>
        <v>80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21.585</v>
      </c>
      <c r="I24" s="123">
        <v>18.815</v>
      </c>
      <c r="J24" s="123">
        <v>18.824</v>
      </c>
      <c r="K24" s="42">
        <f>IF(I24&gt;0,100*J24/I24,0)</f>
        <v>100.04783417486048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11.386</v>
      </c>
      <c r="I26" s="123">
        <v>8.98</v>
      </c>
      <c r="J26" s="123">
        <v>10</v>
      </c>
      <c r="K26" s="42">
        <f>IF(I26&gt;0,100*J26/I26,0)</f>
        <v>111.35857461024499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13.406</v>
      </c>
      <c r="I28" s="121">
        <v>8.652</v>
      </c>
      <c r="J28" s="121">
        <v>9.194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19.014</v>
      </c>
      <c r="I29" s="121">
        <v>40.34</v>
      </c>
      <c r="J29" s="121">
        <v>8.094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30.228</v>
      </c>
      <c r="I30" s="121">
        <v>34.128</v>
      </c>
      <c r="J30" s="121">
        <v>33.249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62.648</v>
      </c>
      <c r="I31" s="123">
        <v>83.12</v>
      </c>
      <c r="J31" s="123">
        <v>50.537000000000006</v>
      </c>
      <c r="K31" s="42">
        <f>IF(I31&gt;0,100*J31/I31,0)</f>
        <v>60.80004812319539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4.263</v>
      </c>
      <c r="I33" s="121">
        <v>3.171</v>
      </c>
      <c r="J33" s="121">
        <v>3.2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4.103</v>
      </c>
      <c r="I34" s="121">
        <v>4</v>
      </c>
      <c r="J34" s="121">
        <v>2.185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50.099</v>
      </c>
      <c r="I35" s="121">
        <v>43.207</v>
      </c>
      <c r="J35" s="121">
        <v>32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69.422</v>
      </c>
      <c r="I36" s="121">
        <v>130.286</v>
      </c>
      <c r="J36" s="121">
        <v>96.369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127.887</v>
      </c>
      <c r="I37" s="123">
        <v>180.664</v>
      </c>
      <c r="J37" s="123">
        <v>133.754</v>
      </c>
      <c r="K37" s="42">
        <f>IF(I37&gt;0,100*J37/I37,0)</f>
        <v>74.03467209848117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3.729</v>
      </c>
      <c r="I39" s="123">
        <v>2.804</v>
      </c>
      <c r="J39" s="123">
        <v>3</v>
      </c>
      <c r="K39" s="42">
        <f>IF(I39&gt;0,100*J39/I39,0)</f>
        <v>106.99001426533525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8.418</v>
      </c>
      <c r="I41" s="121">
        <v>2.145</v>
      </c>
      <c r="J41" s="121">
        <v>7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2.6</v>
      </c>
      <c r="I45" s="121">
        <v>2.299</v>
      </c>
      <c r="J45" s="121">
        <v>1.8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2.553</v>
      </c>
      <c r="I48" s="121">
        <v>2.35</v>
      </c>
      <c r="J48" s="121">
        <v>1.35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0.511</v>
      </c>
      <c r="I49" s="121">
        <v>0.45</v>
      </c>
      <c r="J49" s="121">
        <v>0.4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14.081999999999997</v>
      </c>
      <c r="I50" s="123">
        <v>7.244000000000001</v>
      </c>
      <c r="J50" s="123">
        <v>10.55</v>
      </c>
      <c r="K50" s="42">
        <f>IF(I50&gt;0,100*J50/I50,0)</f>
        <v>145.63776918829376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27.673</v>
      </c>
      <c r="I52" s="123">
        <v>5.592</v>
      </c>
      <c r="J52" s="123">
        <v>6.527</v>
      </c>
      <c r="K52" s="42">
        <f>IF(I52&gt;0,100*J52/I52,0)</f>
        <v>116.72031473533622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69.79</v>
      </c>
      <c r="I54" s="121">
        <v>34.925</v>
      </c>
      <c r="J54" s="121">
        <v>38.489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321.957</v>
      </c>
      <c r="I55" s="121">
        <v>110.419</v>
      </c>
      <c r="J55" s="121">
        <v>180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39.31875</v>
      </c>
      <c r="I56" s="121">
        <v>13.24</v>
      </c>
      <c r="J56" s="121">
        <v>16.622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14.14</v>
      </c>
      <c r="I57" s="121">
        <v>4.147</v>
      </c>
      <c r="J57" s="121">
        <v>3.803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286.641</v>
      </c>
      <c r="I58" s="121">
        <v>83.233</v>
      </c>
      <c r="J58" s="121">
        <v>97.001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731.84675</v>
      </c>
      <c r="I59" s="123">
        <v>245.964</v>
      </c>
      <c r="J59" s="123">
        <v>335.91499999999996</v>
      </c>
      <c r="K59" s="42">
        <f>IF(I59&gt;0,100*J59/I59,0)</f>
        <v>136.57079897871233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39.3</v>
      </c>
      <c r="I61" s="121">
        <v>25</v>
      </c>
      <c r="J61" s="121">
        <v>26.5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21.5</v>
      </c>
      <c r="I62" s="121">
        <v>21.95</v>
      </c>
      <c r="J62" s="121">
        <v>16.3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32.019</v>
      </c>
      <c r="I63" s="121">
        <v>19.5</v>
      </c>
      <c r="J63" s="121">
        <v>50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92.81899999999999</v>
      </c>
      <c r="I64" s="123">
        <v>66.45</v>
      </c>
      <c r="J64" s="123">
        <v>92.8</v>
      </c>
      <c r="K64" s="42">
        <f>IF(I64&gt;0,100*J64/I64,0)</f>
        <v>139.65387509405568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52.523</v>
      </c>
      <c r="I66" s="123">
        <v>37.045</v>
      </c>
      <c r="J66" s="123">
        <v>59.619</v>
      </c>
      <c r="K66" s="42">
        <f>IF(I66&gt;0,100*J66/I66,0)</f>
        <v>160.93669860979887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274.75</v>
      </c>
      <c r="I68" s="121">
        <v>170</v>
      </c>
      <c r="J68" s="121">
        <v>224.444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71.2</v>
      </c>
      <c r="I69" s="121">
        <v>40</v>
      </c>
      <c r="J69" s="121">
        <v>50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345.95</v>
      </c>
      <c r="I70" s="123">
        <v>210</v>
      </c>
      <c r="J70" s="123">
        <v>274.44399999999996</v>
      </c>
      <c r="K70" s="42">
        <f>IF(I70&gt;0,100*J70/I70,0)</f>
        <v>130.68761904761902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52.609</v>
      </c>
      <c r="I72" s="121">
        <v>53.102</v>
      </c>
      <c r="J72" s="121">
        <v>61.609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47.553</v>
      </c>
      <c r="I73" s="121">
        <v>44.5</v>
      </c>
      <c r="J73" s="121">
        <v>53.315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1851.667</v>
      </c>
      <c r="I74" s="121">
        <v>795.895</v>
      </c>
      <c r="J74" s="121">
        <v>1297.807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687.281</v>
      </c>
      <c r="I75" s="121">
        <v>427.444</v>
      </c>
      <c r="J75" s="121">
        <v>450.494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25.984</v>
      </c>
      <c r="I76" s="121">
        <v>35.444</v>
      </c>
      <c r="J76" s="121">
        <v>24.906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3595.872</v>
      </c>
      <c r="I77" s="121">
        <v>1021.069</v>
      </c>
      <c r="J77" s="121">
        <v>2200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394.357</v>
      </c>
      <c r="I78" s="121">
        <v>306.584</v>
      </c>
      <c r="J78" s="121">
        <v>381.534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578.222</v>
      </c>
      <c r="I79" s="121">
        <v>493.166</v>
      </c>
      <c r="J79" s="121">
        <v>507.539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7233.544999999999</v>
      </c>
      <c r="I80" s="123">
        <v>3177.2039999999997</v>
      </c>
      <c r="J80" s="123">
        <v>4977.204</v>
      </c>
      <c r="K80" s="42">
        <f>IF(I80&gt;0,100*J80/I80,0)</f>
        <v>156.65358598314745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0.072</v>
      </c>
      <c r="I82" s="121">
        <v>0.072</v>
      </c>
      <c r="J82" s="121">
        <v>0.334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0.04</v>
      </c>
      <c r="I83" s="121">
        <v>0.042</v>
      </c>
      <c r="J83" s="121">
        <v>0.042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0.11199999999999999</v>
      </c>
      <c r="I84" s="123">
        <v>0.11399999999999999</v>
      </c>
      <c r="J84" s="123">
        <v>0.376</v>
      </c>
      <c r="K84" s="42">
        <f>IF(I84&gt;0,100*J84/I84,0)</f>
        <v>329.8245614035088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8726.212989999998</v>
      </c>
      <c r="I87" s="127">
        <v>4044.5948449999996</v>
      </c>
      <c r="J87" s="127">
        <v>5974.061</v>
      </c>
      <c r="K87" s="55">
        <f>IF(I87&gt;0,100*J87/I87,0)</f>
        <v>147.7048067592046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tabSelected="1" view="pageLayout" zoomScaleNormal="86" workbookViewId="0" topLeftCell="A55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297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0.00177</v>
      </c>
      <c r="I10" s="121">
        <v>0.005</v>
      </c>
      <c r="J10" s="121">
        <v>0.005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0.000537</v>
      </c>
      <c r="I11" s="121">
        <v>0.00537</v>
      </c>
      <c r="J11" s="121">
        <v>0.002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0.003141</v>
      </c>
      <c r="I12" s="121">
        <v>0.002632</v>
      </c>
      <c r="J12" s="121">
        <v>0.003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0.005448</v>
      </c>
      <c r="I13" s="123">
        <v>0.013002</v>
      </c>
      <c r="J13" s="123">
        <v>0.01</v>
      </c>
      <c r="K13" s="42">
        <f>IF(I13&gt;0,100*J13/I13,0)</f>
        <v>76.91124442393478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0.109</v>
      </c>
      <c r="I19" s="121">
        <v>0.11</v>
      </c>
      <c r="J19" s="121">
        <v>0.088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0.109</v>
      </c>
      <c r="I22" s="123">
        <v>0.11</v>
      </c>
      <c r="J22" s="123">
        <v>0.088</v>
      </c>
      <c r="K22" s="42">
        <f>IF(I22&gt;0,100*J22/I22,0)</f>
        <v>79.99999999999999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4.093</v>
      </c>
      <c r="I24" s="123">
        <v>3.763</v>
      </c>
      <c r="J24" s="123">
        <v>3.765</v>
      </c>
      <c r="K24" s="42">
        <f>IF(I24&gt;0,100*J24/I24,0)</f>
        <v>100.05314908317831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2.07241</v>
      </c>
      <c r="I26" s="123">
        <v>1.543</v>
      </c>
      <c r="J26" s="123">
        <v>1.75</v>
      </c>
      <c r="K26" s="42">
        <f>IF(I26&gt;0,100*J26/I26,0)</f>
        <v>113.41542449773169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2.69366</v>
      </c>
      <c r="I28" s="121">
        <v>2.08</v>
      </c>
      <c r="J28" s="121">
        <v>2.023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5.157649999999999</v>
      </c>
      <c r="I29" s="121">
        <v>8.068</v>
      </c>
      <c r="J29" s="121">
        <v>1.781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6.09486</v>
      </c>
      <c r="I30" s="121">
        <v>6.665</v>
      </c>
      <c r="J30" s="121">
        <v>6.756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13.946169999999999</v>
      </c>
      <c r="I31" s="123">
        <v>16.813</v>
      </c>
      <c r="J31" s="123">
        <v>10.56</v>
      </c>
      <c r="K31" s="42">
        <f>IF(I31&gt;0,100*J31/I31,0)</f>
        <v>62.808541009932796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0.8445900000000001</v>
      </c>
      <c r="I33" s="121">
        <v>0.497</v>
      </c>
      <c r="J33" s="121">
        <v>0.576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0.68245</v>
      </c>
      <c r="I34" s="121">
        <v>0.685</v>
      </c>
      <c r="J34" s="121">
        <v>0.437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10.51841</v>
      </c>
      <c r="I35" s="121">
        <v>8.3</v>
      </c>
      <c r="J35" s="121">
        <v>6.4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14</v>
      </c>
      <c r="I36" s="121">
        <v>27.409</v>
      </c>
      <c r="J36" s="121">
        <v>19.274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26.04545</v>
      </c>
      <c r="I37" s="123">
        <v>36.891</v>
      </c>
      <c r="J37" s="123">
        <v>26.687</v>
      </c>
      <c r="K37" s="42">
        <f>IF(I37&gt;0,100*J37/I37,0)</f>
        <v>72.34013716082515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0.55501</v>
      </c>
      <c r="I39" s="123">
        <v>0.421</v>
      </c>
      <c r="J39" s="123">
        <v>0.45</v>
      </c>
      <c r="K39" s="42">
        <f>IF(I39&gt;0,100*J39/I39,0)</f>
        <v>106.88836104513065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1.437</v>
      </c>
      <c r="I41" s="121">
        <v>0.429</v>
      </c>
      <c r="J41" s="121">
        <v>1.12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0.295</v>
      </c>
      <c r="I45" s="121">
        <v>0.243</v>
      </c>
      <c r="J45" s="121">
        <v>0.21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0.511</v>
      </c>
      <c r="I48" s="121">
        <v>0.423</v>
      </c>
      <c r="J48" s="121">
        <v>0.243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0.046</v>
      </c>
      <c r="I49" s="121">
        <v>0.046</v>
      </c>
      <c r="J49" s="121">
        <v>0.04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2.2889999999999997</v>
      </c>
      <c r="I50" s="123">
        <v>1.141</v>
      </c>
      <c r="J50" s="123">
        <v>1.613</v>
      </c>
      <c r="K50" s="42">
        <f>IF(I50&gt;0,100*J50/I50,0)</f>
        <v>141.3672217353199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6.088</v>
      </c>
      <c r="I52" s="123">
        <v>1.152</v>
      </c>
      <c r="J52" s="123">
        <v>1.39</v>
      </c>
      <c r="K52" s="42">
        <f>IF(I52&gt;0,100*J52/I52,0)</f>
        <v>120.65972222222223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14.258</v>
      </c>
      <c r="I54" s="121">
        <v>6.985</v>
      </c>
      <c r="J54" s="121">
        <v>7.698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67.51906</v>
      </c>
      <c r="I55" s="121">
        <v>23.426</v>
      </c>
      <c r="J55" s="121">
        <v>38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7.86375</v>
      </c>
      <c r="I56" s="121">
        <v>2.585</v>
      </c>
      <c r="J56" s="121">
        <v>3.324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2.73536</v>
      </c>
      <c r="I57" s="121">
        <v>0.802</v>
      </c>
      <c r="J57" s="121">
        <v>0.78022348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61.09848</v>
      </c>
      <c r="I58" s="121">
        <v>16.91</v>
      </c>
      <c r="J58" s="121">
        <v>20.37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153.47465</v>
      </c>
      <c r="I59" s="123">
        <v>50.708</v>
      </c>
      <c r="J59" s="123">
        <v>70.17222348</v>
      </c>
      <c r="K59" s="42">
        <f>IF(I59&gt;0,100*J59/I59,0)</f>
        <v>138.38491654176858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8.40463</v>
      </c>
      <c r="I61" s="121">
        <v>5.8</v>
      </c>
      <c r="J61" s="121">
        <v>6.375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4.3</v>
      </c>
      <c r="I62" s="121">
        <v>4.39</v>
      </c>
      <c r="J62" s="121">
        <v>3.25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6.72956</v>
      </c>
      <c r="I63" s="121">
        <v>4.209</v>
      </c>
      <c r="J63" s="121">
        <v>8.5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19.434189999999997</v>
      </c>
      <c r="I64" s="123">
        <v>14.399</v>
      </c>
      <c r="J64" s="123">
        <v>18.125</v>
      </c>
      <c r="K64" s="42">
        <f>IF(I64&gt;0,100*J64/I64,0)</f>
        <v>125.87679699979167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11.58756</v>
      </c>
      <c r="I66" s="123">
        <v>6.692</v>
      </c>
      <c r="J66" s="123">
        <v>9.539</v>
      </c>
      <c r="K66" s="42">
        <f>IF(I66&gt;0,100*J66/I66,0)</f>
        <v>142.5433353257621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50.961</v>
      </c>
      <c r="I68" s="121">
        <v>31</v>
      </c>
      <c r="J68" s="121">
        <v>45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9.53124</v>
      </c>
      <c r="I69" s="121">
        <v>5</v>
      </c>
      <c r="J69" s="121">
        <v>7.5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60.492239999999995</v>
      </c>
      <c r="I70" s="123">
        <v>36</v>
      </c>
      <c r="J70" s="123">
        <v>52.5</v>
      </c>
      <c r="K70" s="42">
        <f>IF(I70&gt;0,100*J70/I70,0)</f>
        <v>145.83333333333334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9.9885</v>
      </c>
      <c r="I72" s="121">
        <v>10.341</v>
      </c>
      <c r="J72" s="121">
        <v>11.995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9.457</v>
      </c>
      <c r="I73" s="121">
        <v>8.5</v>
      </c>
      <c r="J73" s="121">
        <v>9.901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361.477</v>
      </c>
      <c r="I74" s="121">
        <v>161.922</v>
      </c>
      <c r="J74" s="121">
        <v>251.994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149.151</v>
      </c>
      <c r="I75" s="121">
        <v>99.89</v>
      </c>
      <c r="J75" s="121">
        <v>99.92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4.97373</v>
      </c>
      <c r="I76" s="121">
        <v>6.326</v>
      </c>
      <c r="J76" s="121">
        <v>4.356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749.387</v>
      </c>
      <c r="I77" s="121">
        <v>227.593</v>
      </c>
      <c r="J77" s="121">
        <v>485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80.015</v>
      </c>
      <c r="I78" s="121">
        <v>61.172</v>
      </c>
      <c r="J78" s="121">
        <v>75.925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106.35683</v>
      </c>
      <c r="I79" s="121">
        <v>91.04</v>
      </c>
      <c r="J79" s="121">
        <v>91.002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1470.80606</v>
      </c>
      <c r="I80" s="123">
        <v>666.784</v>
      </c>
      <c r="J80" s="123">
        <v>1030.0929999999998</v>
      </c>
      <c r="K80" s="42">
        <f>IF(I80&gt;0,100*J80/I80,0)</f>
        <v>154.48676033018188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0.013</v>
      </c>
      <c r="I82" s="121">
        <v>0.015</v>
      </c>
      <c r="J82" s="121">
        <v>0.061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0.007</v>
      </c>
      <c r="I83" s="121">
        <v>0.007</v>
      </c>
      <c r="J83" s="121">
        <v>0.007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0.02</v>
      </c>
      <c r="I84" s="123">
        <v>0.022</v>
      </c>
      <c r="J84" s="123">
        <v>0.068</v>
      </c>
      <c r="K84" s="42">
        <f>IF(I84&gt;0,100*J84/I84,0)</f>
        <v>309.0909090909091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6">
        <v>1771.0181879999998</v>
      </c>
      <c r="I87" s="127">
        <v>836.4520020000001</v>
      </c>
      <c r="J87" s="127">
        <v>1226.8102234799999</v>
      </c>
      <c r="K87" s="55">
        <f>IF(I87&gt;0,100*J87/I87,0)</f>
        <v>146.66833488910697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1">
        <v>5.604</v>
      </c>
      <c r="I9" s="121">
        <v>5.367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1">
        <v>7.235</v>
      </c>
      <c r="I10" s="121">
        <v>9.755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1">
        <v>20.752</v>
      </c>
      <c r="I11" s="121">
        <v>26.815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1">
        <v>0.697</v>
      </c>
      <c r="I12" s="121">
        <v>0.9202755639952014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2">
        <v>34.288000000000004</v>
      </c>
      <c r="I13" s="123">
        <v>42.8572755639952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122">
        <v>0.06</v>
      </c>
      <c r="I15" s="123">
        <v>0.06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122">
        <v>0.445</v>
      </c>
      <c r="I17" s="123">
        <v>1.698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23368.02</v>
      </c>
      <c r="F19" s="32"/>
      <c r="G19" s="32"/>
      <c r="H19" s="121">
        <v>142.054</v>
      </c>
      <c r="I19" s="121">
        <v>121.514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23368.02</v>
      </c>
      <c r="F22" s="40">
        <f>IF(D22&gt;0,100*E22/D22,0)</f>
        <v>100</v>
      </c>
      <c r="G22" s="41"/>
      <c r="H22" s="122">
        <v>142.054</v>
      </c>
      <c r="I22" s="123">
        <v>121.514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71445</v>
      </c>
      <c r="D24" s="39">
        <v>73454</v>
      </c>
      <c r="E24" s="39">
        <v>73100</v>
      </c>
      <c r="F24" s="40">
        <f>IF(D24&gt;0,100*E24/D24,0)</f>
        <v>99.51806572821086</v>
      </c>
      <c r="G24" s="41"/>
      <c r="H24" s="122">
        <v>344.027</v>
      </c>
      <c r="I24" s="123">
        <v>317.988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32155</v>
      </c>
      <c r="D26" s="39">
        <v>30040</v>
      </c>
      <c r="E26" s="39">
        <v>32100</v>
      </c>
      <c r="F26" s="40">
        <f>IF(D26&gt;0,100*E26/D26,0)</f>
        <v>106.85752330226364</v>
      </c>
      <c r="G26" s="41"/>
      <c r="H26" s="122">
        <v>147.15</v>
      </c>
      <c r="I26" s="123">
        <v>106.1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51232</v>
      </c>
      <c r="D28" s="31">
        <v>63591</v>
      </c>
      <c r="E28" s="31">
        <v>44487</v>
      </c>
      <c r="F28" s="32"/>
      <c r="G28" s="32"/>
      <c r="H28" s="121">
        <v>203.409</v>
      </c>
      <c r="I28" s="121">
        <v>203.524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42167</v>
      </c>
      <c r="D29" s="31">
        <v>41780</v>
      </c>
      <c r="E29" s="31">
        <v>41780</v>
      </c>
      <c r="F29" s="32"/>
      <c r="G29" s="32"/>
      <c r="H29" s="121">
        <v>70.615</v>
      </c>
      <c r="I29" s="121">
        <v>76.072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143022</v>
      </c>
      <c r="D30" s="31">
        <v>159804</v>
      </c>
      <c r="E30" s="31">
        <v>159804</v>
      </c>
      <c r="F30" s="32"/>
      <c r="G30" s="32"/>
      <c r="H30" s="121">
        <v>313.637</v>
      </c>
      <c r="I30" s="121">
        <v>369.815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236421</v>
      </c>
      <c r="D31" s="39">
        <v>265175</v>
      </c>
      <c r="E31" s="39">
        <v>246071</v>
      </c>
      <c r="F31" s="40">
        <f>IF(D31&gt;0,100*E31/D31,0)</f>
        <v>92.79570095220137</v>
      </c>
      <c r="G31" s="41"/>
      <c r="H31" s="122">
        <v>587.6610000000001</v>
      </c>
      <c r="I31" s="123">
        <v>649.4110000000001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24086</v>
      </c>
      <c r="D33" s="31">
        <v>23786</v>
      </c>
      <c r="E33" s="31">
        <v>23820</v>
      </c>
      <c r="F33" s="32"/>
      <c r="G33" s="32"/>
      <c r="H33" s="121">
        <v>88.648</v>
      </c>
      <c r="I33" s="121">
        <v>64.595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14609</v>
      </c>
      <c r="D34" s="31">
        <v>11223</v>
      </c>
      <c r="E34" s="31">
        <v>12419</v>
      </c>
      <c r="F34" s="32"/>
      <c r="G34" s="32"/>
      <c r="H34" s="121">
        <v>55.436</v>
      </c>
      <c r="I34" s="121">
        <v>40.36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48150</v>
      </c>
      <c r="D35" s="31">
        <v>50160</v>
      </c>
      <c r="E35" s="31">
        <v>49180</v>
      </c>
      <c r="F35" s="32"/>
      <c r="G35" s="32"/>
      <c r="H35" s="121">
        <v>180.5</v>
      </c>
      <c r="I35" s="121">
        <v>169.94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6242</v>
      </c>
      <c r="D36" s="31">
        <v>6056</v>
      </c>
      <c r="E36" s="31">
        <v>6056</v>
      </c>
      <c r="F36" s="32"/>
      <c r="G36" s="32"/>
      <c r="H36" s="121">
        <v>17.348</v>
      </c>
      <c r="I36" s="121">
        <v>16.534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93087</v>
      </c>
      <c r="D37" s="39">
        <v>91225</v>
      </c>
      <c r="E37" s="39">
        <v>91475</v>
      </c>
      <c r="F37" s="40">
        <f>IF(D37&gt;0,100*E37/D37,0)</f>
        <v>100.27404768429707</v>
      </c>
      <c r="G37" s="41"/>
      <c r="H37" s="122">
        <v>341.932</v>
      </c>
      <c r="I37" s="123">
        <v>291.429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4805</v>
      </c>
      <c r="D39" s="39">
        <v>4995</v>
      </c>
      <c r="E39" s="39">
        <v>4995</v>
      </c>
      <c r="F39" s="40">
        <f>IF(D39&gt;0,100*E39/D39,0)</f>
        <v>100</v>
      </c>
      <c r="G39" s="41"/>
      <c r="H39" s="122">
        <v>9.541</v>
      </c>
      <c r="I39" s="123">
        <v>8.13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38869</v>
      </c>
      <c r="D41" s="31">
        <v>39214</v>
      </c>
      <c r="E41" s="31">
        <v>40300</v>
      </c>
      <c r="F41" s="32"/>
      <c r="G41" s="32"/>
      <c r="H41" s="121">
        <v>72.309</v>
      </c>
      <c r="I41" s="121">
        <v>104.345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233676</v>
      </c>
      <c r="D42" s="31">
        <v>214571</v>
      </c>
      <c r="E42" s="31">
        <v>216875</v>
      </c>
      <c r="F42" s="32"/>
      <c r="G42" s="32"/>
      <c r="H42" s="121">
        <v>977.241</v>
      </c>
      <c r="I42" s="121">
        <v>824.403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62594</v>
      </c>
      <c r="D43" s="31">
        <v>57431</v>
      </c>
      <c r="E43" s="31">
        <v>57050</v>
      </c>
      <c r="F43" s="32"/>
      <c r="G43" s="32"/>
      <c r="H43" s="121">
        <v>221.978</v>
      </c>
      <c r="I43" s="121">
        <v>243.369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125899</v>
      </c>
      <c r="D44" s="31">
        <v>127204</v>
      </c>
      <c r="E44" s="31">
        <v>127280</v>
      </c>
      <c r="F44" s="32"/>
      <c r="G44" s="32"/>
      <c r="H44" s="121">
        <v>420.472</v>
      </c>
      <c r="I44" s="121">
        <v>451.841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76726</v>
      </c>
      <c r="D45" s="31">
        <v>73006</v>
      </c>
      <c r="E45" s="31">
        <v>70050</v>
      </c>
      <c r="F45" s="32"/>
      <c r="G45" s="32"/>
      <c r="H45" s="121">
        <v>184.452</v>
      </c>
      <c r="I45" s="121">
        <v>198.751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71511</v>
      </c>
      <c r="D46" s="31">
        <v>73299</v>
      </c>
      <c r="E46" s="31">
        <v>73000</v>
      </c>
      <c r="F46" s="32"/>
      <c r="G46" s="32"/>
      <c r="H46" s="121">
        <v>160.046</v>
      </c>
      <c r="I46" s="121">
        <v>186.051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106269</v>
      </c>
      <c r="D47" s="31">
        <v>103555</v>
      </c>
      <c r="E47" s="31">
        <v>103600</v>
      </c>
      <c r="F47" s="32"/>
      <c r="G47" s="32"/>
      <c r="H47" s="121">
        <v>299.708</v>
      </c>
      <c r="I47" s="121">
        <v>290.747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94689</v>
      </c>
      <c r="D48" s="31">
        <v>101150</v>
      </c>
      <c r="E48" s="31">
        <v>101180</v>
      </c>
      <c r="F48" s="32"/>
      <c r="G48" s="32"/>
      <c r="H48" s="121">
        <v>270.666</v>
      </c>
      <c r="I48" s="121">
        <v>327.106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75172</v>
      </c>
      <c r="D49" s="31">
        <v>76172</v>
      </c>
      <c r="E49" s="31">
        <v>79123</v>
      </c>
      <c r="F49" s="32"/>
      <c r="G49" s="32"/>
      <c r="H49" s="121">
        <v>177.605</v>
      </c>
      <c r="I49" s="121">
        <v>211.228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885405</v>
      </c>
      <c r="D50" s="39">
        <v>865602</v>
      </c>
      <c r="E50" s="39">
        <v>868458</v>
      </c>
      <c r="F50" s="40">
        <f>IF(D50&gt;0,100*E50/D50,0)</f>
        <v>100.32994378478793</v>
      </c>
      <c r="G50" s="41"/>
      <c r="H50" s="122">
        <v>2784.4770000000003</v>
      </c>
      <c r="I50" s="123">
        <v>2837.8410000000003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26980</v>
      </c>
      <c r="D52" s="39">
        <v>28552</v>
      </c>
      <c r="E52" s="39">
        <v>28552</v>
      </c>
      <c r="F52" s="40">
        <f>IF(D52&gt;0,100*E52/D52,0)</f>
        <v>100</v>
      </c>
      <c r="G52" s="41"/>
      <c r="H52" s="122">
        <v>86.40496279547791</v>
      </c>
      <c r="I52" s="123">
        <v>56.353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68549</v>
      </c>
      <c r="D54" s="31">
        <v>73034</v>
      </c>
      <c r="E54" s="31">
        <v>74450</v>
      </c>
      <c r="F54" s="32"/>
      <c r="G54" s="32"/>
      <c r="H54" s="121">
        <v>162.921</v>
      </c>
      <c r="I54" s="121">
        <v>201.868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55003</v>
      </c>
      <c r="D55" s="31">
        <v>56953</v>
      </c>
      <c r="E55" s="31">
        <v>55700</v>
      </c>
      <c r="F55" s="32"/>
      <c r="G55" s="32"/>
      <c r="H55" s="121">
        <v>70.025</v>
      </c>
      <c r="I55" s="121">
        <v>93.159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36075</v>
      </c>
      <c r="D56" s="31">
        <v>30660</v>
      </c>
      <c r="E56" s="31">
        <v>30660</v>
      </c>
      <c r="F56" s="32"/>
      <c r="G56" s="32"/>
      <c r="H56" s="121">
        <v>107.63</v>
      </c>
      <c r="I56" s="121">
        <v>59.188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71520</v>
      </c>
      <c r="D57" s="31">
        <v>66716</v>
      </c>
      <c r="E57" s="31">
        <v>66716</v>
      </c>
      <c r="F57" s="32"/>
      <c r="G57" s="32"/>
      <c r="H57" s="121">
        <v>142.677</v>
      </c>
      <c r="I57" s="121">
        <v>122.9984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66160</v>
      </c>
      <c r="D58" s="31">
        <v>65028</v>
      </c>
      <c r="E58" s="31">
        <v>63083</v>
      </c>
      <c r="F58" s="32"/>
      <c r="G58" s="32"/>
      <c r="H58" s="121">
        <v>103.329</v>
      </c>
      <c r="I58" s="121">
        <v>81.221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297307</v>
      </c>
      <c r="D59" s="39">
        <v>292391</v>
      </c>
      <c r="E59" s="39">
        <v>290609</v>
      </c>
      <c r="F59" s="40">
        <f>IF(D59&gt;0,100*E59/D59,0)</f>
        <v>99.39054211654941</v>
      </c>
      <c r="G59" s="41"/>
      <c r="H59" s="122">
        <v>586.582</v>
      </c>
      <c r="I59" s="123">
        <v>558.4344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1220</v>
      </c>
      <c r="D61" s="31">
        <v>1650</v>
      </c>
      <c r="E61" s="31">
        <v>1650</v>
      </c>
      <c r="F61" s="32"/>
      <c r="G61" s="32"/>
      <c r="H61" s="121">
        <v>2.05</v>
      </c>
      <c r="I61" s="121">
        <v>3.326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600</v>
      </c>
      <c r="D62" s="31">
        <v>645</v>
      </c>
      <c r="E62" s="31">
        <v>820</v>
      </c>
      <c r="F62" s="32"/>
      <c r="G62" s="32"/>
      <c r="H62" s="121">
        <v>0.341</v>
      </c>
      <c r="I62" s="121">
        <v>0.822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1560</v>
      </c>
      <c r="D63" s="31">
        <v>2117</v>
      </c>
      <c r="E63" s="31">
        <v>2117</v>
      </c>
      <c r="F63" s="32"/>
      <c r="G63" s="32"/>
      <c r="H63" s="121">
        <v>0.924</v>
      </c>
      <c r="I63" s="121">
        <v>3.7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3380</v>
      </c>
      <c r="D64" s="39">
        <v>4412</v>
      </c>
      <c r="E64" s="39">
        <v>4587</v>
      </c>
      <c r="F64" s="40">
        <f>IF(D64&gt;0,100*E64/D64,0)</f>
        <v>103.96645512239347</v>
      </c>
      <c r="G64" s="41"/>
      <c r="H64" s="122">
        <v>3.315</v>
      </c>
      <c r="I64" s="123">
        <v>7.848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5880</v>
      </c>
      <c r="D66" s="39">
        <v>7226</v>
      </c>
      <c r="E66" s="39">
        <v>6595</v>
      </c>
      <c r="F66" s="40">
        <f>IF(D66&gt;0,100*E66/D66,0)</f>
        <v>91.26764461666205</v>
      </c>
      <c r="G66" s="41"/>
      <c r="H66" s="122">
        <v>11.56</v>
      </c>
      <c r="I66" s="123">
        <v>13.804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84070</v>
      </c>
      <c r="D68" s="31">
        <v>78900</v>
      </c>
      <c r="E68" s="31">
        <v>79000</v>
      </c>
      <c r="F68" s="32"/>
      <c r="G68" s="32"/>
      <c r="H68" s="121">
        <v>174.2</v>
      </c>
      <c r="I68" s="121">
        <v>165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5764</v>
      </c>
      <c r="D69" s="31">
        <v>4900</v>
      </c>
      <c r="E69" s="31">
        <v>5000</v>
      </c>
      <c r="F69" s="32"/>
      <c r="G69" s="32"/>
      <c r="H69" s="121">
        <v>8.507</v>
      </c>
      <c r="I69" s="121">
        <v>8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89834</v>
      </c>
      <c r="D70" s="39">
        <v>83800</v>
      </c>
      <c r="E70" s="39">
        <v>84000</v>
      </c>
      <c r="F70" s="40">
        <f>IF(D70&gt;0,100*E70/D70,0)</f>
        <v>100.23866348448688</v>
      </c>
      <c r="G70" s="41"/>
      <c r="H70" s="122">
        <v>182.707</v>
      </c>
      <c r="I70" s="123">
        <v>173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1800</v>
      </c>
      <c r="D72" s="31">
        <v>2412</v>
      </c>
      <c r="E72" s="31">
        <v>2412</v>
      </c>
      <c r="F72" s="32"/>
      <c r="G72" s="32"/>
      <c r="H72" s="121">
        <v>0.541</v>
      </c>
      <c r="I72" s="121">
        <v>2.886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64555</v>
      </c>
      <c r="D73" s="31">
        <v>66708</v>
      </c>
      <c r="E73" s="31">
        <v>67000</v>
      </c>
      <c r="F73" s="32"/>
      <c r="G73" s="32"/>
      <c r="H73" s="121">
        <v>216.15</v>
      </c>
      <c r="I73" s="121">
        <v>222.3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86181</v>
      </c>
      <c r="D74" s="31">
        <v>84310</v>
      </c>
      <c r="E74" s="31">
        <v>84350</v>
      </c>
      <c r="F74" s="32"/>
      <c r="G74" s="32"/>
      <c r="H74" s="121">
        <v>278.765</v>
      </c>
      <c r="I74" s="121">
        <v>208.027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13593.54</v>
      </c>
      <c r="D75" s="31">
        <v>13000</v>
      </c>
      <c r="E75" s="31">
        <v>13000</v>
      </c>
      <c r="F75" s="32"/>
      <c r="G75" s="32"/>
      <c r="H75" s="121">
        <v>15.804470164198717</v>
      </c>
      <c r="I75" s="121">
        <v>19.2007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15571</v>
      </c>
      <c r="D76" s="31">
        <v>16347</v>
      </c>
      <c r="E76" s="31">
        <v>16200</v>
      </c>
      <c r="F76" s="32"/>
      <c r="G76" s="32"/>
      <c r="H76" s="121">
        <v>48.571</v>
      </c>
      <c r="I76" s="121">
        <v>61.804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9765</v>
      </c>
      <c r="D77" s="31">
        <v>9255</v>
      </c>
      <c r="E77" s="31">
        <v>9100</v>
      </c>
      <c r="F77" s="32"/>
      <c r="G77" s="32"/>
      <c r="H77" s="121">
        <v>19.485</v>
      </c>
      <c r="I77" s="121">
        <v>25.944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22425</v>
      </c>
      <c r="D78" s="31">
        <v>21550</v>
      </c>
      <c r="E78" s="31">
        <v>21600</v>
      </c>
      <c r="F78" s="32"/>
      <c r="G78" s="32"/>
      <c r="H78" s="121">
        <v>40.722</v>
      </c>
      <c r="I78" s="121">
        <v>50.27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167700</v>
      </c>
      <c r="D79" s="31">
        <v>166600</v>
      </c>
      <c r="E79" s="31">
        <v>170000</v>
      </c>
      <c r="F79" s="32"/>
      <c r="G79" s="32"/>
      <c r="H79" s="121">
        <v>605.41</v>
      </c>
      <c r="I79" s="121">
        <v>554.45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381590.54000000004</v>
      </c>
      <c r="D80" s="39">
        <v>380182</v>
      </c>
      <c r="E80" s="39">
        <v>383662</v>
      </c>
      <c r="F80" s="40">
        <f>IF(D80&gt;0,100*E80/D80,0)</f>
        <v>100.91535106869867</v>
      </c>
      <c r="G80" s="41"/>
      <c r="H80" s="122">
        <v>1225.4484701641986</v>
      </c>
      <c r="I80" s="123">
        <v>1144.8817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180</v>
      </c>
      <c r="D83" s="31">
        <v>192</v>
      </c>
      <c r="E83" s="31">
        <v>192</v>
      </c>
      <c r="F83" s="32"/>
      <c r="G83" s="32"/>
      <c r="H83" s="121">
        <v>0.18</v>
      </c>
      <c r="I83" s="121">
        <v>0.192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180</v>
      </c>
      <c r="D84" s="39">
        <v>192</v>
      </c>
      <c r="E84" s="39">
        <v>192</v>
      </c>
      <c r="F84" s="40">
        <f>IF(D84&gt;0,100*E84/D84,0)</f>
        <v>100</v>
      </c>
      <c r="G84" s="41"/>
      <c r="H84" s="122">
        <v>0.18</v>
      </c>
      <c r="I84" s="123">
        <v>0.192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2167357.54</v>
      </c>
      <c r="D87" s="54">
        <v>2166431.2250585305</v>
      </c>
      <c r="E87" s="54">
        <v>2153693.02</v>
      </c>
      <c r="F87" s="55">
        <f>IF(D87&gt;0,100*E87/D87,0)</f>
        <v>99.41201895028141</v>
      </c>
      <c r="G87" s="41"/>
      <c r="H87" s="126">
        <v>6487.832432959678</v>
      </c>
      <c r="I87" s="127">
        <v>6331.541375563997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tabSelected="1" view="pageLayout" zoomScaleNormal="86" workbookViewId="0" topLeftCell="A58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>
        <v>145</v>
      </c>
      <c r="F17" s="40">
        <f>IF(D17&gt;0,100*E17/D17,0)</f>
        <v>100.11737899606435</v>
      </c>
      <c r="G17" s="41"/>
      <c r="H17" s="122">
        <v>0.119</v>
      </c>
      <c r="I17" s="123">
        <v>0.203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8200</v>
      </c>
      <c r="D28" s="31">
        <v>6348</v>
      </c>
      <c r="E28" s="31">
        <v>3399</v>
      </c>
      <c r="F28" s="32"/>
      <c r="G28" s="32"/>
      <c r="H28" s="121">
        <v>31.26</v>
      </c>
      <c r="I28" s="121">
        <v>21.432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12820</v>
      </c>
      <c r="D29" s="31">
        <v>2689</v>
      </c>
      <c r="E29" s="31">
        <v>2689</v>
      </c>
      <c r="F29" s="32"/>
      <c r="G29" s="32"/>
      <c r="H29" s="121">
        <v>20.903</v>
      </c>
      <c r="I29" s="121">
        <v>3.749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21650</v>
      </c>
      <c r="D30" s="31">
        <v>21650</v>
      </c>
      <c r="E30" s="31">
        <v>21650</v>
      </c>
      <c r="F30" s="32"/>
      <c r="G30" s="32"/>
      <c r="H30" s="121">
        <v>49.862</v>
      </c>
      <c r="I30" s="121">
        <v>46.289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42670</v>
      </c>
      <c r="D31" s="39">
        <v>30687</v>
      </c>
      <c r="E31" s="39">
        <v>27738</v>
      </c>
      <c r="F31" s="40">
        <f>IF(D31&gt;0,100*E31/D31,0)</f>
        <v>90.39006745527422</v>
      </c>
      <c r="G31" s="41"/>
      <c r="H31" s="122">
        <v>102.025</v>
      </c>
      <c r="I31" s="123">
        <v>71.47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300</v>
      </c>
      <c r="D33" s="31">
        <v>375</v>
      </c>
      <c r="E33" s="31">
        <v>350</v>
      </c>
      <c r="F33" s="32"/>
      <c r="G33" s="32"/>
      <c r="H33" s="121">
        <v>0.9</v>
      </c>
      <c r="I33" s="121">
        <v>0.897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725</v>
      </c>
      <c r="D34" s="31">
        <v>721</v>
      </c>
      <c r="E34" s="31">
        <v>796</v>
      </c>
      <c r="F34" s="32"/>
      <c r="G34" s="32"/>
      <c r="H34" s="121">
        <v>2.203</v>
      </c>
      <c r="I34" s="121">
        <v>2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15600</v>
      </c>
      <c r="D35" s="31">
        <v>15000</v>
      </c>
      <c r="E35" s="31">
        <v>7000</v>
      </c>
      <c r="F35" s="32"/>
      <c r="G35" s="32"/>
      <c r="H35" s="121">
        <v>48.5</v>
      </c>
      <c r="I35" s="121">
        <v>45.2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16625</v>
      </c>
      <c r="D37" s="39">
        <v>16096</v>
      </c>
      <c r="E37" s="39">
        <v>8146</v>
      </c>
      <c r="F37" s="40">
        <f>IF(D37&gt;0,100*E37/D37,0)</f>
        <v>50.608846918489064</v>
      </c>
      <c r="G37" s="41"/>
      <c r="H37" s="122">
        <v>51.603</v>
      </c>
      <c r="I37" s="123">
        <v>48.097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13898</v>
      </c>
      <c r="D39" s="39">
        <v>14040</v>
      </c>
      <c r="E39" s="39">
        <v>14040</v>
      </c>
      <c r="F39" s="40">
        <f>IF(D39&gt;0,100*E39/D39,0)</f>
        <v>100</v>
      </c>
      <c r="G39" s="41"/>
      <c r="H39" s="122">
        <v>27.914</v>
      </c>
      <c r="I39" s="123">
        <v>19.225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12835</v>
      </c>
      <c r="D41" s="31">
        <v>12030</v>
      </c>
      <c r="E41" s="31">
        <v>10950</v>
      </c>
      <c r="F41" s="32"/>
      <c r="G41" s="32"/>
      <c r="H41" s="121">
        <v>17.247</v>
      </c>
      <c r="I41" s="121">
        <v>24.796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3500</v>
      </c>
      <c r="D42" s="31">
        <v>4000</v>
      </c>
      <c r="E42" s="31">
        <v>4000</v>
      </c>
      <c r="F42" s="32"/>
      <c r="G42" s="32"/>
      <c r="H42" s="121">
        <v>12.404</v>
      </c>
      <c r="I42" s="121">
        <v>13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1200</v>
      </c>
      <c r="D43" s="31">
        <v>1100</v>
      </c>
      <c r="E43" s="31">
        <v>1100</v>
      </c>
      <c r="F43" s="32"/>
      <c r="G43" s="32"/>
      <c r="H43" s="121">
        <v>2.64</v>
      </c>
      <c r="I43" s="121">
        <v>3.08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1">
        <v>21.975</v>
      </c>
      <c r="I44" s="121">
        <v>31.005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3000</v>
      </c>
      <c r="D45" s="31">
        <v>2800</v>
      </c>
      <c r="E45" s="31">
        <v>2000</v>
      </c>
      <c r="F45" s="32"/>
      <c r="G45" s="32"/>
      <c r="H45" s="121">
        <v>5.55</v>
      </c>
      <c r="I45" s="121">
        <v>7.168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24000</v>
      </c>
      <c r="D46" s="31">
        <v>19000</v>
      </c>
      <c r="E46" s="31">
        <v>19000</v>
      </c>
      <c r="F46" s="32"/>
      <c r="G46" s="32"/>
      <c r="H46" s="121">
        <v>45.559</v>
      </c>
      <c r="I46" s="121">
        <v>44.26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121">
        <v>12.89</v>
      </c>
      <c r="I47" s="121">
        <v>13.52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2681</v>
      </c>
      <c r="D48" s="31">
        <v>2006</v>
      </c>
      <c r="E48" s="31">
        <v>2000</v>
      </c>
      <c r="F48" s="32"/>
      <c r="G48" s="32"/>
      <c r="H48" s="121">
        <v>6.442</v>
      </c>
      <c r="I48" s="121">
        <v>5.695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11560</v>
      </c>
      <c r="D49" s="31">
        <v>9237</v>
      </c>
      <c r="E49" s="31">
        <v>9600</v>
      </c>
      <c r="F49" s="32"/>
      <c r="G49" s="32"/>
      <c r="H49" s="121">
        <v>22.341</v>
      </c>
      <c r="I49" s="121">
        <v>24.165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73776</v>
      </c>
      <c r="D50" s="39">
        <v>65173</v>
      </c>
      <c r="E50" s="39">
        <v>63650</v>
      </c>
      <c r="F50" s="40">
        <f>IF(D50&gt;0,100*E50/D50,0)</f>
        <v>97.66314271247296</v>
      </c>
      <c r="G50" s="41"/>
      <c r="H50" s="122">
        <v>147.048</v>
      </c>
      <c r="I50" s="123">
        <v>166.689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106</v>
      </c>
      <c r="D52" s="39">
        <v>542</v>
      </c>
      <c r="E52" s="39">
        <v>542</v>
      </c>
      <c r="F52" s="40">
        <f>IF(D52&gt;0,100*E52/D52,0)</f>
        <v>100</v>
      </c>
      <c r="G52" s="41"/>
      <c r="H52" s="122">
        <v>0.41925</v>
      </c>
      <c r="I52" s="123">
        <v>0.869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33000</v>
      </c>
      <c r="D54" s="31">
        <v>33022</v>
      </c>
      <c r="E54" s="31">
        <v>36000</v>
      </c>
      <c r="F54" s="32"/>
      <c r="G54" s="32"/>
      <c r="H54" s="121">
        <v>45.9</v>
      </c>
      <c r="I54" s="121">
        <v>55.632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59800</v>
      </c>
      <c r="D55" s="31">
        <v>45360</v>
      </c>
      <c r="E55" s="31">
        <v>45360</v>
      </c>
      <c r="F55" s="32"/>
      <c r="G55" s="32"/>
      <c r="H55" s="121">
        <v>125.92</v>
      </c>
      <c r="I55" s="121">
        <v>133.607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34250</v>
      </c>
      <c r="D56" s="31">
        <v>32850</v>
      </c>
      <c r="E56" s="31">
        <v>32850</v>
      </c>
      <c r="F56" s="32"/>
      <c r="G56" s="32"/>
      <c r="H56" s="121">
        <v>97.8</v>
      </c>
      <c r="I56" s="121">
        <v>72.27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9450</v>
      </c>
      <c r="D57" s="31">
        <v>8333</v>
      </c>
      <c r="E57" s="31">
        <v>8333</v>
      </c>
      <c r="F57" s="32"/>
      <c r="G57" s="32"/>
      <c r="H57" s="121">
        <v>16.28150401</v>
      </c>
      <c r="I57" s="121">
        <v>14.408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2781</v>
      </c>
      <c r="D58" s="31">
        <v>4143</v>
      </c>
      <c r="E58" s="31">
        <v>4143</v>
      </c>
      <c r="F58" s="32"/>
      <c r="G58" s="32"/>
      <c r="H58" s="121">
        <v>4.171</v>
      </c>
      <c r="I58" s="121">
        <v>5.22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139281</v>
      </c>
      <c r="D59" s="39">
        <v>123708</v>
      </c>
      <c r="E59" s="39">
        <v>126686</v>
      </c>
      <c r="F59" s="40">
        <f>IF(D59&gt;0,100*E59/D59,0)</f>
        <v>102.40728166327158</v>
      </c>
      <c r="G59" s="41"/>
      <c r="H59" s="122">
        <v>290.07250401</v>
      </c>
      <c r="I59" s="123">
        <v>281.13700000000006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1000</v>
      </c>
      <c r="D61" s="31">
        <v>1025</v>
      </c>
      <c r="E61" s="31">
        <v>1025</v>
      </c>
      <c r="F61" s="32"/>
      <c r="G61" s="32"/>
      <c r="H61" s="121">
        <v>1</v>
      </c>
      <c r="I61" s="121">
        <v>1.48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375</v>
      </c>
      <c r="D62" s="31">
        <v>450</v>
      </c>
      <c r="E62" s="31">
        <v>300</v>
      </c>
      <c r="F62" s="32"/>
      <c r="G62" s="32"/>
      <c r="H62" s="121">
        <v>0.15</v>
      </c>
      <c r="I62" s="121">
        <v>0.42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3375</v>
      </c>
      <c r="D63" s="31">
        <v>2132</v>
      </c>
      <c r="E63" s="31">
        <v>2132</v>
      </c>
      <c r="F63" s="32"/>
      <c r="G63" s="32"/>
      <c r="H63" s="121">
        <v>1.476</v>
      </c>
      <c r="I63" s="121">
        <v>3.14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4750</v>
      </c>
      <c r="D64" s="39">
        <v>3607</v>
      </c>
      <c r="E64" s="39">
        <v>3457</v>
      </c>
      <c r="F64" s="40">
        <f>IF(D64&gt;0,100*E64/D64,0)</f>
        <v>95.84141946215692</v>
      </c>
      <c r="G64" s="41"/>
      <c r="H64" s="122">
        <v>2.626</v>
      </c>
      <c r="I64" s="123">
        <v>5.04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15821</v>
      </c>
      <c r="D66" s="39">
        <v>8100</v>
      </c>
      <c r="E66" s="39">
        <v>9338</v>
      </c>
      <c r="F66" s="40">
        <f>IF(D66&gt;0,100*E66/D66,0)</f>
        <v>115.28395061728395</v>
      </c>
      <c r="G66" s="41"/>
      <c r="H66" s="122">
        <v>8.454</v>
      </c>
      <c r="I66" s="123">
        <v>5.901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10490</v>
      </c>
      <c r="D72" s="31">
        <v>11130</v>
      </c>
      <c r="E72" s="31">
        <v>11130</v>
      </c>
      <c r="F72" s="32"/>
      <c r="G72" s="32"/>
      <c r="H72" s="121">
        <v>3.535</v>
      </c>
      <c r="I72" s="121">
        <v>18.368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6250</v>
      </c>
      <c r="D73" s="31">
        <v>6663</v>
      </c>
      <c r="E73" s="31">
        <v>6800</v>
      </c>
      <c r="F73" s="32"/>
      <c r="G73" s="32"/>
      <c r="H73" s="121">
        <v>21.9</v>
      </c>
      <c r="I73" s="121">
        <v>17.82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6645</v>
      </c>
      <c r="D74" s="31">
        <v>8075</v>
      </c>
      <c r="E74" s="31">
        <v>8100</v>
      </c>
      <c r="F74" s="32"/>
      <c r="G74" s="32"/>
      <c r="H74" s="121">
        <v>13.32</v>
      </c>
      <c r="I74" s="121">
        <v>12.112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32547.192715868507</v>
      </c>
      <c r="D75" s="31">
        <v>37287</v>
      </c>
      <c r="E75" s="31">
        <v>37287</v>
      </c>
      <c r="F75" s="32"/>
      <c r="G75" s="32"/>
      <c r="H75" s="121">
        <v>25.724573839715816</v>
      </c>
      <c r="I75" s="121">
        <v>34.341327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790</v>
      </c>
      <c r="D76" s="31">
        <v>1183</v>
      </c>
      <c r="E76" s="31">
        <v>1100</v>
      </c>
      <c r="F76" s="32"/>
      <c r="G76" s="32"/>
      <c r="H76" s="121">
        <v>1.625</v>
      </c>
      <c r="I76" s="121">
        <v>2.958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3490</v>
      </c>
      <c r="D77" s="31">
        <v>5030</v>
      </c>
      <c r="E77" s="31">
        <v>4800</v>
      </c>
      <c r="F77" s="32"/>
      <c r="G77" s="32"/>
      <c r="H77" s="121">
        <v>5.86</v>
      </c>
      <c r="I77" s="121">
        <v>15.09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2280</v>
      </c>
      <c r="D78" s="31">
        <v>2250</v>
      </c>
      <c r="E78" s="31">
        <v>2250</v>
      </c>
      <c r="F78" s="32"/>
      <c r="G78" s="32"/>
      <c r="H78" s="121">
        <v>4.309</v>
      </c>
      <c r="I78" s="121">
        <v>5.737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850</v>
      </c>
      <c r="D79" s="31">
        <v>500</v>
      </c>
      <c r="E79" s="31">
        <v>800</v>
      </c>
      <c r="F79" s="32"/>
      <c r="G79" s="32"/>
      <c r="H79" s="121">
        <v>1.7</v>
      </c>
      <c r="I79" s="121">
        <v>1.2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63342.19271586851</v>
      </c>
      <c r="D80" s="39">
        <v>72118</v>
      </c>
      <c r="E80" s="39">
        <v>72267</v>
      </c>
      <c r="F80" s="40">
        <f>IF(D80&gt;0,100*E80/D80,0)</f>
        <v>100.20660584042818</v>
      </c>
      <c r="G80" s="41"/>
      <c r="H80" s="122">
        <v>77.97357383971581</v>
      </c>
      <c r="I80" s="123">
        <v>107.626327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90</v>
      </c>
      <c r="D83" s="31"/>
      <c r="E83" s="31"/>
      <c r="F83" s="32"/>
      <c r="G83" s="32"/>
      <c r="H83" s="121">
        <v>0.09</v>
      </c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>
        <v>90</v>
      </c>
      <c r="D84" s="39"/>
      <c r="E84" s="39"/>
      <c r="F84" s="40"/>
      <c r="G84" s="41"/>
      <c r="H84" s="122">
        <v>0.09</v>
      </c>
      <c r="I84" s="123"/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370444.1927158685</v>
      </c>
      <c r="D87" s="54">
        <v>334215.83</v>
      </c>
      <c r="E87" s="54">
        <v>326009</v>
      </c>
      <c r="F87" s="55">
        <f>IF(D87&gt;0,100*E87/D87,0)</f>
        <v>97.54445203867213</v>
      </c>
      <c r="G87" s="41"/>
      <c r="H87" s="126">
        <v>708.3443278497158</v>
      </c>
      <c r="I87" s="127">
        <v>706.257327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tabSelected="1" view="pageLayout" zoomScaleNormal="86" workbookViewId="0" topLeftCell="A49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22</v>
      </c>
      <c r="E9" s="31">
        <v>22</v>
      </c>
      <c r="F9" s="32"/>
      <c r="G9" s="32"/>
      <c r="H9" s="121">
        <v>0.009</v>
      </c>
      <c r="I9" s="121">
        <v>0.032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60</v>
      </c>
      <c r="D10" s="31">
        <v>60.258118389855255</v>
      </c>
      <c r="E10" s="31">
        <v>60</v>
      </c>
      <c r="F10" s="32"/>
      <c r="G10" s="32"/>
      <c r="H10" s="121">
        <v>0.131</v>
      </c>
      <c r="I10" s="121">
        <v>0.085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42</v>
      </c>
      <c r="D11" s="31">
        <v>65</v>
      </c>
      <c r="E11" s="31">
        <v>7</v>
      </c>
      <c r="F11" s="32"/>
      <c r="G11" s="32"/>
      <c r="H11" s="121">
        <v>0.058</v>
      </c>
      <c r="I11" s="121">
        <v>0.093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41</v>
      </c>
      <c r="D12" s="31">
        <v>40.63252854836936</v>
      </c>
      <c r="E12" s="31">
        <v>40</v>
      </c>
      <c r="F12" s="32"/>
      <c r="G12" s="32"/>
      <c r="H12" s="121">
        <v>0.067</v>
      </c>
      <c r="I12" s="121">
        <v>0.05742026404341364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150</v>
      </c>
      <c r="D13" s="39">
        <v>187.89064693822462</v>
      </c>
      <c r="E13" s="39">
        <v>129</v>
      </c>
      <c r="F13" s="40">
        <f>IF(D13&gt;0,100*E13/D13,0)</f>
        <v>68.6569566405363</v>
      </c>
      <c r="G13" s="41"/>
      <c r="H13" s="122">
        <v>0.265</v>
      </c>
      <c r="I13" s="123">
        <v>0.2674202640434137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28</v>
      </c>
      <c r="D17" s="39">
        <v>79.18</v>
      </c>
      <c r="E17" s="39">
        <v>79</v>
      </c>
      <c r="F17" s="40">
        <f>IF(D17&gt;0,100*E17/D17,0)</f>
        <v>99.7726698661278</v>
      </c>
      <c r="G17" s="41"/>
      <c r="H17" s="122">
        <v>0.042</v>
      </c>
      <c r="I17" s="123">
        <v>0.119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6650</v>
      </c>
      <c r="D19" s="31">
        <v>5683</v>
      </c>
      <c r="E19" s="31">
        <v>5683</v>
      </c>
      <c r="F19" s="32"/>
      <c r="G19" s="32"/>
      <c r="H19" s="121">
        <v>27.93</v>
      </c>
      <c r="I19" s="121">
        <v>21.595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6650</v>
      </c>
      <c r="D22" s="39">
        <v>5683</v>
      </c>
      <c r="E22" s="39">
        <v>5683</v>
      </c>
      <c r="F22" s="40">
        <f>IF(D22&gt;0,100*E22/D22,0)</f>
        <v>100</v>
      </c>
      <c r="G22" s="41"/>
      <c r="H22" s="122">
        <v>27.93</v>
      </c>
      <c r="I22" s="123">
        <v>21.595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9239</v>
      </c>
      <c r="D24" s="39">
        <v>9265</v>
      </c>
      <c r="E24" s="39">
        <v>9750</v>
      </c>
      <c r="F24" s="40">
        <f>IF(D24&gt;0,100*E24/D24,0)</f>
        <v>105.23475445223961</v>
      </c>
      <c r="G24" s="41"/>
      <c r="H24" s="122">
        <v>42.881</v>
      </c>
      <c r="I24" s="123">
        <v>31.728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245</v>
      </c>
      <c r="D26" s="39">
        <v>310</v>
      </c>
      <c r="E26" s="39">
        <v>250</v>
      </c>
      <c r="F26" s="40">
        <f>IF(D26&gt;0,100*E26/D26,0)</f>
        <v>80.64516129032258</v>
      </c>
      <c r="G26" s="41"/>
      <c r="H26" s="122">
        <v>0.8</v>
      </c>
      <c r="I26" s="123">
        <v>0.95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1475</v>
      </c>
      <c r="D28" s="31">
        <v>2385</v>
      </c>
      <c r="E28" s="31">
        <v>2100</v>
      </c>
      <c r="F28" s="32"/>
      <c r="G28" s="32"/>
      <c r="H28" s="121">
        <v>4.627</v>
      </c>
      <c r="I28" s="121">
        <v>6.885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16269</v>
      </c>
      <c r="D29" s="31">
        <v>16227</v>
      </c>
      <c r="E29" s="31">
        <v>16227</v>
      </c>
      <c r="F29" s="32"/>
      <c r="G29" s="32"/>
      <c r="H29" s="121">
        <v>17.707</v>
      </c>
      <c r="I29" s="121">
        <v>32.062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6448</v>
      </c>
      <c r="D30" s="31">
        <v>7562</v>
      </c>
      <c r="E30" s="31">
        <v>7562</v>
      </c>
      <c r="F30" s="32"/>
      <c r="G30" s="32"/>
      <c r="H30" s="121">
        <v>6.952</v>
      </c>
      <c r="I30" s="121">
        <v>7.974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24192</v>
      </c>
      <c r="D31" s="39">
        <v>26174</v>
      </c>
      <c r="E31" s="39">
        <v>25889</v>
      </c>
      <c r="F31" s="40">
        <f>IF(D31&gt;0,100*E31/D31,0)</f>
        <v>98.91113318560403</v>
      </c>
      <c r="G31" s="41"/>
      <c r="H31" s="122">
        <v>29.286</v>
      </c>
      <c r="I31" s="123">
        <v>46.92099999999999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2250</v>
      </c>
      <c r="D33" s="31">
        <v>1750</v>
      </c>
      <c r="E33" s="31">
        <v>1800</v>
      </c>
      <c r="F33" s="32"/>
      <c r="G33" s="32"/>
      <c r="H33" s="121">
        <v>5.1</v>
      </c>
      <c r="I33" s="121">
        <v>1.75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4998</v>
      </c>
      <c r="D34" s="31">
        <v>7960</v>
      </c>
      <c r="E34" s="31">
        <v>6459</v>
      </c>
      <c r="F34" s="32"/>
      <c r="G34" s="32"/>
      <c r="H34" s="121">
        <v>12.698</v>
      </c>
      <c r="I34" s="121">
        <v>15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3000</v>
      </c>
      <c r="D35" s="31">
        <v>2500</v>
      </c>
      <c r="E35" s="31">
        <v>3000</v>
      </c>
      <c r="F35" s="32"/>
      <c r="G35" s="32"/>
      <c r="H35" s="121">
        <v>5.4</v>
      </c>
      <c r="I35" s="121">
        <v>5.1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1370</v>
      </c>
      <c r="D36" s="31">
        <v>1625</v>
      </c>
      <c r="E36" s="31">
        <v>1625</v>
      </c>
      <c r="F36" s="32"/>
      <c r="G36" s="32"/>
      <c r="H36" s="121">
        <v>2.595</v>
      </c>
      <c r="I36" s="121">
        <v>2.925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11618</v>
      </c>
      <c r="D37" s="39">
        <v>13835</v>
      </c>
      <c r="E37" s="39">
        <v>12884</v>
      </c>
      <c r="F37" s="40">
        <f>IF(D37&gt;0,100*E37/D37,0)</f>
        <v>93.12612938200216</v>
      </c>
      <c r="G37" s="41"/>
      <c r="H37" s="122">
        <v>25.793</v>
      </c>
      <c r="I37" s="123">
        <v>24.775000000000002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17182</v>
      </c>
      <c r="D39" s="39">
        <v>18755</v>
      </c>
      <c r="E39" s="39">
        <v>18755</v>
      </c>
      <c r="F39" s="40">
        <f>IF(D39&gt;0,100*E39/D39,0)</f>
        <v>100</v>
      </c>
      <c r="G39" s="41"/>
      <c r="H39" s="122">
        <v>18.689</v>
      </c>
      <c r="I39" s="123">
        <v>11.19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1594</v>
      </c>
      <c r="D41" s="31">
        <v>1567</v>
      </c>
      <c r="E41" s="31">
        <v>1580</v>
      </c>
      <c r="F41" s="32"/>
      <c r="G41" s="32"/>
      <c r="H41" s="121">
        <v>1.487</v>
      </c>
      <c r="I41" s="121">
        <v>2.877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7269</v>
      </c>
      <c r="D42" s="31">
        <v>7814</v>
      </c>
      <c r="E42" s="31">
        <v>8175</v>
      </c>
      <c r="F42" s="32"/>
      <c r="G42" s="32"/>
      <c r="H42" s="121">
        <v>24.031</v>
      </c>
      <c r="I42" s="121">
        <v>24.34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9782</v>
      </c>
      <c r="D43" s="31">
        <v>11723</v>
      </c>
      <c r="E43" s="31">
        <v>11700</v>
      </c>
      <c r="F43" s="32"/>
      <c r="G43" s="32"/>
      <c r="H43" s="121">
        <v>19.585</v>
      </c>
      <c r="I43" s="121">
        <v>26.697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11600</v>
      </c>
      <c r="D44" s="31">
        <v>16570</v>
      </c>
      <c r="E44" s="31">
        <v>16500</v>
      </c>
      <c r="F44" s="32"/>
      <c r="G44" s="32"/>
      <c r="H44" s="121">
        <v>32.351</v>
      </c>
      <c r="I44" s="121">
        <v>46.862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10991</v>
      </c>
      <c r="D45" s="31">
        <v>10955</v>
      </c>
      <c r="E45" s="31">
        <v>12000</v>
      </c>
      <c r="F45" s="32"/>
      <c r="G45" s="32"/>
      <c r="H45" s="121">
        <v>17.616</v>
      </c>
      <c r="I45" s="121">
        <v>20.05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1406</v>
      </c>
      <c r="D46" s="31">
        <v>2350</v>
      </c>
      <c r="E46" s="31">
        <v>2350</v>
      </c>
      <c r="F46" s="32"/>
      <c r="G46" s="32"/>
      <c r="H46" s="121">
        <v>1.889</v>
      </c>
      <c r="I46" s="121">
        <v>2.912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615</v>
      </c>
      <c r="D47" s="31">
        <v>859</v>
      </c>
      <c r="E47" s="31">
        <v>940</v>
      </c>
      <c r="F47" s="32"/>
      <c r="G47" s="32"/>
      <c r="H47" s="121">
        <v>0.874</v>
      </c>
      <c r="I47" s="121">
        <v>1.209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4749</v>
      </c>
      <c r="D48" s="31">
        <v>7964</v>
      </c>
      <c r="E48" s="31">
        <v>7900</v>
      </c>
      <c r="F48" s="32"/>
      <c r="G48" s="32"/>
      <c r="H48" s="121">
        <v>6.056</v>
      </c>
      <c r="I48" s="121">
        <v>10.822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9045</v>
      </c>
      <c r="D49" s="31">
        <v>9887</v>
      </c>
      <c r="E49" s="31">
        <v>10000</v>
      </c>
      <c r="F49" s="32"/>
      <c r="G49" s="32"/>
      <c r="H49" s="121">
        <v>12.209</v>
      </c>
      <c r="I49" s="121">
        <v>17.402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57051</v>
      </c>
      <c r="D50" s="39">
        <v>69689</v>
      </c>
      <c r="E50" s="39">
        <v>71145</v>
      </c>
      <c r="F50" s="40">
        <f>IF(D50&gt;0,100*E50/D50,0)</f>
        <v>102.08928238315947</v>
      </c>
      <c r="G50" s="41"/>
      <c r="H50" s="122">
        <v>116.098</v>
      </c>
      <c r="I50" s="123">
        <v>153.171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4380</v>
      </c>
      <c r="D52" s="39">
        <v>4102</v>
      </c>
      <c r="E52" s="39">
        <v>4102</v>
      </c>
      <c r="F52" s="40">
        <f>IF(D52&gt;0,100*E52/D52,0)</f>
        <v>100</v>
      </c>
      <c r="G52" s="41"/>
      <c r="H52" s="122">
        <v>6.113682656826568</v>
      </c>
      <c r="I52" s="123">
        <v>4.992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29935</v>
      </c>
      <c r="D54" s="31">
        <v>37294</v>
      </c>
      <c r="E54" s="31">
        <v>37000</v>
      </c>
      <c r="F54" s="32"/>
      <c r="G54" s="32"/>
      <c r="H54" s="121">
        <v>36.804</v>
      </c>
      <c r="I54" s="121">
        <v>58.203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67727</v>
      </c>
      <c r="D55" s="31">
        <v>79208</v>
      </c>
      <c r="E55" s="31">
        <v>70300</v>
      </c>
      <c r="F55" s="32"/>
      <c r="G55" s="32"/>
      <c r="H55" s="121">
        <v>78.061</v>
      </c>
      <c r="I55" s="121">
        <v>126.036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10550</v>
      </c>
      <c r="D56" s="31">
        <v>11000</v>
      </c>
      <c r="E56" s="31">
        <v>11000</v>
      </c>
      <c r="F56" s="32"/>
      <c r="G56" s="32"/>
      <c r="H56" s="121">
        <v>21</v>
      </c>
      <c r="I56" s="121">
        <v>16.5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3571</v>
      </c>
      <c r="D57" s="31">
        <v>4175</v>
      </c>
      <c r="E57" s="31">
        <v>4175</v>
      </c>
      <c r="F57" s="32"/>
      <c r="G57" s="32"/>
      <c r="H57" s="121">
        <v>6.125</v>
      </c>
      <c r="I57" s="121">
        <v>2.9945500000000003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37128</v>
      </c>
      <c r="D58" s="31">
        <v>42779</v>
      </c>
      <c r="E58" s="31">
        <v>42779</v>
      </c>
      <c r="F58" s="32"/>
      <c r="G58" s="32"/>
      <c r="H58" s="121">
        <v>40.695</v>
      </c>
      <c r="I58" s="121">
        <v>32.222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148911</v>
      </c>
      <c r="D59" s="39">
        <v>174456</v>
      </c>
      <c r="E59" s="39">
        <v>165254</v>
      </c>
      <c r="F59" s="40">
        <f>IF(D59&gt;0,100*E59/D59,0)</f>
        <v>94.7253175585821</v>
      </c>
      <c r="G59" s="41"/>
      <c r="H59" s="122">
        <v>182.685</v>
      </c>
      <c r="I59" s="123">
        <v>235.95555000000002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2200</v>
      </c>
      <c r="D61" s="31">
        <v>3000</v>
      </c>
      <c r="E61" s="31">
        <v>3000</v>
      </c>
      <c r="F61" s="32"/>
      <c r="G61" s="32"/>
      <c r="H61" s="121">
        <v>3.5</v>
      </c>
      <c r="I61" s="121">
        <v>5.425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890</v>
      </c>
      <c r="D62" s="31">
        <v>900</v>
      </c>
      <c r="E62" s="31">
        <v>1000</v>
      </c>
      <c r="F62" s="32"/>
      <c r="G62" s="32"/>
      <c r="H62" s="121">
        <v>0.297</v>
      </c>
      <c r="I62" s="121">
        <v>0.758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1620</v>
      </c>
      <c r="D63" s="31">
        <v>2059</v>
      </c>
      <c r="E63" s="31">
        <v>2059</v>
      </c>
      <c r="F63" s="32"/>
      <c r="G63" s="32"/>
      <c r="H63" s="121">
        <v>0.7</v>
      </c>
      <c r="I63" s="121">
        <v>2.1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4710</v>
      </c>
      <c r="D64" s="39">
        <v>5959</v>
      </c>
      <c r="E64" s="39">
        <v>6059</v>
      </c>
      <c r="F64" s="40">
        <f>IF(D64&gt;0,100*E64/D64,0)</f>
        <v>101.67813391508642</v>
      </c>
      <c r="G64" s="41"/>
      <c r="H64" s="122">
        <v>4.497</v>
      </c>
      <c r="I64" s="123">
        <v>8.283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11684</v>
      </c>
      <c r="D66" s="39">
        <v>14371</v>
      </c>
      <c r="E66" s="39">
        <v>14838</v>
      </c>
      <c r="F66" s="40">
        <f>IF(D66&gt;0,100*E66/D66,0)</f>
        <v>103.24959988866468</v>
      </c>
      <c r="G66" s="41"/>
      <c r="H66" s="122">
        <v>15.892</v>
      </c>
      <c r="I66" s="123">
        <v>9.838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43500</v>
      </c>
      <c r="D68" s="31">
        <v>44500</v>
      </c>
      <c r="E68" s="31">
        <v>42000</v>
      </c>
      <c r="F68" s="32"/>
      <c r="G68" s="32"/>
      <c r="H68" s="121">
        <v>51.4</v>
      </c>
      <c r="I68" s="121">
        <v>65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8300</v>
      </c>
      <c r="D69" s="31">
        <v>7500</v>
      </c>
      <c r="E69" s="31">
        <v>7500</v>
      </c>
      <c r="F69" s="32"/>
      <c r="G69" s="32"/>
      <c r="H69" s="121">
        <v>8</v>
      </c>
      <c r="I69" s="121">
        <v>7.5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51800</v>
      </c>
      <c r="D70" s="39">
        <v>52000</v>
      </c>
      <c r="E70" s="39">
        <v>49500</v>
      </c>
      <c r="F70" s="40">
        <f>IF(D70&gt;0,100*E70/D70,0)</f>
        <v>95.1923076923077</v>
      </c>
      <c r="G70" s="41"/>
      <c r="H70" s="122">
        <v>59.4</v>
      </c>
      <c r="I70" s="123">
        <v>72.5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3565</v>
      </c>
      <c r="D72" s="31">
        <v>4830</v>
      </c>
      <c r="E72" s="31">
        <v>4830</v>
      </c>
      <c r="F72" s="32"/>
      <c r="G72" s="32"/>
      <c r="H72" s="121">
        <v>0.805</v>
      </c>
      <c r="I72" s="121">
        <v>5.943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9100</v>
      </c>
      <c r="D73" s="31">
        <v>11332</v>
      </c>
      <c r="E73" s="31">
        <v>11500</v>
      </c>
      <c r="F73" s="32"/>
      <c r="G73" s="32"/>
      <c r="H73" s="121">
        <v>33.75</v>
      </c>
      <c r="I73" s="121">
        <v>25.8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19571</v>
      </c>
      <c r="D74" s="31">
        <v>25329</v>
      </c>
      <c r="E74" s="31">
        <v>25350</v>
      </c>
      <c r="F74" s="32"/>
      <c r="G74" s="32"/>
      <c r="H74" s="121">
        <v>37.5</v>
      </c>
      <c r="I74" s="121">
        <v>32.928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23353.001999999997</v>
      </c>
      <c r="D75" s="31">
        <v>26000</v>
      </c>
      <c r="E75" s="31">
        <v>26000</v>
      </c>
      <c r="F75" s="32"/>
      <c r="G75" s="32"/>
      <c r="H75" s="121">
        <v>22.174881459615936</v>
      </c>
      <c r="I75" s="121">
        <v>30.264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2028</v>
      </c>
      <c r="D76" s="31">
        <v>1947</v>
      </c>
      <c r="E76" s="31">
        <v>2000</v>
      </c>
      <c r="F76" s="32"/>
      <c r="G76" s="32"/>
      <c r="H76" s="121">
        <v>3.3</v>
      </c>
      <c r="I76" s="121">
        <v>4.868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4420</v>
      </c>
      <c r="D77" s="31">
        <v>5138</v>
      </c>
      <c r="E77" s="31">
        <v>5000</v>
      </c>
      <c r="F77" s="32"/>
      <c r="G77" s="32"/>
      <c r="H77" s="121">
        <v>5.98</v>
      </c>
      <c r="I77" s="121">
        <v>11.8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8290</v>
      </c>
      <c r="D78" s="31">
        <v>9600</v>
      </c>
      <c r="E78" s="31">
        <v>9500</v>
      </c>
      <c r="F78" s="32"/>
      <c r="G78" s="32"/>
      <c r="H78" s="121">
        <v>15.088</v>
      </c>
      <c r="I78" s="121">
        <v>20.64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11712</v>
      </c>
      <c r="D79" s="31">
        <v>13000</v>
      </c>
      <c r="E79" s="31">
        <v>13500</v>
      </c>
      <c r="F79" s="32"/>
      <c r="G79" s="32"/>
      <c r="H79" s="121">
        <v>21.318</v>
      </c>
      <c r="I79" s="121">
        <v>24.7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82039.002</v>
      </c>
      <c r="D80" s="39">
        <v>97176</v>
      </c>
      <c r="E80" s="39">
        <v>97680</v>
      </c>
      <c r="F80" s="40">
        <f>IF(D80&gt;0,100*E80/D80,0)</f>
        <v>100.51864657940231</v>
      </c>
      <c r="G80" s="41"/>
      <c r="H80" s="122">
        <v>139.91588145961595</v>
      </c>
      <c r="I80" s="123">
        <v>156.94299999999998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330</v>
      </c>
      <c r="D83" s="31">
        <v>330</v>
      </c>
      <c r="E83" s="31">
        <v>330</v>
      </c>
      <c r="F83" s="32"/>
      <c r="G83" s="32"/>
      <c r="H83" s="121">
        <v>0.23</v>
      </c>
      <c r="I83" s="121">
        <v>0.231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330</v>
      </c>
      <c r="D84" s="39">
        <v>330</v>
      </c>
      <c r="E84" s="39">
        <v>330</v>
      </c>
      <c r="F84" s="40">
        <f>IF(D84&gt;0,100*E84/D84,0)</f>
        <v>100</v>
      </c>
      <c r="G84" s="41"/>
      <c r="H84" s="122">
        <v>0.23</v>
      </c>
      <c r="I84" s="123">
        <v>0.231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430209.002</v>
      </c>
      <c r="D87" s="54">
        <v>492372.0706469382</v>
      </c>
      <c r="E87" s="54">
        <v>482327</v>
      </c>
      <c r="F87" s="55">
        <f>IF(D87&gt;0,100*E87/D87,0)</f>
        <v>97.95986181065474</v>
      </c>
      <c r="G87" s="41"/>
      <c r="H87" s="126">
        <v>670.5175641164426</v>
      </c>
      <c r="I87" s="127">
        <v>779.4589702640434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tabSelected="1" view="pageLayout" zoomScaleNormal="86" workbookViewId="0" topLeftCell="A46">
      <selection activeCell="L1" sqref="L1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59</v>
      </c>
      <c r="D9" s="31">
        <v>57</v>
      </c>
      <c r="E9" s="31">
        <v>57</v>
      </c>
      <c r="F9" s="32"/>
      <c r="G9" s="32"/>
      <c r="H9" s="121">
        <v>0.154</v>
      </c>
      <c r="I9" s="121">
        <v>0.138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862</v>
      </c>
      <c r="D10" s="31">
        <v>862.0184893709975</v>
      </c>
      <c r="E10" s="31">
        <v>852</v>
      </c>
      <c r="F10" s="32"/>
      <c r="G10" s="32"/>
      <c r="H10" s="121">
        <v>1.326</v>
      </c>
      <c r="I10" s="121">
        <v>1.287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5175</v>
      </c>
      <c r="D11" s="31">
        <v>5175.004281389003</v>
      </c>
      <c r="E11" s="31">
        <v>4897</v>
      </c>
      <c r="F11" s="32"/>
      <c r="G11" s="32"/>
      <c r="H11" s="121">
        <v>8.487</v>
      </c>
      <c r="I11" s="121">
        <v>12.39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42</v>
      </c>
      <c r="D12" s="31">
        <v>41.956233884364735</v>
      </c>
      <c r="E12" s="31">
        <v>5</v>
      </c>
      <c r="F12" s="32"/>
      <c r="G12" s="32"/>
      <c r="H12" s="121">
        <v>0.103</v>
      </c>
      <c r="I12" s="121">
        <v>0.07562611157656744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6138</v>
      </c>
      <c r="D13" s="39">
        <v>6135.979004644365</v>
      </c>
      <c r="E13" s="39">
        <v>5811</v>
      </c>
      <c r="F13" s="40">
        <f>IF(D13&gt;0,100*E13/D13,0)</f>
        <v>94.70371387518787</v>
      </c>
      <c r="G13" s="41"/>
      <c r="H13" s="122">
        <v>10.07</v>
      </c>
      <c r="I13" s="123">
        <v>13.89062611157657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20</v>
      </c>
      <c r="D17" s="39">
        <v>45.11</v>
      </c>
      <c r="E17" s="39">
        <v>45</v>
      </c>
      <c r="F17" s="40">
        <f>IF(D17&gt;0,100*E17/D17,0)</f>
        <v>99.75615162935048</v>
      </c>
      <c r="G17" s="41"/>
      <c r="H17" s="122">
        <v>0.036</v>
      </c>
      <c r="I17" s="123">
        <v>0.081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424</v>
      </c>
      <c r="D19" s="31">
        <v>271</v>
      </c>
      <c r="E19" s="31">
        <v>271</v>
      </c>
      <c r="F19" s="32"/>
      <c r="G19" s="32"/>
      <c r="H19" s="121">
        <v>1.569</v>
      </c>
      <c r="I19" s="121">
        <v>0.949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424</v>
      </c>
      <c r="D22" s="39">
        <v>271</v>
      </c>
      <c r="E22" s="39">
        <v>271</v>
      </c>
      <c r="F22" s="40">
        <f>IF(D22&gt;0,100*E22/D22,0)</f>
        <v>100</v>
      </c>
      <c r="G22" s="41"/>
      <c r="H22" s="122">
        <v>1.569</v>
      </c>
      <c r="I22" s="123">
        <v>0.949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228</v>
      </c>
      <c r="D24" s="39">
        <v>145</v>
      </c>
      <c r="E24" s="39">
        <v>150</v>
      </c>
      <c r="F24" s="40">
        <f>IF(D24&gt;0,100*E24/D24,0)</f>
        <v>103.44827586206897</v>
      </c>
      <c r="G24" s="41"/>
      <c r="H24" s="122">
        <v>0.524</v>
      </c>
      <c r="I24" s="123">
        <v>0.526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200</v>
      </c>
      <c r="D26" s="39">
        <v>200</v>
      </c>
      <c r="E26" s="39">
        <v>180</v>
      </c>
      <c r="F26" s="40">
        <f>IF(D26&gt;0,100*E26/D26,0)</f>
        <v>90</v>
      </c>
      <c r="G26" s="41"/>
      <c r="H26" s="122">
        <v>0.55</v>
      </c>
      <c r="I26" s="123">
        <v>0.65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458</v>
      </c>
      <c r="D28" s="31">
        <v>427</v>
      </c>
      <c r="E28" s="31">
        <v>500</v>
      </c>
      <c r="F28" s="32"/>
      <c r="G28" s="32"/>
      <c r="H28" s="121">
        <v>1.282</v>
      </c>
      <c r="I28" s="121">
        <v>1.078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8323</v>
      </c>
      <c r="D29" s="31">
        <v>10470</v>
      </c>
      <c r="E29" s="31">
        <v>14306</v>
      </c>
      <c r="F29" s="32"/>
      <c r="G29" s="32"/>
      <c r="H29" s="121">
        <v>14.923</v>
      </c>
      <c r="I29" s="121">
        <v>22.697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2862</v>
      </c>
      <c r="D30" s="31">
        <v>3976</v>
      </c>
      <c r="E30" s="31">
        <v>3978</v>
      </c>
      <c r="F30" s="32"/>
      <c r="G30" s="32"/>
      <c r="H30" s="121">
        <v>4.299</v>
      </c>
      <c r="I30" s="121">
        <v>5.993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11643</v>
      </c>
      <c r="D31" s="39">
        <v>14873</v>
      </c>
      <c r="E31" s="39">
        <v>18784</v>
      </c>
      <c r="F31" s="40">
        <f>IF(D31&gt;0,100*E31/D31,0)</f>
        <v>126.2959725677402</v>
      </c>
      <c r="G31" s="41"/>
      <c r="H31" s="122">
        <v>20.503999999999998</v>
      </c>
      <c r="I31" s="123">
        <v>29.768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40</v>
      </c>
      <c r="D33" s="31">
        <v>50</v>
      </c>
      <c r="E33" s="31">
        <v>50</v>
      </c>
      <c r="F33" s="32"/>
      <c r="G33" s="32"/>
      <c r="H33" s="121">
        <v>0.155</v>
      </c>
      <c r="I33" s="121">
        <v>0.09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615</v>
      </c>
      <c r="E34" s="31">
        <v>554</v>
      </c>
      <c r="F34" s="32"/>
      <c r="G34" s="32"/>
      <c r="H34" s="121">
        <v>0.032</v>
      </c>
      <c r="I34" s="121">
        <v>1.75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450</v>
      </c>
      <c r="D35" s="31">
        <v>500</v>
      </c>
      <c r="E35" s="31">
        <v>450</v>
      </c>
      <c r="F35" s="32"/>
      <c r="G35" s="32"/>
      <c r="H35" s="121">
        <v>1</v>
      </c>
      <c r="I35" s="121">
        <v>1.2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>
        <v>5</v>
      </c>
      <c r="E36" s="31">
        <v>5</v>
      </c>
      <c r="F36" s="32"/>
      <c r="G36" s="32"/>
      <c r="H36" s="121"/>
      <c r="I36" s="121">
        <v>0.01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508</v>
      </c>
      <c r="D37" s="39">
        <v>1170</v>
      </c>
      <c r="E37" s="39">
        <v>1059</v>
      </c>
      <c r="F37" s="40">
        <f>IF(D37&gt;0,100*E37/D37,0)</f>
        <v>90.51282051282051</v>
      </c>
      <c r="G37" s="41"/>
      <c r="H37" s="122">
        <v>1.187</v>
      </c>
      <c r="I37" s="123">
        <v>3.05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13035</v>
      </c>
      <c r="D41" s="31">
        <v>15780</v>
      </c>
      <c r="E41" s="31">
        <v>17000</v>
      </c>
      <c r="F41" s="32"/>
      <c r="G41" s="32"/>
      <c r="H41" s="121">
        <v>14.584</v>
      </c>
      <c r="I41" s="121">
        <v>23.075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2396</v>
      </c>
      <c r="D42" s="31">
        <v>2851</v>
      </c>
      <c r="E42" s="31">
        <v>2625</v>
      </c>
      <c r="F42" s="32"/>
      <c r="G42" s="32"/>
      <c r="H42" s="121">
        <v>6.396</v>
      </c>
      <c r="I42" s="121">
        <v>7.598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8209</v>
      </c>
      <c r="D43" s="31">
        <v>9198</v>
      </c>
      <c r="E43" s="31">
        <v>9800</v>
      </c>
      <c r="F43" s="32"/>
      <c r="G43" s="32"/>
      <c r="H43" s="121">
        <v>13.304</v>
      </c>
      <c r="I43" s="121">
        <v>22.453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16336</v>
      </c>
      <c r="D44" s="31">
        <v>16080</v>
      </c>
      <c r="E44" s="31">
        <v>16100</v>
      </c>
      <c r="F44" s="32"/>
      <c r="G44" s="32"/>
      <c r="H44" s="121">
        <v>41.083</v>
      </c>
      <c r="I44" s="121">
        <v>43.212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10072</v>
      </c>
      <c r="D45" s="31">
        <v>10980</v>
      </c>
      <c r="E45" s="31">
        <v>12000</v>
      </c>
      <c r="F45" s="32"/>
      <c r="G45" s="32"/>
      <c r="H45" s="121">
        <v>13.496</v>
      </c>
      <c r="I45" s="121">
        <v>17.579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10350</v>
      </c>
      <c r="D46" s="31">
        <v>13077</v>
      </c>
      <c r="E46" s="31">
        <v>13000</v>
      </c>
      <c r="F46" s="32"/>
      <c r="G46" s="32"/>
      <c r="H46" s="121">
        <v>15.575</v>
      </c>
      <c r="I46" s="121">
        <v>18.721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8449</v>
      </c>
      <c r="D47" s="31">
        <v>11328</v>
      </c>
      <c r="E47" s="31">
        <v>12250</v>
      </c>
      <c r="F47" s="32"/>
      <c r="G47" s="32"/>
      <c r="H47" s="121">
        <v>20.446</v>
      </c>
      <c r="I47" s="121">
        <v>30.637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13698</v>
      </c>
      <c r="D48" s="31">
        <v>14020</v>
      </c>
      <c r="E48" s="31">
        <v>14000</v>
      </c>
      <c r="F48" s="32"/>
      <c r="G48" s="32"/>
      <c r="H48" s="121">
        <v>31.069</v>
      </c>
      <c r="I48" s="121">
        <v>32.877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7075</v>
      </c>
      <c r="D49" s="31">
        <v>5157</v>
      </c>
      <c r="E49" s="31">
        <v>5500</v>
      </c>
      <c r="F49" s="32"/>
      <c r="G49" s="32"/>
      <c r="H49" s="121">
        <v>10.653</v>
      </c>
      <c r="I49" s="121">
        <v>9.854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89620</v>
      </c>
      <c r="D50" s="39">
        <v>98471</v>
      </c>
      <c r="E50" s="39">
        <v>102275</v>
      </c>
      <c r="F50" s="40">
        <f>IF(D50&gt;0,100*E50/D50,0)</f>
        <v>103.86306628347432</v>
      </c>
      <c r="G50" s="41"/>
      <c r="H50" s="122">
        <v>166.60599999999997</v>
      </c>
      <c r="I50" s="123">
        <v>206.00600000000003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1550</v>
      </c>
      <c r="D52" s="39">
        <v>711</v>
      </c>
      <c r="E52" s="39">
        <v>711</v>
      </c>
      <c r="F52" s="40">
        <f>IF(D52&gt;0,100*E52/D52,0)</f>
        <v>100</v>
      </c>
      <c r="G52" s="41"/>
      <c r="H52" s="122">
        <v>2.338385944014294</v>
      </c>
      <c r="I52" s="123">
        <v>0.896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7605</v>
      </c>
      <c r="D54" s="31">
        <v>6274</v>
      </c>
      <c r="E54" s="31">
        <v>5750</v>
      </c>
      <c r="F54" s="32"/>
      <c r="G54" s="32"/>
      <c r="H54" s="121">
        <v>7.574</v>
      </c>
      <c r="I54" s="121">
        <v>6.647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1434</v>
      </c>
      <c r="D55" s="31">
        <v>2124</v>
      </c>
      <c r="E55" s="31">
        <v>1850</v>
      </c>
      <c r="F55" s="32"/>
      <c r="G55" s="32"/>
      <c r="H55" s="121">
        <v>1.195</v>
      </c>
      <c r="I55" s="121">
        <v>2.386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1360</v>
      </c>
      <c r="D56" s="31">
        <v>990</v>
      </c>
      <c r="E56" s="31">
        <v>990</v>
      </c>
      <c r="F56" s="32"/>
      <c r="G56" s="32"/>
      <c r="H56" s="121">
        <v>2.448</v>
      </c>
      <c r="I56" s="121">
        <v>0.743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3143</v>
      </c>
      <c r="D57" s="31">
        <v>3698</v>
      </c>
      <c r="E57" s="31">
        <v>3698</v>
      </c>
      <c r="F57" s="32"/>
      <c r="G57" s="32"/>
      <c r="H57" s="121">
        <v>4.664</v>
      </c>
      <c r="I57" s="121">
        <v>5.547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6198</v>
      </c>
      <c r="D58" s="31">
        <v>7965</v>
      </c>
      <c r="E58" s="31">
        <v>7965</v>
      </c>
      <c r="F58" s="32"/>
      <c r="G58" s="32"/>
      <c r="H58" s="121">
        <v>5.548</v>
      </c>
      <c r="I58" s="121">
        <v>5.512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19740</v>
      </c>
      <c r="D59" s="39">
        <v>21051</v>
      </c>
      <c r="E59" s="39">
        <v>20253</v>
      </c>
      <c r="F59" s="40">
        <f>IF(D59&gt;0,100*E59/D59,0)</f>
        <v>96.20920621348155</v>
      </c>
      <c r="G59" s="41"/>
      <c r="H59" s="122">
        <v>21.429000000000002</v>
      </c>
      <c r="I59" s="123">
        <v>20.835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</v>
      </c>
      <c r="D61" s="31">
        <v>30</v>
      </c>
      <c r="E61" s="31">
        <v>30</v>
      </c>
      <c r="F61" s="32"/>
      <c r="G61" s="32"/>
      <c r="H61" s="121">
        <v>0.01</v>
      </c>
      <c r="I61" s="121">
        <v>0.04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410</v>
      </c>
      <c r="D62" s="31">
        <v>450</v>
      </c>
      <c r="E62" s="31">
        <v>450</v>
      </c>
      <c r="F62" s="32"/>
      <c r="G62" s="32"/>
      <c r="H62" s="121">
        <v>0.12</v>
      </c>
      <c r="I62" s="121">
        <v>0.291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248</v>
      </c>
      <c r="D63" s="31">
        <v>290</v>
      </c>
      <c r="E63" s="31">
        <v>290</v>
      </c>
      <c r="F63" s="32"/>
      <c r="G63" s="32"/>
      <c r="H63" s="121">
        <v>0.064</v>
      </c>
      <c r="I63" s="121">
        <v>0.22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678</v>
      </c>
      <c r="D64" s="39">
        <v>770</v>
      </c>
      <c r="E64" s="39">
        <v>770</v>
      </c>
      <c r="F64" s="40">
        <f>IF(D64&gt;0,100*E64/D64,0)</f>
        <v>100</v>
      </c>
      <c r="G64" s="41"/>
      <c r="H64" s="122">
        <v>0.194</v>
      </c>
      <c r="I64" s="123">
        <v>0.5509999999999999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850</v>
      </c>
      <c r="D66" s="39">
        <v>1035</v>
      </c>
      <c r="E66" s="39">
        <v>820</v>
      </c>
      <c r="F66" s="40">
        <f>IF(D66&gt;0,100*E66/D66,0)</f>
        <v>79.22705314009661</v>
      </c>
      <c r="G66" s="41"/>
      <c r="H66" s="122">
        <v>0.77</v>
      </c>
      <c r="I66" s="123">
        <v>0.65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450</v>
      </c>
      <c r="D68" s="31">
        <v>150</v>
      </c>
      <c r="E68" s="31">
        <v>150</v>
      </c>
      <c r="F68" s="32"/>
      <c r="G68" s="32"/>
      <c r="H68" s="121">
        <v>0.36</v>
      </c>
      <c r="I68" s="121">
        <v>0.1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100</v>
      </c>
      <c r="D69" s="31">
        <v>80</v>
      </c>
      <c r="E69" s="31">
        <v>100</v>
      </c>
      <c r="F69" s="32"/>
      <c r="G69" s="32"/>
      <c r="H69" s="121">
        <v>0.08</v>
      </c>
      <c r="I69" s="121">
        <v>0.06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550</v>
      </c>
      <c r="D70" s="39">
        <v>230</v>
      </c>
      <c r="E70" s="39">
        <v>250</v>
      </c>
      <c r="F70" s="40">
        <f>IF(D70&gt;0,100*E70/D70,0)</f>
        <v>108.69565217391305</v>
      </c>
      <c r="G70" s="41"/>
      <c r="H70" s="122">
        <v>0.44</v>
      </c>
      <c r="I70" s="123">
        <v>0.16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25</v>
      </c>
      <c r="D72" s="31">
        <v>106</v>
      </c>
      <c r="E72" s="31">
        <v>106</v>
      </c>
      <c r="F72" s="32"/>
      <c r="G72" s="32"/>
      <c r="H72" s="121">
        <v>0.013</v>
      </c>
      <c r="I72" s="121">
        <v>0.139</v>
      </c>
      <c r="J72" s="121"/>
      <c r="K72" s="33"/>
    </row>
    <row r="73" spans="1:11" s="34" customFormat="1" ht="11.25" customHeight="1">
      <c r="A73" s="36" t="s">
        <v>57</v>
      </c>
      <c r="B73" s="30"/>
      <c r="C73" s="31"/>
      <c r="D73" s="31">
        <v>4</v>
      </c>
      <c r="E73" s="31">
        <v>5</v>
      </c>
      <c r="F73" s="32"/>
      <c r="G73" s="32"/>
      <c r="H73" s="121"/>
      <c r="I73" s="121">
        <v>0.009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118</v>
      </c>
      <c r="D74" s="31">
        <v>195</v>
      </c>
      <c r="E74" s="31">
        <v>200</v>
      </c>
      <c r="F74" s="32"/>
      <c r="G74" s="32"/>
      <c r="H74" s="121">
        <v>0.118</v>
      </c>
      <c r="I74" s="121">
        <v>0.166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612</v>
      </c>
      <c r="D75" s="31">
        <v>800</v>
      </c>
      <c r="E75" s="31">
        <v>800</v>
      </c>
      <c r="F75" s="32"/>
      <c r="G75" s="32"/>
      <c r="H75" s="121">
        <v>0.333925</v>
      </c>
      <c r="I75" s="121">
        <v>0.4664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86</v>
      </c>
      <c r="D76" s="31">
        <v>100</v>
      </c>
      <c r="E76" s="31">
        <v>120</v>
      </c>
      <c r="F76" s="32"/>
      <c r="G76" s="32"/>
      <c r="H76" s="121">
        <v>0.043</v>
      </c>
      <c r="I76" s="121">
        <v>0.2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9</v>
      </c>
      <c r="D77" s="31">
        <v>31</v>
      </c>
      <c r="E77" s="31">
        <v>35</v>
      </c>
      <c r="F77" s="32"/>
      <c r="G77" s="32"/>
      <c r="H77" s="121">
        <v>0.01</v>
      </c>
      <c r="I77" s="121">
        <v>0.043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67</v>
      </c>
      <c r="D78" s="31">
        <v>5</v>
      </c>
      <c r="E78" s="31">
        <v>10</v>
      </c>
      <c r="F78" s="32"/>
      <c r="G78" s="32"/>
      <c r="H78" s="121">
        <v>0.054</v>
      </c>
      <c r="I78" s="121">
        <v>0.005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750</v>
      </c>
      <c r="D79" s="31">
        <v>160</v>
      </c>
      <c r="E79" s="31">
        <v>200</v>
      </c>
      <c r="F79" s="32"/>
      <c r="G79" s="32"/>
      <c r="H79" s="121">
        <v>1.906</v>
      </c>
      <c r="I79" s="121">
        <v>0.305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1667</v>
      </c>
      <c r="D80" s="39">
        <v>1401</v>
      </c>
      <c r="E80" s="39">
        <v>1476</v>
      </c>
      <c r="F80" s="40">
        <f>IF(D80&gt;0,100*E80/D80,0)</f>
        <v>105.35331905781585</v>
      </c>
      <c r="G80" s="41"/>
      <c r="H80" s="122">
        <v>2.477925</v>
      </c>
      <c r="I80" s="123">
        <v>1.3333999999999997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110</v>
      </c>
      <c r="D83" s="31">
        <v>112</v>
      </c>
      <c r="E83" s="31">
        <v>112</v>
      </c>
      <c r="F83" s="32"/>
      <c r="G83" s="32"/>
      <c r="H83" s="121">
        <v>0.077</v>
      </c>
      <c r="I83" s="121">
        <v>0.078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110</v>
      </c>
      <c r="D84" s="39">
        <v>112</v>
      </c>
      <c r="E84" s="39">
        <v>112</v>
      </c>
      <c r="F84" s="40">
        <f>IF(D84&gt;0,100*E84/D84,0)</f>
        <v>100</v>
      </c>
      <c r="G84" s="41"/>
      <c r="H84" s="122">
        <v>0.077</v>
      </c>
      <c r="I84" s="123">
        <v>0.078</v>
      </c>
      <c r="J84" s="123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4"/>
      <c r="I86" s="125"/>
      <c r="J86" s="125"/>
      <c r="K86" s="51"/>
    </row>
    <row r="87" spans="1:11" s="43" customFormat="1" ht="11.25" customHeight="1">
      <c r="A87" s="52" t="s">
        <v>68</v>
      </c>
      <c r="B87" s="53"/>
      <c r="C87" s="54">
        <v>133926</v>
      </c>
      <c r="D87" s="54">
        <v>146621.08900464437</v>
      </c>
      <c r="E87" s="54">
        <v>152967</v>
      </c>
      <c r="F87" s="55">
        <f>IF(D87&gt;0,100*E87/D87,0)</f>
        <v>104.32810248405305</v>
      </c>
      <c r="G87" s="41"/>
      <c r="H87" s="126">
        <v>228.77231094401427</v>
      </c>
      <c r="I87" s="127">
        <v>279.42402611157655</v>
      </c>
      <c r="J87" s="127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6299212598425197" right="0.5118110236220472" top="0.4330708661417323" bottom="0.5118110236220472" header="0" footer="0.2362204724409449"/>
  <pageSetup firstPageNumber="11" useFirstPageNumber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2015-12-09T17:07:43Z</cp:lastPrinted>
  <dcterms:created xsi:type="dcterms:W3CDTF">2015-12-03T08:28:14Z</dcterms:created>
  <dcterms:modified xsi:type="dcterms:W3CDTF">2015-12-14T07:39:00Z</dcterms:modified>
  <cp:category/>
  <cp:version/>
  <cp:contentType/>
  <cp:contentStatus/>
</cp:coreProperties>
</file>