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" yWindow="30" windowWidth="19420" windowHeight="4400" activeTab="65"/>
  </bookViews>
  <sheets>
    <sheet name="portada" sheetId="71" r:id="rId1"/>
    <sheet name="índice" sheetId="69" r:id="rId2"/>
    <sheet name="resumen nacional" sheetId="68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hab11cas" sheetId="15" r:id="rId15"/>
    <sheet name="len12jas" sheetId="16" r:id="rId16"/>
    <sheet name="gar13zos" sheetId="17" r:id="rId17"/>
    <sheet name="gui14cos" sheetId="18" r:id="rId18"/>
    <sheet name="vez15eza" sheetId="19" r:id="rId19"/>
    <sheet name="alt16lce" sheetId="20" r:id="rId20"/>
    <sheet name="yer17ros" sheetId="21" r:id="rId21"/>
    <sheet name="pat18ana" sheetId="22" r:id="rId22"/>
    <sheet name="pat19ión" sheetId="23" r:id="rId23"/>
    <sheet name="pat20día" sheetId="24" r:id="rId24"/>
    <sheet name="rem21no)" sheetId="25" r:id="rId25"/>
    <sheet name="alg22dón" sheetId="26" r:id="rId26"/>
    <sheet name="gir23sol" sheetId="27" r:id="rId27"/>
    <sheet name="soj24oja" sheetId="28" r:id="rId28"/>
    <sheet name="col25lza" sheetId="29" r:id="rId29"/>
    <sheet name="tab26aco" sheetId="30" r:id="rId30"/>
    <sheet name="maí27ero" sheetId="31" r:id="rId31"/>
    <sheet name="alf28lfa" sheetId="32" r:id="rId32"/>
    <sheet name="vez29aje" sheetId="33" r:id="rId33"/>
    <sheet name="esp30ago" sheetId="34" r:id="rId34"/>
    <sheet name="lec31tal" sheetId="35" r:id="rId35"/>
    <sheet name="san32día" sheetId="36" r:id="rId36"/>
    <sheet name="tom33-V)" sheetId="37" r:id="rId37"/>
    <sheet name="tom34II)" sheetId="38" r:id="rId38"/>
    <sheet name="tom35rva" sheetId="39" r:id="rId39"/>
    <sheet name="pim36tal" sheetId="40" r:id="rId40"/>
    <sheet name="pim37rva" sheetId="41" r:id="rId41"/>
    <sheet name="alc38ofa" sheetId="42" r:id="rId42"/>
    <sheet name="col39lor" sheetId="43" r:id="rId43"/>
    <sheet name="ceb40osa" sheetId="44" r:id="rId44"/>
    <sheet name="ceb41ano" sheetId="45" r:id="rId45"/>
    <sheet name="jud42des" sheetId="46" r:id="rId46"/>
    <sheet name="esp43cas" sheetId="47" r:id="rId47"/>
    <sheet name="cha44ñón" sheetId="48" r:id="rId48"/>
    <sheet name="otr45tas" sheetId="49" r:id="rId49"/>
    <sheet name="bró46oli" sheetId="50" r:id="rId50"/>
    <sheet name="api47pio" sheetId="51" r:id="rId51"/>
    <sheet name="cal48aza" sheetId="52" r:id="rId52"/>
    <sheet name="cal49cín" sheetId="53" r:id="rId53"/>
    <sheet name="zan50ria" sheetId="54" r:id="rId54"/>
    <sheet name="nab51abo" sheetId="55" r:id="rId55"/>
    <sheet name="nar52lce" sheetId="56" r:id="rId56"/>
    <sheet name="lim53món" sheetId="57" r:id="rId57"/>
    <sheet name="man54dra" sheetId="58" r:id="rId58"/>
    <sheet name="man55esa" sheetId="59" r:id="rId59"/>
    <sheet name="per56tal" sheetId="60" r:id="rId60"/>
    <sheet name="alb57que" sheetId="61" r:id="rId61"/>
    <sheet name="cer58nda" sheetId="62" r:id="rId62"/>
    <sheet name="mel59tón" sheetId="63" r:id="rId63"/>
    <sheet name="cir60ela" sheetId="64" r:id="rId64"/>
    <sheet name="plá61ano" sheetId="65" r:id="rId65"/>
    <sheet name="alm62dra" sheetId="66" r:id="rId66"/>
    <sheet name="Hoja_del_programa" sheetId="3" r:id="rId67"/>
  </sheets>
  <externalReferences>
    <externalReference r:id="rId68"/>
    <externalReference r:id="rId69"/>
    <externalReference r:id="rId70"/>
  </externalReferences>
  <definedNames>
    <definedName name="_xlnm.Print_Area" localSheetId="1">índice!$A$1:$I$78</definedName>
    <definedName name="_xlnm.Print_Area" localSheetId="0">portada!$A$1:$K$70</definedName>
    <definedName name="_xlnm.Print_Area" localSheetId="2">'resumen nacional'!$A$1:$AB$97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60">alb57que!#REF!</definedName>
    <definedName name="Menú_cuaderno" localSheetId="41">alc38ofa!#REF!</definedName>
    <definedName name="Menú_cuaderno" localSheetId="31">alf28lfa!#REF!</definedName>
    <definedName name="Menú_cuaderno" localSheetId="25">alg22dón!#REF!</definedName>
    <definedName name="Menú_cuaderno" localSheetId="65">alm62dra!#REF!</definedName>
    <definedName name="Menú_cuaderno" localSheetId="19">alt16lce!#REF!</definedName>
    <definedName name="Menú_cuaderno" localSheetId="50">api47pio!#REF!</definedName>
    <definedName name="Menú_cuaderno" localSheetId="13">arr10roz!#REF!</definedName>
    <definedName name="Menú_cuaderno" localSheetId="9">ave6ena!#REF!</definedName>
    <definedName name="Menú_cuaderno" localSheetId="49">bró46oli!#REF!</definedName>
    <definedName name="Menú_cuaderno" localSheetId="51">cal48aza!#REF!</definedName>
    <definedName name="Menú_cuaderno" localSheetId="52">cal49cín!#REF!</definedName>
    <definedName name="Menú_cuaderno" localSheetId="6">ceb3ras!#REF!</definedName>
    <definedName name="Menú_cuaderno" localSheetId="43">ceb40osa!#REF!</definedName>
    <definedName name="Menú_cuaderno" localSheetId="44">ceb41ano!#REF!</definedName>
    <definedName name="Menú_cuaderno" localSheetId="7">ceb4ras!#REF!</definedName>
    <definedName name="Menú_cuaderno" localSheetId="8">ceb5tal!#REF!</definedName>
    <definedName name="Menú_cuaderno" localSheetId="10">cen7eno!#REF!</definedName>
    <definedName name="Menú_cuaderno" localSheetId="61">cer58nda!#REF!</definedName>
    <definedName name="Menú_cuaderno" localSheetId="47">cha44ñón!#REF!</definedName>
    <definedName name="Menú_cuaderno" localSheetId="63">cir60ela!#REF!</definedName>
    <definedName name="Menú_cuaderno" localSheetId="28">col25lza!#REF!</definedName>
    <definedName name="Menú_cuaderno" localSheetId="42">col39lor!#REF!</definedName>
    <definedName name="Menú_cuaderno" localSheetId="33">esp30ago!#REF!</definedName>
    <definedName name="Menú_cuaderno" localSheetId="46">esp43cas!#REF!</definedName>
    <definedName name="Menú_cuaderno" localSheetId="16">gar13zos!#REF!</definedName>
    <definedName name="Menú_cuaderno" localSheetId="26">gir23sol!#REF!</definedName>
    <definedName name="Menú_cuaderno" localSheetId="17">gui14cos!#REF!</definedName>
    <definedName name="Menú_cuaderno" localSheetId="14">hab11cas!#REF!</definedName>
    <definedName name="Menú_cuaderno" localSheetId="45">jud42des!#REF!</definedName>
    <definedName name="Menú_cuaderno" localSheetId="34">lec31tal!#REF!</definedName>
    <definedName name="Menú_cuaderno" localSheetId="15">len12jas!#REF!</definedName>
    <definedName name="Menú_cuaderno" localSheetId="56">lim53món!#REF!</definedName>
    <definedName name="Menú_cuaderno" localSheetId="30">maí27ero!#REF!</definedName>
    <definedName name="Menú_cuaderno" localSheetId="12">maí9aíz!#REF!</definedName>
    <definedName name="Menú_cuaderno" localSheetId="57">man54dra!#REF!</definedName>
    <definedName name="Menú_cuaderno" localSheetId="58">man55esa!#REF!</definedName>
    <definedName name="Menú_cuaderno" localSheetId="62">mel59tón!#REF!</definedName>
    <definedName name="Menú_cuaderno" localSheetId="54">nab51abo!#REF!</definedName>
    <definedName name="Menú_cuaderno" localSheetId="55">nar52lce!#REF!</definedName>
    <definedName name="Menú_cuaderno" localSheetId="48">otr45tas!#REF!</definedName>
    <definedName name="Menú_cuaderno" localSheetId="21">pat18ana!#REF!</definedName>
    <definedName name="Menú_cuaderno" localSheetId="22">pat19ión!#REF!</definedName>
    <definedName name="Menú_cuaderno" localSheetId="23">pat20día!#REF!</definedName>
    <definedName name="Menú_cuaderno" localSheetId="59">per56tal!#REF!</definedName>
    <definedName name="Menú_cuaderno" localSheetId="39">pim36tal!#REF!</definedName>
    <definedName name="Menú_cuaderno" localSheetId="40">pim37rva!#REF!</definedName>
    <definedName name="Menú_cuaderno" localSheetId="64">plá61ano!#REF!</definedName>
    <definedName name="Menú_cuaderno" localSheetId="0">[3]tri0ndo!#REF!</definedName>
    <definedName name="Menú_cuaderno" localSheetId="24">'rem21no)'!#REF!</definedName>
    <definedName name="Menú_cuaderno" localSheetId="35">san32día!#REF!</definedName>
    <definedName name="Menú_cuaderno" localSheetId="27">soj24oja!#REF!</definedName>
    <definedName name="Menú_cuaderno" localSheetId="29">tab26aco!#REF!</definedName>
    <definedName name="Menú_cuaderno" localSheetId="36">'tom33-V)'!#REF!</definedName>
    <definedName name="Menú_cuaderno" localSheetId="37">'tom34II)'!#REF!</definedName>
    <definedName name="Menú_cuaderno" localSheetId="38">tom35rva!#REF!</definedName>
    <definedName name="Menú_cuaderno" localSheetId="4">tri1uro!#REF!</definedName>
    <definedName name="Menú_cuaderno" localSheetId="5">tri2tal!#REF!</definedName>
    <definedName name="Menú_cuaderno" localSheetId="11">tri8ale!#REF!</definedName>
    <definedName name="Menú_cuaderno" localSheetId="18">vez15eza!#REF!</definedName>
    <definedName name="Menú_cuaderno" localSheetId="32">vez29aje!#REF!</definedName>
    <definedName name="Menú_cuaderno" localSheetId="20">yer17ros!#REF!</definedName>
    <definedName name="Menú_cuaderno" localSheetId="53">zan50ria!#REF!</definedName>
    <definedName name="Menú_cuaderno">tri0ndo!#REF!</definedName>
    <definedName name="Menú_índice">índice!$A$89:$D$106</definedName>
    <definedName name="Menú_portada" localSheetId="0">portada!$A$77:$D$90</definedName>
    <definedName name="Menú_portada">#REF!</definedName>
    <definedName name="Menú_resumen">'resumen nacional'!$A$160:$D$173</definedName>
    <definedName name="MESCORTO" localSheetId="0">#REF!</definedName>
    <definedName name="MESCORTO">#REF!</definedName>
  </definedNames>
  <calcPr calcId="125725"/>
</workbook>
</file>

<file path=xl/calcChain.xml><?xml version="1.0" encoding="utf-8"?>
<calcChain xmlns="http://schemas.openxmlformats.org/spreadsheetml/2006/main">
  <c r="Z35" i="68"/>
  <c r="Y35"/>
  <c r="T84"/>
  <c r="AA40"/>
  <c r="Z40"/>
  <c r="Y40"/>
  <c r="L44"/>
  <c r="K44"/>
  <c r="G44"/>
  <c r="F44"/>
  <c r="E44"/>
  <c r="M19"/>
  <c r="N19"/>
  <c r="L19"/>
  <c r="K19"/>
  <c r="G19"/>
  <c r="F19"/>
  <c r="H19"/>
  <c r="E19"/>
  <c r="AB82"/>
  <c r="V82"/>
  <c r="AB81"/>
  <c r="V81"/>
  <c r="AB78"/>
  <c r="V78"/>
  <c r="AB77"/>
  <c r="V77"/>
  <c r="AB76"/>
  <c r="V76"/>
  <c r="AB66"/>
  <c r="V66"/>
  <c r="AB65"/>
  <c r="V65"/>
  <c r="AB64"/>
  <c r="V64"/>
  <c r="AB61"/>
  <c r="V61"/>
  <c r="AB60"/>
  <c r="V60"/>
  <c r="AB59"/>
  <c r="V59"/>
  <c r="AB58"/>
  <c r="V58"/>
  <c r="AB55"/>
  <c r="V55"/>
  <c r="AB54"/>
  <c r="V54"/>
  <c r="AB53"/>
  <c r="V53"/>
  <c r="AB52"/>
  <c r="V52"/>
  <c r="AB51"/>
  <c r="V51"/>
  <c r="AB50"/>
  <c r="V50"/>
  <c r="AB49"/>
  <c r="V49"/>
  <c r="AB48"/>
  <c r="V48"/>
  <c r="AB47"/>
  <c r="V47"/>
  <c r="AB46"/>
  <c r="V46"/>
  <c r="AB45"/>
  <c r="V45"/>
  <c r="AB44"/>
  <c r="V44"/>
  <c r="AB43"/>
  <c r="V43"/>
  <c r="AB42"/>
  <c r="V42"/>
  <c r="AB41"/>
  <c r="V41"/>
  <c r="AB39"/>
  <c r="V39"/>
  <c r="AB38"/>
  <c r="V38"/>
  <c r="AB34"/>
  <c r="V34"/>
  <c r="AB33"/>
  <c r="V33"/>
  <c r="AB32"/>
  <c r="V32"/>
  <c r="AB31"/>
  <c r="V31"/>
  <c r="AB30"/>
  <c r="V30"/>
  <c r="AB29"/>
  <c r="V29"/>
  <c r="AB26"/>
  <c r="V26"/>
  <c r="AB25"/>
  <c r="V25"/>
  <c r="AB24"/>
  <c r="V24"/>
  <c r="AB23"/>
  <c r="V23"/>
  <c r="AB22"/>
  <c r="V22"/>
  <c r="AB21"/>
  <c r="V21"/>
  <c r="AB20"/>
  <c r="V20"/>
  <c r="AB19"/>
  <c r="V19"/>
  <c r="AB18"/>
  <c r="V18"/>
  <c r="AB17"/>
  <c r="V17"/>
  <c r="AB16"/>
  <c r="V16"/>
  <c r="AB15"/>
  <c r="V15"/>
  <c r="AB14"/>
  <c r="V14"/>
  <c r="AB13"/>
  <c r="V13"/>
  <c r="AB12"/>
  <c r="V12"/>
  <c r="AB11"/>
  <c r="V11"/>
  <c r="AB10"/>
  <c r="V10"/>
  <c r="N78"/>
  <c r="H78"/>
  <c r="N77"/>
  <c r="H77"/>
  <c r="N76"/>
  <c r="H76"/>
  <c r="N75"/>
  <c r="H75"/>
  <c r="N74"/>
  <c r="H74"/>
  <c r="N73"/>
  <c r="H73"/>
  <c r="N72"/>
  <c r="H72"/>
  <c r="N71"/>
  <c r="H71"/>
  <c r="N70"/>
  <c r="H70"/>
  <c r="N69"/>
  <c r="H69"/>
  <c r="N68"/>
  <c r="H68"/>
  <c r="N67"/>
  <c r="H67"/>
  <c r="N66"/>
  <c r="H66"/>
  <c r="N65"/>
  <c r="H65"/>
  <c r="N64"/>
  <c r="H64"/>
  <c r="N63"/>
  <c r="H63"/>
  <c r="N62"/>
  <c r="H62"/>
  <c r="N61"/>
  <c r="H61"/>
  <c r="N60"/>
  <c r="H60"/>
  <c r="N59"/>
  <c r="H59"/>
  <c r="N58"/>
  <c r="H58"/>
  <c r="N57"/>
  <c r="H57"/>
  <c r="N54"/>
  <c r="H54"/>
  <c r="N53"/>
  <c r="H53"/>
  <c r="N52"/>
  <c r="H52"/>
  <c r="N49"/>
  <c r="H49"/>
  <c r="N48"/>
  <c r="H48"/>
  <c r="N47"/>
  <c r="H47"/>
  <c r="N46"/>
  <c r="H46"/>
  <c r="N45"/>
  <c r="H45"/>
  <c r="N43"/>
  <c r="H43"/>
  <c r="N42"/>
  <c r="H42"/>
  <c r="N39"/>
  <c r="H39"/>
  <c r="N38"/>
  <c r="H38"/>
  <c r="N37"/>
  <c r="H37"/>
  <c r="N36"/>
  <c r="H36"/>
  <c r="N35"/>
  <c r="H35"/>
  <c r="N32"/>
  <c r="H32"/>
  <c r="N31"/>
  <c r="H31"/>
  <c r="N30"/>
  <c r="H30"/>
  <c r="N29"/>
  <c r="H29"/>
  <c r="N28"/>
  <c r="H28"/>
  <c r="N27"/>
  <c r="H27"/>
  <c r="N26"/>
  <c r="H26"/>
  <c r="N25"/>
  <c r="H25"/>
  <c r="N22"/>
  <c r="H22"/>
  <c r="N21"/>
  <c r="H21"/>
  <c r="N20"/>
  <c r="H20"/>
  <c r="N18"/>
  <c r="H18"/>
  <c r="N17"/>
  <c r="H17"/>
  <c r="N16"/>
  <c r="H16"/>
  <c r="N15"/>
  <c r="H15"/>
  <c r="N14"/>
  <c r="H14"/>
  <c r="N13"/>
  <c r="H13"/>
  <c r="N12"/>
  <c r="H12"/>
  <c r="N11"/>
  <c r="H11"/>
  <c r="N10"/>
  <c r="H10"/>
  <c r="AB75"/>
  <c r="V75"/>
  <c r="Z73"/>
  <c r="AB73"/>
  <c r="Y73"/>
  <c r="T73"/>
  <c r="V73"/>
  <c r="S73"/>
  <c r="AB72"/>
  <c r="V72"/>
  <c r="V68"/>
  <c r="F88"/>
  <c r="AB9"/>
  <c r="V9"/>
  <c r="N9"/>
  <c r="H9"/>
  <c r="AB7"/>
  <c r="V7"/>
  <c r="N7"/>
  <c r="H7"/>
  <c r="Z6"/>
  <c r="AB6"/>
  <c r="Y6"/>
  <c r="T6"/>
  <c r="V6"/>
  <c r="S6"/>
  <c r="L6"/>
  <c r="N6"/>
  <c r="K6"/>
  <c r="F6"/>
  <c r="H6"/>
  <c r="E6"/>
  <c r="AB5"/>
  <c r="V5"/>
  <c r="N5"/>
  <c r="H5"/>
  <c r="K87" i="66"/>
  <c r="K84"/>
  <c r="K80"/>
  <c r="K70"/>
  <c r="K66"/>
  <c r="K64"/>
  <c r="K59"/>
  <c r="K52"/>
  <c r="K50"/>
  <c r="K37"/>
  <c r="K31"/>
  <c r="K26"/>
  <c r="K24"/>
  <c r="K22"/>
  <c r="K6"/>
  <c r="I6"/>
  <c r="K7"/>
  <c r="H6"/>
  <c r="F6"/>
  <c r="D6"/>
  <c r="F7"/>
  <c r="C6"/>
  <c r="K87" i="65"/>
  <c r="K84"/>
  <c r="K80"/>
  <c r="K6"/>
  <c r="I6"/>
  <c r="K7"/>
  <c r="H6"/>
  <c r="F6"/>
  <c r="D6"/>
  <c r="F7"/>
  <c r="C6"/>
  <c r="K87" i="64"/>
  <c r="K84"/>
  <c r="K80"/>
  <c r="K70"/>
  <c r="K66"/>
  <c r="K64"/>
  <c r="K59"/>
  <c r="K52"/>
  <c r="K50"/>
  <c r="K39"/>
  <c r="K37"/>
  <c r="K31"/>
  <c r="K26"/>
  <c r="K24"/>
  <c r="K22"/>
  <c r="K15"/>
  <c r="K13"/>
  <c r="K6"/>
  <c r="I6"/>
  <c r="H6"/>
  <c r="F6"/>
  <c r="D6"/>
  <c r="F7"/>
  <c r="C6"/>
  <c r="K87" i="63"/>
  <c r="K84"/>
  <c r="K80"/>
  <c r="K70"/>
  <c r="K66"/>
  <c r="K64"/>
  <c r="K59"/>
  <c r="K52"/>
  <c r="K50"/>
  <c r="K39"/>
  <c r="K37"/>
  <c r="K31"/>
  <c r="K26"/>
  <c r="K24"/>
  <c r="K22"/>
  <c r="K17"/>
  <c r="K15"/>
  <c r="K13"/>
  <c r="K6"/>
  <c r="I6"/>
  <c r="K7"/>
  <c r="H6"/>
  <c r="F6"/>
  <c r="D6"/>
  <c r="F7"/>
  <c r="C6"/>
  <c r="K87" i="62"/>
  <c r="K84"/>
  <c r="K80"/>
  <c r="K70"/>
  <c r="K66"/>
  <c r="K64"/>
  <c r="K59"/>
  <c r="K52"/>
  <c r="K50"/>
  <c r="K39"/>
  <c r="K37"/>
  <c r="K31"/>
  <c r="K26"/>
  <c r="K24"/>
  <c r="K22"/>
  <c r="K15"/>
  <c r="K13"/>
  <c r="K6"/>
  <c r="I6"/>
  <c r="K7"/>
  <c r="H6"/>
  <c r="F6"/>
  <c r="D6"/>
  <c r="F7"/>
  <c r="C6"/>
  <c r="K87" i="61"/>
  <c r="K84"/>
  <c r="K80"/>
  <c r="K70"/>
  <c r="K66"/>
  <c r="K64"/>
  <c r="K59"/>
  <c r="K52"/>
  <c r="K50"/>
  <c r="K39"/>
  <c r="K37"/>
  <c r="K31"/>
  <c r="K26"/>
  <c r="K24"/>
  <c r="K22"/>
  <c r="K13"/>
  <c r="K6"/>
  <c r="I6"/>
  <c r="K7"/>
  <c r="H6"/>
  <c r="F6"/>
  <c r="D6"/>
  <c r="F7"/>
  <c r="C6"/>
  <c r="K87" i="60"/>
  <c r="K84"/>
  <c r="K80"/>
  <c r="K70"/>
  <c r="K66"/>
  <c r="K64"/>
  <c r="K59"/>
  <c r="K52"/>
  <c r="K50"/>
  <c r="K39"/>
  <c r="K37"/>
  <c r="K31"/>
  <c r="K26"/>
  <c r="K24"/>
  <c r="K22"/>
  <c r="K15"/>
  <c r="K13"/>
  <c r="K6"/>
  <c r="I6"/>
  <c r="K7"/>
  <c r="H6"/>
  <c r="F6"/>
  <c r="D6"/>
  <c r="F7"/>
  <c r="C6"/>
  <c r="K87" i="59"/>
  <c r="K84"/>
  <c r="K80"/>
  <c r="K70"/>
  <c r="K66"/>
  <c r="K64"/>
  <c r="K59"/>
  <c r="K52"/>
  <c r="K50"/>
  <c r="K39"/>
  <c r="K37"/>
  <c r="K31"/>
  <c r="K26"/>
  <c r="K24"/>
  <c r="K22"/>
  <c r="K17"/>
  <c r="K15"/>
  <c r="K13"/>
  <c r="F7"/>
  <c r="K6"/>
  <c r="I6"/>
  <c r="K7"/>
  <c r="H6"/>
  <c r="F6"/>
  <c r="D6"/>
  <c r="C6"/>
  <c r="K87" i="58"/>
  <c r="K37"/>
  <c r="K24"/>
  <c r="K22"/>
  <c r="K17"/>
  <c r="K15"/>
  <c r="K13"/>
  <c r="K6"/>
  <c r="I6"/>
  <c r="K7"/>
  <c r="H6"/>
  <c r="F6"/>
  <c r="D6"/>
  <c r="F7"/>
  <c r="C6"/>
  <c r="K87" i="57"/>
  <c r="K84"/>
  <c r="K80"/>
  <c r="K66"/>
  <c r="K64"/>
  <c r="K39"/>
  <c r="K37"/>
  <c r="K22"/>
  <c r="K17"/>
  <c r="K15"/>
  <c r="K13"/>
  <c r="K6"/>
  <c r="I6"/>
  <c r="K7"/>
  <c r="H6"/>
  <c r="F6"/>
  <c r="D6"/>
  <c r="F7"/>
  <c r="C6"/>
  <c r="K87" i="56"/>
  <c r="K84"/>
  <c r="K80"/>
  <c r="K70"/>
  <c r="K66"/>
  <c r="K64"/>
  <c r="K50"/>
  <c r="K39"/>
  <c r="K37"/>
  <c r="K13"/>
  <c r="K6"/>
  <c r="I6"/>
  <c r="K7"/>
  <c r="H6"/>
  <c r="F6"/>
  <c r="D6"/>
  <c r="F7"/>
  <c r="C6"/>
  <c r="K87" i="55"/>
  <c r="F87"/>
  <c r="K84"/>
  <c r="F84"/>
  <c r="K80"/>
  <c r="F80"/>
  <c r="K70"/>
  <c r="F70"/>
  <c r="K66"/>
  <c r="F66"/>
  <c r="K64"/>
  <c r="F64"/>
  <c r="K59"/>
  <c r="F59"/>
  <c r="K50"/>
  <c r="F50"/>
  <c r="K39"/>
  <c r="F39"/>
  <c r="K37"/>
  <c r="F37"/>
  <c r="K26"/>
  <c r="F26"/>
  <c r="K24"/>
  <c r="F24"/>
  <c r="K15"/>
  <c r="F15"/>
  <c r="K13"/>
  <c r="F13"/>
  <c r="K6"/>
  <c r="I6"/>
  <c r="K7"/>
  <c r="H6"/>
  <c r="F6"/>
  <c r="D6"/>
  <c r="F7"/>
  <c r="C6"/>
  <c r="K87" i="54"/>
  <c r="F87"/>
  <c r="K84"/>
  <c r="F84"/>
  <c r="K80"/>
  <c r="F80"/>
  <c r="K66"/>
  <c r="F66"/>
  <c r="K64"/>
  <c r="F64"/>
  <c r="K59"/>
  <c r="F59"/>
  <c r="K52"/>
  <c r="F52"/>
  <c r="K50"/>
  <c r="F50"/>
  <c r="K39"/>
  <c r="F39"/>
  <c r="K37"/>
  <c r="F37"/>
  <c r="F31"/>
  <c r="K26"/>
  <c r="F26"/>
  <c r="K24"/>
  <c r="F24"/>
  <c r="K22"/>
  <c r="F22"/>
  <c r="K17"/>
  <c r="F17"/>
  <c r="K15"/>
  <c r="F15"/>
  <c r="K13"/>
  <c r="F13"/>
  <c r="K6"/>
  <c r="I6"/>
  <c r="K7"/>
  <c r="H6"/>
  <c r="F6"/>
  <c r="D6"/>
  <c r="F7"/>
  <c r="C6"/>
  <c r="K87" i="53"/>
  <c r="F87"/>
  <c r="K84"/>
  <c r="F84"/>
  <c r="K80"/>
  <c r="F80"/>
  <c r="K70"/>
  <c r="F70"/>
  <c r="K66"/>
  <c r="F66"/>
  <c r="K64"/>
  <c r="F64"/>
  <c r="K59"/>
  <c r="F59"/>
  <c r="K52"/>
  <c r="F52"/>
  <c r="F50"/>
  <c r="K39"/>
  <c r="F39"/>
  <c r="K37"/>
  <c r="F37"/>
  <c r="K26"/>
  <c r="F26"/>
  <c r="K24"/>
  <c r="F24"/>
  <c r="K22"/>
  <c r="F22"/>
  <c r="K15"/>
  <c r="F15"/>
  <c r="K13"/>
  <c r="F13"/>
  <c r="K6"/>
  <c r="I6"/>
  <c r="K7"/>
  <c r="H6"/>
  <c r="F6"/>
  <c r="D6"/>
  <c r="F7"/>
  <c r="C6"/>
  <c r="F87" i="52"/>
  <c r="F84"/>
  <c r="F80"/>
  <c r="F70"/>
  <c r="F66"/>
  <c r="F64"/>
  <c r="F59"/>
  <c r="F52"/>
  <c r="F50"/>
  <c r="F39"/>
  <c r="F37"/>
  <c r="F31"/>
  <c r="F26"/>
  <c r="F24"/>
  <c r="F22"/>
  <c r="F17"/>
  <c r="F15"/>
  <c r="K6"/>
  <c r="I6"/>
  <c r="K7"/>
  <c r="H6"/>
  <c r="F6"/>
  <c r="D6"/>
  <c r="F7"/>
  <c r="C6"/>
  <c r="K87" i="51"/>
  <c r="F87"/>
  <c r="K84"/>
  <c r="F84"/>
  <c r="K80"/>
  <c r="F8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6"/>
  <c r="I6"/>
  <c r="K7"/>
  <c r="H6"/>
  <c r="F6"/>
  <c r="D6"/>
  <c r="F7"/>
  <c r="C6"/>
  <c r="K87" i="50"/>
  <c r="F87"/>
  <c r="K80"/>
  <c r="F80"/>
  <c r="K70"/>
  <c r="F70"/>
  <c r="K66"/>
  <c r="F66"/>
  <c r="K64"/>
  <c r="F64"/>
  <c r="K59"/>
  <c r="F59"/>
  <c r="K50"/>
  <c r="F50"/>
  <c r="K39"/>
  <c r="F39"/>
  <c r="K37"/>
  <c r="F37"/>
  <c r="K31"/>
  <c r="F31"/>
  <c r="K26"/>
  <c r="F26"/>
  <c r="K24"/>
  <c r="F24"/>
  <c r="K15"/>
  <c r="F15"/>
  <c r="K6"/>
  <c r="I6"/>
  <c r="K7"/>
  <c r="H6"/>
  <c r="F6"/>
  <c r="D6"/>
  <c r="F7"/>
  <c r="C6"/>
  <c r="K87" i="49"/>
  <c r="F87"/>
  <c r="K80"/>
  <c r="F80"/>
  <c r="K59"/>
  <c r="F59"/>
  <c r="K50"/>
  <c r="F50"/>
  <c r="K39"/>
  <c r="F39"/>
  <c r="K26"/>
  <c r="F26"/>
  <c r="K24"/>
  <c r="F24"/>
  <c r="K6"/>
  <c r="I6"/>
  <c r="K7"/>
  <c r="H6"/>
  <c r="F6"/>
  <c r="D6"/>
  <c r="F7"/>
  <c r="C6"/>
  <c r="K87" i="48"/>
  <c r="F87"/>
  <c r="K80"/>
  <c r="F80"/>
  <c r="K64"/>
  <c r="F64"/>
  <c r="K59"/>
  <c r="F59"/>
  <c r="K39"/>
  <c r="F39"/>
  <c r="K26"/>
  <c r="F26"/>
  <c r="K24"/>
  <c r="F24"/>
  <c r="K6"/>
  <c r="I6"/>
  <c r="K7"/>
  <c r="H6"/>
  <c r="F6"/>
  <c r="D6"/>
  <c r="F7"/>
  <c r="C6"/>
  <c r="K87" i="47"/>
  <c r="F87"/>
  <c r="K84"/>
  <c r="F84"/>
  <c r="K80"/>
  <c r="F80"/>
  <c r="K70"/>
  <c r="F70"/>
  <c r="K66"/>
  <c r="F66"/>
  <c r="K64"/>
  <c r="F64"/>
  <c r="K59"/>
  <c r="F59"/>
  <c r="K52"/>
  <c r="F52"/>
  <c r="K39"/>
  <c r="F39"/>
  <c r="K37"/>
  <c r="F37"/>
  <c r="K31"/>
  <c r="F31"/>
  <c r="K26"/>
  <c r="F26"/>
  <c r="K24"/>
  <c r="F24"/>
  <c r="K22"/>
  <c r="F22"/>
  <c r="K17"/>
  <c r="F17"/>
  <c r="K15"/>
  <c r="F15"/>
  <c r="K13"/>
  <c r="F13"/>
  <c r="K6"/>
  <c r="I6"/>
  <c r="K7"/>
  <c r="H6"/>
  <c r="F6"/>
  <c r="D6"/>
  <c r="F7"/>
  <c r="C6"/>
  <c r="K87" i="46"/>
  <c r="F87"/>
  <c r="K84"/>
  <c r="F84"/>
  <c r="K80"/>
  <c r="F8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7"/>
  <c r="F17"/>
  <c r="K15"/>
  <c r="F15"/>
  <c r="K13"/>
  <c r="F13"/>
  <c r="K6"/>
  <c r="I6"/>
  <c r="K7"/>
  <c r="H6"/>
  <c r="F6"/>
  <c r="D6"/>
  <c r="F7"/>
  <c r="C6"/>
  <c r="F87" i="45"/>
  <c r="F80"/>
  <c r="K66"/>
  <c r="F66"/>
  <c r="F64"/>
  <c r="K59"/>
  <c r="F59"/>
  <c r="K52"/>
  <c r="F52"/>
  <c r="F50"/>
  <c r="K39"/>
  <c r="F39"/>
  <c r="F37"/>
  <c r="K31"/>
  <c r="F31"/>
  <c r="K26"/>
  <c r="F26"/>
  <c r="F24"/>
  <c r="F22"/>
  <c r="K6"/>
  <c r="I6"/>
  <c r="K7"/>
  <c r="H6"/>
  <c r="F6"/>
  <c r="D6"/>
  <c r="F7"/>
  <c r="C6"/>
  <c r="K87" i="44"/>
  <c r="F87"/>
  <c r="K80"/>
  <c r="F80"/>
  <c r="K66"/>
  <c r="F66"/>
  <c r="K64"/>
  <c r="F64"/>
  <c r="K59"/>
  <c r="F59"/>
  <c r="K50"/>
  <c r="F50"/>
  <c r="K39"/>
  <c r="F39"/>
  <c r="K37"/>
  <c r="F37"/>
  <c r="K31"/>
  <c r="F31"/>
  <c r="K26"/>
  <c r="F26"/>
  <c r="K6"/>
  <c r="I6"/>
  <c r="K7"/>
  <c r="H6"/>
  <c r="F6"/>
  <c r="D6"/>
  <c r="F7"/>
  <c r="C6"/>
  <c r="K87" i="43"/>
  <c r="F87"/>
  <c r="K84"/>
  <c r="F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5"/>
  <c r="F15"/>
  <c r="K13"/>
  <c r="F13"/>
  <c r="K6"/>
  <c r="I6"/>
  <c r="K7"/>
  <c r="H6"/>
  <c r="F6"/>
  <c r="D6"/>
  <c r="F7"/>
  <c r="C6"/>
  <c r="K87" i="42"/>
  <c r="F87"/>
  <c r="K84"/>
  <c r="F84"/>
  <c r="K80"/>
  <c r="F8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5"/>
  <c r="F15"/>
  <c r="K6"/>
  <c r="I6"/>
  <c r="K7"/>
  <c r="H6"/>
  <c r="F6"/>
  <c r="D6"/>
  <c r="F7"/>
  <c r="C6"/>
  <c r="F87" i="41"/>
  <c r="F80"/>
  <c r="F70"/>
  <c r="F66"/>
  <c r="F59"/>
  <c r="F31"/>
  <c r="F26"/>
  <c r="F24"/>
  <c r="K6"/>
  <c r="I6"/>
  <c r="K7"/>
  <c r="H6"/>
  <c r="F6"/>
  <c r="D6"/>
  <c r="F7"/>
  <c r="C6"/>
  <c r="F87" i="40"/>
  <c r="F84"/>
  <c r="F80"/>
  <c r="F70"/>
  <c r="F66"/>
  <c r="F64"/>
  <c r="F59"/>
  <c r="F52"/>
  <c r="F50"/>
  <c r="F39"/>
  <c r="F37"/>
  <c r="F31"/>
  <c r="F26"/>
  <c r="F24"/>
  <c r="F22"/>
  <c r="F17"/>
  <c r="F15"/>
  <c r="F13"/>
  <c r="F7"/>
  <c r="K6"/>
  <c r="I6"/>
  <c r="K7"/>
  <c r="H6"/>
  <c r="F6"/>
  <c r="D6"/>
  <c r="C6"/>
  <c r="F87" i="39"/>
  <c r="F80"/>
  <c r="F70"/>
  <c r="F66"/>
  <c r="F59"/>
  <c r="F37"/>
  <c r="F31"/>
  <c r="F26"/>
  <c r="F24"/>
  <c r="K6"/>
  <c r="I6"/>
  <c r="K7"/>
  <c r="H6"/>
  <c r="F6"/>
  <c r="D6"/>
  <c r="F7"/>
  <c r="C6"/>
  <c r="F84" i="38"/>
  <c r="F66"/>
  <c r="F52"/>
  <c r="F39"/>
  <c r="F13"/>
  <c r="K6"/>
  <c r="I6"/>
  <c r="K7"/>
  <c r="H6"/>
  <c r="F6"/>
  <c r="D6"/>
  <c r="F7"/>
  <c r="C6"/>
  <c r="K87" i="37"/>
  <c r="F87"/>
  <c r="K84"/>
  <c r="F84"/>
  <c r="K80"/>
  <c r="F80"/>
  <c r="K66"/>
  <c r="F66"/>
  <c r="K64"/>
  <c r="F64"/>
  <c r="K52"/>
  <c r="F52"/>
  <c r="K39"/>
  <c r="F39"/>
  <c r="K37"/>
  <c r="F37"/>
  <c r="K22"/>
  <c r="F22"/>
  <c r="K13"/>
  <c r="F13"/>
  <c r="K6"/>
  <c r="I6"/>
  <c r="K7"/>
  <c r="H6"/>
  <c r="F6"/>
  <c r="D6"/>
  <c r="F7"/>
  <c r="C6"/>
  <c r="K87" i="36"/>
  <c r="F87"/>
  <c r="K84"/>
  <c r="F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6"/>
  <c r="I6"/>
  <c r="K7"/>
  <c r="H6"/>
  <c r="F6"/>
  <c r="D6"/>
  <c r="F7"/>
  <c r="C6"/>
  <c r="K87" i="35"/>
  <c r="F87"/>
  <c r="K84"/>
  <c r="F84"/>
  <c r="K80"/>
  <c r="F8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5"/>
  <c r="F15"/>
  <c r="K13"/>
  <c r="F13"/>
  <c r="K6"/>
  <c r="I6"/>
  <c r="K7"/>
  <c r="H6"/>
  <c r="F6"/>
  <c r="D6"/>
  <c r="F7"/>
  <c r="C6"/>
  <c r="K87" i="34"/>
  <c r="K80"/>
  <c r="K70"/>
  <c r="K66"/>
  <c r="K64"/>
  <c r="K59"/>
  <c r="K52"/>
  <c r="K50"/>
  <c r="K37"/>
  <c r="K31"/>
  <c r="K26"/>
  <c r="K24"/>
  <c r="K6"/>
  <c r="I6"/>
  <c r="K7"/>
  <c r="H6"/>
  <c r="F6"/>
  <c r="D6"/>
  <c r="F7"/>
  <c r="C6"/>
  <c r="K87" i="33"/>
  <c r="F87"/>
  <c r="K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7"/>
  <c r="F17"/>
  <c r="K13"/>
  <c r="F13"/>
  <c r="K6"/>
  <c r="I6"/>
  <c r="K7"/>
  <c r="H6"/>
  <c r="F6"/>
  <c r="D6"/>
  <c r="F7"/>
  <c r="C6"/>
  <c r="K87" i="32"/>
  <c r="F87"/>
  <c r="K84"/>
  <c r="F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7"/>
  <c r="F17"/>
  <c r="F15"/>
  <c r="K13"/>
  <c r="F13"/>
  <c r="K6"/>
  <c r="I6"/>
  <c r="K7"/>
  <c r="H6"/>
  <c r="F6"/>
  <c r="D6"/>
  <c r="F7"/>
  <c r="C6"/>
  <c r="F87" i="31"/>
  <c r="F84"/>
  <c r="F80"/>
  <c r="F70"/>
  <c r="F66"/>
  <c r="F64"/>
  <c r="F59"/>
  <c r="F50"/>
  <c r="F39"/>
  <c r="F37"/>
  <c r="F26"/>
  <c r="F24"/>
  <c r="F22"/>
  <c r="F17"/>
  <c r="F15"/>
  <c r="F13"/>
  <c r="K6"/>
  <c r="I6"/>
  <c r="K7"/>
  <c r="H6"/>
  <c r="F6"/>
  <c r="D6"/>
  <c r="F7"/>
  <c r="C6"/>
  <c r="F87" i="30"/>
  <c r="F80"/>
  <c r="F70"/>
  <c r="F59"/>
  <c r="F50"/>
  <c r="F24"/>
  <c r="K6"/>
  <c r="I6"/>
  <c r="K7"/>
  <c r="H6"/>
  <c r="F6"/>
  <c r="D6"/>
  <c r="F7"/>
  <c r="C6"/>
  <c r="K87" i="29"/>
  <c r="F87"/>
  <c r="K80"/>
  <c r="F80"/>
  <c r="K70"/>
  <c r="F70"/>
  <c r="K59"/>
  <c r="F59"/>
  <c r="K52"/>
  <c r="F52"/>
  <c r="K50"/>
  <c r="F50"/>
  <c r="K37"/>
  <c r="F37"/>
  <c r="K31"/>
  <c r="F31"/>
  <c r="K26"/>
  <c r="F26"/>
  <c r="K24"/>
  <c r="F24"/>
  <c r="K22"/>
  <c r="F22"/>
  <c r="K6"/>
  <c r="I6"/>
  <c r="K7"/>
  <c r="H6"/>
  <c r="F6"/>
  <c r="D6"/>
  <c r="F7"/>
  <c r="C6"/>
  <c r="F87" i="28"/>
  <c r="F80"/>
  <c r="F70"/>
  <c r="F59"/>
  <c r="F50"/>
  <c r="F37"/>
  <c r="F31"/>
  <c r="F24"/>
  <c r="K6"/>
  <c r="I6"/>
  <c r="K7"/>
  <c r="H6"/>
  <c r="F6"/>
  <c r="D6"/>
  <c r="F7"/>
  <c r="C6"/>
  <c r="F87" i="27"/>
  <c r="F80"/>
  <c r="F70"/>
  <c r="F66"/>
  <c r="F64"/>
  <c r="F59"/>
  <c r="F52"/>
  <c r="F50"/>
  <c r="F39"/>
  <c r="F37"/>
  <c r="F31"/>
  <c r="F26"/>
  <c r="F24"/>
  <c r="F22"/>
  <c r="F17"/>
  <c r="K6"/>
  <c r="I6"/>
  <c r="K7"/>
  <c r="H6"/>
  <c r="F6"/>
  <c r="D6"/>
  <c r="F7"/>
  <c r="C6"/>
  <c r="F87" i="26"/>
  <c r="F80"/>
  <c r="F66"/>
  <c r="K6"/>
  <c r="I6"/>
  <c r="K7"/>
  <c r="H6"/>
  <c r="F6"/>
  <c r="D6"/>
  <c r="F7"/>
  <c r="C6"/>
  <c r="K87" i="25"/>
  <c r="F87"/>
  <c r="K80"/>
  <c r="F80"/>
  <c r="K6"/>
  <c r="I6"/>
  <c r="K7"/>
  <c r="H6"/>
  <c r="F6"/>
  <c r="D6"/>
  <c r="F7"/>
  <c r="C6"/>
  <c r="F87" i="24"/>
  <c r="F84"/>
  <c r="F80"/>
  <c r="F66"/>
  <c r="F64"/>
  <c r="F59"/>
  <c r="F52"/>
  <c r="F50"/>
  <c r="F39"/>
  <c r="F37"/>
  <c r="F31"/>
  <c r="F26"/>
  <c r="F24"/>
  <c r="F22"/>
  <c r="F17"/>
  <c r="F13"/>
  <c r="K6"/>
  <c r="I6"/>
  <c r="K7"/>
  <c r="H6"/>
  <c r="F6"/>
  <c r="D6"/>
  <c r="F7"/>
  <c r="C6"/>
  <c r="K87" i="23"/>
  <c r="F87"/>
  <c r="K84"/>
  <c r="F84"/>
  <c r="K80"/>
  <c r="F80"/>
  <c r="K70"/>
  <c r="F70"/>
  <c r="K66"/>
  <c r="F66"/>
  <c r="F64"/>
  <c r="K59"/>
  <c r="F59"/>
  <c r="K52"/>
  <c r="F52"/>
  <c r="K50"/>
  <c r="F50"/>
  <c r="F37"/>
  <c r="K31"/>
  <c r="F31"/>
  <c r="K26"/>
  <c r="F26"/>
  <c r="K24"/>
  <c r="F24"/>
  <c r="F22"/>
  <c r="K15"/>
  <c r="F15"/>
  <c r="K13"/>
  <c r="F13"/>
  <c r="K6"/>
  <c r="I6"/>
  <c r="K7"/>
  <c r="H6"/>
  <c r="F6"/>
  <c r="D6"/>
  <c r="F7"/>
  <c r="C6"/>
  <c r="K87" i="22"/>
  <c r="F87"/>
  <c r="K84"/>
  <c r="F84"/>
  <c r="K80"/>
  <c r="F80"/>
  <c r="K66"/>
  <c r="F66"/>
  <c r="K64"/>
  <c r="F64"/>
  <c r="K59"/>
  <c r="F59"/>
  <c r="K50"/>
  <c r="F50"/>
  <c r="K39"/>
  <c r="F39"/>
  <c r="K37"/>
  <c r="F37"/>
  <c r="K22"/>
  <c r="F22"/>
  <c r="K13"/>
  <c r="F13"/>
  <c r="K6"/>
  <c r="I6"/>
  <c r="K7"/>
  <c r="H6"/>
  <c r="F6"/>
  <c r="D6"/>
  <c r="F7"/>
  <c r="C6"/>
  <c r="K87" i="21"/>
  <c r="F87"/>
  <c r="K80"/>
  <c r="F80"/>
  <c r="K66"/>
  <c r="F66"/>
  <c r="K64"/>
  <c r="F64"/>
  <c r="K59"/>
  <c r="F59"/>
  <c r="K52"/>
  <c r="F52"/>
  <c r="K50"/>
  <c r="F50"/>
  <c r="K37"/>
  <c r="F37"/>
  <c r="K31"/>
  <c r="F31"/>
  <c r="K26"/>
  <c r="F26"/>
  <c r="K22"/>
  <c r="F22"/>
  <c r="K6"/>
  <c r="I6"/>
  <c r="K7"/>
  <c r="H6"/>
  <c r="F6"/>
  <c r="D6"/>
  <c r="F7"/>
  <c r="C6"/>
  <c r="K87" i="20"/>
  <c r="F87"/>
  <c r="K84"/>
  <c r="F84"/>
  <c r="K80"/>
  <c r="F80"/>
  <c r="K70"/>
  <c r="F70"/>
  <c r="K59"/>
  <c r="F59"/>
  <c r="K50"/>
  <c r="F50"/>
  <c r="K37"/>
  <c r="F37"/>
  <c r="K6"/>
  <c r="I6"/>
  <c r="K7"/>
  <c r="H6"/>
  <c r="F6"/>
  <c r="D6"/>
  <c r="F7"/>
  <c r="C6"/>
  <c r="K87" i="19"/>
  <c r="F87"/>
  <c r="K80"/>
  <c r="F80"/>
  <c r="K70"/>
  <c r="F70"/>
  <c r="K66"/>
  <c r="F66"/>
  <c r="K64"/>
  <c r="F64"/>
  <c r="K59"/>
  <c r="F59"/>
  <c r="K52"/>
  <c r="F52"/>
  <c r="K50"/>
  <c r="F50"/>
  <c r="K37"/>
  <c r="F37"/>
  <c r="K31"/>
  <c r="F31"/>
  <c r="K26"/>
  <c r="F26"/>
  <c r="K24"/>
  <c r="F24"/>
  <c r="K22"/>
  <c r="F22"/>
  <c r="K6"/>
  <c r="I6"/>
  <c r="K7"/>
  <c r="H6"/>
  <c r="F6"/>
  <c r="D6"/>
  <c r="F7"/>
  <c r="C6"/>
  <c r="K87" i="18"/>
  <c r="F87"/>
  <c r="K84"/>
  <c r="F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6"/>
  <c r="I6"/>
  <c r="K7"/>
  <c r="H6"/>
  <c r="F6"/>
  <c r="D6"/>
  <c r="F7"/>
  <c r="C6"/>
  <c r="K87" i="17"/>
  <c r="F87"/>
  <c r="K84"/>
  <c r="F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3"/>
  <c r="F13"/>
  <c r="K6"/>
  <c r="I6"/>
  <c r="K7"/>
  <c r="H6"/>
  <c r="F6"/>
  <c r="D6"/>
  <c r="F7"/>
  <c r="C6"/>
  <c r="K87" i="16"/>
  <c r="F87"/>
  <c r="K84"/>
  <c r="F84"/>
  <c r="K80"/>
  <c r="F80"/>
  <c r="K64"/>
  <c r="F64"/>
  <c r="K59"/>
  <c r="F59"/>
  <c r="K52"/>
  <c r="F52"/>
  <c r="K50"/>
  <c r="F50"/>
  <c r="K39"/>
  <c r="F39"/>
  <c r="K37"/>
  <c r="F37"/>
  <c r="K31"/>
  <c r="F31"/>
  <c r="K24"/>
  <c r="F24"/>
  <c r="K22"/>
  <c r="F22"/>
  <c r="K6"/>
  <c r="I6"/>
  <c r="K7"/>
  <c r="H6"/>
  <c r="F6"/>
  <c r="D6"/>
  <c r="F7"/>
  <c r="C6"/>
  <c r="K87" i="15"/>
  <c r="F87"/>
  <c r="K84"/>
  <c r="F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6"/>
  <c r="I6"/>
  <c r="K7"/>
  <c r="H6"/>
  <c r="F6"/>
  <c r="D6"/>
  <c r="F7"/>
  <c r="C6"/>
  <c r="F87" i="14"/>
  <c r="F80"/>
  <c r="F70"/>
  <c r="F66"/>
  <c r="F64"/>
  <c r="F59"/>
  <c r="F39"/>
  <c r="F37"/>
  <c r="F31"/>
  <c r="F24"/>
  <c r="K6"/>
  <c r="I6"/>
  <c r="K7"/>
  <c r="H6"/>
  <c r="F6"/>
  <c r="D6"/>
  <c r="F7"/>
  <c r="C6"/>
  <c r="F87" i="13"/>
  <c r="K84"/>
  <c r="F84"/>
  <c r="F80"/>
  <c r="K70"/>
  <c r="F70"/>
  <c r="K66"/>
  <c r="F66"/>
  <c r="F64"/>
  <c r="K59"/>
  <c r="F59"/>
  <c r="K52"/>
  <c r="F52"/>
  <c r="F50"/>
  <c r="K39"/>
  <c r="F39"/>
  <c r="F37"/>
  <c r="K31"/>
  <c r="F31"/>
  <c r="K26"/>
  <c r="F26"/>
  <c r="K24"/>
  <c r="F24"/>
  <c r="F22"/>
  <c r="K15"/>
  <c r="F15"/>
  <c r="K13"/>
  <c r="F13"/>
  <c r="K6"/>
  <c r="I6"/>
  <c r="K7"/>
  <c r="H6"/>
  <c r="F6"/>
  <c r="D6"/>
  <c r="F7"/>
  <c r="C6"/>
  <c r="K87" i="12"/>
  <c r="F87"/>
  <c r="K84"/>
  <c r="F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7"/>
  <c r="F17"/>
  <c r="K6"/>
  <c r="I6"/>
  <c r="K7"/>
  <c r="H6"/>
  <c r="F6"/>
  <c r="D6"/>
  <c r="F7"/>
  <c r="C6"/>
  <c r="K87" i="11"/>
  <c r="F87"/>
  <c r="K84"/>
  <c r="F84"/>
  <c r="K80"/>
  <c r="F80"/>
  <c r="K70"/>
  <c r="F70"/>
  <c r="K66"/>
  <c r="F66"/>
  <c r="K64"/>
  <c r="F64"/>
  <c r="K59"/>
  <c r="F59"/>
  <c r="K52"/>
  <c r="F52"/>
  <c r="K50"/>
  <c r="F50"/>
  <c r="K37"/>
  <c r="F37"/>
  <c r="K31"/>
  <c r="F31"/>
  <c r="K26"/>
  <c r="F26"/>
  <c r="K24"/>
  <c r="F24"/>
  <c r="K22"/>
  <c r="F22"/>
  <c r="K17"/>
  <c r="F17"/>
  <c r="K13"/>
  <c r="F13"/>
  <c r="K6"/>
  <c r="I6"/>
  <c r="K7"/>
  <c r="H6"/>
  <c r="F6"/>
  <c r="D6"/>
  <c r="F7"/>
  <c r="C6"/>
  <c r="K87" i="10"/>
  <c r="F87"/>
  <c r="K84"/>
  <c r="F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7"/>
  <c r="F17"/>
  <c r="K13"/>
  <c r="F13"/>
  <c r="K6"/>
  <c r="I6"/>
  <c r="K7"/>
  <c r="H6"/>
  <c r="F6"/>
  <c r="D6"/>
  <c r="F7"/>
  <c r="C6"/>
  <c r="K87" i="9"/>
  <c r="F87"/>
  <c r="K84"/>
  <c r="F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3"/>
  <c r="F13"/>
  <c r="K6"/>
  <c r="I6"/>
  <c r="K7"/>
  <c r="H6"/>
  <c r="F6"/>
  <c r="D6"/>
  <c r="F7"/>
  <c r="C6"/>
  <c r="K87" i="8"/>
  <c r="F87"/>
  <c r="K84"/>
  <c r="F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3"/>
  <c r="F13"/>
  <c r="K6"/>
  <c r="I6"/>
  <c r="K7"/>
  <c r="H6"/>
  <c r="F6"/>
  <c r="D6"/>
  <c r="F7"/>
  <c r="C6"/>
  <c r="K87" i="7"/>
  <c r="F87"/>
  <c r="K80"/>
  <c r="F80"/>
  <c r="K66"/>
  <c r="F66"/>
  <c r="K64"/>
  <c r="F64"/>
  <c r="K59"/>
  <c r="F59"/>
  <c r="K52"/>
  <c r="F52"/>
  <c r="K50"/>
  <c r="F50"/>
  <c r="K39"/>
  <c r="F39"/>
  <c r="K37"/>
  <c r="F37"/>
  <c r="K31"/>
  <c r="F31"/>
  <c r="K6"/>
  <c r="I6"/>
  <c r="K7"/>
  <c r="H6"/>
  <c r="F6"/>
  <c r="D6"/>
  <c r="F7"/>
  <c r="C6"/>
  <c r="K87" i="6"/>
  <c r="F87"/>
  <c r="K84"/>
  <c r="F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7"/>
  <c r="F17"/>
  <c r="K15"/>
  <c r="F15"/>
  <c r="K13"/>
  <c r="F13"/>
  <c r="K6"/>
  <c r="I6"/>
  <c r="K7"/>
  <c r="H6"/>
  <c r="F6"/>
  <c r="D6"/>
  <c r="F7"/>
  <c r="C6"/>
  <c r="K87" i="5"/>
  <c r="F87"/>
  <c r="K80"/>
  <c r="F80"/>
  <c r="K70"/>
  <c r="F70"/>
  <c r="K66"/>
  <c r="F66"/>
  <c r="K64"/>
  <c r="F64"/>
  <c r="K59"/>
  <c r="F59"/>
  <c r="K52"/>
  <c r="F52"/>
  <c r="K50"/>
  <c r="F50"/>
  <c r="K37"/>
  <c r="F37"/>
  <c r="K31"/>
  <c r="F31"/>
  <c r="K26"/>
  <c r="F26"/>
  <c r="K24"/>
  <c r="F24"/>
  <c r="K6"/>
  <c r="I6"/>
  <c r="K7"/>
  <c r="H6"/>
  <c r="F6"/>
  <c r="D6"/>
  <c r="F7"/>
  <c r="C6"/>
  <c r="K87" i="4"/>
  <c r="F87"/>
  <c r="K84"/>
  <c r="F84"/>
  <c r="K80"/>
  <c r="F80"/>
  <c r="K70"/>
  <c r="F70"/>
  <c r="K66"/>
  <c r="F66"/>
  <c r="K64"/>
  <c r="F64"/>
  <c r="K59"/>
  <c r="F59"/>
  <c r="K52"/>
  <c r="F52"/>
  <c r="K50"/>
  <c r="F50"/>
  <c r="K39"/>
  <c r="F39"/>
  <c r="K37"/>
  <c r="F37"/>
  <c r="K31"/>
  <c r="F31"/>
  <c r="K26"/>
  <c r="F26"/>
  <c r="K24"/>
  <c r="F24"/>
  <c r="K22"/>
  <c r="F22"/>
  <c r="K17"/>
  <c r="F17"/>
  <c r="K15"/>
  <c r="F15"/>
  <c r="K13"/>
  <c r="F13"/>
  <c r="K6"/>
  <c r="I6"/>
  <c r="K7"/>
  <c r="H6"/>
  <c r="F6"/>
  <c r="D6"/>
  <c r="F7"/>
  <c r="C6"/>
  <c r="K7" i="64"/>
  <c r="H44" i="68"/>
  <c r="AB40"/>
</calcChain>
</file>

<file path=xl/sharedStrings.xml><?xml version="1.0" encoding="utf-8"?>
<sst xmlns="http://schemas.openxmlformats.org/spreadsheetml/2006/main" count="4845" uniqueCount="358">
  <si>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</si>
  <si>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</si>
  <si>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</si>
  <si>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</si>
  <si>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</si>
  <si>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</si>
  <si>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</si>
  <si>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</si>
  <si>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</si>
  <si>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</si>
  <si>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</si>
  <si>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</si>
  <si>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</si>
  <si>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</si>
  <si>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</si>
  <si>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</si>
  <si>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</si>
  <si>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</si>
  <si>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</si>
  <si>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</si>
  <si>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</si>
  <si>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</si>
  <si>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</si>
  <si>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</si>
  <si>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</si>
  <si>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</si>
  <si>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</si>
  <si>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</si>
  <si>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</si>
  <si>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</si>
  <si>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</si>
  <si>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</si>
  <si>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</si>
  <si>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</si>
  <si>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</si>
  <si>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</si>
  <si>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</si>
  <si>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</si>
  <si>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</si>
  <si>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</si>
  <si>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</si>
  <si>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</si>
  <si>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</si>
  <si>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</si>
  <si>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</si>
  <si>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</si>
  <si>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</si>
  <si>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</si>
  <si>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</si>
  <si>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</si>
  <si>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</si>
  <si>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</si>
  <si>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</si>
  <si>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</si>
  <si>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</si>
  <si>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</si>
  <si>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</si>
  <si>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</si>
  <si>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</si>
  <si>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</si>
  <si>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</si>
  <si>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</si>
  <si>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</si>
  <si>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</si>
  <si>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</si>
  <si>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</si>
  <si>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</si>
  <si>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</si>
  <si>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</si>
  <si>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</si>
  <si>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2017 MAYO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</si>
  <si>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</si>
  <si>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</si>
  <si>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</si>
  <si>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</si>
  <si>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</si>
  <si>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</si>
  <si>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</si>
  <si>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</si>
  <si>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</si>
  <si>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</si>
  <si>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</si>
  <si>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</si>
  <si>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</si>
  <si>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</si>
  <si>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</si>
  <si>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</si>
  <si>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</si>
  <si>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</si>
  <si>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</si>
  <si>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</si>
  <si>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REMOLACHA AZUCARERA (R. VERANO)</t>
  </si>
  <si>
    <t>ALGODÓN</t>
  </si>
  <si>
    <t>GIRASOL</t>
  </si>
  <si>
    <t>SOJA</t>
  </si>
  <si>
    <t>COLZA</t>
  </si>
  <si>
    <t>TABACO</t>
  </si>
  <si>
    <t>MAÍZ FORRAJERO</t>
  </si>
  <si>
    <t>ALFALFA</t>
  </si>
  <si>
    <t>VEZA PARA FORRAJE</t>
  </si>
  <si>
    <t>ESPÁRRAGO</t>
  </si>
  <si>
    <t>LECHUGA TOTAL</t>
  </si>
  <si>
    <t>SANDÍA</t>
  </si>
  <si>
    <t>TOMATE (REC. 1-I/31-V)</t>
  </si>
  <si>
    <t>TOMATE (REC. 1-X/31XII)</t>
  </si>
  <si>
    <t>TOMATE CONSERVA</t>
  </si>
  <si>
    <t>PIMIENTO TOTAL</t>
  </si>
  <si>
    <t>PIMIENTO CONSERVA</t>
  </si>
  <si>
    <t>ALCACHOFA</t>
  </si>
  <si>
    <t>COLIFLOR</t>
  </si>
  <si>
    <t>CEBOLLA BABOSA</t>
  </si>
  <si>
    <t>CEBOLLA GRANO Y MEDIO GRANO</t>
  </si>
  <si>
    <t>JUDÍAS VERDES</t>
  </si>
  <si>
    <t>ESPINACAS</t>
  </si>
  <si>
    <t>CHAMPIÑÓN</t>
  </si>
  <si>
    <t>OTRAS SETAS</t>
  </si>
  <si>
    <t>BRÓCOLI</t>
  </si>
  <si>
    <t>APIO</t>
  </si>
  <si>
    <t>CALABAZA</t>
  </si>
  <si>
    <t>CALABACÍN</t>
  </si>
  <si>
    <t>ZANAHORIA</t>
  </si>
  <si>
    <t>NABO</t>
  </si>
  <si>
    <t>NARANJA DULCE</t>
  </si>
  <si>
    <t>LIMÓN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</si>
  <si>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</si>
  <si>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</si>
  <si>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</si>
  <si>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</si>
  <si>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</si>
  <si>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</si>
  <si>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</si>
  <si>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</si>
  <si>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ALMENDRA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</si>
  <si>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</si>
  <si>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</si>
  <si>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</si>
  <si>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</si>
  <si>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</si>
  <si>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</si>
  <si>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</si>
  <si>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MAYO 2017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</si>
  <si>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</si>
  <si>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</si>
  <si>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</si>
  <si>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</si>
  <si>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</si>
  <si>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</si>
  <si>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</si>
  <si>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</si>
  <si>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</si>
  <si>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</si>
  <si>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</si>
  <si>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</si>
  <si>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</si>
  <si>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</si>
  <si>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</si>
  <si>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</si>
  <si>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</si>
  <si>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</si>
  <si>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</si>
  <si>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</si>
  <si>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</si>
  <si>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</si>
  <si>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</si>
  <si>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</si>
  <si>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</si>
  <si>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</si>
  <si>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</si>
  <si>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</si>
  <si>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</si>
  <si>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</si>
  <si>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</si>
  <si>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</si>
  <si>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</si>
  <si>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</si>
  <si>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</si>
  <si>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</si>
  <si>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</si>
  <si>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</si>
  <si>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</si>
  <si>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</si>
  <si>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</si>
  <si>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</si>
  <si>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</si>
  <si>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</si>
  <si>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</si>
  <si>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</si>
  <si>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</si>
  <si>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</si>
  <si>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</si>
  <si>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</si>
  <si>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</si>
  <si>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</si>
  <si>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</si>
  <si>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</si>
  <si>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</si>
  <si>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</si>
  <si>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</si>
  <si>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</si>
  <si>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</si>
  <si>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</si>
  <si>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</si>
  <si>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</si>
  <si>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</si>
  <si>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</si>
  <si>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</si>
  <si>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</si>
  <si>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</si>
  <si>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</si>
  <si>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</si>
  <si>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</si>
  <si>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</si>
  <si>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</si>
  <si>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</si>
  <si>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</si>
  <si>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</si>
  <si>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</si>
  <si>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</si>
  <si>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</si>
  <si>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</si>
  <si>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</si>
  <si>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</si>
  <si>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</si>
  <si>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</si>
  <si>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</si>
  <si>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</si>
  <si>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</si>
  <si>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</si>
  <si>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</si>
  <si>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</si>
  <si>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</si>
  <si>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</si>
  <si>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</si>
  <si>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</si>
  <si>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</si>
  <si>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</si>
  <si>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</si>
  <si>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</si>
  <si>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</si>
  <si>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</si>
  <si>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</si>
  <si>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</si>
  <si>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</si>
  <si>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</si>
  <si>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</si>
  <si>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</si>
  <si>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</si>
  <si>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</si>
  <si>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</si>
  <si>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</si>
  <si>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</si>
  <si>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</si>
  <si>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</si>
  <si>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</si>
  <si>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temprana</t>
  </si>
  <si>
    <t xml:space="preserve"> patata media estación</t>
  </si>
  <si>
    <t xml:space="preserve"> patata tardía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</si>
  <si>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</si>
  <si>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</si>
  <si>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</si>
  <si>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</si>
  <si>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</si>
  <si>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tabaco</t>
  </si>
  <si>
    <t xml:space="preserve"> maíz forrajero</t>
  </si>
  <si>
    <t xml:space="preserve"> alfalfa</t>
  </si>
  <si>
    <t xml:space="preserve"> veza para forraje</t>
  </si>
  <si>
    <t xml:space="preserve"> espárrago</t>
  </si>
  <si>
    <t xml:space="preserve"> lechuga total</t>
  </si>
  <si>
    <t xml:space="preserve"> sandía</t>
  </si>
  <si>
    <t xml:space="preserve"> tomate (rec. 1-i/31-v)</t>
  </si>
  <si>
    <t xml:space="preserve"> tomate (rec. 1-x/31xii)</t>
  </si>
  <si>
    <t xml:space="preserve"> tomate conserva</t>
  </si>
  <si>
    <t xml:space="preserve"> pimiento total</t>
  </si>
  <si>
    <t xml:space="preserve"> pimiento conserva</t>
  </si>
  <si>
    <t xml:space="preserve"> alcachofa</t>
  </si>
  <si>
    <t xml:space="preserve"> coliflor</t>
  </si>
  <si>
    <t xml:space="preserve"> cebolla babosa</t>
  </si>
  <si>
    <t xml:space="preserve"> cebolla grano y medio grano</t>
  </si>
  <si>
    <t xml:space="preserve"> judías verdes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</si>
  <si>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</si>
  <si>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</si>
  <si>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</si>
  <si>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</si>
  <si>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</si>
  <si>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calabaza</t>
  </si>
  <si>
    <t xml:space="preserve"> calabacín</t>
  </si>
  <si>
    <t xml:space="preserve"> zanahoria</t>
  </si>
  <si>
    <t xml:space="preserve"> nabo</t>
  </si>
  <si>
    <t xml:space="preserve"> naranja dulce</t>
  </si>
  <si>
    <t xml:space="preserve"> limón</t>
  </si>
  <si>
    <t xml:space="preserve"> manzana sidra</t>
  </si>
  <si>
    <t xml:space="preserve"> manzana de mesa</t>
  </si>
  <si>
    <t xml:space="preserve"> pera total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</si>
  <si>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</si>
  <si>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</si>
  <si>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</si>
  <si>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</si>
  <si>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plátano</t>
  </si>
  <si>
    <t xml:space="preserve"> almendra</t>
  </si>
  <si>
    <t xml:space="preserve"> </t>
  </si>
  <si>
    <t>SECRETARÍA GENERAL TÉCNICA</t>
  </si>
  <si>
    <t>AVANCES DE SUPERFICIES Y PRODUCCIONES AGRÍCOLAS</t>
  </si>
  <si>
    <t>ESTIMACIONES DE MAYO</t>
  </si>
  <si>
    <t>DEFINITIVO</t>
  </si>
  <si>
    <t>DEFINIT.</t>
  </si>
  <si>
    <t>cereales otoño invierno</t>
  </si>
  <si>
    <t>arroz (2)</t>
  </si>
  <si>
    <t>MES (1)</t>
  </si>
  <si>
    <t>remolacha total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</si>
  <si>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</si>
  <si>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</si>
  <si>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</si>
  <si>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</si>
  <si>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</si>
  <si>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</si>
  <si>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</si>
  <si>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</si>
  <si>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</si>
  <si>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</si>
  <si>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</si>
  <si>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</si>
  <si>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</si>
  <si>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</si>
  <si>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</si>
  <si>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</si>
  <si>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</si>
  <si>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</si>
  <si>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</si>
  <si>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</si>
  <si>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</si>
  <si>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 con coeficiente 3´5</t>
  </si>
  <si>
    <t>(15)Producción de uva, no de pasa</t>
  </si>
  <si>
    <t>(16)En 2016 y posteriores son datos de entrada de uva en bodega.En cosechas anteriores son la producción provincial de uva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</si>
  <si>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</si>
  <si>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</si>
  <si>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</si>
  <si>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</si>
  <si>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</si>
  <si>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</si>
  <si>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</si>
  <si>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</si>
  <si>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</si>
  <si>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</si>
  <si>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</si>
  <si>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</si>
  <si>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</si>
  <si>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</si>
  <si>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</si>
  <si>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</si>
  <si>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 xml:space="preserve">  - En Madrid sin actualizar información por falta de envío de datos por la comunidad autónoma</t>
  </si>
  <si>
    <t xml:space="preserve">  - Datos INFOVI 2016: Vino + Mosto, 43.628.254 hl. No incluye a los pequeños productores (autoconsumo) ni los mostos concentrados </t>
  </si>
  <si>
    <t>OBSERVACIONES COMPLEMENTARIAS</t>
  </si>
  <si>
    <t>MINISTERIO DE AGRICULTURA Y PESCA, ALIMENTACIÓN Y MEDIO AMBIENTE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</si>
  <si>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</si>
  <si>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</si>
  <si>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</si>
  <si>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</si>
  <si>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>FECHA:  31/05/2017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</si>
</sst>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.0"/>
    <numFmt numFmtId="166" formatCode="#,##0.000"/>
    <numFmt numFmtId="167" formatCode="#,##0.0000"/>
    <numFmt numFmtId="168" formatCode="#,##0.0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Courier"/>
      <family val="3"/>
    </font>
    <font>
      <b/>
      <sz val="12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7" fillId="0" borderId="0"/>
  </cellStyleXfs>
  <cellXfs count="284">
    <xf numFmtId="0" fontId="0" fillId="0" borderId="0" xfId="0"/>
    <xf numFmtId="0" fontId="3" fillId="0" borderId="0" xfId="1" applyFont="1" applyAlignment="1">
      <alignment vertical="justify"/>
    </xf>
    <xf numFmtId="0" fontId="3" fillId="2" borderId="0" xfId="1" applyFont="1" applyFill="1" applyAlignment="1">
      <alignment vertical="justify"/>
    </xf>
    <xf numFmtId="0" fontId="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justify"/>
    </xf>
    <xf numFmtId="0" fontId="4" fillId="2" borderId="0" xfId="1" quotePrefix="1" applyFont="1" applyFill="1" applyBorder="1" applyAlignment="1">
      <alignment horizontal="left" vertical="justify"/>
    </xf>
    <xf numFmtId="0" fontId="4" fillId="2" borderId="0" xfId="1" applyFont="1" applyFill="1" applyBorder="1" applyAlignment="1">
      <alignment horizontal="left" vertical="center"/>
    </xf>
    <xf numFmtId="0" fontId="1" fillId="0" borderId="0" xfId="1"/>
    <xf numFmtId="0" fontId="5" fillId="3" borderId="1" xfId="1" quotePrefix="1" applyFont="1" applyFill="1" applyBorder="1" applyAlignment="1">
      <alignment horizontal="center" vertical="justify"/>
    </xf>
    <xf numFmtId="0" fontId="5" fillId="2" borderId="0" xfId="1" applyFont="1" applyFill="1" applyBorder="1" applyAlignment="1">
      <alignment vertical="justify"/>
    </xf>
    <xf numFmtId="0" fontId="5" fillId="2" borderId="0" xfId="1" applyFont="1" applyFill="1" applyAlignment="1">
      <alignment vertical="justify"/>
    </xf>
    <xf numFmtId="0" fontId="4" fillId="0" borderId="0" xfId="1" applyFont="1" applyAlignment="1">
      <alignment vertical="justify"/>
    </xf>
    <xf numFmtId="0" fontId="5" fillId="3" borderId="2" xfId="1" quotePrefix="1" applyFont="1" applyFill="1" applyBorder="1" applyAlignment="1">
      <alignment horizontal="center" vertical="justify"/>
    </xf>
    <xf numFmtId="0" fontId="5" fillId="3" borderId="3" xfId="1" applyFont="1" applyFill="1" applyBorder="1" applyAlignment="1">
      <alignment vertical="justify"/>
    </xf>
    <xf numFmtId="0" fontId="5" fillId="3" borderId="4" xfId="1" applyFont="1" applyFill="1" applyBorder="1" applyAlignment="1">
      <alignment vertical="justify"/>
    </xf>
    <xf numFmtId="0" fontId="5" fillId="3" borderId="5" xfId="1" applyFont="1" applyFill="1" applyBorder="1" applyAlignment="1">
      <alignment vertical="justify"/>
    </xf>
    <xf numFmtId="1" fontId="5" fillId="3" borderId="6" xfId="1" applyNumberFormat="1" applyFont="1" applyFill="1" applyBorder="1" applyAlignment="1">
      <alignment horizontal="center" vertical="justify"/>
    </xf>
    <xf numFmtId="1" fontId="5" fillId="3" borderId="7" xfId="1" applyNumberFormat="1" applyFont="1" applyFill="1" applyBorder="1" applyAlignment="1">
      <alignment horizontal="center" vertical="justify"/>
    </xf>
    <xf numFmtId="1" fontId="5" fillId="3" borderId="8" xfId="1" applyNumberFormat="1" applyFont="1" applyFill="1" applyBorder="1" applyAlignment="1">
      <alignment horizontal="center" vertical="justify"/>
    </xf>
    <xf numFmtId="1" fontId="5" fillId="2" borderId="0" xfId="1" applyNumberFormat="1" applyFont="1" applyFill="1" applyAlignment="1">
      <alignment horizontal="center" vertical="justify"/>
    </xf>
    <xf numFmtId="0" fontId="5" fillId="3" borderId="9" xfId="1" applyFont="1" applyFill="1" applyBorder="1" applyAlignment="1">
      <alignment vertical="justify"/>
    </xf>
    <xf numFmtId="0" fontId="5" fillId="3" borderId="3" xfId="1" applyFont="1" applyFill="1" applyBorder="1" applyAlignment="1">
      <alignment horizontal="center" vertical="justify"/>
    </xf>
    <xf numFmtId="0" fontId="5" fillId="3" borderId="4" xfId="1" applyFont="1" applyFill="1" applyBorder="1" applyAlignment="1">
      <alignment horizontal="center" vertical="justify"/>
    </xf>
    <xf numFmtId="0" fontId="5" fillId="3" borderId="5" xfId="1" applyFont="1" applyFill="1" applyBorder="1" applyAlignment="1">
      <alignment horizontal="center" vertical="justify"/>
    </xf>
    <xf numFmtId="0" fontId="5" fillId="2" borderId="0" xfId="1" applyFont="1" applyFill="1" applyAlignment="1">
      <alignment horizontal="center" vertical="justify"/>
    </xf>
    <xf numFmtId="0" fontId="3" fillId="2" borderId="10" xfId="1" applyFont="1" applyFill="1" applyBorder="1" applyAlignment="1">
      <alignment horizontal="fill" vertical="justify"/>
    </xf>
    <xf numFmtId="0" fontId="3" fillId="2" borderId="0" xfId="1" applyFont="1" applyFill="1" applyAlignment="1">
      <alignment horizontal="fill" vertical="justify"/>
    </xf>
    <xf numFmtId="0" fontId="3" fillId="2" borderId="0" xfId="1" applyFont="1" applyFill="1" applyBorder="1" applyAlignment="1">
      <alignment horizontal="fill" vertical="justify"/>
    </xf>
    <xf numFmtId="0" fontId="3" fillId="2" borderId="11" xfId="1" applyFont="1" applyFill="1" applyBorder="1" applyAlignment="1">
      <alignment horizontal="fill" vertical="justify"/>
    </xf>
    <xf numFmtId="0" fontId="6" fillId="2" borderId="10" xfId="1" quotePrefix="1" applyFont="1" applyFill="1" applyBorder="1" applyAlignment="1">
      <alignment horizontal="left" vertical="justify"/>
    </xf>
    <xf numFmtId="0" fontId="6" fillId="2" borderId="0" xfId="1" applyFont="1" applyFill="1" applyAlignment="1">
      <alignment vertical="justify"/>
    </xf>
    <xf numFmtId="3" fontId="6" fillId="2" borderId="0" xfId="1" applyNumberFormat="1" applyFont="1" applyFill="1" applyAlignment="1" applyProtection="1">
      <alignment vertical="justify"/>
    </xf>
    <xf numFmtId="164" fontId="6" fillId="2" borderId="0" xfId="1" applyNumberFormat="1" applyFont="1" applyFill="1" applyAlignment="1" applyProtection="1">
      <alignment vertical="justify"/>
    </xf>
    <xf numFmtId="164" fontId="6" fillId="2" borderId="11" xfId="1" applyNumberFormat="1" applyFont="1" applyFill="1" applyBorder="1" applyAlignment="1" applyProtection="1">
      <alignment vertical="justify"/>
    </xf>
    <xf numFmtId="0" fontId="6" fillId="0" borderId="0" xfId="1" applyFont="1" applyAlignment="1">
      <alignment vertical="justify"/>
    </xf>
    <xf numFmtId="0" fontId="6" fillId="0" borderId="10" xfId="1" applyFont="1" applyBorder="1" applyAlignment="1">
      <alignment vertical="justify"/>
    </xf>
    <xf numFmtId="0" fontId="6" fillId="2" borderId="10" xfId="1" applyFont="1" applyFill="1" applyBorder="1" applyAlignment="1">
      <alignment vertical="justify"/>
    </xf>
    <xf numFmtId="0" fontId="5" fillId="3" borderId="12" xfId="1" applyFont="1" applyFill="1" applyBorder="1" applyAlignment="1">
      <alignment vertical="justify"/>
    </xf>
    <xf numFmtId="0" fontId="5" fillId="3" borderId="13" xfId="1" applyFont="1" applyFill="1" applyBorder="1" applyAlignment="1">
      <alignment vertical="justify"/>
    </xf>
    <xf numFmtId="3" fontId="5" fillId="3" borderId="13" xfId="1" applyNumberFormat="1" applyFont="1" applyFill="1" applyBorder="1" applyAlignment="1" applyProtection="1">
      <alignment vertical="justify"/>
    </xf>
    <xf numFmtId="164" fontId="5" fillId="3" borderId="14" xfId="1" applyNumberFormat="1" applyFont="1" applyFill="1" applyBorder="1" applyAlignment="1" applyProtection="1">
      <alignment vertical="justify"/>
    </xf>
    <xf numFmtId="164" fontId="5" fillId="2" borderId="0" xfId="1" applyNumberFormat="1" applyFont="1" applyFill="1" applyAlignment="1" applyProtection="1">
      <alignment vertical="justify"/>
    </xf>
    <xf numFmtId="164" fontId="5" fillId="3" borderId="15" xfId="1" applyNumberFormat="1" applyFont="1" applyFill="1" applyBorder="1" applyAlignment="1" applyProtection="1">
      <alignment vertical="justify"/>
    </xf>
    <xf numFmtId="0" fontId="5" fillId="0" borderId="0" xfId="1" applyFont="1" applyAlignment="1">
      <alignment vertical="justify"/>
    </xf>
    <xf numFmtId="0" fontId="5" fillId="3" borderId="12" xfId="1" quotePrefix="1" applyFont="1" applyFill="1" applyBorder="1" applyAlignment="1">
      <alignment horizontal="left" vertical="justify"/>
    </xf>
    <xf numFmtId="0" fontId="6" fillId="2" borderId="0" xfId="1" applyFont="1" applyFill="1" applyBorder="1" applyAlignment="1">
      <alignment vertical="justify"/>
    </xf>
    <xf numFmtId="3" fontId="6" fillId="2" borderId="0" xfId="1" applyNumberFormat="1" applyFont="1" applyFill="1" applyBorder="1" applyAlignment="1" applyProtection="1">
      <alignment vertical="justify"/>
    </xf>
    <xf numFmtId="164" fontId="6" fillId="2" borderId="0" xfId="1" applyNumberFormat="1" applyFont="1" applyFill="1" applyBorder="1" applyAlignment="1" applyProtection="1">
      <alignment vertical="justify"/>
    </xf>
    <xf numFmtId="0" fontId="6" fillId="3" borderId="16" xfId="1" applyFont="1" applyFill="1" applyBorder="1" applyAlignment="1">
      <alignment vertical="justify"/>
    </xf>
    <xf numFmtId="0" fontId="6" fillId="3" borderId="7" xfId="1" applyFont="1" applyFill="1" applyBorder="1" applyAlignment="1">
      <alignment vertical="justify"/>
    </xf>
    <xf numFmtId="3" fontId="6" fillId="3" borderId="7" xfId="1" applyNumberFormat="1" applyFont="1" applyFill="1" applyBorder="1" applyAlignment="1" applyProtection="1">
      <alignment vertical="justify"/>
    </xf>
    <xf numFmtId="164" fontId="6" fillId="3" borderId="8" xfId="1" applyNumberFormat="1" applyFont="1" applyFill="1" applyBorder="1" applyAlignment="1" applyProtection="1">
      <alignment vertical="justify"/>
    </xf>
    <xf numFmtId="0" fontId="5" fillId="3" borderId="10" xfId="1" applyFont="1" applyFill="1" applyBorder="1" applyAlignment="1">
      <alignment vertical="justify"/>
    </xf>
    <xf numFmtId="0" fontId="5" fillId="3" borderId="0" xfId="1" applyFont="1" applyFill="1" applyBorder="1" applyAlignment="1">
      <alignment vertical="justify"/>
    </xf>
    <xf numFmtId="3" fontId="5" fillId="3" borderId="0" xfId="1" applyNumberFormat="1" applyFont="1" applyFill="1" applyBorder="1" applyAlignment="1" applyProtection="1">
      <alignment vertical="justify"/>
    </xf>
    <xf numFmtId="164" fontId="5" fillId="3" borderId="11" xfId="1" applyNumberFormat="1" applyFont="1" applyFill="1" applyBorder="1" applyAlignment="1" applyProtection="1">
      <alignment vertical="justify"/>
    </xf>
    <xf numFmtId="0" fontId="1" fillId="3" borderId="17" xfId="1" applyFont="1" applyFill="1" applyBorder="1" applyAlignment="1">
      <alignment vertical="justify"/>
    </xf>
    <xf numFmtId="0" fontId="1" fillId="3" borderId="4" xfId="1" applyFont="1" applyFill="1" applyBorder="1" applyAlignment="1">
      <alignment vertical="justify"/>
    </xf>
    <xf numFmtId="3" fontId="1" fillId="3" borderId="4" xfId="1" applyNumberFormat="1" applyFont="1" applyFill="1" applyBorder="1" applyAlignment="1">
      <alignment vertical="justify"/>
    </xf>
    <xf numFmtId="0" fontId="1" fillId="3" borderId="5" xfId="1" applyFont="1" applyFill="1" applyBorder="1" applyAlignment="1">
      <alignment vertical="justify"/>
    </xf>
    <xf numFmtId="0" fontId="1" fillId="2" borderId="4" xfId="1" applyFont="1" applyFill="1" applyBorder="1" applyAlignment="1">
      <alignment vertical="justify"/>
    </xf>
    <xf numFmtId="0" fontId="1" fillId="0" borderId="0" xfId="1" applyFont="1" applyAlignment="1">
      <alignment vertical="justify"/>
    </xf>
    <xf numFmtId="37" fontId="1" fillId="0" borderId="0" xfId="1" applyNumberFormat="1" applyFont="1" applyAlignment="1" applyProtection="1">
      <alignment vertical="justify"/>
    </xf>
    <xf numFmtId="0" fontId="3" fillId="0" borderId="0" xfId="2" applyFont="1" applyAlignment="1">
      <alignment vertical="justify"/>
    </xf>
    <xf numFmtId="0" fontId="3" fillId="2" borderId="0" xfId="2" applyFont="1" applyFill="1" applyAlignment="1">
      <alignment vertical="justify"/>
    </xf>
    <xf numFmtId="0" fontId="4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vertical="justify"/>
    </xf>
    <xf numFmtId="0" fontId="4" fillId="2" borderId="0" xfId="2" quotePrefix="1" applyFont="1" applyFill="1" applyBorder="1" applyAlignment="1">
      <alignment horizontal="left" vertical="justify"/>
    </xf>
    <xf numFmtId="0" fontId="4" fillId="2" borderId="0" xfId="2" applyFont="1" applyFill="1" applyBorder="1" applyAlignment="1">
      <alignment horizontal="left" vertical="center"/>
    </xf>
    <xf numFmtId="0" fontId="8" fillId="0" borderId="0" xfId="2"/>
    <xf numFmtId="0" fontId="5" fillId="3" borderId="1" xfId="2" quotePrefix="1" applyFont="1" applyFill="1" applyBorder="1" applyAlignment="1">
      <alignment horizontal="center" vertical="justify"/>
    </xf>
    <xf numFmtId="0" fontId="5" fillId="2" borderId="0" xfId="2" applyFont="1" applyFill="1" applyBorder="1" applyAlignment="1">
      <alignment vertical="justify"/>
    </xf>
    <xf numFmtId="0" fontId="5" fillId="2" borderId="0" xfId="2" applyFont="1" applyFill="1" applyAlignment="1">
      <alignment vertical="justify"/>
    </xf>
    <xf numFmtId="0" fontId="4" fillId="0" borderId="0" xfId="2" applyFont="1" applyAlignment="1">
      <alignment vertical="justify"/>
    </xf>
    <xf numFmtId="0" fontId="5" fillId="3" borderId="2" xfId="2" quotePrefix="1" applyFont="1" applyFill="1" applyBorder="1" applyAlignment="1">
      <alignment horizontal="center" vertical="justify"/>
    </xf>
    <xf numFmtId="0" fontId="5" fillId="3" borderId="3" xfId="2" applyFont="1" applyFill="1" applyBorder="1" applyAlignment="1">
      <alignment vertical="justify"/>
    </xf>
    <xf numFmtId="0" fontId="5" fillId="3" borderId="4" xfId="2" applyFont="1" applyFill="1" applyBorder="1" applyAlignment="1">
      <alignment vertical="justify"/>
    </xf>
    <xf numFmtId="0" fontId="5" fillId="3" borderId="5" xfId="2" applyFont="1" applyFill="1" applyBorder="1" applyAlignment="1">
      <alignment vertical="justify"/>
    </xf>
    <xf numFmtId="1" fontId="5" fillId="3" borderId="6" xfId="2" applyNumberFormat="1" applyFont="1" applyFill="1" applyBorder="1" applyAlignment="1">
      <alignment horizontal="center" vertical="justify"/>
    </xf>
    <xf numFmtId="1" fontId="5" fillId="3" borderId="7" xfId="2" applyNumberFormat="1" applyFont="1" applyFill="1" applyBorder="1" applyAlignment="1">
      <alignment horizontal="center" vertical="justify"/>
    </xf>
    <xf numFmtId="1" fontId="5" fillId="3" borderId="8" xfId="2" applyNumberFormat="1" applyFont="1" applyFill="1" applyBorder="1" applyAlignment="1">
      <alignment horizontal="center" vertical="justify"/>
    </xf>
    <xf numFmtId="1" fontId="5" fillId="2" borderId="0" xfId="2" applyNumberFormat="1" applyFont="1" applyFill="1" applyAlignment="1">
      <alignment horizontal="center" vertical="justify"/>
    </xf>
    <xf numFmtId="0" fontId="5" fillId="3" borderId="9" xfId="2" applyFont="1" applyFill="1" applyBorder="1" applyAlignment="1">
      <alignment vertical="justify"/>
    </xf>
    <xf numFmtId="0" fontId="5" fillId="3" borderId="3" xfId="2" applyFont="1" applyFill="1" applyBorder="1" applyAlignment="1">
      <alignment horizontal="center" vertical="justify"/>
    </xf>
    <xf numFmtId="0" fontId="5" fillId="3" borderId="4" xfId="2" applyFont="1" applyFill="1" applyBorder="1" applyAlignment="1">
      <alignment horizontal="center" vertical="justify"/>
    </xf>
    <xf numFmtId="0" fontId="5" fillId="3" borderId="5" xfId="2" applyFont="1" applyFill="1" applyBorder="1" applyAlignment="1">
      <alignment horizontal="center" vertical="justify"/>
    </xf>
    <xf numFmtId="0" fontId="5" fillId="2" borderId="0" xfId="2" applyFont="1" applyFill="1" applyAlignment="1">
      <alignment horizontal="center" vertical="justify"/>
    </xf>
    <xf numFmtId="0" fontId="3" fillId="2" borderId="10" xfId="2" applyFont="1" applyFill="1" applyBorder="1" applyAlignment="1">
      <alignment horizontal="fill" vertical="justify"/>
    </xf>
    <xf numFmtId="0" fontId="3" fillId="2" borderId="0" xfId="2" applyFont="1" applyFill="1" applyAlignment="1">
      <alignment horizontal="fill" vertical="justify"/>
    </xf>
    <xf numFmtId="0" fontId="3" fillId="2" borderId="0" xfId="2" applyFont="1" applyFill="1" applyBorder="1" applyAlignment="1">
      <alignment horizontal="fill" vertical="justify"/>
    </xf>
    <xf numFmtId="0" fontId="3" fillId="2" borderId="11" xfId="2" applyFont="1" applyFill="1" applyBorder="1" applyAlignment="1">
      <alignment horizontal="fill" vertical="justify"/>
    </xf>
    <xf numFmtId="0" fontId="6" fillId="2" borderId="10" xfId="2" quotePrefix="1" applyFont="1" applyFill="1" applyBorder="1" applyAlignment="1">
      <alignment horizontal="left" vertical="justify"/>
    </xf>
    <xf numFmtId="0" fontId="6" fillId="2" borderId="0" xfId="2" applyFont="1" applyFill="1" applyAlignment="1">
      <alignment vertical="justify"/>
    </xf>
    <xf numFmtId="3" fontId="6" fillId="2" borderId="0" xfId="2" applyNumberFormat="1" applyFont="1" applyFill="1" applyAlignment="1" applyProtection="1">
      <alignment vertical="justify"/>
    </xf>
    <xf numFmtId="164" fontId="6" fillId="2" borderId="0" xfId="2" applyNumberFormat="1" applyFont="1" applyFill="1" applyAlignment="1" applyProtection="1">
      <alignment vertical="justify"/>
    </xf>
    <xf numFmtId="164" fontId="6" fillId="2" borderId="11" xfId="2" applyNumberFormat="1" applyFont="1" applyFill="1" applyBorder="1" applyAlignment="1" applyProtection="1">
      <alignment vertical="justify"/>
    </xf>
    <xf numFmtId="0" fontId="6" fillId="0" borderId="0" xfId="2" applyFont="1" applyAlignment="1">
      <alignment vertical="justify"/>
    </xf>
    <xf numFmtId="0" fontId="6" fillId="0" borderId="10" xfId="2" applyFont="1" applyBorder="1" applyAlignment="1">
      <alignment vertical="justify"/>
    </xf>
    <xf numFmtId="0" fontId="6" fillId="2" borderId="10" xfId="2" applyFont="1" applyFill="1" applyBorder="1" applyAlignment="1">
      <alignment vertical="justify"/>
    </xf>
    <xf numFmtId="0" fontId="5" fillId="3" borderId="12" xfId="2" applyFont="1" applyFill="1" applyBorder="1" applyAlignment="1">
      <alignment vertical="justify"/>
    </xf>
    <xf numFmtId="0" fontId="5" fillId="3" borderId="13" xfId="2" applyFont="1" applyFill="1" applyBorder="1" applyAlignment="1">
      <alignment vertical="justify"/>
    </xf>
    <xf numFmtId="3" fontId="5" fillId="3" borderId="13" xfId="2" applyNumberFormat="1" applyFont="1" applyFill="1" applyBorder="1" applyAlignment="1" applyProtection="1">
      <alignment vertical="justify"/>
    </xf>
    <xf numFmtId="164" fontId="5" fillId="3" borderId="14" xfId="2" applyNumberFormat="1" applyFont="1" applyFill="1" applyBorder="1" applyAlignment="1" applyProtection="1">
      <alignment vertical="justify"/>
    </xf>
    <xf numFmtId="164" fontId="5" fillId="2" borderId="0" xfId="2" applyNumberFormat="1" applyFont="1" applyFill="1" applyAlignment="1" applyProtection="1">
      <alignment vertical="justify"/>
    </xf>
    <xf numFmtId="164" fontId="5" fillId="3" borderId="15" xfId="2" applyNumberFormat="1" applyFont="1" applyFill="1" applyBorder="1" applyAlignment="1" applyProtection="1">
      <alignment vertical="justify"/>
    </xf>
    <xf numFmtId="0" fontId="5" fillId="0" borderId="0" xfId="2" applyFont="1" applyAlignment="1">
      <alignment vertical="justify"/>
    </xf>
    <xf numFmtId="0" fontId="5" fillId="3" borderId="12" xfId="2" quotePrefix="1" applyFont="1" applyFill="1" applyBorder="1" applyAlignment="1">
      <alignment horizontal="left" vertical="justify"/>
    </xf>
    <xf numFmtId="0" fontId="6" fillId="2" borderId="0" xfId="2" applyFont="1" applyFill="1" applyBorder="1" applyAlignment="1">
      <alignment vertical="justify"/>
    </xf>
    <xf numFmtId="3" fontId="6" fillId="2" borderId="0" xfId="2" applyNumberFormat="1" applyFont="1" applyFill="1" applyBorder="1" applyAlignment="1" applyProtection="1">
      <alignment vertical="justify"/>
    </xf>
    <xf numFmtId="164" fontId="6" fillId="2" borderId="0" xfId="2" applyNumberFormat="1" applyFont="1" applyFill="1" applyBorder="1" applyAlignment="1" applyProtection="1">
      <alignment vertical="justify"/>
    </xf>
    <xf numFmtId="0" fontId="6" fillId="3" borderId="16" xfId="2" applyFont="1" applyFill="1" applyBorder="1" applyAlignment="1">
      <alignment vertical="justify"/>
    </xf>
    <xf numFmtId="0" fontId="6" fillId="3" borderId="7" xfId="2" applyFont="1" applyFill="1" applyBorder="1" applyAlignment="1">
      <alignment vertical="justify"/>
    </xf>
    <xf numFmtId="3" fontId="6" fillId="3" borderId="7" xfId="2" applyNumberFormat="1" applyFont="1" applyFill="1" applyBorder="1" applyAlignment="1" applyProtection="1">
      <alignment vertical="justify"/>
    </xf>
    <xf numFmtId="164" fontId="6" fillId="3" borderId="8" xfId="2" applyNumberFormat="1" applyFont="1" applyFill="1" applyBorder="1" applyAlignment="1" applyProtection="1">
      <alignment vertical="justify"/>
    </xf>
    <xf numFmtId="0" fontId="5" fillId="3" borderId="10" xfId="2" applyFont="1" applyFill="1" applyBorder="1" applyAlignment="1">
      <alignment vertical="justify"/>
    </xf>
    <xf numFmtId="0" fontId="5" fillId="3" borderId="0" xfId="2" applyFont="1" applyFill="1" applyBorder="1" applyAlignment="1">
      <alignment vertical="justify"/>
    </xf>
    <xf numFmtId="3" fontId="5" fillId="3" borderId="0" xfId="2" applyNumberFormat="1" applyFont="1" applyFill="1" applyBorder="1" applyAlignment="1" applyProtection="1">
      <alignment vertical="justify"/>
    </xf>
    <xf numFmtId="164" fontId="5" fillId="3" borderId="11" xfId="2" applyNumberFormat="1" applyFont="1" applyFill="1" applyBorder="1" applyAlignment="1" applyProtection="1">
      <alignment vertical="justify"/>
    </xf>
    <xf numFmtId="0" fontId="1" fillId="3" borderId="17" xfId="2" applyFont="1" applyFill="1" applyBorder="1" applyAlignment="1">
      <alignment vertical="justify"/>
    </xf>
    <xf numFmtId="0" fontId="1" fillId="3" borderId="4" xfId="2" applyFont="1" applyFill="1" applyBorder="1" applyAlignment="1">
      <alignment vertical="justify"/>
    </xf>
    <xf numFmtId="3" fontId="1" fillId="3" borderId="4" xfId="2" applyNumberFormat="1" applyFont="1" applyFill="1" applyBorder="1" applyAlignment="1">
      <alignment vertical="justify"/>
    </xf>
    <xf numFmtId="0" fontId="1" fillId="3" borderId="5" xfId="2" applyFont="1" applyFill="1" applyBorder="1" applyAlignment="1">
      <alignment vertical="justify"/>
    </xf>
    <xf numFmtId="0" fontId="1" fillId="2" borderId="4" xfId="2" applyFont="1" applyFill="1" applyBorder="1" applyAlignment="1">
      <alignment vertical="justify"/>
    </xf>
    <xf numFmtId="0" fontId="1" fillId="0" borderId="0" xfId="2" applyFont="1" applyAlignment="1">
      <alignment vertical="justify"/>
    </xf>
    <xf numFmtId="37" fontId="1" fillId="0" borderId="0" xfId="2" applyNumberFormat="1" applyFont="1" applyAlignment="1" applyProtection="1">
      <alignment vertical="justify"/>
    </xf>
    <xf numFmtId="0" fontId="9" fillId="0" borderId="0" xfId="4" applyFont="1" applyFill="1"/>
    <xf numFmtId="0" fontId="9" fillId="0" borderId="0" xfId="4" applyFont="1"/>
    <xf numFmtId="0" fontId="5" fillId="0" borderId="0" xfId="4" quotePrefix="1" applyFont="1" applyFill="1" applyAlignment="1">
      <alignment horizontal="left"/>
    </xf>
    <xf numFmtId="0" fontId="5" fillId="0" borderId="0" xfId="4" applyFont="1" applyFill="1"/>
    <xf numFmtId="0" fontId="5" fillId="0" borderId="0" xfId="4" applyFont="1"/>
    <xf numFmtId="0" fontId="5" fillId="3" borderId="6" xfId="4" applyFont="1" applyFill="1" applyBorder="1"/>
    <xf numFmtId="0" fontId="5" fillId="3" borderId="8" xfId="4" applyFont="1" applyFill="1" applyBorder="1"/>
    <xf numFmtId="0" fontId="5" fillId="0" borderId="0" xfId="4" applyFont="1" applyFill="1" applyBorder="1"/>
    <xf numFmtId="0" fontId="5" fillId="3" borderId="18" xfId="4" quotePrefix="1" applyFont="1" applyFill="1" applyBorder="1" applyAlignment="1">
      <alignment horizontal="center"/>
    </xf>
    <xf numFmtId="0" fontId="5" fillId="3" borderId="11" xfId="4" applyFont="1" applyFill="1" applyBorder="1"/>
    <xf numFmtId="0" fontId="5" fillId="3" borderId="7" xfId="4" applyFont="1" applyFill="1" applyBorder="1" applyAlignment="1">
      <alignment horizontal="center"/>
    </xf>
    <xf numFmtId="0" fontId="5" fillId="3" borderId="8" xfId="4" applyNumberFormat="1" applyFont="1" applyFill="1" applyBorder="1" applyAlignment="1" applyProtection="1">
      <alignment horizontal="center"/>
    </xf>
    <xf numFmtId="0" fontId="5" fillId="3" borderId="3" xfId="4" applyFont="1" applyFill="1" applyBorder="1" applyAlignment="1">
      <alignment vertical="center"/>
    </xf>
    <xf numFmtId="0" fontId="5" fillId="3" borderId="5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3" borderId="3" xfId="4" applyFont="1" applyFill="1" applyBorder="1" applyAlignment="1">
      <alignment horizontal="center" vertical="center"/>
    </xf>
    <xf numFmtId="0" fontId="5" fillId="3" borderId="4" xfId="4" applyNumberFormat="1" applyFont="1" applyFill="1" applyBorder="1" applyAlignment="1" applyProtection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4" applyFont="1" applyFill="1" applyAlignment="1">
      <alignment vertical="justify"/>
    </xf>
    <xf numFmtId="0" fontId="3" fillId="0" borderId="0" xfId="4" applyFont="1" applyFill="1" applyAlignment="1">
      <alignment vertical="justify"/>
    </xf>
    <xf numFmtId="165" fontId="3" fillId="0" borderId="0" xfId="4" applyNumberFormat="1" applyFont="1" applyFill="1" applyAlignment="1">
      <alignment vertical="justify"/>
    </xf>
    <xf numFmtId="0" fontId="3" fillId="0" borderId="0" xfId="4" applyFont="1" applyAlignment="1">
      <alignment vertical="justify"/>
    </xf>
    <xf numFmtId="165" fontId="3" fillId="0" borderId="0" xfId="4" applyNumberFormat="1" applyFont="1" applyAlignment="1">
      <alignment vertical="justify"/>
    </xf>
    <xf numFmtId="165" fontId="3" fillId="0" borderId="0" xfId="4" applyNumberFormat="1" applyFont="1" applyAlignment="1" applyProtection="1">
      <alignment vertical="justify"/>
    </xf>
    <xf numFmtId="0" fontId="6" fillId="0" borderId="0" xfId="4" applyFont="1" applyAlignment="1">
      <alignment vertical="justify"/>
    </xf>
    <xf numFmtId="0" fontId="3" fillId="0" borderId="0" xfId="4" applyFont="1" applyAlignment="1">
      <alignment horizontal="right" vertical="justify"/>
    </xf>
    <xf numFmtId="165" fontId="3" fillId="0" borderId="0" xfId="4" applyNumberFormat="1" applyFont="1" applyFill="1" applyAlignment="1" applyProtection="1">
      <alignment vertical="justify"/>
    </xf>
    <xf numFmtId="0" fontId="6" fillId="0" borderId="0" xfId="4" applyFont="1" applyAlignment="1">
      <alignment vertical="center"/>
    </xf>
    <xf numFmtId="0" fontId="3" fillId="0" borderId="0" xfId="4" applyFont="1"/>
    <xf numFmtId="0" fontId="7" fillId="0" borderId="0" xfId="4"/>
    <xf numFmtId="0" fontId="6" fillId="0" borderId="0" xfId="4" applyFont="1"/>
    <xf numFmtId="165" fontId="3" fillId="0" borderId="0" xfId="4" applyNumberFormat="1" applyFont="1" applyFill="1" applyAlignment="1">
      <alignment horizontal="right" vertical="justify"/>
    </xf>
    <xf numFmtId="165" fontId="3" fillId="0" borderId="0" xfId="4" applyNumberFormat="1" applyFont="1" applyAlignment="1">
      <alignment horizontal="right" vertical="justify"/>
    </xf>
    <xf numFmtId="3" fontId="6" fillId="0" borderId="0" xfId="4" applyNumberFormat="1" applyFont="1" applyFill="1" applyAlignment="1">
      <alignment horizontal="right" vertical="justify"/>
    </xf>
    <xf numFmtId="3" fontId="6" fillId="0" borderId="0" xfId="4" applyNumberFormat="1" applyFont="1" applyAlignment="1">
      <alignment horizontal="right" vertical="justify"/>
    </xf>
    <xf numFmtId="0" fontId="1" fillId="2" borderId="0" xfId="1" applyFill="1"/>
    <xf numFmtId="0" fontId="4" fillId="2" borderId="0" xfId="1" quotePrefix="1" applyFont="1" applyFill="1" applyAlignment="1">
      <alignment horizontal="left"/>
    </xf>
    <xf numFmtId="0" fontId="4" fillId="2" borderId="0" xfId="1" quotePrefix="1" applyFont="1" applyFill="1" applyAlignment="1"/>
    <xf numFmtId="0" fontId="4" fillId="2" borderId="0" xfId="1" applyFont="1" applyFill="1" applyAlignment="1"/>
    <xf numFmtId="0" fontId="11" fillId="2" borderId="0" xfId="1" applyFont="1" applyFill="1"/>
    <xf numFmtId="0" fontId="4" fillId="3" borderId="19" xfId="1" applyFont="1" applyFill="1" applyBorder="1"/>
    <xf numFmtId="0" fontId="4" fillId="3" borderId="20" xfId="1" applyFont="1" applyFill="1" applyBorder="1"/>
    <xf numFmtId="0" fontId="4" fillId="3" borderId="21" xfId="1" quotePrefix="1" applyFont="1" applyFill="1" applyBorder="1" applyAlignment="1">
      <alignment horizontal="center"/>
    </xf>
    <xf numFmtId="0" fontId="4" fillId="2" borderId="0" xfId="1" applyFont="1" applyFill="1"/>
    <xf numFmtId="0" fontId="4" fillId="3" borderId="1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22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2" borderId="22" xfId="1" applyFont="1" applyFill="1" applyBorder="1" applyAlignment="1">
      <alignment horizontal="center"/>
    </xf>
    <xf numFmtId="0" fontId="4" fillId="3" borderId="23" xfId="1" applyFont="1" applyFill="1" applyBorder="1" applyAlignment="1">
      <alignment horizontal="left"/>
    </xf>
    <xf numFmtId="0" fontId="4" fillId="3" borderId="24" xfId="1" applyFont="1" applyFill="1" applyBorder="1" applyAlignment="1">
      <alignment horizontal="left"/>
    </xf>
    <xf numFmtId="0" fontId="4" fillId="3" borderId="25" xfId="1" applyFont="1" applyFill="1" applyBorder="1" applyAlignment="1">
      <alignment horizontal="center"/>
    </xf>
    <xf numFmtId="0" fontId="1" fillId="0" borderId="0" xfId="1" applyBorder="1"/>
    <xf numFmtId="4" fontId="5" fillId="3" borderId="13" xfId="2" applyNumberFormat="1" applyFont="1" applyFill="1" applyBorder="1" applyAlignment="1" applyProtection="1">
      <alignment vertical="justify"/>
    </xf>
    <xf numFmtId="166" fontId="6" fillId="2" borderId="0" xfId="2" applyNumberFormat="1" applyFont="1" applyFill="1" applyBorder="1" applyAlignment="1" applyProtection="1">
      <alignment vertical="justify"/>
    </xf>
    <xf numFmtId="166" fontId="5" fillId="3" borderId="12" xfId="2" applyNumberFormat="1" applyFont="1" applyFill="1" applyBorder="1" applyAlignment="1" applyProtection="1">
      <alignment vertical="justify"/>
    </xf>
    <xf numFmtId="166" fontId="5" fillId="3" borderId="13" xfId="2" applyNumberFormat="1" applyFont="1" applyFill="1" applyBorder="1" applyAlignment="1" applyProtection="1">
      <alignment vertical="justify"/>
    </xf>
    <xf numFmtId="166" fontId="6" fillId="3" borderId="6" xfId="2" applyNumberFormat="1" applyFont="1" applyFill="1" applyBorder="1" applyAlignment="1" applyProtection="1">
      <alignment vertical="justify"/>
    </xf>
    <xf numFmtId="166" fontId="6" fillId="3" borderId="7" xfId="2" applyNumberFormat="1" applyFont="1" applyFill="1" applyBorder="1" applyAlignment="1" applyProtection="1">
      <alignment vertical="justify"/>
    </xf>
    <xf numFmtId="166" fontId="5" fillId="3" borderId="18" xfId="2" applyNumberFormat="1" applyFont="1" applyFill="1" applyBorder="1" applyAlignment="1" applyProtection="1">
      <alignment vertical="justify"/>
    </xf>
    <xf numFmtId="166" fontId="5" fillId="3" borderId="0" xfId="2" applyNumberFormat="1" applyFont="1" applyFill="1" applyBorder="1" applyAlignment="1" applyProtection="1">
      <alignment vertical="justify"/>
    </xf>
    <xf numFmtId="166" fontId="1" fillId="3" borderId="3" xfId="2" applyNumberFormat="1" applyFont="1" applyFill="1" applyBorder="1" applyAlignment="1">
      <alignment vertical="justify"/>
    </xf>
    <xf numFmtId="166" fontId="1" fillId="3" borderId="4" xfId="2" applyNumberFormat="1" applyFont="1" applyFill="1" applyBorder="1" applyAlignment="1">
      <alignment vertical="justify"/>
    </xf>
    <xf numFmtId="166" fontId="6" fillId="2" borderId="0" xfId="1" applyNumberFormat="1" applyFont="1" applyFill="1" applyBorder="1" applyAlignment="1" applyProtection="1">
      <alignment vertical="justify"/>
    </xf>
    <xf numFmtId="166" fontId="5" fillId="3" borderId="12" xfId="1" applyNumberFormat="1" applyFont="1" applyFill="1" applyBorder="1" applyAlignment="1" applyProtection="1">
      <alignment vertical="justify"/>
    </xf>
    <xf numFmtId="166" fontId="5" fillId="3" borderId="13" xfId="1" applyNumberFormat="1" applyFont="1" applyFill="1" applyBorder="1" applyAlignment="1" applyProtection="1">
      <alignment vertical="justify"/>
    </xf>
    <xf numFmtId="166" fontId="6" fillId="3" borderId="6" xfId="1" applyNumberFormat="1" applyFont="1" applyFill="1" applyBorder="1" applyAlignment="1" applyProtection="1">
      <alignment vertical="justify"/>
    </xf>
    <xf numFmtId="166" fontId="6" fillId="3" borderId="7" xfId="1" applyNumberFormat="1" applyFont="1" applyFill="1" applyBorder="1" applyAlignment="1" applyProtection="1">
      <alignment vertical="justify"/>
    </xf>
    <xf numFmtId="166" fontId="5" fillId="3" borderId="18" xfId="1" applyNumberFormat="1" applyFont="1" applyFill="1" applyBorder="1" applyAlignment="1" applyProtection="1">
      <alignment vertical="justify"/>
    </xf>
    <xf numFmtId="166" fontId="5" fillId="3" borderId="0" xfId="1" applyNumberFormat="1" applyFont="1" applyFill="1" applyBorder="1" applyAlignment="1" applyProtection="1">
      <alignment vertical="justify"/>
    </xf>
    <xf numFmtId="166" fontId="1" fillId="3" borderId="3" xfId="1" applyNumberFormat="1" applyFont="1" applyFill="1" applyBorder="1" applyAlignment="1">
      <alignment vertical="justify"/>
    </xf>
    <xf numFmtId="166" fontId="1" fillId="3" borderId="4" xfId="1" applyNumberFormat="1" applyFont="1" applyFill="1" applyBorder="1" applyAlignment="1">
      <alignment vertical="justify"/>
    </xf>
    <xf numFmtId="4" fontId="6" fillId="2" borderId="0" xfId="2" applyNumberFormat="1" applyFont="1" applyFill="1" applyAlignment="1" applyProtection="1">
      <alignment vertical="justify"/>
    </xf>
    <xf numFmtId="167" fontId="3" fillId="0" borderId="0" xfId="4" applyNumberFormat="1" applyFont="1" applyFill="1" applyAlignment="1">
      <alignment vertical="justify"/>
    </xf>
    <xf numFmtId="168" fontId="3" fillId="0" borderId="0" xfId="4" applyNumberFormat="1" applyFont="1" applyFill="1" applyAlignment="1" applyProtection="1">
      <alignment vertical="justify"/>
    </xf>
    <xf numFmtId="165" fontId="5" fillId="3" borderId="13" xfId="2" applyNumberFormat="1" applyFont="1" applyFill="1" applyBorder="1" applyAlignment="1" applyProtection="1">
      <alignment vertical="justify"/>
    </xf>
    <xf numFmtId="0" fontId="6" fillId="0" borderId="0" xfId="4" applyNumberFormat="1" applyFont="1" applyAlignment="1">
      <alignment vertical="center"/>
    </xf>
    <xf numFmtId="165" fontId="6" fillId="0" borderId="0" xfId="4" applyNumberFormat="1" applyFont="1" applyAlignment="1">
      <alignment vertical="justify"/>
    </xf>
    <xf numFmtId="0" fontId="6" fillId="0" borderId="0" xfId="4" applyFont="1" applyBorder="1" applyAlignment="1">
      <alignment vertical="justify"/>
    </xf>
    <xf numFmtId="0" fontId="6" fillId="0" borderId="24" xfId="4" applyFont="1" applyBorder="1" applyAlignment="1">
      <alignment vertical="center"/>
    </xf>
    <xf numFmtId="165" fontId="3" fillId="0" borderId="24" xfId="4" applyNumberFormat="1" applyFont="1" applyFill="1" applyBorder="1" applyAlignment="1">
      <alignment vertical="justify"/>
    </xf>
    <xf numFmtId="165" fontId="3" fillId="0" borderId="24" xfId="4" applyNumberFormat="1" applyFont="1" applyFill="1" applyBorder="1" applyAlignment="1">
      <alignment horizontal="right" vertical="justify"/>
    </xf>
    <xf numFmtId="165" fontId="3" fillId="0" borderId="24" xfId="4" applyNumberFormat="1" applyFont="1" applyFill="1" applyBorder="1" applyAlignment="1" applyProtection="1">
      <alignment vertical="justify"/>
    </xf>
    <xf numFmtId="0" fontId="1" fillId="2" borderId="0" xfId="3" applyFill="1"/>
    <xf numFmtId="0" fontId="1" fillId="0" borderId="0" xfId="3"/>
    <xf numFmtId="0" fontId="1" fillId="2" borderId="0" xfId="3" applyFill="1" applyAlignment="1"/>
    <xf numFmtId="0" fontId="1" fillId="2" borderId="10" xfId="3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0" fontId="3" fillId="2" borderId="22" xfId="3" applyFont="1" applyFill="1" applyBorder="1" applyAlignment="1">
      <alignment horizontal="left"/>
    </xf>
    <xf numFmtId="0" fontId="3" fillId="2" borderId="0" xfId="3" applyFont="1" applyFill="1" applyAlignment="1">
      <alignment horizontal="left"/>
    </xf>
    <xf numFmtId="0" fontId="1" fillId="2" borderId="0" xfId="3" applyFill="1" applyAlignment="1">
      <alignment horizontal="left"/>
    </xf>
    <xf numFmtId="0" fontId="6" fillId="2" borderId="0" xfId="3" applyFont="1" applyFill="1" applyAlignment="1">
      <alignment horizontal="center"/>
    </xf>
    <xf numFmtId="0" fontId="1" fillId="3" borderId="29" xfId="3" applyFill="1" applyBorder="1"/>
    <xf numFmtId="0" fontId="1" fillId="3" borderId="30" xfId="3" applyFill="1" applyBorder="1"/>
    <xf numFmtId="0" fontId="1" fillId="3" borderId="31" xfId="3" applyFill="1" applyBorder="1"/>
    <xf numFmtId="0" fontId="1" fillId="3" borderId="32" xfId="3" applyFill="1" applyBorder="1"/>
    <xf numFmtId="0" fontId="1" fillId="3" borderId="0" xfId="3" applyFill="1" applyBorder="1"/>
    <xf numFmtId="0" fontId="1" fillId="3" borderId="33" xfId="3" applyFill="1" applyBorder="1"/>
    <xf numFmtId="0" fontId="1" fillId="3" borderId="34" xfId="3" applyFill="1" applyBorder="1"/>
    <xf numFmtId="0" fontId="1" fillId="3" borderId="35" xfId="3" applyFill="1" applyBorder="1"/>
    <xf numFmtId="0" fontId="1" fillId="3" borderId="36" xfId="3" applyFill="1" applyBorder="1"/>
    <xf numFmtId="0" fontId="10" fillId="2" borderId="0" xfId="3" applyFont="1" applyFill="1" applyAlignment="1"/>
    <xf numFmtId="0" fontId="13" fillId="2" borderId="0" xfId="3" applyFont="1" applyFill="1"/>
    <xf numFmtId="0" fontId="2" fillId="2" borderId="0" xfId="3" applyFont="1" applyFill="1" applyAlignment="1">
      <alignment horizontal="center"/>
    </xf>
    <xf numFmtId="0" fontId="10" fillId="2" borderId="0" xfId="3" quotePrefix="1" applyFont="1" applyFill="1" applyBorder="1" applyAlignment="1">
      <alignment horizontal="center" vertical="center"/>
    </xf>
    <xf numFmtId="0" fontId="13" fillId="0" borderId="0" xfId="3" applyFont="1"/>
    <xf numFmtId="0" fontId="1" fillId="0" borderId="0" xfId="3" applyBorder="1"/>
    <xf numFmtId="0" fontId="2" fillId="2" borderId="0" xfId="3" applyFont="1" applyFill="1" applyAlignment="1">
      <alignment horizontal="left"/>
    </xf>
    <xf numFmtId="0" fontId="10" fillId="2" borderId="37" xfId="3" applyFont="1" applyFill="1" applyBorder="1" applyAlignment="1">
      <alignment horizontal="center" vertical="center"/>
    </xf>
    <xf numFmtId="0" fontId="10" fillId="2" borderId="38" xfId="3" quotePrefix="1" applyFont="1" applyFill="1" applyBorder="1" applyAlignment="1">
      <alignment horizontal="center" vertical="center"/>
    </xf>
    <xf numFmtId="0" fontId="10" fillId="2" borderId="39" xfId="3" quotePrefix="1" applyFont="1" applyFill="1" applyBorder="1" applyAlignment="1">
      <alignment horizontal="center" vertical="center"/>
    </xf>
    <xf numFmtId="0" fontId="12" fillId="3" borderId="32" xfId="3" applyFont="1" applyFill="1" applyBorder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12" fillId="3" borderId="33" xfId="3" applyFont="1" applyFill="1" applyBorder="1" applyAlignment="1">
      <alignment horizontal="center" vertical="center"/>
    </xf>
    <xf numFmtId="0" fontId="10" fillId="2" borderId="0" xfId="3" applyFont="1" applyFill="1" applyAlignment="1">
      <alignment horizontal="left"/>
    </xf>
    <xf numFmtId="0" fontId="1" fillId="2" borderId="0" xfId="3" applyFill="1" applyAlignment="1">
      <alignment horizontal="center"/>
    </xf>
    <xf numFmtId="0" fontId="1" fillId="2" borderId="0" xfId="3" applyFill="1" applyAlignment="1">
      <alignment horizontal="center" vertical="center" wrapText="1"/>
    </xf>
    <xf numFmtId="0" fontId="3" fillId="2" borderId="19" xfId="3" applyFont="1" applyFill="1" applyBorder="1" applyAlignment="1">
      <alignment horizontal="left"/>
    </xf>
    <xf numFmtId="0" fontId="3" fillId="2" borderId="20" xfId="3" applyFont="1" applyFill="1" applyBorder="1" applyAlignment="1">
      <alignment horizontal="left"/>
    </xf>
    <xf numFmtId="0" fontId="3" fillId="2" borderId="21" xfId="3" applyFont="1" applyFill="1" applyBorder="1" applyAlignment="1">
      <alignment horizontal="left"/>
    </xf>
    <xf numFmtId="0" fontId="3" fillId="2" borderId="1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22" xfId="3" applyFont="1" applyFill="1" applyBorder="1" applyAlignment="1">
      <alignment horizontal="center" vertical="center"/>
    </xf>
    <xf numFmtId="0" fontId="3" fillId="2" borderId="23" xfId="3" applyFont="1" applyFill="1" applyBorder="1" applyAlignment="1">
      <alignment horizontal="left"/>
    </xf>
    <xf numFmtId="0" fontId="3" fillId="2" borderId="24" xfId="3" applyFont="1" applyFill="1" applyBorder="1" applyAlignment="1">
      <alignment horizontal="left"/>
    </xf>
    <xf numFmtId="0" fontId="3" fillId="2" borderId="25" xfId="3" applyFont="1" applyFill="1" applyBorder="1" applyAlignment="1">
      <alignment horizontal="left"/>
    </xf>
    <xf numFmtId="0" fontId="6" fillId="2" borderId="0" xfId="3" applyFont="1" applyFill="1" applyAlignment="1">
      <alignment horizontal="left"/>
    </xf>
    <xf numFmtId="0" fontId="10" fillId="2" borderId="0" xfId="1" applyFont="1" applyFill="1" applyAlignment="1">
      <alignment horizontal="center"/>
    </xf>
    <xf numFmtId="2" fontId="5" fillId="0" borderId="0" xfId="3" applyNumberFormat="1" applyFont="1" applyBorder="1" applyAlignment="1">
      <alignment horizontal="left" vertical="top" wrapText="1"/>
    </xf>
    <xf numFmtId="0" fontId="5" fillId="3" borderId="26" xfId="4" quotePrefix="1" applyFont="1" applyFill="1" applyBorder="1" applyAlignment="1">
      <alignment horizontal="center"/>
    </xf>
    <xf numFmtId="0" fontId="5" fillId="3" borderId="27" xfId="4" quotePrefix="1" applyFont="1" applyFill="1" applyBorder="1" applyAlignment="1">
      <alignment horizontal="center"/>
    </xf>
    <xf numFmtId="0" fontId="5" fillId="3" borderId="28" xfId="4" quotePrefix="1" applyFont="1" applyFill="1" applyBorder="1" applyAlignment="1">
      <alignment horizontal="center"/>
    </xf>
    <xf numFmtId="0" fontId="6" fillId="0" borderId="0" xfId="4" applyNumberFormat="1" applyFont="1" applyAlignment="1">
      <alignment vertical="justify" wrapText="1"/>
    </xf>
    <xf numFmtId="0" fontId="6" fillId="0" borderId="0" xfId="4" applyFont="1" applyAlignment="1">
      <alignment vertical="justify" wrapText="1"/>
    </xf>
    <xf numFmtId="0" fontId="0" fillId="0" borderId="0" xfId="0" applyAlignment="1">
      <alignment vertical="justify" wrapText="1"/>
    </xf>
    <xf numFmtId="0" fontId="6" fillId="0" borderId="0" xfId="4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0" xfId="4" applyFont="1" applyFill="1" applyAlignment="1">
      <alignment vertical="justify" wrapText="1"/>
    </xf>
    <xf numFmtId="0" fontId="0" fillId="0" borderId="0" xfId="0" applyAlignment="1">
      <alignment wrapText="1"/>
    </xf>
    <xf numFmtId="0" fontId="6" fillId="0" borderId="0" xfId="4" applyNumberFormat="1" applyFont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2" fillId="2" borderId="0" xfId="1" quotePrefix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justify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6" xfId="1" quotePrefix="1" applyFont="1" applyFill="1" applyBorder="1" applyAlignment="1">
      <alignment horizontal="center" vertical="center"/>
    </xf>
    <xf numFmtId="0" fontId="5" fillId="3" borderId="7" xfId="1" quotePrefix="1" applyFont="1" applyFill="1" applyBorder="1" applyAlignment="1">
      <alignment horizontal="center" vertical="center"/>
    </xf>
    <xf numFmtId="0" fontId="5" fillId="3" borderId="8" xfId="1" quotePrefix="1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justify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6" xfId="2" quotePrefix="1" applyFont="1" applyFill="1" applyBorder="1" applyAlignment="1">
      <alignment horizontal="center" vertical="center"/>
    </xf>
    <xf numFmtId="0" fontId="5" fillId="3" borderId="7" xfId="2" quotePrefix="1" applyFont="1" applyFill="1" applyBorder="1" applyAlignment="1">
      <alignment horizontal="center" vertical="center"/>
    </xf>
    <xf numFmtId="0" fontId="5" fillId="3" borderId="8" xfId="2" quotePrefix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3 2" xfId="3"/>
    <cellStyle name="Normal_AVAGFORM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4</xdr:row>
      <xdr:rowOff>95250</xdr:rowOff>
    </xdr:from>
    <xdr:to>
      <xdr:col>1</xdr:col>
      <xdr:colOff>254000</xdr:colOff>
      <xdr:row>10</xdr:row>
      <xdr:rowOff>44450</xdr:rowOff>
    </xdr:to>
    <xdr:pic>
      <xdr:nvPicPr>
        <xdr:cNvPr id="706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100" y="641350"/>
          <a:ext cx="89535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ances/programa/cabecer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da%20Exc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aderno_Agosto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opLeftCell="A46" zoomScaleNormal="100" workbookViewId="0">
      <selection activeCell="H60" sqref="H60"/>
    </sheetView>
  </sheetViews>
  <sheetFormatPr baseColWidth="10" defaultColWidth="11.54296875" defaultRowHeight="12.5"/>
  <cols>
    <col min="1" max="1" width="11.54296875" style="211"/>
    <col min="2" max="2" width="14.08984375" style="211" customWidth="1"/>
    <col min="3" max="10" width="11.54296875" style="211"/>
    <col min="11" max="11" width="1.54296875" style="211" customWidth="1"/>
    <col min="12" max="16384" width="11.54296875" style="211"/>
  </cols>
  <sheetData>
    <row r="1" spans="1:11">
      <c r="A1" s="210"/>
      <c r="B1" s="243" t="s">
        <v>352</v>
      </c>
      <c r="C1" s="243"/>
      <c r="D1" s="243"/>
      <c r="E1" s="210"/>
      <c r="F1" s="210"/>
      <c r="G1" s="210"/>
      <c r="H1" s="210"/>
      <c r="I1" s="210"/>
      <c r="J1" s="210"/>
      <c r="K1" s="210"/>
    </row>
    <row r="2" spans="1:11">
      <c r="A2" s="210"/>
      <c r="B2" s="243"/>
      <c r="C2" s="243"/>
      <c r="D2" s="243"/>
      <c r="E2" s="210"/>
      <c r="F2" s="210"/>
      <c r="G2" s="244"/>
      <c r="H2" s="245"/>
      <c r="I2" s="245"/>
      <c r="J2" s="246"/>
      <c r="K2" s="212"/>
    </row>
    <row r="3" spans="1:11" ht="5.9" customHeight="1">
      <c r="A3" s="210"/>
      <c r="B3" s="243"/>
      <c r="C3" s="243"/>
      <c r="D3" s="243"/>
      <c r="E3" s="210"/>
      <c r="F3" s="210"/>
      <c r="G3" s="213"/>
      <c r="H3" s="214"/>
      <c r="I3" s="214"/>
      <c r="J3" s="215"/>
      <c r="K3" s="212"/>
    </row>
    <row r="4" spans="1:11">
      <c r="A4" s="210"/>
      <c r="B4" s="243"/>
      <c r="C4" s="243"/>
      <c r="D4" s="243"/>
      <c r="E4" s="210"/>
      <c r="F4" s="210"/>
      <c r="G4" s="247" t="s">
        <v>300</v>
      </c>
      <c r="H4" s="248"/>
      <c r="I4" s="248"/>
      <c r="J4" s="249"/>
      <c r="K4" s="212"/>
    </row>
    <row r="5" spans="1:11">
      <c r="A5" s="210"/>
      <c r="B5" s="210"/>
      <c r="C5" s="210"/>
      <c r="D5" s="210"/>
      <c r="E5" s="210"/>
      <c r="F5" s="210"/>
      <c r="G5" s="250"/>
      <c r="H5" s="251"/>
      <c r="I5" s="251"/>
      <c r="J5" s="252"/>
      <c r="K5" s="212"/>
    </row>
    <row r="6" spans="1:11">
      <c r="A6" s="210"/>
      <c r="B6" s="210"/>
      <c r="C6" s="210"/>
      <c r="D6" s="210"/>
      <c r="E6" s="210"/>
      <c r="F6" s="210"/>
      <c r="G6" s="216"/>
      <c r="H6" s="216"/>
      <c r="I6" s="216"/>
      <c r="J6" s="216"/>
      <c r="K6" s="212"/>
    </row>
    <row r="7" spans="1:11" ht="5.9" customHeight="1">
      <c r="A7" s="210"/>
      <c r="B7" s="210"/>
      <c r="C7" s="210"/>
      <c r="D7" s="210"/>
      <c r="E7" s="210"/>
      <c r="F7" s="210"/>
      <c r="G7" s="217"/>
      <c r="H7" s="217"/>
      <c r="I7" s="217"/>
      <c r="J7" s="217"/>
      <c r="K7" s="212"/>
    </row>
    <row r="8" spans="1:11">
      <c r="A8" s="210"/>
      <c r="B8" s="210"/>
      <c r="C8" s="210"/>
      <c r="D8" s="210"/>
      <c r="E8" s="210"/>
      <c r="F8" s="210"/>
      <c r="G8" s="253" t="s">
        <v>353</v>
      </c>
      <c r="H8" s="253"/>
      <c r="I8" s="253"/>
      <c r="J8" s="253"/>
      <c r="K8" s="253"/>
    </row>
    <row r="9" spans="1:11" ht="16.5" customHeight="1">
      <c r="A9" s="210"/>
      <c r="B9" s="210"/>
      <c r="C9" s="210"/>
      <c r="D9" s="218"/>
      <c r="E9" s="218"/>
      <c r="F9" s="210"/>
      <c r="G9" s="253" t="s">
        <v>354</v>
      </c>
      <c r="H9" s="253"/>
      <c r="I9" s="253"/>
      <c r="J9" s="253"/>
      <c r="K9" s="253"/>
    </row>
    <row r="10" spans="1:11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</row>
    <row r="11" spans="1:1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</row>
    <row r="14" spans="1:11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1:11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</row>
    <row r="16" spans="1:1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</row>
    <row r="17" spans="1:1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</row>
    <row r="18" spans="1:1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</row>
    <row r="19" spans="1:1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</row>
    <row r="21" spans="1:1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</row>
    <row r="22" spans="1:1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</row>
    <row r="23" spans="1:11" ht="13" thickBo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</row>
    <row r="24" spans="1:11" ht="13" thickTop="1">
      <c r="A24" s="210"/>
      <c r="B24" s="210"/>
      <c r="C24" s="219"/>
      <c r="D24" s="220"/>
      <c r="E24" s="220"/>
      <c r="F24" s="220"/>
      <c r="G24" s="220"/>
      <c r="H24" s="220"/>
      <c r="I24" s="221"/>
      <c r="J24" s="210"/>
      <c r="K24" s="210"/>
    </row>
    <row r="25" spans="1:11">
      <c r="A25" s="210"/>
      <c r="B25" s="210"/>
      <c r="C25" s="222"/>
      <c r="D25" s="223"/>
      <c r="E25" s="223"/>
      <c r="F25" s="223"/>
      <c r="G25" s="223"/>
      <c r="H25" s="223"/>
      <c r="I25" s="224"/>
      <c r="J25" s="210"/>
      <c r="K25" s="210"/>
    </row>
    <row r="26" spans="1:11">
      <c r="A26" s="210"/>
      <c r="B26" s="210"/>
      <c r="C26" s="222"/>
      <c r="D26" s="223"/>
      <c r="E26" s="223"/>
      <c r="F26" s="223"/>
      <c r="G26" s="223"/>
      <c r="H26" s="223"/>
      <c r="I26" s="224"/>
      <c r="J26" s="210"/>
      <c r="K26" s="210"/>
    </row>
    <row r="27" spans="1:11" ht="18.75" customHeight="1">
      <c r="A27" s="210"/>
      <c r="B27" s="210"/>
      <c r="C27" s="238" t="s">
        <v>301</v>
      </c>
      <c r="D27" s="239"/>
      <c r="E27" s="239"/>
      <c r="F27" s="239"/>
      <c r="G27" s="239"/>
      <c r="H27" s="239"/>
      <c r="I27" s="240"/>
      <c r="J27" s="210"/>
      <c r="K27" s="210"/>
    </row>
    <row r="28" spans="1:11">
      <c r="A28" s="210"/>
      <c r="B28" s="210"/>
      <c r="C28" s="222"/>
      <c r="D28" s="223"/>
      <c r="E28" s="223"/>
      <c r="F28" s="223"/>
      <c r="G28" s="223"/>
      <c r="H28" s="223"/>
      <c r="I28" s="224"/>
      <c r="J28" s="210"/>
      <c r="K28" s="210"/>
    </row>
    <row r="29" spans="1:11">
      <c r="A29" s="210"/>
      <c r="B29" s="210"/>
      <c r="C29" s="222"/>
      <c r="D29" s="223"/>
      <c r="E29" s="223"/>
      <c r="F29" s="223"/>
      <c r="G29" s="223"/>
      <c r="H29" s="223"/>
      <c r="I29" s="224"/>
      <c r="J29" s="210"/>
      <c r="K29" s="210"/>
    </row>
    <row r="30" spans="1:11" ht="18.75" customHeight="1">
      <c r="A30" s="210"/>
      <c r="B30" s="210"/>
      <c r="C30" s="238" t="s">
        <v>302</v>
      </c>
      <c r="D30" s="239"/>
      <c r="E30" s="239"/>
      <c r="F30" s="239"/>
      <c r="G30" s="239"/>
      <c r="H30" s="239"/>
      <c r="I30" s="240"/>
      <c r="J30" s="210"/>
      <c r="K30" s="210"/>
    </row>
    <row r="31" spans="1:11">
      <c r="A31" s="210"/>
      <c r="B31" s="210"/>
      <c r="C31" s="222"/>
      <c r="D31" s="223"/>
      <c r="E31" s="223"/>
      <c r="F31" s="223"/>
      <c r="G31" s="223"/>
      <c r="H31" s="223"/>
      <c r="I31" s="224"/>
      <c r="J31" s="210"/>
      <c r="K31" s="210"/>
    </row>
    <row r="32" spans="1:11">
      <c r="A32" s="210"/>
      <c r="B32" s="210"/>
      <c r="C32" s="222"/>
      <c r="D32" s="223"/>
      <c r="E32" s="223"/>
      <c r="F32" s="223"/>
      <c r="G32" s="223"/>
      <c r="H32" s="223"/>
      <c r="I32" s="224"/>
      <c r="J32" s="210"/>
      <c r="K32" s="210"/>
    </row>
    <row r="33" spans="1:11">
      <c r="A33" s="210"/>
      <c r="B33" s="210"/>
      <c r="C33" s="222"/>
      <c r="D33" s="223"/>
      <c r="E33" s="223"/>
      <c r="F33" s="223"/>
      <c r="G33" s="223"/>
      <c r="H33" s="223"/>
      <c r="I33" s="224"/>
      <c r="J33" s="210"/>
      <c r="K33" s="210"/>
    </row>
    <row r="34" spans="1:11" ht="13" thickBot="1">
      <c r="A34" s="210"/>
      <c r="B34" s="210"/>
      <c r="C34" s="225"/>
      <c r="D34" s="226"/>
      <c r="E34" s="226"/>
      <c r="F34" s="226"/>
      <c r="G34" s="226"/>
      <c r="H34" s="226"/>
      <c r="I34" s="227"/>
      <c r="J34" s="210"/>
      <c r="K34" s="210"/>
    </row>
    <row r="35" spans="1:11" ht="13" thickTop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</row>
    <row r="36" spans="1:1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</row>
    <row r="37" spans="1:1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</row>
    <row r="38" spans="1:11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</row>
    <row r="39" spans="1:1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</row>
    <row r="40" spans="1:11" ht="15.5">
      <c r="A40" s="210"/>
      <c r="B40" s="210"/>
      <c r="C40" s="210"/>
      <c r="D40" s="210"/>
      <c r="E40" s="241"/>
      <c r="F40" s="241"/>
      <c r="G40" s="241"/>
      <c r="H40" s="210"/>
      <c r="I40" s="210"/>
      <c r="J40" s="210"/>
      <c r="K40" s="210"/>
    </row>
    <row r="41" spans="1:11">
      <c r="A41" s="210"/>
      <c r="B41" s="210"/>
      <c r="C41" s="210"/>
      <c r="D41" s="210"/>
      <c r="E41" s="242"/>
      <c r="F41" s="242"/>
      <c r="G41" s="242"/>
      <c r="H41" s="210"/>
      <c r="I41" s="210"/>
      <c r="J41" s="210"/>
      <c r="K41" s="210"/>
    </row>
    <row r="42" spans="1:11" ht="15.5">
      <c r="A42" s="210"/>
      <c r="B42" s="210"/>
      <c r="C42" s="210"/>
      <c r="D42" s="210"/>
      <c r="E42" s="241"/>
      <c r="F42" s="241"/>
      <c r="G42" s="241"/>
      <c r="H42" s="210"/>
      <c r="I42" s="210"/>
      <c r="J42" s="210"/>
      <c r="K42" s="210"/>
    </row>
    <row r="43" spans="1:11">
      <c r="A43" s="210"/>
      <c r="B43" s="210"/>
      <c r="C43" s="210"/>
      <c r="D43" s="210"/>
      <c r="E43" s="242"/>
      <c r="F43" s="242"/>
      <c r="G43" s="242"/>
      <c r="H43" s="210"/>
      <c r="I43" s="210"/>
      <c r="J43" s="210"/>
      <c r="K43" s="210"/>
    </row>
    <row r="44" spans="1:11" ht="15.5">
      <c r="A44" s="210"/>
      <c r="B44" s="210"/>
      <c r="C44" s="210"/>
      <c r="D44" s="210"/>
      <c r="E44" s="228" t="s">
        <v>355</v>
      </c>
      <c r="F44" s="228"/>
      <c r="G44" s="228"/>
      <c r="H44" s="210"/>
      <c r="I44" s="210"/>
      <c r="J44" s="210"/>
      <c r="K44" s="210"/>
    </row>
    <row r="45" spans="1:11" ht="13">
      <c r="A45" s="210"/>
      <c r="B45" s="210"/>
      <c r="C45" s="210"/>
      <c r="D45" s="210"/>
      <c r="E45" s="234" t="s">
        <v>356</v>
      </c>
      <c r="F45" s="234"/>
      <c r="G45" s="234"/>
      <c r="H45" s="210"/>
      <c r="I45" s="210"/>
      <c r="J45" s="210"/>
      <c r="K45" s="210"/>
    </row>
    <row r="46" spans="1:11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</row>
    <row r="47" spans="1:1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</row>
    <row r="48" spans="1:11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</row>
    <row r="49" spans="1:11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</row>
    <row r="50" spans="1:11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</row>
    <row r="51" spans="1:11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</row>
    <row r="52" spans="1:11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1" ht="15.5">
      <c r="A53" s="210"/>
      <c r="B53" s="210"/>
      <c r="C53" s="210"/>
      <c r="D53" s="229"/>
      <c r="E53" s="210"/>
      <c r="F53" s="230"/>
      <c r="G53" s="230"/>
      <c r="H53" s="210"/>
      <c r="I53" s="210"/>
      <c r="J53" s="210"/>
      <c r="K53" s="210"/>
    </row>
    <row r="54" spans="1:1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</row>
    <row r="55" spans="1:11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</row>
    <row r="56" spans="1:11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1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</row>
    <row r="58" spans="1:11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</row>
    <row r="59" spans="1:11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</row>
    <row r="60" spans="1:11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</row>
    <row r="61" spans="1:11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</row>
    <row r="62" spans="1:11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</row>
    <row r="63" spans="1:11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</row>
    <row r="64" spans="1:11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</row>
    <row r="65" spans="1:11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</row>
    <row r="66" spans="1:11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</row>
    <row r="67" spans="1:11" ht="13" thickBot="1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</row>
    <row r="68" spans="1:11" ht="19.649999999999999" customHeight="1" thickTop="1" thickBot="1">
      <c r="A68" s="210"/>
      <c r="B68" s="210"/>
      <c r="C68" s="210"/>
      <c r="D68" s="210"/>
      <c r="E68" s="210"/>
      <c r="F68" s="210"/>
      <c r="G68" s="210"/>
      <c r="H68" s="235" t="s">
        <v>357</v>
      </c>
      <c r="I68" s="236"/>
      <c r="J68" s="237"/>
      <c r="K68" s="231"/>
    </row>
    <row r="69" spans="1:11" s="232" customFormat="1" ht="12.75" customHeight="1" thickTop="1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</row>
    <row r="70" spans="1:11" ht="12.75" customHeight="1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</row>
    <row r="71" spans="1:11" ht="12.75" customHeight="1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</row>
    <row r="72" spans="1:11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</row>
    <row r="73" spans="1:11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</row>
    <row r="76" spans="1:11">
      <c r="A76" s="233"/>
      <c r="B76" s="233"/>
      <c r="C76" s="233"/>
      <c r="D76" s="233"/>
    </row>
  </sheetData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27" right="0.59055118110236227" top="0.78740157480314965" bottom="0.59055118110236227" header="0" footer="0"/>
  <pageSetup paperSize="9" scale="7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76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3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22</v>
      </c>
      <c r="D9" s="93">
        <v>7</v>
      </c>
      <c r="E9" s="93">
        <v>80</v>
      </c>
      <c r="F9" s="94"/>
      <c r="G9" s="94"/>
      <c r="H9" s="181">
        <v>3.1E-2</v>
      </c>
      <c r="I9" s="181">
        <v>8.9999999999999993E-3</v>
      </c>
      <c r="J9" s="181">
        <v>0.16</v>
      </c>
      <c r="K9" s="95"/>
    </row>
    <row r="10" spans="1:11" s="96" customFormat="1" ht="11.25" customHeight="1">
      <c r="A10" s="98" t="s">
        <v>9</v>
      </c>
      <c r="B10" s="92"/>
      <c r="C10" s="93">
        <v>60</v>
      </c>
      <c r="D10" s="93">
        <v>60</v>
      </c>
      <c r="E10" s="93">
        <v>32</v>
      </c>
      <c r="F10" s="94"/>
      <c r="G10" s="94"/>
      <c r="H10" s="181">
        <v>8.5000000000000006E-2</v>
      </c>
      <c r="I10" s="181">
        <v>8.5999999999999993E-2</v>
      </c>
      <c r="J10" s="181">
        <v>0.08</v>
      </c>
      <c r="K10" s="95"/>
    </row>
    <row r="11" spans="1:11" s="96" customFormat="1" ht="11.25" customHeight="1">
      <c r="A11" s="91" t="s">
        <v>10</v>
      </c>
      <c r="B11" s="92"/>
      <c r="C11" s="93">
        <v>7</v>
      </c>
      <c r="D11" s="93">
        <v>42</v>
      </c>
      <c r="E11" s="93">
        <v>50</v>
      </c>
      <c r="F11" s="94"/>
      <c r="G11" s="94"/>
      <c r="H11" s="181">
        <v>0.01</v>
      </c>
      <c r="I11" s="181">
        <v>6.1490000000000003E-2</v>
      </c>
      <c r="J11" s="181">
        <v>0.155</v>
      </c>
      <c r="K11" s="95"/>
    </row>
    <row r="12" spans="1:11" s="96" customFormat="1" ht="11.25" customHeight="1">
      <c r="A12" s="98" t="s">
        <v>11</v>
      </c>
      <c r="B12" s="92"/>
      <c r="C12" s="93">
        <v>40</v>
      </c>
      <c r="D12" s="93">
        <v>41</v>
      </c>
      <c r="E12" s="93">
        <v>6</v>
      </c>
      <c r="F12" s="94"/>
      <c r="G12" s="94"/>
      <c r="H12" s="181">
        <v>5.6000000000000001E-2</v>
      </c>
      <c r="I12" s="181">
        <v>0.06</v>
      </c>
      <c r="J12" s="181">
        <v>0.01</v>
      </c>
      <c r="K12" s="95"/>
    </row>
    <row r="13" spans="1:11" s="105" customFormat="1" ht="11.25" customHeight="1">
      <c r="A13" s="99" t="s">
        <v>12</v>
      </c>
      <c r="B13" s="100"/>
      <c r="C13" s="101">
        <v>129</v>
      </c>
      <c r="D13" s="101">
        <v>150</v>
      </c>
      <c r="E13" s="101">
        <v>168</v>
      </c>
      <c r="F13" s="102">
        <f>IF(D13&gt;0,100*E13/D13,0)</f>
        <v>112</v>
      </c>
      <c r="G13" s="103"/>
      <c r="H13" s="182">
        <v>0.182</v>
      </c>
      <c r="I13" s="183">
        <v>0.21648999999999999</v>
      </c>
      <c r="J13" s="183">
        <v>0.40500000000000003</v>
      </c>
      <c r="K13" s="104">
        <f>IF(I13&gt;0,100*J13/I13,0)</f>
        <v>187.07561550187077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79</v>
      </c>
      <c r="D17" s="101">
        <v>49</v>
      </c>
      <c r="E17" s="101">
        <v>49</v>
      </c>
      <c r="F17" s="102">
        <f>IF(D17&gt;0,100*E17/D17,0)</f>
        <v>100</v>
      </c>
      <c r="G17" s="103"/>
      <c r="H17" s="182">
        <v>7.9000000000000001E-2</v>
      </c>
      <c r="I17" s="183">
        <v>4.9000000000000002E-2</v>
      </c>
      <c r="J17" s="183">
        <v>0.10100000000000001</v>
      </c>
      <c r="K17" s="104">
        <f>IF(I17&gt;0,100*J17/I17,0)</f>
        <v>206.12244897959187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5681</v>
      </c>
      <c r="D19" s="93">
        <v>6368</v>
      </c>
      <c r="E19" s="93">
        <v>7319</v>
      </c>
      <c r="F19" s="94"/>
      <c r="G19" s="94"/>
      <c r="H19" s="181">
        <v>21.588000000000001</v>
      </c>
      <c r="I19" s="181">
        <v>38.207999999999998</v>
      </c>
      <c r="J19" s="181">
        <v>34.765000000000001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5681</v>
      </c>
      <c r="D22" s="101">
        <v>6368</v>
      </c>
      <c r="E22" s="101">
        <v>7319</v>
      </c>
      <c r="F22" s="102">
        <f>IF(D22&gt;0,100*E22/D22,0)</f>
        <v>114.93404522613065</v>
      </c>
      <c r="G22" s="103"/>
      <c r="H22" s="182">
        <v>21.588000000000001</v>
      </c>
      <c r="I22" s="183">
        <v>38.207999999999998</v>
      </c>
      <c r="J22" s="183">
        <v>34.765000000000001</v>
      </c>
      <c r="K22" s="104">
        <f>IF(I22&gt;0,100*J22/I22,0)</f>
        <v>90.988798157453942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9066</v>
      </c>
      <c r="D24" s="101">
        <v>11577</v>
      </c>
      <c r="E24" s="101">
        <v>13470</v>
      </c>
      <c r="F24" s="102">
        <f>IF(D24&gt;0,100*E24/D24,0)</f>
        <v>116.35138636952578</v>
      </c>
      <c r="G24" s="103"/>
      <c r="H24" s="182">
        <v>31.093</v>
      </c>
      <c r="I24" s="183">
        <v>57.896999999999998</v>
      </c>
      <c r="J24" s="183">
        <v>60.936</v>
      </c>
      <c r="K24" s="104">
        <f>IF(I24&gt;0,100*J24/I24,0)</f>
        <v>105.24897663091353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348</v>
      </c>
      <c r="D26" s="101">
        <v>450</v>
      </c>
      <c r="E26" s="101">
        <v>400</v>
      </c>
      <c r="F26" s="102">
        <f>IF(D26&gt;0,100*E26/D26,0)</f>
        <v>88.888888888888886</v>
      </c>
      <c r="G26" s="103"/>
      <c r="H26" s="182">
        <v>1.1259999999999999</v>
      </c>
      <c r="I26" s="183">
        <v>2.2999999999999998</v>
      </c>
      <c r="J26" s="183">
        <v>1.2</v>
      </c>
      <c r="K26" s="104">
        <f>IF(I26&gt;0,100*J26/I26,0)</f>
        <v>52.173913043478265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2386</v>
      </c>
      <c r="D28" s="93">
        <v>2655</v>
      </c>
      <c r="E28" s="93">
        <v>3255</v>
      </c>
      <c r="F28" s="94"/>
      <c r="G28" s="94"/>
      <c r="H28" s="181">
        <v>6.9080000000000004</v>
      </c>
      <c r="I28" s="181">
        <v>9.01</v>
      </c>
      <c r="J28" s="181">
        <v>12.194000000000001</v>
      </c>
      <c r="K28" s="95"/>
    </row>
    <row r="29" spans="1:11" s="96" customFormat="1" ht="11.25" customHeight="1">
      <c r="A29" s="98" t="s">
        <v>22</v>
      </c>
      <c r="B29" s="92"/>
      <c r="C29" s="93">
        <v>16214</v>
      </c>
      <c r="D29" s="93">
        <v>15783</v>
      </c>
      <c r="E29" s="93">
        <v>18867</v>
      </c>
      <c r="F29" s="94"/>
      <c r="G29" s="94"/>
      <c r="H29" s="181">
        <v>31.994</v>
      </c>
      <c r="I29" s="181">
        <v>34.420999999999999</v>
      </c>
      <c r="J29" s="181">
        <v>22.582000000000001</v>
      </c>
      <c r="K29" s="95"/>
    </row>
    <row r="30" spans="1:11" s="96" customFormat="1" ht="11.25" customHeight="1">
      <c r="A30" s="98" t="s">
        <v>23</v>
      </c>
      <c r="B30" s="92"/>
      <c r="C30" s="93">
        <v>7562</v>
      </c>
      <c r="D30" s="93">
        <v>7562</v>
      </c>
      <c r="E30" s="93">
        <v>7562</v>
      </c>
      <c r="F30" s="94"/>
      <c r="G30" s="94"/>
      <c r="H30" s="181">
        <v>8.0519999999999996</v>
      </c>
      <c r="I30" s="181">
        <v>12.196999999999999</v>
      </c>
      <c r="J30" s="181">
        <v>9.0069999999999997</v>
      </c>
      <c r="K30" s="95"/>
    </row>
    <row r="31" spans="1:11" s="105" customFormat="1" ht="11.25" customHeight="1">
      <c r="A31" s="106" t="s">
        <v>24</v>
      </c>
      <c r="B31" s="100"/>
      <c r="C31" s="101">
        <v>26162</v>
      </c>
      <c r="D31" s="101">
        <v>26000</v>
      </c>
      <c r="E31" s="101">
        <v>29684</v>
      </c>
      <c r="F31" s="102">
        <f>IF(D31&gt;0,100*E31/D31,0)</f>
        <v>114.16923076923077</v>
      </c>
      <c r="G31" s="103"/>
      <c r="H31" s="182">
        <v>46.954000000000001</v>
      </c>
      <c r="I31" s="183">
        <v>55.628</v>
      </c>
      <c r="J31" s="183">
        <v>43.783000000000001</v>
      </c>
      <c r="K31" s="104">
        <f>IF(I31&gt;0,100*J31/I31,0)</f>
        <v>78.706766376644865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2295</v>
      </c>
      <c r="D33" s="93">
        <v>2000</v>
      </c>
      <c r="E33" s="93">
        <v>2000</v>
      </c>
      <c r="F33" s="94"/>
      <c r="G33" s="94"/>
      <c r="H33" s="181">
        <v>2.9910000000000001</v>
      </c>
      <c r="I33" s="181">
        <v>4.8499999999999996</v>
      </c>
      <c r="J33" s="181">
        <v>3.65</v>
      </c>
      <c r="K33" s="95"/>
    </row>
    <row r="34" spans="1:11" s="96" customFormat="1" ht="11.25" customHeight="1">
      <c r="A34" s="98" t="s">
        <v>26</v>
      </c>
      <c r="B34" s="92"/>
      <c r="C34" s="93">
        <v>4145</v>
      </c>
      <c r="D34" s="93">
        <v>4500</v>
      </c>
      <c r="E34" s="93">
        <v>4000</v>
      </c>
      <c r="F34" s="94"/>
      <c r="G34" s="94"/>
      <c r="H34" s="181">
        <v>8.9819999999999993</v>
      </c>
      <c r="I34" s="181">
        <v>9.7149999999999999</v>
      </c>
      <c r="J34" s="181">
        <v>7.3</v>
      </c>
      <c r="K34" s="95"/>
    </row>
    <row r="35" spans="1:11" s="96" customFormat="1" ht="11.25" customHeight="1">
      <c r="A35" s="98" t="s">
        <v>27</v>
      </c>
      <c r="B35" s="92"/>
      <c r="C35" s="93">
        <v>1761</v>
      </c>
      <c r="D35" s="93">
        <v>2000</v>
      </c>
      <c r="E35" s="93">
        <v>3000</v>
      </c>
      <c r="F35" s="94"/>
      <c r="G35" s="94"/>
      <c r="H35" s="181">
        <v>3.0640000000000001</v>
      </c>
      <c r="I35" s="181">
        <v>4.5</v>
      </c>
      <c r="J35" s="181">
        <v>6.75</v>
      </c>
      <c r="K35" s="95"/>
    </row>
    <row r="36" spans="1:11" s="96" customFormat="1" ht="11.25" customHeight="1">
      <c r="A36" s="98" t="s">
        <v>28</v>
      </c>
      <c r="B36" s="92"/>
      <c r="C36" s="93">
        <v>1539</v>
      </c>
      <c r="D36" s="93">
        <v>1650</v>
      </c>
      <c r="E36" s="93">
        <v>1815</v>
      </c>
      <c r="F36" s="94"/>
      <c r="G36" s="94"/>
      <c r="H36" s="181">
        <v>2.77</v>
      </c>
      <c r="I36" s="181">
        <v>3.7949999999999995</v>
      </c>
      <c r="J36" s="181">
        <v>4.1749999999999998</v>
      </c>
      <c r="K36" s="95"/>
    </row>
    <row r="37" spans="1:11" s="105" customFormat="1" ht="11.25" customHeight="1">
      <c r="A37" s="99" t="s">
        <v>29</v>
      </c>
      <c r="B37" s="100"/>
      <c r="C37" s="101">
        <v>9740</v>
      </c>
      <c r="D37" s="101">
        <v>10150</v>
      </c>
      <c r="E37" s="101">
        <v>10815</v>
      </c>
      <c r="F37" s="102">
        <f>IF(D37&gt;0,100*E37/D37,0)</f>
        <v>106.55172413793103</v>
      </c>
      <c r="G37" s="103"/>
      <c r="H37" s="182">
        <v>17.806999999999999</v>
      </c>
      <c r="I37" s="183">
        <v>22.859999999999996</v>
      </c>
      <c r="J37" s="183">
        <v>21.875</v>
      </c>
      <c r="K37" s="104">
        <f>IF(I37&gt;0,100*J37/I37,0)</f>
        <v>95.691163604549445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14467</v>
      </c>
      <c r="D39" s="101">
        <v>14480</v>
      </c>
      <c r="E39" s="101">
        <v>14400</v>
      </c>
      <c r="F39" s="102">
        <f>IF(D39&gt;0,100*E39/D39,0)</f>
        <v>99.447513812154696</v>
      </c>
      <c r="G39" s="103"/>
      <c r="H39" s="182">
        <v>8.1739999999999995</v>
      </c>
      <c r="I39" s="183">
        <v>8.1</v>
      </c>
      <c r="J39" s="183">
        <v>9</v>
      </c>
      <c r="K39" s="104">
        <f>IF(I39&gt;0,100*J39/I39,0)</f>
        <v>111.11111111111111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1567</v>
      </c>
      <c r="D41" s="93">
        <v>2477</v>
      </c>
      <c r="E41" s="93">
        <v>2714</v>
      </c>
      <c r="F41" s="94"/>
      <c r="G41" s="94"/>
      <c r="H41" s="181">
        <v>2.8769999999999998</v>
      </c>
      <c r="I41" s="181">
        <v>7.3419999999999996</v>
      </c>
      <c r="J41" s="181">
        <v>1.8280000000000001</v>
      </c>
      <c r="K41" s="95"/>
    </row>
    <row r="42" spans="1:11" s="96" customFormat="1" ht="11.25" customHeight="1">
      <c r="A42" s="98" t="s">
        <v>32</v>
      </c>
      <c r="B42" s="92"/>
      <c r="C42" s="93">
        <v>7782</v>
      </c>
      <c r="D42" s="93">
        <v>10353</v>
      </c>
      <c r="E42" s="93">
        <v>14235</v>
      </c>
      <c r="F42" s="94"/>
      <c r="G42" s="94"/>
      <c r="H42" s="181">
        <v>24.34</v>
      </c>
      <c r="I42" s="181">
        <v>41.064999999999998</v>
      </c>
      <c r="J42" s="181">
        <v>31.361999999999998</v>
      </c>
      <c r="K42" s="95"/>
    </row>
    <row r="43" spans="1:11" s="96" customFormat="1" ht="11.25" customHeight="1">
      <c r="A43" s="98" t="s">
        <v>33</v>
      </c>
      <c r="B43" s="92"/>
      <c r="C43" s="93">
        <v>13017</v>
      </c>
      <c r="D43" s="93">
        <v>13135</v>
      </c>
      <c r="E43" s="93">
        <v>12069</v>
      </c>
      <c r="F43" s="94"/>
      <c r="G43" s="94"/>
      <c r="H43" s="181">
        <v>29.696999999999999</v>
      </c>
      <c r="I43" s="181">
        <v>45.656999999999996</v>
      </c>
      <c r="J43" s="181">
        <v>5.9379999999999997</v>
      </c>
      <c r="K43" s="95"/>
    </row>
    <row r="44" spans="1:11" s="96" customFormat="1" ht="11.25" customHeight="1">
      <c r="A44" s="98" t="s">
        <v>34</v>
      </c>
      <c r="B44" s="92"/>
      <c r="C44" s="93">
        <v>16563</v>
      </c>
      <c r="D44" s="93">
        <v>22258</v>
      </c>
      <c r="E44" s="93">
        <v>24804</v>
      </c>
      <c r="F44" s="94"/>
      <c r="G44" s="94"/>
      <c r="H44" s="181">
        <v>46.860999999999997</v>
      </c>
      <c r="I44" s="181">
        <v>81.864999999999995</v>
      </c>
      <c r="J44" s="181">
        <v>43.875</v>
      </c>
      <c r="K44" s="95"/>
    </row>
    <row r="45" spans="1:11" s="96" customFormat="1" ht="11.25" customHeight="1">
      <c r="A45" s="98" t="s">
        <v>35</v>
      </c>
      <c r="B45" s="92"/>
      <c r="C45" s="93">
        <v>10846</v>
      </c>
      <c r="D45" s="93">
        <v>12512</v>
      </c>
      <c r="E45" s="93">
        <v>12378</v>
      </c>
      <c r="F45" s="94"/>
      <c r="G45" s="94"/>
      <c r="H45" s="181">
        <v>19.773</v>
      </c>
      <c r="I45" s="181">
        <v>40.698999999999998</v>
      </c>
      <c r="J45" s="181">
        <v>8.6639999999999997</v>
      </c>
      <c r="K45" s="95"/>
    </row>
    <row r="46" spans="1:11" s="96" customFormat="1" ht="11.25" customHeight="1">
      <c r="A46" s="98" t="s">
        <v>36</v>
      </c>
      <c r="B46" s="92"/>
      <c r="C46" s="93">
        <v>2350</v>
      </c>
      <c r="D46" s="93">
        <v>1347</v>
      </c>
      <c r="E46" s="93">
        <v>1717</v>
      </c>
      <c r="F46" s="94"/>
      <c r="G46" s="94"/>
      <c r="H46" s="181">
        <v>2.9119999999999999</v>
      </c>
      <c r="I46" s="181">
        <v>3.117</v>
      </c>
      <c r="J46" s="181">
        <v>1.3089999999999999</v>
      </c>
      <c r="K46" s="95"/>
    </row>
    <row r="47" spans="1:11" s="96" customFormat="1" ht="11.25" customHeight="1">
      <c r="A47" s="98" t="s">
        <v>37</v>
      </c>
      <c r="B47" s="92"/>
      <c r="C47" s="93">
        <v>859</v>
      </c>
      <c r="D47" s="93">
        <v>1034</v>
      </c>
      <c r="E47" s="93">
        <v>1281</v>
      </c>
      <c r="F47" s="94"/>
      <c r="G47" s="94"/>
      <c r="H47" s="181">
        <v>1.2090000000000001</v>
      </c>
      <c r="I47" s="181">
        <v>2.399</v>
      </c>
      <c r="J47" s="181">
        <v>1.762</v>
      </c>
      <c r="K47" s="95"/>
    </row>
    <row r="48" spans="1:11" s="96" customFormat="1" ht="11.25" customHeight="1">
      <c r="A48" s="98" t="s">
        <v>38</v>
      </c>
      <c r="B48" s="92"/>
      <c r="C48" s="93">
        <v>7962</v>
      </c>
      <c r="D48" s="93">
        <v>8128</v>
      </c>
      <c r="E48" s="93">
        <v>8526</v>
      </c>
      <c r="F48" s="94"/>
      <c r="G48" s="94"/>
      <c r="H48" s="181">
        <v>10.817</v>
      </c>
      <c r="I48" s="181">
        <v>26.17</v>
      </c>
      <c r="J48" s="181">
        <v>5.5590000000000002</v>
      </c>
      <c r="K48" s="95"/>
    </row>
    <row r="49" spans="1:11" s="96" customFormat="1" ht="11.25" customHeight="1">
      <c r="A49" s="98" t="s">
        <v>39</v>
      </c>
      <c r="B49" s="92"/>
      <c r="C49" s="93">
        <v>9882</v>
      </c>
      <c r="D49" s="93">
        <v>15992</v>
      </c>
      <c r="E49" s="93">
        <v>16776</v>
      </c>
      <c r="F49" s="94"/>
      <c r="G49" s="94"/>
      <c r="H49" s="181">
        <v>17.382000000000001</v>
      </c>
      <c r="I49" s="181">
        <v>52.424999999999997</v>
      </c>
      <c r="J49" s="181">
        <v>12.769</v>
      </c>
      <c r="K49" s="95"/>
    </row>
    <row r="50" spans="1:11" s="105" customFormat="1" ht="11.25" customHeight="1">
      <c r="A50" s="106" t="s">
        <v>40</v>
      </c>
      <c r="B50" s="100"/>
      <c r="C50" s="101">
        <v>70828</v>
      </c>
      <c r="D50" s="101">
        <v>87236</v>
      </c>
      <c r="E50" s="101">
        <v>94500</v>
      </c>
      <c r="F50" s="102">
        <f>IF(D50&gt;0,100*E50/D50,0)</f>
        <v>108.32683754413316</v>
      </c>
      <c r="G50" s="103"/>
      <c r="H50" s="182">
        <v>155.86800000000002</v>
      </c>
      <c r="I50" s="183">
        <v>300.73899999999998</v>
      </c>
      <c r="J50" s="183">
        <v>113.066</v>
      </c>
      <c r="K50" s="104">
        <f>IF(I50&gt;0,100*J50/I50,0)</f>
        <v>37.596055051057569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4774</v>
      </c>
      <c r="D52" s="101">
        <v>4774</v>
      </c>
      <c r="E52" s="101">
        <v>4774</v>
      </c>
      <c r="F52" s="102">
        <f>IF(D52&gt;0,100*E52/D52,0)</f>
        <v>100</v>
      </c>
      <c r="G52" s="103"/>
      <c r="H52" s="182">
        <v>8.1790000000000003</v>
      </c>
      <c r="I52" s="183">
        <v>8.1790000000000003</v>
      </c>
      <c r="J52" s="183">
        <v>8.1790000000000003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37294</v>
      </c>
      <c r="D54" s="93">
        <v>39042</v>
      </c>
      <c r="E54" s="93">
        <v>47300</v>
      </c>
      <c r="F54" s="94"/>
      <c r="G54" s="94"/>
      <c r="H54" s="181">
        <v>58.203000000000003</v>
      </c>
      <c r="I54" s="181">
        <v>89.66</v>
      </c>
      <c r="J54" s="181">
        <v>96.03</v>
      </c>
      <c r="K54" s="95"/>
    </row>
    <row r="55" spans="1:11" s="96" customFormat="1" ht="11.25" customHeight="1">
      <c r="A55" s="98" t="s">
        <v>43</v>
      </c>
      <c r="B55" s="92"/>
      <c r="C55" s="93">
        <v>79208</v>
      </c>
      <c r="D55" s="93">
        <v>79605</v>
      </c>
      <c r="E55" s="93">
        <v>86700</v>
      </c>
      <c r="F55" s="94"/>
      <c r="G55" s="94"/>
      <c r="H55" s="181">
        <v>126.036</v>
      </c>
      <c r="I55" s="181">
        <v>150</v>
      </c>
      <c r="J55" s="181">
        <v>138.72</v>
      </c>
      <c r="K55" s="95"/>
    </row>
    <row r="56" spans="1:11" s="96" customFormat="1" ht="11.25" customHeight="1">
      <c r="A56" s="98" t="s">
        <v>44</v>
      </c>
      <c r="B56" s="92"/>
      <c r="C56" s="93">
        <v>7341</v>
      </c>
      <c r="D56" s="93">
        <v>8500</v>
      </c>
      <c r="E56" s="93">
        <v>8500</v>
      </c>
      <c r="F56" s="94"/>
      <c r="G56" s="94"/>
      <c r="H56" s="181">
        <v>19.998999999999999</v>
      </c>
      <c r="I56" s="181">
        <v>17</v>
      </c>
      <c r="J56" s="181">
        <v>18.5</v>
      </c>
      <c r="K56" s="95"/>
    </row>
    <row r="57" spans="1:11" s="96" customFormat="1" ht="11.25" customHeight="1">
      <c r="A57" s="98" t="s">
        <v>45</v>
      </c>
      <c r="B57" s="92"/>
      <c r="C57" s="93">
        <v>4292</v>
      </c>
      <c r="D57" s="93">
        <v>4693</v>
      </c>
      <c r="E57" s="93">
        <v>4693</v>
      </c>
      <c r="F57" s="94"/>
      <c r="G57" s="94"/>
      <c r="H57" s="181">
        <v>3.0840000000000001</v>
      </c>
      <c r="I57" s="181">
        <v>14.079000000000001</v>
      </c>
      <c r="J57" s="181">
        <v>9.3859999999999992</v>
      </c>
      <c r="K57" s="95"/>
    </row>
    <row r="58" spans="1:11" s="96" customFormat="1" ht="11.25" customHeight="1">
      <c r="A58" s="98" t="s">
        <v>46</v>
      </c>
      <c r="B58" s="92"/>
      <c r="C58" s="93">
        <v>42049</v>
      </c>
      <c r="D58" s="93">
        <v>45284</v>
      </c>
      <c r="E58" s="93">
        <v>45283.95</v>
      </c>
      <c r="F58" s="94"/>
      <c r="G58" s="94"/>
      <c r="H58" s="181">
        <v>32.222000000000001</v>
      </c>
      <c r="I58" s="181">
        <v>96.546000000000006</v>
      </c>
      <c r="J58" s="181">
        <v>41.304000000000002</v>
      </c>
      <c r="K58" s="95"/>
    </row>
    <row r="59" spans="1:11" s="105" customFormat="1" ht="11.25" customHeight="1">
      <c r="A59" s="99" t="s">
        <v>47</v>
      </c>
      <c r="B59" s="100"/>
      <c r="C59" s="101">
        <v>170184</v>
      </c>
      <c r="D59" s="101">
        <v>177124</v>
      </c>
      <c r="E59" s="101">
        <v>192476.95</v>
      </c>
      <c r="F59" s="102">
        <f>IF(D59&gt;0,100*E59/D59,0)</f>
        <v>108.66791061629141</v>
      </c>
      <c r="G59" s="103"/>
      <c r="H59" s="182">
        <v>239.54400000000001</v>
      </c>
      <c r="I59" s="183">
        <v>367.28499999999997</v>
      </c>
      <c r="J59" s="183">
        <v>303.94000000000005</v>
      </c>
      <c r="K59" s="104">
        <f>IF(I59&gt;0,100*J59/I59,0)</f>
        <v>82.753175327062124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3024</v>
      </c>
      <c r="D61" s="93">
        <v>2550</v>
      </c>
      <c r="E61" s="93">
        <v>2736.8</v>
      </c>
      <c r="F61" s="94"/>
      <c r="G61" s="94"/>
      <c r="H61" s="181">
        <v>5.1740000000000004</v>
      </c>
      <c r="I61" s="181">
        <v>3.585</v>
      </c>
      <c r="J61" s="181">
        <v>4.3944999999999999</v>
      </c>
      <c r="K61" s="95"/>
    </row>
    <row r="62" spans="1:11" s="96" customFormat="1" ht="11.25" customHeight="1">
      <c r="A62" s="98" t="s">
        <v>49</v>
      </c>
      <c r="B62" s="92"/>
      <c r="C62" s="93">
        <v>1027</v>
      </c>
      <c r="D62" s="93">
        <v>1002</v>
      </c>
      <c r="E62" s="93">
        <v>1002</v>
      </c>
      <c r="F62" s="94"/>
      <c r="G62" s="94"/>
      <c r="H62" s="181">
        <v>1.7310000000000001</v>
      </c>
      <c r="I62" s="181">
        <v>1.516</v>
      </c>
      <c r="J62" s="181">
        <v>1.367</v>
      </c>
      <c r="K62" s="95"/>
    </row>
    <row r="63" spans="1:11" s="96" customFormat="1" ht="11.25" customHeight="1">
      <c r="A63" s="98" t="s">
        <v>50</v>
      </c>
      <c r="B63" s="92"/>
      <c r="C63" s="93">
        <v>2059</v>
      </c>
      <c r="D63" s="93">
        <v>1808</v>
      </c>
      <c r="E63" s="93">
        <v>1958</v>
      </c>
      <c r="F63" s="94"/>
      <c r="G63" s="94"/>
      <c r="H63" s="181">
        <v>2.387</v>
      </c>
      <c r="I63" s="181">
        <v>1.546151724137931</v>
      </c>
      <c r="J63" s="181">
        <v>4.125</v>
      </c>
      <c r="K63" s="95"/>
    </row>
    <row r="64" spans="1:11" s="105" customFormat="1" ht="11.25" customHeight="1">
      <c r="A64" s="99" t="s">
        <v>51</v>
      </c>
      <c r="B64" s="100"/>
      <c r="C64" s="101">
        <v>6110</v>
      </c>
      <c r="D64" s="101">
        <v>5360</v>
      </c>
      <c r="E64" s="101">
        <v>5696.8</v>
      </c>
      <c r="F64" s="102">
        <f>IF(D64&gt;0,100*E64/D64,0)</f>
        <v>106.28358208955224</v>
      </c>
      <c r="G64" s="103"/>
      <c r="H64" s="182">
        <v>9.2919999999999998</v>
      </c>
      <c r="I64" s="183">
        <v>6.647151724137931</v>
      </c>
      <c r="J64" s="183">
        <v>9.8864999999999998</v>
      </c>
      <c r="K64" s="104">
        <f>IF(I64&gt;0,100*J64/I64,0)</f>
        <v>148.73287703211227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16988</v>
      </c>
      <c r="D66" s="101">
        <v>11684</v>
      </c>
      <c r="E66" s="101">
        <v>19291</v>
      </c>
      <c r="F66" s="102">
        <f>IF(D66&gt;0,100*E66/D66,0)</f>
        <v>165.10612803834303</v>
      </c>
      <c r="G66" s="103"/>
      <c r="H66" s="182">
        <v>12.558</v>
      </c>
      <c r="I66" s="183">
        <v>8.6370000000000005</v>
      </c>
      <c r="J66" s="183">
        <v>18.957000000000001</v>
      </c>
      <c r="K66" s="104">
        <f>IF(I66&gt;0,100*J66/I66,0)</f>
        <v>219.48593261549149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44466</v>
      </c>
      <c r="D68" s="93">
        <v>44500</v>
      </c>
      <c r="E68" s="93">
        <v>53000</v>
      </c>
      <c r="F68" s="94"/>
      <c r="G68" s="94"/>
      <c r="H68" s="181">
        <v>65.988</v>
      </c>
      <c r="I68" s="181">
        <v>71</v>
      </c>
      <c r="J68" s="181">
        <v>75</v>
      </c>
      <c r="K68" s="95"/>
    </row>
    <row r="69" spans="1:11" s="96" customFormat="1" ht="11.25" customHeight="1">
      <c r="A69" s="98" t="s">
        <v>54</v>
      </c>
      <c r="B69" s="92"/>
      <c r="C69" s="93">
        <v>7484</v>
      </c>
      <c r="D69" s="93">
        <v>8000</v>
      </c>
      <c r="E69" s="93">
        <v>8000</v>
      </c>
      <c r="F69" s="94"/>
      <c r="G69" s="94"/>
      <c r="H69" s="181">
        <v>7.7830000000000004</v>
      </c>
      <c r="I69" s="181">
        <v>10</v>
      </c>
      <c r="J69" s="181">
        <v>8</v>
      </c>
      <c r="K69" s="95"/>
    </row>
    <row r="70" spans="1:11" s="105" customFormat="1" ht="11.25" customHeight="1">
      <c r="A70" s="99" t="s">
        <v>55</v>
      </c>
      <c r="B70" s="100"/>
      <c r="C70" s="101">
        <v>51950</v>
      </c>
      <c r="D70" s="101">
        <v>52500</v>
      </c>
      <c r="E70" s="101">
        <v>61000</v>
      </c>
      <c r="F70" s="102">
        <f>IF(D70&gt;0,100*E70/D70,0)</f>
        <v>116.19047619047619</v>
      </c>
      <c r="G70" s="103"/>
      <c r="H70" s="182">
        <v>73.771000000000001</v>
      </c>
      <c r="I70" s="183">
        <v>81</v>
      </c>
      <c r="J70" s="183">
        <v>83</v>
      </c>
      <c r="K70" s="104">
        <f>IF(I70&gt;0,100*J70/I70,0)</f>
        <v>102.46913580246914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4758</v>
      </c>
      <c r="D72" s="93">
        <v>4292</v>
      </c>
      <c r="E72" s="93">
        <v>4317</v>
      </c>
      <c r="F72" s="94"/>
      <c r="G72" s="94"/>
      <c r="H72" s="181">
        <v>6.1189999999999998</v>
      </c>
      <c r="I72" s="181">
        <v>1.2649999999999999</v>
      </c>
      <c r="J72" s="181">
        <v>5.5220000000000002</v>
      </c>
      <c r="K72" s="95"/>
    </row>
    <row r="73" spans="1:11" s="96" customFormat="1" ht="11.25" customHeight="1">
      <c r="A73" s="98" t="s">
        <v>57</v>
      </c>
      <c r="B73" s="92"/>
      <c r="C73" s="93">
        <v>11266</v>
      </c>
      <c r="D73" s="93">
        <v>10600</v>
      </c>
      <c r="E73" s="93">
        <v>10600</v>
      </c>
      <c r="F73" s="94"/>
      <c r="G73" s="94"/>
      <c r="H73" s="181">
        <v>25.574000000000002</v>
      </c>
      <c r="I73" s="181">
        <v>27.56</v>
      </c>
      <c r="J73" s="181">
        <v>10.6</v>
      </c>
      <c r="K73" s="95"/>
    </row>
    <row r="74" spans="1:11" s="96" customFormat="1" ht="11.25" customHeight="1">
      <c r="A74" s="98" t="s">
        <v>58</v>
      </c>
      <c r="B74" s="92"/>
      <c r="C74" s="93">
        <v>25347</v>
      </c>
      <c r="D74" s="93">
        <v>27430</v>
      </c>
      <c r="E74" s="93">
        <v>27610</v>
      </c>
      <c r="F74" s="94"/>
      <c r="G74" s="94"/>
      <c r="H74" s="181">
        <v>37.289000000000001</v>
      </c>
      <c r="I74" s="181">
        <v>49.374000000000002</v>
      </c>
      <c r="J74" s="181">
        <v>46.936999999999998</v>
      </c>
      <c r="K74" s="95"/>
    </row>
    <row r="75" spans="1:11" s="96" customFormat="1" ht="11.25" customHeight="1">
      <c r="A75" s="98" t="s">
        <v>59</v>
      </c>
      <c r="B75" s="92"/>
      <c r="C75" s="93">
        <v>25956</v>
      </c>
      <c r="D75" s="93">
        <v>24808.255499999999</v>
      </c>
      <c r="E75" s="93">
        <v>24119</v>
      </c>
      <c r="F75" s="94"/>
      <c r="G75" s="94"/>
      <c r="H75" s="181">
        <v>26.247</v>
      </c>
      <c r="I75" s="181">
        <v>34.38371840492821</v>
      </c>
      <c r="J75" s="181">
        <v>36.674999999999997</v>
      </c>
      <c r="K75" s="95"/>
    </row>
    <row r="76" spans="1:11" s="96" customFormat="1" ht="11.25" customHeight="1">
      <c r="A76" s="98" t="s">
        <v>60</v>
      </c>
      <c r="B76" s="92"/>
      <c r="C76" s="93">
        <v>1932</v>
      </c>
      <c r="D76" s="93">
        <v>445</v>
      </c>
      <c r="E76" s="93">
        <v>500</v>
      </c>
      <c r="F76" s="94"/>
      <c r="G76" s="94"/>
      <c r="H76" s="181">
        <v>4.8380000000000001</v>
      </c>
      <c r="I76" s="181">
        <v>0.93500000000000005</v>
      </c>
      <c r="J76" s="181">
        <v>1.1499999999999999</v>
      </c>
      <c r="K76" s="95"/>
    </row>
    <row r="77" spans="1:11" s="96" customFormat="1" ht="11.25" customHeight="1">
      <c r="A77" s="98" t="s">
        <v>61</v>
      </c>
      <c r="B77" s="92"/>
      <c r="C77" s="93">
        <v>4970</v>
      </c>
      <c r="D77" s="93">
        <v>4784</v>
      </c>
      <c r="E77" s="93">
        <v>5000</v>
      </c>
      <c r="F77" s="94"/>
      <c r="G77" s="94"/>
      <c r="H77" s="181">
        <v>11.763999999999999</v>
      </c>
      <c r="I77" s="181">
        <v>7.4649999999999999</v>
      </c>
      <c r="J77" s="181">
        <v>8.5</v>
      </c>
      <c r="K77" s="95"/>
    </row>
    <row r="78" spans="1:11" s="96" customFormat="1" ht="11.25" customHeight="1">
      <c r="A78" s="98" t="s">
        <v>62</v>
      </c>
      <c r="B78" s="92"/>
      <c r="C78" s="93">
        <v>9729</v>
      </c>
      <c r="D78" s="93">
        <v>8463</v>
      </c>
      <c r="E78" s="93">
        <v>8463</v>
      </c>
      <c r="F78" s="94"/>
      <c r="G78" s="94"/>
      <c r="H78" s="181">
        <v>20.789000000000001</v>
      </c>
      <c r="I78" s="181">
        <v>10.579000000000001</v>
      </c>
      <c r="J78" s="181">
        <v>12.695</v>
      </c>
      <c r="K78" s="95"/>
    </row>
    <row r="79" spans="1:11" s="96" customFormat="1" ht="11.25" customHeight="1">
      <c r="A79" s="98" t="s">
        <v>63</v>
      </c>
      <c r="B79" s="92"/>
      <c r="C79" s="93">
        <v>12891</v>
      </c>
      <c r="D79" s="93">
        <v>11838</v>
      </c>
      <c r="E79" s="93">
        <v>13631</v>
      </c>
      <c r="F79" s="94"/>
      <c r="G79" s="94"/>
      <c r="H79" s="181">
        <v>21.952000000000002</v>
      </c>
      <c r="I79" s="181">
        <v>26.131</v>
      </c>
      <c r="J79" s="181">
        <v>32.616466751538248</v>
      </c>
      <c r="K79" s="95"/>
    </row>
    <row r="80" spans="1:11" s="105" customFormat="1" ht="11.25" customHeight="1">
      <c r="A80" s="106" t="s">
        <v>64</v>
      </c>
      <c r="B80" s="100"/>
      <c r="C80" s="101">
        <v>96849</v>
      </c>
      <c r="D80" s="101">
        <v>92660.255499999999</v>
      </c>
      <c r="E80" s="101">
        <v>94240</v>
      </c>
      <c r="F80" s="102">
        <f>IF(D80&gt;0,100*E80/D80,0)</f>
        <v>101.7048782042264</v>
      </c>
      <c r="G80" s="103"/>
      <c r="H80" s="182">
        <v>154.572</v>
      </c>
      <c r="I80" s="183">
        <v>157.69271840492823</v>
      </c>
      <c r="J80" s="183">
        <v>154.69546675153825</v>
      </c>
      <c r="K80" s="104">
        <f>IF(I80&gt;0,100*J80/I80,0)</f>
        <v>98.099308779944067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145</v>
      </c>
      <c r="D82" s="93">
        <v>145</v>
      </c>
      <c r="E82" s="93">
        <v>145</v>
      </c>
      <c r="F82" s="94"/>
      <c r="G82" s="94"/>
      <c r="H82" s="181">
        <v>0.10199999999999999</v>
      </c>
      <c r="I82" s="181">
        <v>0.10199999999999999</v>
      </c>
      <c r="J82" s="181">
        <v>0.13</v>
      </c>
      <c r="K82" s="95"/>
    </row>
    <row r="83" spans="1:11" s="96" customFormat="1" ht="11.25" customHeight="1">
      <c r="A83" s="98" t="s">
        <v>66</v>
      </c>
      <c r="B83" s="92"/>
      <c r="C83" s="93">
        <v>227</v>
      </c>
      <c r="D83" s="93">
        <v>229</v>
      </c>
      <c r="E83" s="93">
        <v>183</v>
      </c>
      <c r="F83" s="94"/>
      <c r="G83" s="94"/>
      <c r="H83" s="181">
        <v>0.159</v>
      </c>
      <c r="I83" s="181">
        <v>0.16</v>
      </c>
      <c r="J83" s="181">
        <v>0.13</v>
      </c>
      <c r="K83" s="95"/>
    </row>
    <row r="84" spans="1:11" s="105" customFormat="1" ht="11.25" customHeight="1">
      <c r="A84" s="99" t="s">
        <v>67</v>
      </c>
      <c r="B84" s="100"/>
      <c r="C84" s="101">
        <v>372</v>
      </c>
      <c r="D84" s="101">
        <v>374</v>
      </c>
      <c r="E84" s="101">
        <v>328</v>
      </c>
      <c r="F84" s="102">
        <f>IF(D84&gt;0,100*E84/D84,0)</f>
        <v>87.700534759358291</v>
      </c>
      <c r="G84" s="103"/>
      <c r="H84" s="182">
        <v>0.26100000000000001</v>
      </c>
      <c r="I84" s="183">
        <v>0.26200000000000001</v>
      </c>
      <c r="J84" s="183">
        <v>0.26</v>
      </c>
      <c r="K84" s="104">
        <f>IF(I84&gt;0,100*J84/I84,0)</f>
        <v>99.236641221374043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483727</v>
      </c>
      <c r="D87" s="116">
        <v>500936.25549999997</v>
      </c>
      <c r="E87" s="116">
        <v>548611.75</v>
      </c>
      <c r="F87" s="117">
        <f>IF(D87&gt;0,100*E87/D87,0)</f>
        <v>109.51727769283013</v>
      </c>
      <c r="G87" s="103"/>
      <c r="H87" s="186">
        <v>781.04799999999989</v>
      </c>
      <c r="I87" s="187">
        <v>1115.700360129066</v>
      </c>
      <c r="J87" s="187">
        <v>864.04896675153816</v>
      </c>
      <c r="K87" s="117">
        <f>IF(I87&gt;0,100*J87/I87,0)</f>
        <v>77.444535973044196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15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77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3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57</v>
      </c>
      <c r="D9" s="93">
        <v>59</v>
      </c>
      <c r="E9" s="93">
        <v>56</v>
      </c>
      <c r="F9" s="94"/>
      <c r="G9" s="94"/>
      <c r="H9" s="181">
        <v>0.13300000000000001</v>
      </c>
      <c r="I9" s="181">
        <v>0.13700000000000001</v>
      </c>
      <c r="J9" s="181">
        <v>0.16</v>
      </c>
      <c r="K9" s="95"/>
    </row>
    <row r="10" spans="1:11" s="96" customFormat="1" ht="11.25" customHeight="1">
      <c r="A10" s="98" t="s">
        <v>9</v>
      </c>
      <c r="B10" s="92"/>
      <c r="C10" s="93">
        <v>852</v>
      </c>
      <c r="D10" s="93">
        <v>862</v>
      </c>
      <c r="E10" s="93">
        <v>822</v>
      </c>
      <c r="F10" s="94"/>
      <c r="G10" s="94"/>
      <c r="H10" s="181">
        <v>1.2729999999999999</v>
      </c>
      <c r="I10" s="181">
        <v>1.29</v>
      </c>
      <c r="J10" s="181">
        <v>0.98099999999999998</v>
      </c>
      <c r="K10" s="95"/>
    </row>
    <row r="11" spans="1:11" s="96" customFormat="1" ht="11.25" customHeight="1">
      <c r="A11" s="91" t="s">
        <v>10</v>
      </c>
      <c r="B11" s="92"/>
      <c r="C11" s="93">
        <v>4897</v>
      </c>
      <c r="D11" s="93">
        <v>5173</v>
      </c>
      <c r="E11" s="93">
        <v>3260</v>
      </c>
      <c r="F11" s="94"/>
      <c r="G11" s="94"/>
      <c r="H11" s="181">
        <v>11.723000000000001</v>
      </c>
      <c r="I11" s="181">
        <v>12.365</v>
      </c>
      <c r="J11" s="181">
        <v>8.1519999999999992</v>
      </c>
      <c r="K11" s="95"/>
    </row>
    <row r="12" spans="1:11" s="96" customFormat="1" ht="11.25" customHeight="1">
      <c r="A12" s="98" t="s">
        <v>11</v>
      </c>
      <c r="B12" s="92"/>
      <c r="C12" s="93">
        <v>5</v>
      </c>
      <c r="D12" s="93">
        <v>41</v>
      </c>
      <c r="E12" s="93">
        <v>19</v>
      </c>
      <c r="F12" s="94"/>
      <c r="G12" s="94"/>
      <c r="H12" s="181">
        <v>8.9999999999999993E-3</v>
      </c>
      <c r="I12" s="181">
        <v>7.0999999999999994E-2</v>
      </c>
      <c r="J12" s="181">
        <v>0.05</v>
      </c>
      <c r="K12" s="95"/>
    </row>
    <row r="13" spans="1:11" s="105" customFormat="1" ht="11.25" customHeight="1">
      <c r="A13" s="99" t="s">
        <v>12</v>
      </c>
      <c r="B13" s="100"/>
      <c r="C13" s="101">
        <v>5811</v>
      </c>
      <c r="D13" s="101">
        <v>6135</v>
      </c>
      <c r="E13" s="101">
        <v>4157</v>
      </c>
      <c r="F13" s="102">
        <f>IF(D13&gt;0,100*E13/D13,0)</f>
        <v>67.758761206193967</v>
      </c>
      <c r="G13" s="103"/>
      <c r="H13" s="182">
        <v>13.138000000000002</v>
      </c>
      <c r="I13" s="183">
        <v>13.863</v>
      </c>
      <c r="J13" s="183">
        <v>9.343</v>
      </c>
      <c r="K13" s="104">
        <f>IF(I13&gt;0,100*J13/I13,0)</f>
        <v>67.395224698838632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45</v>
      </c>
      <c r="D17" s="101">
        <v>45</v>
      </c>
      <c r="E17" s="101">
        <v>45</v>
      </c>
      <c r="F17" s="102">
        <f>IF(D17&gt;0,100*E17/D17,0)</f>
        <v>100</v>
      </c>
      <c r="G17" s="103"/>
      <c r="H17" s="182">
        <v>5.3999999999999999E-2</v>
      </c>
      <c r="I17" s="183">
        <v>5.3999999999999999E-2</v>
      </c>
      <c r="J17" s="183">
        <v>0.02</v>
      </c>
      <c r="K17" s="104">
        <f>IF(I17&gt;0,100*J17/I17,0)</f>
        <v>37.037037037037038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271</v>
      </c>
      <c r="D19" s="93">
        <v>181</v>
      </c>
      <c r="E19" s="93">
        <v>86</v>
      </c>
      <c r="F19" s="94"/>
      <c r="G19" s="94"/>
      <c r="H19" s="181">
        <v>0.94899999999999995</v>
      </c>
      <c r="I19" s="181">
        <v>0.81599999999999995</v>
      </c>
      <c r="J19" s="181">
        <v>0.34399999999999997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271</v>
      </c>
      <c r="D22" s="101">
        <v>181</v>
      </c>
      <c r="E22" s="101">
        <v>86</v>
      </c>
      <c r="F22" s="102">
        <f>IF(D22&gt;0,100*E22/D22,0)</f>
        <v>47.513812154696133</v>
      </c>
      <c r="G22" s="103"/>
      <c r="H22" s="182">
        <v>0.94899999999999995</v>
      </c>
      <c r="I22" s="183">
        <v>0.81599999999999995</v>
      </c>
      <c r="J22" s="183">
        <v>0.34399999999999997</v>
      </c>
      <c r="K22" s="104">
        <f>IF(I22&gt;0,100*J22/I22,0)</f>
        <v>42.156862745098039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145</v>
      </c>
      <c r="D24" s="101">
        <v>76</v>
      </c>
      <c r="E24" s="101">
        <v>53</v>
      </c>
      <c r="F24" s="102">
        <f>IF(D24&gt;0,100*E24/D24,0)</f>
        <v>69.736842105263165</v>
      </c>
      <c r="G24" s="103"/>
      <c r="H24" s="182">
        <v>0.52100000000000002</v>
      </c>
      <c r="I24" s="183">
        <v>0.29299999999999998</v>
      </c>
      <c r="J24" s="183">
        <v>0.20799999999999999</v>
      </c>
      <c r="K24" s="104">
        <f>IF(I24&gt;0,100*J24/I24,0)</f>
        <v>70.989761092150175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195</v>
      </c>
      <c r="D26" s="101">
        <v>150</v>
      </c>
      <c r="E26" s="101">
        <v>180</v>
      </c>
      <c r="F26" s="102">
        <f>IF(D26&gt;0,100*E26/D26,0)</f>
        <v>120</v>
      </c>
      <c r="G26" s="103"/>
      <c r="H26" s="182">
        <v>0.54900000000000004</v>
      </c>
      <c r="I26" s="183">
        <v>0.75</v>
      </c>
      <c r="J26" s="183">
        <v>0.16</v>
      </c>
      <c r="K26" s="104">
        <f>IF(I26&gt;0,100*J26/I26,0)</f>
        <v>21.333333333333332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427</v>
      </c>
      <c r="D28" s="93">
        <v>446</v>
      </c>
      <c r="E28" s="93">
        <v>394</v>
      </c>
      <c r="F28" s="94"/>
      <c r="G28" s="94"/>
      <c r="H28" s="181">
        <v>1.111</v>
      </c>
      <c r="I28" s="181">
        <v>1.458</v>
      </c>
      <c r="J28" s="181">
        <v>1.278</v>
      </c>
      <c r="K28" s="95"/>
    </row>
    <row r="29" spans="1:11" s="96" customFormat="1" ht="11.25" customHeight="1">
      <c r="A29" s="98" t="s">
        <v>22</v>
      </c>
      <c r="B29" s="92"/>
      <c r="C29" s="93">
        <v>10392</v>
      </c>
      <c r="D29" s="93">
        <v>13327</v>
      </c>
      <c r="E29" s="93">
        <v>8710</v>
      </c>
      <c r="F29" s="94"/>
      <c r="G29" s="94"/>
      <c r="H29" s="181">
        <v>22.533000000000001</v>
      </c>
      <c r="I29" s="181">
        <v>29.448</v>
      </c>
      <c r="J29" s="181">
        <v>11.821999999999999</v>
      </c>
      <c r="K29" s="95"/>
    </row>
    <row r="30" spans="1:11" s="96" customFormat="1" ht="11.25" customHeight="1">
      <c r="A30" s="98" t="s">
        <v>23</v>
      </c>
      <c r="B30" s="92"/>
      <c r="C30" s="93">
        <v>3976</v>
      </c>
      <c r="D30" s="93">
        <v>5679</v>
      </c>
      <c r="E30" s="93">
        <v>5679</v>
      </c>
      <c r="F30" s="94"/>
      <c r="G30" s="94"/>
      <c r="H30" s="181">
        <v>5.9930000000000003</v>
      </c>
      <c r="I30" s="181">
        <v>11.59</v>
      </c>
      <c r="J30" s="181">
        <v>5.22</v>
      </c>
      <c r="K30" s="95"/>
    </row>
    <row r="31" spans="1:11" s="105" customFormat="1" ht="11.25" customHeight="1">
      <c r="A31" s="106" t="s">
        <v>24</v>
      </c>
      <c r="B31" s="100"/>
      <c r="C31" s="101">
        <v>14795</v>
      </c>
      <c r="D31" s="101">
        <v>19452</v>
      </c>
      <c r="E31" s="101">
        <v>14783</v>
      </c>
      <c r="F31" s="102">
        <f>IF(D31&gt;0,100*E31/D31,0)</f>
        <v>75.997326753033107</v>
      </c>
      <c r="G31" s="103"/>
      <c r="H31" s="182">
        <v>29.637</v>
      </c>
      <c r="I31" s="183">
        <v>42.495999999999995</v>
      </c>
      <c r="J31" s="183">
        <v>18.32</v>
      </c>
      <c r="K31" s="104">
        <f>IF(I31&gt;0,100*J31/I31,0)</f>
        <v>43.109939759036152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48</v>
      </c>
      <c r="D33" s="93">
        <v>67</v>
      </c>
      <c r="E33" s="93">
        <v>70</v>
      </c>
      <c r="F33" s="94"/>
      <c r="G33" s="94"/>
      <c r="H33" s="181">
        <v>7.1999999999999995E-2</v>
      </c>
      <c r="I33" s="181">
        <v>0.27</v>
      </c>
      <c r="J33" s="181">
        <v>0.18</v>
      </c>
      <c r="K33" s="95"/>
    </row>
    <row r="34" spans="1:11" s="96" customFormat="1" ht="11.25" customHeight="1">
      <c r="A34" s="98" t="s">
        <v>26</v>
      </c>
      <c r="B34" s="92"/>
      <c r="C34" s="93">
        <v>362</v>
      </c>
      <c r="D34" s="93">
        <v>666</v>
      </c>
      <c r="E34" s="93">
        <v>450</v>
      </c>
      <c r="F34" s="94"/>
      <c r="G34" s="94"/>
      <c r="H34" s="181">
        <v>1.173</v>
      </c>
      <c r="I34" s="181">
        <v>2</v>
      </c>
      <c r="J34" s="181">
        <v>1.4</v>
      </c>
      <c r="K34" s="95"/>
    </row>
    <row r="35" spans="1:11" s="96" customFormat="1" ht="11.25" customHeight="1">
      <c r="A35" s="98" t="s">
        <v>27</v>
      </c>
      <c r="B35" s="92"/>
      <c r="C35" s="93">
        <v>455</v>
      </c>
      <c r="D35" s="93">
        <v>700</v>
      </c>
      <c r="E35" s="93">
        <v>750</v>
      </c>
      <c r="F35" s="94"/>
      <c r="G35" s="94"/>
      <c r="H35" s="181">
        <v>1.373</v>
      </c>
      <c r="I35" s="181">
        <v>2</v>
      </c>
      <c r="J35" s="181">
        <v>1.9</v>
      </c>
      <c r="K35" s="95"/>
    </row>
    <row r="36" spans="1:11" s="96" customFormat="1" ht="11.25" customHeight="1">
      <c r="A36" s="98" t="s">
        <v>28</v>
      </c>
      <c r="B36" s="92"/>
      <c r="C36" s="93">
        <v>7</v>
      </c>
      <c r="D36" s="93">
        <v>13</v>
      </c>
      <c r="E36" s="93">
        <v>13</v>
      </c>
      <c r="F36" s="94"/>
      <c r="G36" s="94"/>
      <c r="H36" s="181">
        <v>1.4999999999999999E-2</v>
      </c>
      <c r="I36" s="181">
        <v>3.9E-2</v>
      </c>
      <c r="J36" s="181">
        <v>3.9E-2</v>
      </c>
      <c r="K36" s="95"/>
    </row>
    <row r="37" spans="1:11" s="105" customFormat="1" ht="11.25" customHeight="1">
      <c r="A37" s="99" t="s">
        <v>29</v>
      </c>
      <c r="B37" s="100"/>
      <c r="C37" s="101">
        <v>872</v>
      </c>
      <c r="D37" s="101">
        <v>1446</v>
      </c>
      <c r="E37" s="101">
        <v>1283</v>
      </c>
      <c r="F37" s="102">
        <f>IF(D37&gt;0,100*E37/D37,0)</f>
        <v>88.727524204702632</v>
      </c>
      <c r="G37" s="103"/>
      <c r="H37" s="182">
        <v>2.6330000000000005</v>
      </c>
      <c r="I37" s="183">
        <v>4.3089999999999993</v>
      </c>
      <c r="J37" s="183">
        <v>3.5189999999999997</v>
      </c>
      <c r="K37" s="104">
        <f>IF(I37&gt;0,100*J37/I37,0)</f>
        <v>81.66627987932236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15780</v>
      </c>
      <c r="D41" s="93">
        <v>13484</v>
      </c>
      <c r="E41" s="93">
        <v>9055</v>
      </c>
      <c r="F41" s="94"/>
      <c r="G41" s="94"/>
      <c r="H41" s="181">
        <v>23.074999999999999</v>
      </c>
      <c r="I41" s="181">
        <v>28.161999999999999</v>
      </c>
      <c r="J41" s="181">
        <v>3.0379999999999998</v>
      </c>
      <c r="K41" s="95"/>
    </row>
    <row r="42" spans="1:11" s="96" customFormat="1" ht="11.25" customHeight="1">
      <c r="A42" s="98" t="s">
        <v>32</v>
      </c>
      <c r="B42" s="92"/>
      <c r="C42" s="93">
        <v>2851</v>
      </c>
      <c r="D42" s="93">
        <v>3957</v>
      </c>
      <c r="E42" s="93">
        <v>3017</v>
      </c>
      <c r="F42" s="94"/>
      <c r="G42" s="94"/>
      <c r="H42" s="181">
        <v>7.5979999999999999</v>
      </c>
      <c r="I42" s="181">
        <v>14.606</v>
      </c>
      <c r="J42" s="181">
        <v>5.7409999999999997</v>
      </c>
      <c r="K42" s="95"/>
    </row>
    <row r="43" spans="1:11" s="96" customFormat="1" ht="11.25" customHeight="1">
      <c r="A43" s="98" t="s">
        <v>33</v>
      </c>
      <c r="B43" s="92"/>
      <c r="C43" s="93">
        <v>9678</v>
      </c>
      <c r="D43" s="93">
        <v>8997</v>
      </c>
      <c r="E43" s="93">
        <v>6164</v>
      </c>
      <c r="F43" s="94"/>
      <c r="G43" s="94"/>
      <c r="H43" s="181">
        <v>23.649000000000001</v>
      </c>
      <c r="I43" s="181">
        <v>27.558</v>
      </c>
      <c r="J43" s="181">
        <v>3.9929999999999999</v>
      </c>
      <c r="K43" s="95"/>
    </row>
    <row r="44" spans="1:11" s="96" customFormat="1" ht="11.25" customHeight="1">
      <c r="A44" s="98" t="s">
        <v>34</v>
      </c>
      <c r="B44" s="92"/>
      <c r="C44" s="93">
        <v>16069</v>
      </c>
      <c r="D44" s="93">
        <v>16098</v>
      </c>
      <c r="E44" s="93">
        <v>12740</v>
      </c>
      <c r="F44" s="94"/>
      <c r="G44" s="94"/>
      <c r="H44" s="181">
        <v>43.212000000000003</v>
      </c>
      <c r="I44" s="181">
        <v>35.927</v>
      </c>
      <c r="J44" s="181">
        <v>16.452000000000002</v>
      </c>
      <c r="K44" s="95"/>
    </row>
    <row r="45" spans="1:11" s="96" customFormat="1" ht="11.25" customHeight="1">
      <c r="A45" s="98" t="s">
        <v>35</v>
      </c>
      <c r="B45" s="92"/>
      <c r="C45" s="93">
        <v>10758</v>
      </c>
      <c r="D45" s="93">
        <v>11674</v>
      </c>
      <c r="E45" s="93">
        <v>8401</v>
      </c>
      <c r="F45" s="94"/>
      <c r="G45" s="94"/>
      <c r="H45" s="181">
        <v>17.224</v>
      </c>
      <c r="I45" s="181">
        <v>30.928999999999998</v>
      </c>
      <c r="J45" s="181">
        <v>5.2619999999999996</v>
      </c>
      <c r="K45" s="95"/>
    </row>
    <row r="46" spans="1:11" s="96" customFormat="1" ht="11.25" customHeight="1">
      <c r="A46" s="98" t="s">
        <v>36</v>
      </c>
      <c r="B46" s="92"/>
      <c r="C46" s="93">
        <v>13077</v>
      </c>
      <c r="D46" s="93">
        <v>11331</v>
      </c>
      <c r="E46" s="93">
        <v>7776</v>
      </c>
      <c r="F46" s="94"/>
      <c r="G46" s="94"/>
      <c r="H46" s="181">
        <v>18.721</v>
      </c>
      <c r="I46" s="181">
        <v>29.457000000000001</v>
      </c>
      <c r="J46" s="181">
        <v>6.3570000000000002</v>
      </c>
      <c r="K46" s="95"/>
    </row>
    <row r="47" spans="1:11" s="96" customFormat="1" ht="11.25" customHeight="1">
      <c r="A47" s="98" t="s">
        <v>37</v>
      </c>
      <c r="B47" s="92"/>
      <c r="C47" s="93">
        <v>11328</v>
      </c>
      <c r="D47" s="93">
        <v>16724</v>
      </c>
      <c r="E47" s="93">
        <v>11957</v>
      </c>
      <c r="F47" s="94"/>
      <c r="G47" s="94"/>
      <c r="H47" s="181">
        <v>30.637</v>
      </c>
      <c r="I47" s="181">
        <v>51.948</v>
      </c>
      <c r="J47" s="181">
        <v>23.73</v>
      </c>
      <c r="K47" s="95"/>
    </row>
    <row r="48" spans="1:11" s="96" customFormat="1" ht="11.25" customHeight="1">
      <c r="A48" s="98" t="s">
        <v>38</v>
      </c>
      <c r="B48" s="92"/>
      <c r="C48" s="93">
        <v>14016</v>
      </c>
      <c r="D48" s="93">
        <v>14490</v>
      </c>
      <c r="E48" s="93">
        <v>7666</v>
      </c>
      <c r="F48" s="94"/>
      <c r="G48" s="94"/>
      <c r="H48" s="181">
        <v>32.866999999999997</v>
      </c>
      <c r="I48" s="181">
        <v>48.868000000000002</v>
      </c>
      <c r="J48" s="181">
        <v>7.2519999999999998</v>
      </c>
      <c r="K48" s="95"/>
    </row>
    <row r="49" spans="1:11" s="96" customFormat="1" ht="11.25" customHeight="1">
      <c r="A49" s="98" t="s">
        <v>39</v>
      </c>
      <c r="B49" s="92"/>
      <c r="C49" s="93">
        <v>5157</v>
      </c>
      <c r="D49" s="93">
        <v>4910</v>
      </c>
      <c r="E49" s="93">
        <v>3395</v>
      </c>
      <c r="F49" s="94"/>
      <c r="G49" s="94"/>
      <c r="H49" s="181">
        <v>9.8539999999999992</v>
      </c>
      <c r="I49" s="181">
        <v>13.853</v>
      </c>
      <c r="J49" s="181">
        <v>2.8140000000000001</v>
      </c>
      <c r="K49" s="95"/>
    </row>
    <row r="50" spans="1:11" s="105" customFormat="1" ht="11.25" customHeight="1">
      <c r="A50" s="106" t="s">
        <v>40</v>
      </c>
      <c r="B50" s="100"/>
      <c r="C50" s="101">
        <v>98714</v>
      </c>
      <c r="D50" s="101">
        <v>101665</v>
      </c>
      <c r="E50" s="101">
        <v>70171</v>
      </c>
      <c r="F50" s="102">
        <f>IF(D50&gt;0,100*E50/D50,0)</f>
        <v>69.021787242413808</v>
      </c>
      <c r="G50" s="103"/>
      <c r="H50" s="182">
        <v>206.83699999999999</v>
      </c>
      <c r="I50" s="183">
        <v>281.30799999999999</v>
      </c>
      <c r="J50" s="183">
        <v>74.63900000000001</v>
      </c>
      <c r="K50" s="104">
        <f>IF(I50&gt;0,100*J50/I50,0)</f>
        <v>26.532839449997873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965</v>
      </c>
      <c r="D52" s="101">
        <v>965</v>
      </c>
      <c r="E52" s="101">
        <v>965</v>
      </c>
      <c r="F52" s="102">
        <f>IF(D52&gt;0,100*E52/D52,0)</f>
        <v>100</v>
      </c>
      <c r="G52" s="103"/>
      <c r="H52" s="182">
        <v>1.5429999999999999</v>
      </c>
      <c r="I52" s="183">
        <v>1.5429999999999999</v>
      </c>
      <c r="J52" s="183">
        <v>1.5429999999999999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6274</v>
      </c>
      <c r="D54" s="93">
        <v>4495</v>
      </c>
      <c r="E54" s="93">
        <v>2740</v>
      </c>
      <c r="F54" s="94"/>
      <c r="G54" s="94"/>
      <c r="H54" s="181">
        <v>6.6470000000000002</v>
      </c>
      <c r="I54" s="181">
        <v>6.306</v>
      </c>
      <c r="J54" s="181">
        <v>3.4049999999999998</v>
      </c>
      <c r="K54" s="95"/>
    </row>
    <row r="55" spans="1:11" s="96" customFormat="1" ht="11.25" customHeight="1">
      <c r="A55" s="98" t="s">
        <v>43</v>
      </c>
      <c r="B55" s="92"/>
      <c r="C55" s="93">
        <v>2124</v>
      </c>
      <c r="D55" s="93">
        <v>1875</v>
      </c>
      <c r="E55" s="93">
        <v>1800</v>
      </c>
      <c r="F55" s="94"/>
      <c r="G55" s="94"/>
      <c r="H55" s="181">
        <v>2.3860000000000001</v>
      </c>
      <c r="I55" s="181">
        <v>2.5070000000000001</v>
      </c>
      <c r="J55" s="181">
        <v>2.16</v>
      </c>
      <c r="K55" s="95"/>
    </row>
    <row r="56" spans="1:11" s="96" customFormat="1" ht="11.25" customHeight="1">
      <c r="A56" s="98" t="s">
        <v>44</v>
      </c>
      <c r="B56" s="92"/>
      <c r="C56" s="93">
        <v>1217</v>
      </c>
      <c r="D56" s="93">
        <v>1250</v>
      </c>
      <c r="E56" s="93">
        <v>1250</v>
      </c>
      <c r="F56" s="94"/>
      <c r="G56" s="94"/>
      <c r="H56" s="181">
        <v>2.5150000000000001</v>
      </c>
      <c r="I56" s="181">
        <v>6.1</v>
      </c>
      <c r="J56" s="181">
        <v>1.25</v>
      </c>
      <c r="K56" s="95"/>
    </row>
    <row r="57" spans="1:11" s="96" customFormat="1" ht="11.25" customHeight="1">
      <c r="A57" s="98" t="s">
        <v>45</v>
      </c>
      <c r="B57" s="92"/>
      <c r="C57" s="93">
        <v>3852</v>
      </c>
      <c r="D57" s="93">
        <v>5964</v>
      </c>
      <c r="E57" s="93">
        <v>5964</v>
      </c>
      <c r="F57" s="94"/>
      <c r="G57" s="94"/>
      <c r="H57" s="181">
        <v>5.7839999999999998</v>
      </c>
      <c r="I57" s="181">
        <v>14.91</v>
      </c>
      <c r="J57" s="181">
        <v>11.928000000000001</v>
      </c>
      <c r="K57" s="95"/>
    </row>
    <row r="58" spans="1:11" s="96" customFormat="1" ht="11.25" customHeight="1">
      <c r="A58" s="98" t="s">
        <v>46</v>
      </c>
      <c r="B58" s="92"/>
      <c r="C58" s="93">
        <v>7965</v>
      </c>
      <c r="D58" s="93">
        <v>9562</v>
      </c>
      <c r="E58" s="93">
        <v>9562.35</v>
      </c>
      <c r="F58" s="94"/>
      <c r="G58" s="94"/>
      <c r="H58" s="181">
        <v>5.5119999999999996</v>
      </c>
      <c r="I58" s="181">
        <v>12.983000000000001</v>
      </c>
      <c r="J58" s="181">
        <v>5.3460000000000001</v>
      </c>
      <c r="K58" s="95"/>
    </row>
    <row r="59" spans="1:11" s="105" customFormat="1" ht="11.25" customHeight="1">
      <c r="A59" s="99" t="s">
        <v>47</v>
      </c>
      <c r="B59" s="100"/>
      <c r="C59" s="101">
        <v>21432</v>
      </c>
      <c r="D59" s="101">
        <v>23146</v>
      </c>
      <c r="E59" s="101">
        <v>21316.35</v>
      </c>
      <c r="F59" s="102">
        <f>IF(D59&gt;0,100*E59/D59,0)</f>
        <v>92.095178432558541</v>
      </c>
      <c r="G59" s="103"/>
      <c r="H59" s="182">
        <v>22.844000000000001</v>
      </c>
      <c r="I59" s="183">
        <v>42.805999999999997</v>
      </c>
      <c r="J59" s="183">
        <v>24.089000000000002</v>
      </c>
      <c r="K59" s="104">
        <f>IF(I59&gt;0,100*J59/I59,0)</f>
        <v>56.274821286735509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31</v>
      </c>
      <c r="D61" s="93">
        <v>65</v>
      </c>
      <c r="E61" s="93">
        <v>71.5</v>
      </c>
      <c r="F61" s="94"/>
      <c r="G61" s="94"/>
      <c r="H61" s="181">
        <v>5.1999999999999998E-2</v>
      </c>
      <c r="I61" s="181">
        <v>8.6999999999999994E-2</v>
      </c>
      <c r="J61" s="181">
        <v>7.5680000000000011E-2</v>
      </c>
      <c r="K61" s="95"/>
    </row>
    <row r="62" spans="1:11" s="96" customFormat="1" ht="11.25" customHeight="1">
      <c r="A62" s="98" t="s">
        <v>49</v>
      </c>
      <c r="B62" s="92"/>
      <c r="C62" s="93">
        <v>467</v>
      </c>
      <c r="D62" s="93">
        <v>527</v>
      </c>
      <c r="E62" s="93">
        <v>527</v>
      </c>
      <c r="F62" s="94"/>
      <c r="G62" s="94"/>
      <c r="H62" s="181">
        <v>0.58899999999999997</v>
      </c>
      <c r="I62" s="181">
        <v>0.56599999999999995</v>
      </c>
      <c r="J62" s="181">
        <v>0.51400000000000001</v>
      </c>
      <c r="K62" s="95"/>
    </row>
    <row r="63" spans="1:11" s="96" customFormat="1" ht="11.25" customHeight="1">
      <c r="A63" s="98" t="s">
        <v>50</v>
      </c>
      <c r="B63" s="92"/>
      <c r="C63" s="93">
        <v>290</v>
      </c>
      <c r="D63" s="93">
        <v>242</v>
      </c>
      <c r="E63" s="93">
        <v>242</v>
      </c>
      <c r="F63" s="94"/>
      <c r="G63" s="94"/>
      <c r="H63" s="181">
        <v>0.23200000000000001</v>
      </c>
      <c r="I63" s="181">
        <v>0.3172888888888889</v>
      </c>
      <c r="J63" s="181">
        <v>0.48199999999999998</v>
      </c>
      <c r="K63" s="95"/>
    </row>
    <row r="64" spans="1:11" s="105" customFormat="1" ht="11.25" customHeight="1">
      <c r="A64" s="99" t="s">
        <v>51</v>
      </c>
      <c r="B64" s="100"/>
      <c r="C64" s="101">
        <v>788</v>
      </c>
      <c r="D64" s="101">
        <v>834</v>
      </c>
      <c r="E64" s="101">
        <v>840.5</v>
      </c>
      <c r="F64" s="102">
        <f>IF(D64&gt;0,100*E64/D64,0)</f>
        <v>100.77937649880096</v>
      </c>
      <c r="G64" s="103"/>
      <c r="H64" s="182">
        <v>0.873</v>
      </c>
      <c r="I64" s="183">
        <v>0.97028888888888876</v>
      </c>
      <c r="J64" s="183">
        <v>1.07168</v>
      </c>
      <c r="K64" s="104">
        <f>IF(I64&gt;0,100*J64/I64,0)</f>
        <v>110.44957973570301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762</v>
      </c>
      <c r="D66" s="101">
        <v>850</v>
      </c>
      <c r="E66" s="101">
        <v>751</v>
      </c>
      <c r="F66" s="102">
        <f>IF(D66&gt;0,100*E66/D66,0)</f>
        <v>88.352941176470594</v>
      </c>
      <c r="G66" s="103"/>
      <c r="H66" s="182">
        <v>0.18099999999999999</v>
      </c>
      <c r="I66" s="183">
        <v>0.17100000000000001</v>
      </c>
      <c r="J66" s="183">
        <v>0.214</v>
      </c>
      <c r="K66" s="104">
        <f>IF(I66&gt;0,100*J66/I66,0)</f>
        <v>125.14619883040933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150</v>
      </c>
      <c r="D68" s="93">
        <v>80</v>
      </c>
      <c r="E68" s="93">
        <v>100</v>
      </c>
      <c r="F68" s="94"/>
      <c r="G68" s="94"/>
      <c r="H68" s="181">
        <v>0.105</v>
      </c>
      <c r="I68" s="181">
        <v>0.08</v>
      </c>
      <c r="J68" s="181">
        <v>0.1</v>
      </c>
      <c r="K68" s="95"/>
    </row>
    <row r="69" spans="1:11" s="96" customFormat="1" ht="11.25" customHeight="1">
      <c r="A69" s="98" t="s">
        <v>54</v>
      </c>
      <c r="B69" s="92"/>
      <c r="C69" s="93">
        <v>80</v>
      </c>
      <c r="D69" s="93">
        <v>100</v>
      </c>
      <c r="E69" s="93">
        <v>100</v>
      </c>
      <c r="F69" s="94"/>
      <c r="G69" s="94"/>
      <c r="H69" s="181">
        <v>5.6000000000000001E-2</v>
      </c>
      <c r="I69" s="181">
        <v>0.1</v>
      </c>
      <c r="J69" s="181">
        <v>0.1</v>
      </c>
      <c r="K69" s="95"/>
    </row>
    <row r="70" spans="1:11" s="105" customFormat="1" ht="11.25" customHeight="1">
      <c r="A70" s="99" t="s">
        <v>55</v>
      </c>
      <c r="B70" s="100"/>
      <c r="C70" s="101">
        <v>230</v>
      </c>
      <c r="D70" s="101">
        <v>180</v>
      </c>
      <c r="E70" s="101">
        <v>200</v>
      </c>
      <c r="F70" s="102">
        <f>IF(D70&gt;0,100*E70/D70,0)</f>
        <v>111.11111111111111</v>
      </c>
      <c r="G70" s="103"/>
      <c r="H70" s="182">
        <v>0.161</v>
      </c>
      <c r="I70" s="183">
        <v>0.18</v>
      </c>
      <c r="J70" s="183">
        <v>0.2</v>
      </c>
      <c r="K70" s="104">
        <f>IF(I70&gt;0,100*J70/I70,0)</f>
        <v>111.11111111111111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99</v>
      </c>
      <c r="D72" s="93">
        <v>109</v>
      </c>
      <c r="E72" s="93">
        <v>108</v>
      </c>
      <c r="F72" s="94"/>
      <c r="G72" s="94"/>
      <c r="H72" s="181">
        <v>0.14899999999999999</v>
      </c>
      <c r="I72" s="181">
        <v>1.2999999999999999E-2</v>
      </c>
      <c r="J72" s="181">
        <v>9.8000000000000004E-2</v>
      </c>
      <c r="K72" s="95"/>
    </row>
    <row r="73" spans="1:11" s="96" customFormat="1" ht="11.25" customHeight="1">
      <c r="A73" s="98" t="s">
        <v>57</v>
      </c>
      <c r="B73" s="92"/>
      <c r="C73" s="93">
        <v>4</v>
      </c>
      <c r="D73" s="93">
        <v>15</v>
      </c>
      <c r="E73" s="93">
        <v>15</v>
      </c>
      <c r="F73" s="94"/>
      <c r="G73" s="94"/>
      <c r="H73" s="181">
        <v>8.9999999999999993E-3</v>
      </c>
      <c r="I73" s="181">
        <v>2.9000000000000001E-2</v>
      </c>
      <c r="J73" s="181">
        <v>1.4999999999999999E-2</v>
      </c>
      <c r="K73" s="95"/>
    </row>
    <row r="74" spans="1:11" s="96" customFormat="1" ht="11.25" customHeight="1">
      <c r="A74" s="98" t="s">
        <v>58</v>
      </c>
      <c r="B74" s="92"/>
      <c r="C74" s="93">
        <v>194</v>
      </c>
      <c r="D74" s="93">
        <v>253</v>
      </c>
      <c r="E74" s="93">
        <v>255</v>
      </c>
      <c r="F74" s="94"/>
      <c r="G74" s="94"/>
      <c r="H74" s="181">
        <v>0.2</v>
      </c>
      <c r="I74" s="181">
        <v>0.24</v>
      </c>
      <c r="J74" s="181">
        <v>0.255</v>
      </c>
      <c r="K74" s="95"/>
    </row>
    <row r="75" spans="1:11" s="96" customFormat="1" ht="11.25" customHeight="1">
      <c r="A75" s="98" t="s">
        <v>59</v>
      </c>
      <c r="B75" s="92"/>
      <c r="C75" s="93">
        <v>781</v>
      </c>
      <c r="D75" s="93">
        <v>570.95849999999996</v>
      </c>
      <c r="E75" s="93">
        <v>562</v>
      </c>
      <c r="F75" s="94"/>
      <c r="G75" s="94"/>
      <c r="H75" s="181">
        <v>0.373</v>
      </c>
      <c r="I75" s="181">
        <v>0.35134811123016901</v>
      </c>
      <c r="J75" s="181">
        <v>1.0249999999999999</v>
      </c>
      <c r="K75" s="95"/>
    </row>
    <row r="76" spans="1:11" s="96" customFormat="1" ht="11.25" customHeight="1">
      <c r="A76" s="98" t="s">
        <v>60</v>
      </c>
      <c r="B76" s="92"/>
      <c r="C76" s="93">
        <v>100</v>
      </c>
      <c r="D76" s="93"/>
      <c r="E76" s="93"/>
      <c r="F76" s="94"/>
      <c r="G76" s="94"/>
      <c r="H76" s="181">
        <v>0.2</v>
      </c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>
        <v>65</v>
      </c>
      <c r="D77" s="93">
        <v>1</v>
      </c>
      <c r="E77" s="93">
        <v>1</v>
      </c>
      <c r="F77" s="94"/>
      <c r="G77" s="94"/>
      <c r="H77" s="181">
        <v>6.9000000000000006E-2</v>
      </c>
      <c r="I77" s="181">
        <v>1E-3</v>
      </c>
      <c r="J77" s="181">
        <v>1E-3</v>
      </c>
      <c r="K77" s="95"/>
    </row>
    <row r="78" spans="1:11" s="96" customFormat="1" ht="11.25" customHeight="1">
      <c r="A78" s="98" t="s">
        <v>62</v>
      </c>
      <c r="B78" s="92"/>
      <c r="C78" s="93">
        <v>6</v>
      </c>
      <c r="D78" s="93"/>
      <c r="E78" s="93"/>
      <c r="F78" s="94"/>
      <c r="G78" s="94"/>
      <c r="H78" s="181">
        <v>5.0000000000000001E-3</v>
      </c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>
        <v>156</v>
      </c>
      <c r="D79" s="93">
        <v>32</v>
      </c>
      <c r="E79" s="93">
        <v>41</v>
      </c>
      <c r="F79" s="94"/>
      <c r="G79" s="94"/>
      <c r="H79" s="181">
        <v>0.30499999999999999</v>
      </c>
      <c r="I79" s="181">
        <v>0.111</v>
      </c>
      <c r="J79" s="181">
        <v>6.929200000000002E-2</v>
      </c>
      <c r="K79" s="95"/>
    </row>
    <row r="80" spans="1:11" s="105" customFormat="1" ht="11.25" customHeight="1">
      <c r="A80" s="106" t="s">
        <v>64</v>
      </c>
      <c r="B80" s="100"/>
      <c r="C80" s="101">
        <v>1405</v>
      </c>
      <c r="D80" s="101">
        <v>980.95849999999996</v>
      </c>
      <c r="E80" s="101">
        <v>982</v>
      </c>
      <c r="F80" s="102">
        <f>IF(D80&gt;0,100*E80/D80,0)</f>
        <v>100.10617166781266</v>
      </c>
      <c r="G80" s="103"/>
      <c r="H80" s="182">
        <v>1.3099999999999998</v>
      </c>
      <c r="I80" s="183">
        <v>0.74534811123016897</v>
      </c>
      <c r="J80" s="183">
        <v>1.4632919999999996</v>
      </c>
      <c r="K80" s="104">
        <f>IF(I80&gt;0,100*J80/I80,0)</f>
        <v>196.32329886566578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80</v>
      </c>
      <c r="D82" s="93">
        <v>80</v>
      </c>
      <c r="E82" s="93">
        <v>80</v>
      </c>
      <c r="F82" s="94"/>
      <c r="G82" s="94"/>
      <c r="H82" s="181">
        <v>5.6000000000000001E-2</v>
      </c>
      <c r="I82" s="181">
        <v>5.6000000000000001E-2</v>
      </c>
      <c r="J82" s="181">
        <v>6.5000000000000002E-2</v>
      </c>
      <c r="K82" s="95"/>
    </row>
    <row r="83" spans="1:11" s="96" customFormat="1" ht="11.25" customHeight="1">
      <c r="A83" s="98" t="s">
        <v>66</v>
      </c>
      <c r="B83" s="92"/>
      <c r="C83" s="93">
        <v>115</v>
      </c>
      <c r="D83" s="93">
        <v>114</v>
      </c>
      <c r="E83" s="93">
        <v>81</v>
      </c>
      <c r="F83" s="94"/>
      <c r="G83" s="94"/>
      <c r="H83" s="181">
        <v>0.08</v>
      </c>
      <c r="I83" s="181">
        <v>0.08</v>
      </c>
      <c r="J83" s="181">
        <v>5.6000000000000001E-2</v>
      </c>
      <c r="K83" s="95"/>
    </row>
    <row r="84" spans="1:11" s="105" customFormat="1" ht="11.25" customHeight="1">
      <c r="A84" s="99" t="s">
        <v>67</v>
      </c>
      <c r="B84" s="100"/>
      <c r="C84" s="101">
        <v>195</v>
      </c>
      <c r="D84" s="101">
        <v>194</v>
      </c>
      <c r="E84" s="101">
        <v>161</v>
      </c>
      <c r="F84" s="102">
        <f>IF(D84&gt;0,100*E84/D84,0)</f>
        <v>82.989690721649481</v>
      </c>
      <c r="G84" s="103"/>
      <c r="H84" s="182">
        <v>0.13600000000000001</v>
      </c>
      <c r="I84" s="183">
        <v>0.13600000000000001</v>
      </c>
      <c r="J84" s="183">
        <v>0.121</v>
      </c>
      <c r="K84" s="104">
        <f>IF(I84&gt;0,100*J84/I84,0)</f>
        <v>88.970588235294102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146625</v>
      </c>
      <c r="D87" s="116">
        <v>156299.95850000001</v>
      </c>
      <c r="E87" s="116">
        <v>115973.85</v>
      </c>
      <c r="F87" s="117">
        <f>IF(D87&gt;0,100*E87/D87,0)</f>
        <v>74.1995398546443</v>
      </c>
      <c r="G87" s="103"/>
      <c r="H87" s="186">
        <v>281.36599999999999</v>
      </c>
      <c r="I87" s="187">
        <v>390.44063700011907</v>
      </c>
      <c r="J87" s="187">
        <v>135.25497200000001</v>
      </c>
      <c r="K87" s="117">
        <f>IF(I87&gt;0,100*J87/I87,0)</f>
        <v>34.641622613672453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16" orientation="portrait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O625"/>
  <sheetViews>
    <sheetView view="pageBreakPreview" topLeftCell="B1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78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3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2</v>
      </c>
      <c r="D9" s="93"/>
      <c r="E9" s="93">
        <v>18</v>
      </c>
      <c r="F9" s="94"/>
      <c r="G9" s="94"/>
      <c r="H9" s="181">
        <v>4.0000000000000001E-3</v>
      </c>
      <c r="I9" s="181"/>
      <c r="J9" s="181">
        <v>0.04</v>
      </c>
      <c r="K9" s="95"/>
    </row>
    <row r="10" spans="1:11" s="96" customFormat="1" ht="11.25" customHeight="1">
      <c r="A10" s="98" t="s">
        <v>9</v>
      </c>
      <c r="B10" s="92"/>
      <c r="C10" s="93">
        <v>24</v>
      </c>
      <c r="D10" s="93"/>
      <c r="E10" s="93">
        <v>3</v>
      </c>
      <c r="F10" s="94"/>
      <c r="G10" s="94"/>
      <c r="H10" s="181">
        <v>5.6000000000000001E-2</v>
      </c>
      <c r="I10" s="181"/>
      <c r="J10" s="181">
        <v>7.0000000000000001E-3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>
        <v>97</v>
      </c>
      <c r="F11" s="94"/>
      <c r="G11" s="94"/>
      <c r="H11" s="181"/>
      <c r="I11" s="181"/>
      <c r="J11" s="181">
        <v>0.223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>
        <v>13</v>
      </c>
      <c r="F12" s="94"/>
      <c r="G12" s="94"/>
      <c r="H12" s="181"/>
      <c r="I12" s="181"/>
      <c r="J12" s="181">
        <v>0.03</v>
      </c>
      <c r="K12" s="95"/>
    </row>
    <row r="13" spans="1:11" s="105" customFormat="1" ht="11.25" customHeight="1">
      <c r="A13" s="99" t="s">
        <v>12</v>
      </c>
      <c r="B13" s="100"/>
      <c r="C13" s="101">
        <v>26</v>
      </c>
      <c r="D13" s="101"/>
      <c r="E13" s="101">
        <v>131</v>
      </c>
      <c r="F13" s="102"/>
      <c r="G13" s="103"/>
      <c r="H13" s="182">
        <v>0.06</v>
      </c>
      <c r="I13" s="183"/>
      <c r="J13" s="183">
        <v>0.30000000000000004</v>
      </c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36</v>
      </c>
      <c r="D17" s="101">
        <v>14</v>
      </c>
      <c r="E17" s="101">
        <v>14</v>
      </c>
      <c r="F17" s="102">
        <f>IF(D17&gt;0,100*E17/D17,0)</f>
        <v>100</v>
      </c>
      <c r="G17" s="103"/>
      <c r="H17" s="182">
        <v>7.4999999999999997E-2</v>
      </c>
      <c r="I17" s="183">
        <v>2.9000000000000001E-2</v>
      </c>
      <c r="J17" s="183">
        <v>3.1E-2</v>
      </c>
      <c r="K17" s="104">
        <f>IF(I17&gt;0,100*J17/I17,0)</f>
        <v>106.89655172413792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225</v>
      </c>
      <c r="D19" s="93">
        <v>230</v>
      </c>
      <c r="E19" s="93">
        <v>285</v>
      </c>
      <c r="F19" s="94"/>
      <c r="G19" s="94"/>
      <c r="H19" s="181">
        <v>0.73099999999999998</v>
      </c>
      <c r="I19" s="181">
        <v>1.1040000000000001</v>
      </c>
      <c r="J19" s="181">
        <v>1.226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225</v>
      </c>
      <c r="D22" s="101">
        <v>230</v>
      </c>
      <c r="E22" s="101">
        <v>285</v>
      </c>
      <c r="F22" s="102">
        <f>IF(D22&gt;0,100*E22/D22,0)</f>
        <v>123.91304347826087</v>
      </c>
      <c r="G22" s="103"/>
      <c r="H22" s="182">
        <v>0.73099999999999998</v>
      </c>
      <c r="I22" s="183">
        <v>1.1040000000000001</v>
      </c>
      <c r="J22" s="183">
        <v>1.226</v>
      </c>
      <c r="K22" s="104">
        <f>IF(I22&gt;0,100*J22/I22,0)</f>
        <v>111.05072463768114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1338</v>
      </c>
      <c r="D24" s="101">
        <v>1262</v>
      </c>
      <c r="E24" s="101">
        <v>998</v>
      </c>
      <c r="F24" s="102">
        <f>IF(D24&gt;0,100*E24/D24,0)</f>
        <v>79.080824088748017</v>
      </c>
      <c r="G24" s="103"/>
      <c r="H24" s="182">
        <v>3.9889999999999999</v>
      </c>
      <c r="I24" s="183">
        <v>5.15</v>
      </c>
      <c r="J24" s="183">
        <v>2.3769999999999998</v>
      </c>
      <c r="K24" s="104">
        <f>IF(I24&gt;0,100*J24/I24,0)</f>
        <v>46.155339805825236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1577</v>
      </c>
      <c r="D26" s="101">
        <v>1400</v>
      </c>
      <c r="E26" s="101">
        <v>1400</v>
      </c>
      <c r="F26" s="102">
        <f>IF(D26&gt;0,100*E26/D26,0)</f>
        <v>100</v>
      </c>
      <c r="G26" s="103"/>
      <c r="H26" s="182">
        <v>5.53</v>
      </c>
      <c r="I26" s="183">
        <v>7</v>
      </c>
      <c r="J26" s="183">
        <v>4.7</v>
      </c>
      <c r="K26" s="104">
        <f>IF(I26&gt;0,100*J26/I26,0)</f>
        <v>67.142857142857139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4996</v>
      </c>
      <c r="D28" s="93">
        <v>6228</v>
      </c>
      <c r="E28" s="93">
        <v>5697</v>
      </c>
      <c r="F28" s="94"/>
      <c r="G28" s="94"/>
      <c r="H28" s="181">
        <v>14.192</v>
      </c>
      <c r="I28" s="181">
        <v>20.390999999999998</v>
      </c>
      <c r="J28" s="181">
        <v>17.731000000000002</v>
      </c>
      <c r="K28" s="95"/>
    </row>
    <row r="29" spans="1:11" s="96" customFormat="1" ht="11.25" customHeight="1">
      <c r="A29" s="98" t="s">
        <v>22</v>
      </c>
      <c r="B29" s="92"/>
      <c r="C29" s="93">
        <v>11865</v>
      </c>
      <c r="D29" s="93">
        <v>21974</v>
      </c>
      <c r="E29" s="93">
        <v>20596</v>
      </c>
      <c r="F29" s="94"/>
      <c r="G29" s="94"/>
      <c r="H29" s="181">
        <v>24.542000000000002</v>
      </c>
      <c r="I29" s="181">
        <v>49.677</v>
      </c>
      <c r="J29" s="181">
        <v>32.347999999999999</v>
      </c>
      <c r="K29" s="95"/>
    </row>
    <row r="30" spans="1:11" s="96" customFormat="1" ht="11.25" customHeight="1">
      <c r="A30" s="98" t="s">
        <v>23</v>
      </c>
      <c r="B30" s="92"/>
      <c r="C30" s="93">
        <v>5006</v>
      </c>
      <c r="D30" s="93">
        <v>5006</v>
      </c>
      <c r="E30" s="93">
        <v>5006</v>
      </c>
      <c r="F30" s="94"/>
      <c r="G30" s="94"/>
      <c r="H30" s="181">
        <v>7.3049999999999997</v>
      </c>
      <c r="I30" s="181">
        <v>4.7240000000000002</v>
      </c>
      <c r="J30" s="181">
        <v>9.6850000000000005</v>
      </c>
      <c r="K30" s="95"/>
    </row>
    <row r="31" spans="1:11" s="105" customFormat="1" ht="11.25" customHeight="1">
      <c r="A31" s="106" t="s">
        <v>24</v>
      </c>
      <c r="B31" s="100"/>
      <c r="C31" s="101">
        <v>21867</v>
      </c>
      <c r="D31" s="101">
        <v>33208</v>
      </c>
      <c r="E31" s="101">
        <v>31299</v>
      </c>
      <c r="F31" s="102">
        <f>IF(D31&gt;0,100*E31/D31,0)</f>
        <v>94.251385208383525</v>
      </c>
      <c r="G31" s="103"/>
      <c r="H31" s="182">
        <v>46.039000000000001</v>
      </c>
      <c r="I31" s="183">
        <v>74.792000000000002</v>
      </c>
      <c r="J31" s="183">
        <v>59.764000000000003</v>
      </c>
      <c r="K31" s="104">
        <f>IF(I31&gt;0,100*J31/I31,0)</f>
        <v>79.906941918921817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758</v>
      </c>
      <c r="D33" s="93">
        <v>900</v>
      </c>
      <c r="E33" s="93">
        <v>900</v>
      </c>
      <c r="F33" s="94"/>
      <c r="G33" s="94"/>
      <c r="H33" s="181">
        <v>1.401</v>
      </c>
      <c r="I33" s="181">
        <v>3.6</v>
      </c>
      <c r="J33" s="181">
        <v>3.6</v>
      </c>
      <c r="K33" s="95"/>
    </row>
    <row r="34" spans="1:11" s="96" customFormat="1" ht="11.25" customHeight="1">
      <c r="A34" s="98" t="s">
        <v>26</v>
      </c>
      <c r="B34" s="92"/>
      <c r="C34" s="93">
        <v>1364</v>
      </c>
      <c r="D34" s="93">
        <v>1461</v>
      </c>
      <c r="E34" s="93"/>
      <c r="F34" s="94"/>
      <c r="G34" s="94"/>
      <c r="H34" s="181">
        <v>3.476</v>
      </c>
      <c r="I34" s="181">
        <v>3.2850000000000001</v>
      </c>
      <c r="J34" s="181"/>
      <c r="K34" s="95"/>
    </row>
    <row r="35" spans="1:11" s="96" customFormat="1" ht="11.25" customHeight="1">
      <c r="A35" s="98" t="s">
        <v>27</v>
      </c>
      <c r="B35" s="92"/>
      <c r="C35" s="93">
        <v>2923</v>
      </c>
      <c r="D35" s="93">
        <v>3500</v>
      </c>
      <c r="E35" s="93">
        <v>3000</v>
      </c>
      <c r="F35" s="94"/>
      <c r="G35" s="94"/>
      <c r="H35" s="181">
        <v>9.3439999999999994</v>
      </c>
      <c r="I35" s="181">
        <v>10</v>
      </c>
      <c r="J35" s="181">
        <v>8.4</v>
      </c>
      <c r="K35" s="95"/>
    </row>
    <row r="36" spans="1:11" s="96" customFormat="1" ht="11.25" customHeight="1">
      <c r="A36" s="98" t="s">
        <v>28</v>
      </c>
      <c r="B36" s="92"/>
      <c r="C36" s="93">
        <v>764</v>
      </c>
      <c r="D36" s="93">
        <v>508</v>
      </c>
      <c r="E36" s="93">
        <v>559</v>
      </c>
      <c r="F36" s="94"/>
      <c r="G36" s="94"/>
      <c r="H36" s="181">
        <v>1.91</v>
      </c>
      <c r="I36" s="181">
        <v>1.524</v>
      </c>
      <c r="J36" s="181">
        <v>1.677</v>
      </c>
      <c r="K36" s="95"/>
    </row>
    <row r="37" spans="1:11" s="105" customFormat="1" ht="11.25" customHeight="1">
      <c r="A37" s="99" t="s">
        <v>29</v>
      </c>
      <c r="B37" s="100"/>
      <c r="C37" s="101">
        <v>5809</v>
      </c>
      <c r="D37" s="101">
        <v>6369</v>
      </c>
      <c r="E37" s="101">
        <v>4459</v>
      </c>
      <c r="F37" s="102">
        <f>IF(D37&gt;0,100*E37/D37,0)</f>
        <v>70.010990736379341</v>
      </c>
      <c r="G37" s="103"/>
      <c r="H37" s="182">
        <v>16.131</v>
      </c>
      <c r="I37" s="183">
        <v>18.408999999999999</v>
      </c>
      <c r="J37" s="183">
        <v>13.677</v>
      </c>
      <c r="K37" s="104">
        <f>IF(I37&gt;0,100*J37/I37,0)</f>
        <v>74.295181704601021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1476</v>
      </c>
      <c r="D39" s="101">
        <v>1500</v>
      </c>
      <c r="E39" s="101">
        <v>1500</v>
      </c>
      <c r="F39" s="102">
        <f>IF(D39&gt;0,100*E39/D39,0)</f>
        <v>100</v>
      </c>
      <c r="G39" s="103"/>
      <c r="H39" s="182">
        <v>1.7390000000000001</v>
      </c>
      <c r="I39" s="183">
        <v>2</v>
      </c>
      <c r="J39" s="183">
        <v>1.95</v>
      </c>
      <c r="K39" s="104">
        <f>IF(I39&gt;0,100*J39/I39,0)</f>
        <v>97.5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571</v>
      </c>
      <c r="D41" s="93">
        <v>446</v>
      </c>
      <c r="E41" s="93">
        <v>548</v>
      </c>
      <c r="F41" s="94"/>
      <c r="G41" s="94"/>
      <c r="H41" s="181">
        <v>1.085</v>
      </c>
      <c r="I41" s="181">
        <v>1.008</v>
      </c>
      <c r="J41" s="181">
        <v>0.34699999999999998</v>
      </c>
      <c r="K41" s="95"/>
    </row>
    <row r="42" spans="1:11" s="96" customFormat="1" ht="11.25" customHeight="1">
      <c r="A42" s="98" t="s">
        <v>32</v>
      </c>
      <c r="B42" s="92"/>
      <c r="C42" s="93">
        <v>5800</v>
      </c>
      <c r="D42" s="93">
        <v>5675</v>
      </c>
      <c r="E42" s="93">
        <v>3666</v>
      </c>
      <c r="F42" s="94"/>
      <c r="G42" s="94"/>
      <c r="H42" s="181">
        <v>19.023</v>
      </c>
      <c r="I42" s="181">
        <v>23.11</v>
      </c>
      <c r="J42" s="181">
        <v>9.0030000000000001</v>
      </c>
      <c r="K42" s="95"/>
    </row>
    <row r="43" spans="1:11" s="96" customFormat="1" ht="11.25" customHeight="1">
      <c r="A43" s="98" t="s">
        <v>33</v>
      </c>
      <c r="B43" s="92"/>
      <c r="C43" s="93">
        <v>2306</v>
      </c>
      <c r="D43" s="93">
        <v>2425</v>
      </c>
      <c r="E43" s="93">
        <v>2325</v>
      </c>
      <c r="F43" s="94"/>
      <c r="G43" s="94"/>
      <c r="H43" s="181">
        <v>4.9800000000000004</v>
      </c>
      <c r="I43" s="181">
        <v>9.923</v>
      </c>
      <c r="J43" s="181">
        <v>1.8959999999999999</v>
      </c>
      <c r="K43" s="95"/>
    </row>
    <row r="44" spans="1:11" s="96" customFormat="1" ht="11.25" customHeight="1">
      <c r="A44" s="98" t="s">
        <v>34</v>
      </c>
      <c r="B44" s="92"/>
      <c r="C44" s="93">
        <v>5526</v>
      </c>
      <c r="D44" s="93">
        <v>4386</v>
      </c>
      <c r="E44" s="93">
        <v>4037</v>
      </c>
      <c r="F44" s="94"/>
      <c r="G44" s="94"/>
      <c r="H44" s="181">
        <v>17.824000000000002</v>
      </c>
      <c r="I44" s="181">
        <v>15.894</v>
      </c>
      <c r="J44" s="181">
        <v>6.9320000000000004</v>
      </c>
      <c r="K44" s="95"/>
    </row>
    <row r="45" spans="1:11" s="96" customFormat="1" ht="11.25" customHeight="1">
      <c r="A45" s="98" t="s">
        <v>35</v>
      </c>
      <c r="B45" s="92"/>
      <c r="C45" s="93">
        <v>3675</v>
      </c>
      <c r="D45" s="93">
        <v>2800</v>
      </c>
      <c r="E45" s="93">
        <v>4015</v>
      </c>
      <c r="F45" s="94"/>
      <c r="G45" s="94"/>
      <c r="H45" s="181">
        <v>7.88</v>
      </c>
      <c r="I45" s="181">
        <v>9.2390000000000008</v>
      </c>
      <c r="J45" s="181">
        <v>2.6219999999999999</v>
      </c>
      <c r="K45" s="95"/>
    </row>
    <row r="46" spans="1:11" s="96" customFormat="1" ht="11.25" customHeight="1">
      <c r="A46" s="98" t="s">
        <v>36</v>
      </c>
      <c r="B46" s="92"/>
      <c r="C46" s="93">
        <v>1961</v>
      </c>
      <c r="D46" s="93">
        <v>2209</v>
      </c>
      <c r="E46" s="93">
        <v>2095</v>
      </c>
      <c r="F46" s="94"/>
      <c r="G46" s="94"/>
      <c r="H46" s="181">
        <v>4.782</v>
      </c>
      <c r="I46" s="181">
        <v>7.1230000000000002</v>
      </c>
      <c r="J46" s="181">
        <v>2.476</v>
      </c>
      <c r="K46" s="95"/>
    </row>
    <row r="47" spans="1:11" s="96" customFormat="1" ht="11.25" customHeight="1">
      <c r="A47" s="98" t="s">
        <v>37</v>
      </c>
      <c r="B47" s="92"/>
      <c r="C47" s="93">
        <v>4424</v>
      </c>
      <c r="D47" s="93">
        <v>4745</v>
      </c>
      <c r="E47" s="93">
        <v>3931</v>
      </c>
      <c r="F47" s="94"/>
      <c r="G47" s="94"/>
      <c r="H47" s="181">
        <v>12.186</v>
      </c>
      <c r="I47" s="181">
        <v>16.667999999999999</v>
      </c>
      <c r="J47" s="181">
        <v>8.6270000000000007</v>
      </c>
      <c r="K47" s="95"/>
    </row>
    <row r="48" spans="1:11" s="96" customFormat="1" ht="11.25" customHeight="1">
      <c r="A48" s="98" t="s">
        <v>38</v>
      </c>
      <c r="B48" s="92"/>
      <c r="C48" s="93">
        <v>3147</v>
      </c>
      <c r="D48" s="93">
        <v>2568</v>
      </c>
      <c r="E48" s="93">
        <v>1802</v>
      </c>
      <c r="F48" s="94"/>
      <c r="G48" s="94"/>
      <c r="H48" s="181">
        <v>6.9560000000000004</v>
      </c>
      <c r="I48" s="181">
        <v>12.606</v>
      </c>
      <c r="J48" s="181">
        <v>1.7</v>
      </c>
      <c r="K48" s="95"/>
    </row>
    <row r="49" spans="1:11" s="96" customFormat="1" ht="11.25" customHeight="1">
      <c r="A49" s="98" t="s">
        <v>39</v>
      </c>
      <c r="B49" s="92"/>
      <c r="C49" s="93">
        <v>5168</v>
      </c>
      <c r="D49" s="93">
        <v>4303</v>
      </c>
      <c r="E49" s="93">
        <v>2977</v>
      </c>
      <c r="F49" s="94"/>
      <c r="G49" s="94"/>
      <c r="H49" s="181">
        <v>7.1120000000000001</v>
      </c>
      <c r="I49" s="181">
        <v>13.881</v>
      </c>
      <c r="J49" s="181">
        <v>2.6459999999999999</v>
      </c>
      <c r="K49" s="95"/>
    </row>
    <row r="50" spans="1:11" s="105" customFormat="1" ht="11.25" customHeight="1">
      <c r="A50" s="106" t="s">
        <v>40</v>
      </c>
      <c r="B50" s="100"/>
      <c r="C50" s="101">
        <v>32578</v>
      </c>
      <c r="D50" s="101">
        <v>29557</v>
      </c>
      <c r="E50" s="101">
        <v>25396</v>
      </c>
      <c r="F50" s="102">
        <f>IF(D50&gt;0,100*E50/D50,0)</f>
        <v>85.922116588287039</v>
      </c>
      <c r="G50" s="103"/>
      <c r="H50" s="182">
        <v>81.828000000000017</v>
      </c>
      <c r="I50" s="183">
        <v>109.452</v>
      </c>
      <c r="J50" s="183">
        <v>36.249000000000002</v>
      </c>
      <c r="K50" s="104">
        <f>IF(I50&gt;0,100*J50/I50,0)</f>
        <v>33.118627343493038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5688</v>
      </c>
      <c r="D52" s="101">
        <v>5688</v>
      </c>
      <c r="E52" s="101">
        <v>5688</v>
      </c>
      <c r="F52" s="102">
        <f>IF(D52&gt;0,100*E52/D52,0)</f>
        <v>100</v>
      </c>
      <c r="G52" s="103"/>
      <c r="H52" s="182">
        <v>10.615</v>
      </c>
      <c r="I52" s="183">
        <v>10.615</v>
      </c>
      <c r="J52" s="183">
        <v>10.615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11994</v>
      </c>
      <c r="D54" s="93">
        <v>15000</v>
      </c>
      <c r="E54" s="93">
        <v>13845</v>
      </c>
      <c r="F54" s="94"/>
      <c r="G54" s="94"/>
      <c r="H54" s="181">
        <v>15.539</v>
      </c>
      <c r="I54" s="181">
        <v>21.4</v>
      </c>
      <c r="J54" s="181">
        <v>18.324999999999999</v>
      </c>
      <c r="K54" s="95"/>
    </row>
    <row r="55" spans="1:11" s="96" customFormat="1" ht="11.25" customHeight="1">
      <c r="A55" s="98" t="s">
        <v>43</v>
      </c>
      <c r="B55" s="92"/>
      <c r="C55" s="93">
        <v>13901</v>
      </c>
      <c r="D55" s="93">
        <v>14368</v>
      </c>
      <c r="E55" s="93">
        <v>10103</v>
      </c>
      <c r="F55" s="94"/>
      <c r="G55" s="94"/>
      <c r="H55" s="181">
        <v>25.282</v>
      </c>
      <c r="I55" s="181">
        <v>32.786999999999999</v>
      </c>
      <c r="J55" s="181">
        <v>10.7</v>
      </c>
      <c r="K55" s="95"/>
    </row>
    <row r="56" spans="1:11" s="96" customFormat="1" ht="11.25" customHeight="1">
      <c r="A56" s="98" t="s">
        <v>44</v>
      </c>
      <c r="B56" s="92"/>
      <c r="C56" s="93">
        <v>11174</v>
      </c>
      <c r="D56" s="93">
        <v>12200</v>
      </c>
      <c r="E56" s="93">
        <v>12200</v>
      </c>
      <c r="F56" s="94"/>
      <c r="G56" s="94"/>
      <c r="H56" s="181">
        <v>30.789000000000001</v>
      </c>
      <c r="I56" s="181">
        <v>24.5</v>
      </c>
      <c r="J56" s="181">
        <v>21</v>
      </c>
      <c r="K56" s="95"/>
    </row>
    <row r="57" spans="1:11" s="96" customFormat="1" ht="11.25" customHeight="1">
      <c r="A57" s="98" t="s">
        <v>45</v>
      </c>
      <c r="B57" s="92"/>
      <c r="C57" s="93">
        <v>12900</v>
      </c>
      <c r="D57" s="93">
        <v>12977</v>
      </c>
      <c r="E57" s="93">
        <v>12977</v>
      </c>
      <c r="F57" s="94"/>
      <c r="G57" s="94"/>
      <c r="H57" s="181">
        <v>10.372</v>
      </c>
      <c r="I57" s="181">
        <v>32.442500000000003</v>
      </c>
      <c r="J57" s="181">
        <v>32.442500000000003</v>
      </c>
      <c r="K57" s="95"/>
    </row>
    <row r="58" spans="1:11" s="96" customFormat="1" ht="11.25" customHeight="1">
      <c r="A58" s="98" t="s">
        <v>46</v>
      </c>
      <c r="B58" s="92"/>
      <c r="C58" s="93">
        <v>29333</v>
      </c>
      <c r="D58" s="93">
        <v>34506</v>
      </c>
      <c r="E58" s="93">
        <v>37956.6</v>
      </c>
      <c r="F58" s="94"/>
      <c r="G58" s="94"/>
      <c r="H58" s="181">
        <v>40.472999999999999</v>
      </c>
      <c r="I58" s="181">
        <v>65.736000000000004</v>
      </c>
      <c r="J58" s="181">
        <v>30.228000000000002</v>
      </c>
      <c r="K58" s="95"/>
    </row>
    <row r="59" spans="1:11" s="105" customFormat="1" ht="11.25" customHeight="1">
      <c r="A59" s="99" t="s">
        <v>47</v>
      </c>
      <c r="B59" s="100"/>
      <c r="C59" s="101">
        <v>79302</v>
      </c>
      <c r="D59" s="101">
        <v>89051</v>
      </c>
      <c r="E59" s="101">
        <v>87081.600000000006</v>
      </c>
      <c r="F59" s="102">
        <f>IF(D59&gt;0,100*E59/D59,0)</f>
        <v>97.788458299176881</v>
      </c>
      <c r="G59" s="103"/>
      <c r="H59" s="182">
        <v>122.455</v>
      </c>
      <c r="I59" s="183">
        <v>176.8655</v>
      </c>
      <c r="J59" s="183">
        <v>112.69550000000001</v>
      </c>
      <c r="K59" s="104">
        <f>IF(I59&gt;0,100*J59/I59,0)</f>
        <v>63.718192637908473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>
        <v>256</v>
      </c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>
        <v>128</v>
      </c>
      <c r="D62" s="93">
        <v>256</v>
      </c>
      <c r="E62" s="93"/>
      <c r="F62" s="94"/>
      <c r="G62" s="94"/>
      <c r="H62" s="181">
        <v>0.26900000000000002</v>
      </c>
      <c r="I62" s="181">
        <v>0.51800000000000002</v>
      </c>
      <c r="J62" s="181">
        <v>0.51800000000000002</v>
      </c>
      <c r="K62" s="95"/>
    </row>
    <row r="63" spans="1:11" s="96" customFormat="1" ht="11.25" customHeight="1">
      <c r="A63" s="98" t="s">
        <v>50</v>
      </c>
      <c r="B63" s="92"/>
      <c r="C63" s="93">
        <v>163</v>
      </c>
      <c r="D63" s="93">
        <v>325</v>
      </c>
      <c r="E63" s="93">
        <v>327</v>
      </c>
      <c r="F63" s="94"/>
      <c r="G63" s="94"/>
      <c r="H63" s="181">
        <v>6.6000000000000003E-2</v>
      </c>
      <c r="I63" s="181">
        <v>0.80265151515151512</v>
      </c>
      <c r="J63" s="181">
        <v>0.80800000000000005</v>
      </c>
      <c r="K63" s="95"/>
    </row>
    <row r="64" spans="1:11" s="105" customFormat="1" ht="11.25" customHeight="1">
      <c r="A64" s="99" t="s">
        <v>51</v>
      </c>
      <c r="B64" s="100"/>
      <c r="C64" s="101">
        <v>291</v>
      </c>
      <c r="D64" s="101">
        <v>581</v>
      </c>
      <c r="E64" s="101">
        <v>583</v>
      </c>
      <c r="F64" s="102">
        <f>IF(D64&gt;0,100*E64/D64,0)</f>
        <v>100.34423407917384</v>
      </c>
      <c r="G64" s="103"/>
      <c r="H64" s="182">
        <v>0.33500000000000002</v>
      </c>
      <c r="I64" s="183">
        <v>1.320651515151515</v>
      </c>
      <c r="J64" s="183">
        <v>1.3260000000000001</v>
      </c>
      <c r="K64" s="104">
        <f>IF(I64&gt;0,100*J64/I64,0)</f>
        <v>100.40498835515071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122</v>
      </c>
      <c r="D66" s="101">
        <v>326</v>
      </c>
      <c r="E66" s="101">
        <v>419</v>
      </c>
      <c r="F66" s="102">
        <f>IF(D66&gt;0,100*E66/D66,0)</f>
        <v>128.52760736196319</v>
      </c>
      <c r="G66" s="103"/>
      <c r="H66" s="182">
        <v>0.153</v>
      </c>
      <c r="I66" s="183">
        <v>0.4</v>
      </c>
      <c r="J66" s="183">
        <v>0.313</v>
      </c>
      <c r="K66" s="104">
        <f>IF(I66&gt;0,100*J66/I66,0)</f>
        <v>78.25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13503</v>
      </c>
      <c r="D68" s="93">
        <v>12400</v>
      </c>
      <c r="E68" s="93">
        <v>11000</v>
      </c>
      <c r="F68" s="94"/>
      <c r="G68" s="94"/>
      <c r="H68" s="181">
        <v>26.425000000000001</v>
      </c>
      <c r="I68" s="181">
        <v>29</v>
      </c>
      <c r="J68" s="181">
        <v>20</v>
      </c>
      <c r="K68" s="95"/>
    </row>
    <row r="69" spans="1:11" s="96" customFormat="1" ht="11.25" customHeight="1">
      <c r="A69" s="98" t="s">
        <v>54</v>
      </c>
      <c r="B69" s="92"/>
      <c r="C69" s="93">
        <v>2671</v>
      </c>
      <c r="D69" s="93">
        <v>2800</v>
      </c>
      <c r="E69" s="93">
        <v>2500</v>
      </c>
      <c r="F69" s="94"/>
      <c r="G69" s="94"/>
      <c r="H69" s="181">
        <v>6.0789999999999997</v>
      </c>
      <c r="I69" s="181">
        <v>5</v>
      </c>
      <c r="J69" s="181">
        <v>4.5</v>
      </c>
      <c r="K69" s="95"/>
    </row>
    <row r="70" spans="1:11" s="105" customFormat="1" ht="11.25" customHeight="1">
      <c r="A70" s="99" t="s">
        <v>55</v>
      </c>
      <c r="B70" s="100"/>
      <c r="C70" s="101">
        <v>16174</v>
      </c>
      <c r="D70" s="101">
        <v>15200</v>
      </c>
      <c r="E70" s="101">
        <v>13500</v>
      </c>
      <c r="F70" s="102">
        <f>IF(D70&gt;0,100*E70/D70,0)</f>
        <v>88.815789473684205</v>
      </c>
      <c r="G70" s="103"/>
      <c r="H70" s="182">
        <v>32.503999999999998</v>
      </c>
      <c r="I70" s="183">
        <v>34</v>
      </c>
      <c r="J70" s="183">
        <v>24.5</v>
      </c>
      <c r="K70" s="104">
        <f>IF(I70&gt;0,100*J70/I70,0)</f>
        <v>72.058823529411768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70</v>
      </c>
      <c r="D72" s="93">
        <v>338</v>
      </c>
      <c r="E72" s="93">
        <v>337</v>
      </c>
      <c r="F72" s="94"/>
      <c r="G72" s="94"/>
      <c r="H72" s="181">
        <v>5.5E-2</v>
      </c>
      <c r="I72" s="181">
        <v>7.4999999999999997E-2</v>
      </c>
      <c r="J72" s="181">
        <v>0.40799999999999997</v>
      </c>
      <c r="K72" s="95"/>
    </row>
    <row r="73" spans="1:11" s="96" customFormat="1" ht="11.25" customHeight="1">
      <c r="A73" s="98" t="s">
        <v>57</v>
      </c>
      <c r="B73" s="92"/>
      <c r="C73" s="93">
        <v>15241</v>
      </c>
      <c r="D73" s="93">
        <v>10950</v>
      </c>
      <c r="E73" s="93">
        <v>10950</v>
      </c>
      <c r="F73" s="94"/>
      <c r="G73" s="94"/>
      <c r="H73" s="181">
        <v>57.914000000000001</v>
      </c>
      <c r="I73" s="181">
        <v>35.04</v>
      </c>
      <c r="J73" s="181">
        <v>13.14</v>
      </c>
      <c r="K73" s="95"/>
    </row>
    <row r="74" spans="1:11" s="96" customFormat="1" ht="11.25" customHeight="1">
      <c r="A74" s="98" t="s">
        <v>58</v>
      </c>
      <c r="B74" s="92"/>
      <c r="C74" s="93">
        <v>3925</v>
      </c>
      <c r="D74" s="93">
        <v>4752</v>
      </c>
      <c r="E74" s="93">
        <v>4755</v>
      </c>
      <c r="F74" s="94"/>
      <c r="G74" s="94"/>
      <c r="H74" s="181">
        <v>6.7789999999999999</v>
      </c>
      <c r="I74" s="181">
        <v>7.1280000000000001</v>
      </c>
      <c r="J74" s="181">
        <v>8.2129999999999992</v>
      </c>
      <c r="K74" s="95"/>
    </row>
    <row r="75" spans="1:11" s="96" customFormat="1" ht="11.25" customHeight="1">
      <c r="A75" s="98" t="s">
        <v>59</v>
      </c>
      <c r="B75" s="92"/>
      <c r="C75" s="93">
        <v>1761</v>
      </c>
      <c r="D75" s="93">
        <v>1524.096</v>
      </c>
      <c r="E75" s="93">
        <v>1504</v>
      </c>
      <c r="F75" s="94"/>
      <c r="G75" s="94"/>
      <c r="H75" s="181">
        <v>2.4220000000000002</v>
      </c>
      <c r="I75" s="181">
        <v>2.1720977515904436</v>
      </c>
      <c r="J75" s="181">
        <v>1.657</v>
      </c>
      <c r="K75" s="95"/>
    </row>
    <row r="76" spans="1:11" s="96" customFormat="1" ht="11.25" customHeight="1">
      <c r="A76" s="98" t="s">
        <v>60</v>
      </c>
      <c r="B76" s="92"/>
      <c r="C76" s="93">
        <v>6386</v>
      </c>
      <c r="D76" s="93">
        <v>5627</v>
      </c>
      <c r="E76" s="93">
        <v>6000</v>
      </c>
      <c r="F76" s="94"/>
      <c r="G76" s="94"/>
      <c r="H76" s="181">
        <v>21.073</v>
      </c>
      <c r="I76" s="181">
        <v>16.712</v>
      </c>
      <c r="J76" s="181">
        <v>21</v>
      </c>
      <c r="K76" s="95"/>
    </row>
    <row r="77" spans="1:11" s="96" customFormat="1" ht="11.25" customHeight="1">
      <c r="A77" s="98" t="s">
        <v>61</v>
      </c>
      <c r="B77" s="92"/>
      <c r="C77" s="93">
        <v>983</v>
      </c>
      <c r="D77" s="93">
        <v>1213</v>
      </c>
      <c r="E77" s="93">
        <v>1500</v>
      </c>
      <c r="F77" s="94"/>
      <c r="G77" s="94"/>
      <c r="H77" s="181">
        <v>1.59</v>
      </c>
      <c r="I77" s="181">
        <v>1.32</v>
      </c>
      <c r="J77" s="181">
        <v>2.7</v>
      </c>
      <c r="K77" s="95"/>
    </row>
    <row r="78" spans="1:11" s="96" customFormat="1" ht="11.25" customHeight="1">
      <c r="A78" s="98" t="s">
        <v>62</v>
      </c>
      <c r="B78" s="92"/>
      <c r="C78" s="93">
        <v>2121</v>
      </c>
      <c r="D78" s="93">
        <v>1405</v>
      </c>
      <c r="E78" s="93">
        <v>1405</v>
      </c>
      <c r="F78" s="94"/>
      <c r="G78" s="94"/>
      <c r="H78" s="181">
        <v>5.2160000000000002</v>
      </c>
      <c r="I78" s="181">
        <v>3.512</v>
      </c>
      <c r="J78" s="181">
        <v>3.4420000000000002</v>
      </c>
      <c r="K78" s="95"/>
    </row>
    <row r="79" spans="1:11" s="96" customFormat="1" ht="11.25" customHeight="1">
      <c r="A79" s="98" t="s">
        <v>63</v>
      </c>
      <c r="B79" s="92"/>
      <c r="C79" s="93">
        <v>18620</v>
      </c>
      <c r="D79" s="93">
        <v>13790</v>
      </c>
      <c r="E79" s="93">
        <v>15405</v>
      </c>
      <c r="F79" s="94"/>
      <c r="G79" s="94"/>
      <c r="H79" s="181">
        <v>32.747</v>
      </c>
      <c r="I79" s="181">
        <v>33.735999999999997</v>
      </c>
      <c r="J79" s="181">
        <v>43.346887356176914</v>
      </c>
      <c r="K79" s="95"/>
    </row>
    <row r="80" spans="1:11" s="105" customFormat="1" ht="11.25" customHeight="1">
      <c r="A80" s="106" t="s">
        <v>64</v>
      </c>
      <c r="B80" s="100"/>
      <c r="C80" s="101">
        <v>49107</v>
      </c>
      <c r="D80" s="101">
        <v>39599.096000000005</v>
      </c>
      <c r="E80" s="101">
        <v>41856</v>
      </c>
      <c r="F80" s="102">
        <f>IF(D80&gt;0,100*E80/D80,0)</f>
        <v>105.6993826323712</v>
      </c>
      <c r="G80" s="103"/>
      <c r="H80" s="182">
        <v>127.79599999999999</v>
      </c>
      <c r="I80" s="183">
        <v>99.695097751590424</v>
      </c>
      <c r="J80" s="183">
        <v>93.906887356176924</v>
      </c>
      <c r="K80" s="104">
        <f>IF(I80&gt;0,100*J80/I80,0)</f>
        <v>94.194087246059027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3</v>
      </c>
      <c r="D82" s="93">
        <v>3</v>
      </c>
      <c r="E82" s="93">
        <v>3</v>
      </c>
      <c r="F82" s="94"/>
      <c r="G82" s="94"/>
      <c r="H82" s="181">
        <v>2E-3</v>
      </c>
      <c r="I82" s="181">
        <v>2E-3</v>
      </c>
      <c r="J82" s="181">
        <v>4.0000000000000001E-3</v>
      </c>
      <c r="K82" s="95"/>
    </row>
    <row r="83" spans="1:11" s="96" customFormat="1" ht="11.25" customHeight="1">
      <c r="A83" s="98" t="s">
        <v>66</v>
      </c>
      <c r="B83" s="92"/>
      <c r="C83" s="93">
        <v>1</v>
      </c>
      <c r="D83" s="93"/>
      <c r="E83" s="93"/>
      <c r="F83" s="94"/>
      <c r="G83" s="94"/>
      <c r="H83" s="181">
        <v>1E-3</v>
      </c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>
        <v>4</v>
      </c>
      <c r="D84" s="101">
        <v>3</v>
      </c>
      <c r="E84" s="101">
        <v>3</v>
      </c>
      <c r="F84" s="102">
        <f>IF(D84&gt;0,100*E84/D84,0)</f>
        <v>100</v>
      </c>
      <c r="G84" s="103"/>
      <c r="H84" s="182">
        <v>3.0000000000000001E-3</v>
      </c>
      <c r="I84" s="183">
        <v>2E-3</v>
      </c>
      <c r="J84" s="183">
        <v>4.0000000000000001E-3</v>
      </c>
      <c r="K84" s="104">
        <f>IF(I84&gt;0,100*J84/I84,0)</f>
        <v>200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215620</v>
      </c>
      <c r="D87" s="116">
        <v>223988.09600000002</v>
      </c>
      <c r="E87" s="116">
        <v>214612.6</v>
      </c>
      <c r="F87" s="117">
        <f>IF(D87&gt;0,100*E87/D87,0)</f>
        <v>95.814288273605385</v>
      </c>
      <c r="G87" s="103"/>
      <c r="H87" s="186">
        <v>449.983</v>
      </c>
      <c r="I87" s="187">
        <v>540.83424926674184</v>
      </c>
      <c r="J87" s="187">
        <v>363.63438735617694</v>
      </c>
      <c r="K87" s="117">
        <f>IF(I87&gt;0,100*J87/I87,0)</f>
        <v>67.235828324332118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17" orientation="portrait" useFirstPageNumber="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O625"/>
  <sheetViews>
    <sheetView view="pageBreakPreview" topLeftCell="A37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79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8749</v>
      </c>
      <c r="D9" s="93">
        <v>9201</v>
      </c>
      <c r="E9" s="93">
        <v>9201</v>
      </c>
      <c r="F9" s="94"/>
      <c r="G9" s="94"/>
      <c r="H9" s="181">
        <v>67.716999999999999</v>
      </c>
      <c r="I9" s="181">
        <v>67.325000000000003</v>
      </c>
      <c r="J9" s="181">
        <v>67.325000000000003</v>
      </c>
      <c r="K9" s="95"/>
    </row>
    <row r="10" spans="1:11" s="96" customFormat="1" ht="11.25" customHeight="1">
      <c r="A10" s="98" t="s">
        <v>9</v>
      </c>
      <c r="B10" s="92"/>
      <c r="C10" s="93">
        <v>2215</v>
      </c>
      <c r="D10" s="93">
        <v>2250</v>
      </c>
      <c r="E10" s="93">
        <v>2250</v>
      </c>
      <c r="F10" s="94"/>
      <c r="G10" s="94"/>
      <c r="H10" s="181">
        <v>16.236000000000001</v>
      </c>
      <c r="I10" s="181">
        <v>15.75</v>
      </c>
      <c r="J10" s="181">
        <v>13.191000000000001</v>
      </c>
      <c r="K10" s="95"/>
    </row>
    <row r="11" spans="1:11" s="96" customFormat="1" ht="11.25" customHeight="1">
      <c r="A11" s="91" t="s">
        <v>10</v>
      </c>
      <c r="B11" s="92"/>
      <c r="C11" s="93">
        <v>2009</v>
      </c>
      <c r="D11" s="93">
        <v>1120</v>
      </c>
      <c r="E11" s="93">
        <v>1120</v>
      </c>
      <c r="F11" s="94"/>
      <c r="G11" s="94"/>
      <c r="H11" s="181">
        <v>15.53</v>
      </c>
      <c r="I11" s="181">
        <v>5.9359999999999999</v>
      </c>
      <c r="J11" s="181">
        <v>7.7839999999999998</v>
      </c>
      <c r="K11" s="95"/>
    </row>
    <row r="12" spans="1:11" s="96" customFormat="1" ht="11.25" customHeight="1">
      <c r="A12" s="98" t="s">
        <v>11</v>
      </c>
      <c r="B12" s="92"/>
      <c r="C12" s="93">
        <v>6007</v>
      </c>
      <c r="D12" s="93">
        <v>6111</v>
      </c>
      <c r="E12" s="93">
        <v>6109</v>
      </c>
      <c r="F12" s="94"/>
      <c r="G12" s="94"/>
      <c r="H12" s="181">
        <v>49.497999999999998</v>
      </c>
      <c r="I12" s="181">
        <v>32.4</v>
      </c>
      <c r="J12" s="181">
        <v>32.378</v>
      </c>
      <c r="K12" s="95"/>
    </row>
    <row r="13" spans="1:11" s="105" customFormat="1" ht="11.25" customHeight="1">
      <c r="A13" s="99" t="s">
        <v>12</v>
      </c>
      <c r="B13" s="100"/>
      <c r="C13" s="101">
        <v>18980</v>
      </c>
      <c r="D13" s="101">
        <v>18682</v>
      </c>
      <c r="E13" s="101">
        <v>18680</v>
      </c>
      <c r="F13" s="102">
        <f>IF(D13&gt;0,100*E13/D13,0)</f>
        <v>99.989294508082651</v>
      </c>
      <c r="G13" s="103"/>
      <c r="H13" s="182">
        <v>148.98099999999999</v>
      </c>
      <c r="I13" s="183">
        <v>121.411</v>
      </c>
      <c r="J13" s="183">
        <v>120.67800000000001</v>
      </c>
      <c r="K13" s="104">
        <f>IF(I13&gt;0,100*J13/I13,0)</f>
        <v>99.396265577254127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400</v>
      </c>
      <c r="D15" s="101">
        <v>412</v>
      </c>
      <c r="E15" s="101">
        <v>412</v>
      </c>
      <c r="F15" s="102">
        <f>IF(D15&gt;0,100*E15/D15,0)</f>
        <v>100</v>
      </c>
      <c r="G15" s="103"/>
      <c r="H15" s="182">
        <v>0.84</v>
      </c>
      <c r="I15" s="183">
        <v>0.7</v>
      </c>
      <c r="J15" s="183">
        <v>0.7</v>
      </c>
      <c r="K15" s="104">
        <f>IF(I15&gt;0,100*J15/I15,0)</f>
        <v>100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133</v>
      </c>
      <c r="D17" s="101"/>
      <c r="E17" s="101"/>
      <c r="F17" s="102"/>
      <c r="G17" s="103"/>
      <c r="H17" s="182">
        <v>1.0493699999999999</v>
      </c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9</v>
      </c>
      <c r="D19" s="93">
        <v>5</v>
      </c>
      <c r="E19" s="93">
        <v>1</v>
      </c>
      <c r="F19" s="94"/>
      <c r="G19" s="94"/>
      <c r="H19" s="181">
        <v>3.6999999999999998E-2</v>
      </c>
      <c r="I19" s="181">
        <v>2.1999999999999999E-2</v>
      </c>
      <c r="J19" s="181">
        <v>4.0000000000000001E-3</v>
      </c>
      <c r="K19" s="95"/>
    </row>
    <row r="20" spans="1:11" s="96" customFormat="1" ht="11.25" customHeight="1">
      <c r="A20" s="98" t="s">
        <v>16</v>
      </c>
      <c r="B20" s="92"/>
      <c r="C20" s="93">
        <v>197</v>
      </c>
      <c r="D20" s="93">
        <v>110</v>
      </c>
      <c r="E20" s="93">
        <v>105</v>
      </c>
      <c r="F20" s="94"/>
      <c r="G20" s="94"/>
      <c r="H20" s="181">
        <v>0.82699999999999996</v>
      </c>
      <c r="I20" s="181">
        <v>0.28599999999999998</v>
      </c>
      <c r="J20" s="181"/>
      <c r="K20" s="95"/>
    </row>
    <row r="21" spans="1:11" s="96" customFormat="1" ht="11.25" customHeight="1">
      <c r="A21" s="98" t="s">
        <v>17</v>
      </c>
      <c r="B21" s="92"/>
      <c r="C21" s="93">
        <v>113</v>
      </c>
      <c r="D21" s="93">
        <v>69</v>
      </c>
      <c r="E21" s="93">
        <v>70</v>
      </c>
      <c r="F21" s="94"/>
      <c r="G21" s="94"/>
      <c r="H21" s="181">
        <v>0.46500000000000002</v>
      </c>
      <c r="I21" s="181">
        <v>0.13500000000000001</v>
      </c>
      <c r="J21" s="181"/>
      <c r="K21" s="95"/>
    </row>
    <row r="22" spans="1:11" s="105" customFormat="1" ht="11.25" customHeight="1">
      <c r="A22" s="99" t="s">
        <v>18</v>
      </c>
      <c r="B22" s="100"/>
      <c r="C22" s="101">
        <v>319</v>
      </c>
      <c r="D22" s="101">
        <v>184</v>
      </c>
      <c r="E22" s="101">
        <v>176</v>
      </c>
      <c r="F22" s="102">
        <f>IF(D22&gt;0,100*E22/D22,0)</f>
        <v>95.652173913043484</v>
      </c>
      <c r="G22" s="103"/>
      <c r="H22" s="182">
        <v>1.329</v>
      </c>
      <c r="I22" s="183">
        <v>0.443</v>
      </c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18235</v>
      </c>
      <c r="D24" s="101">
        <v>14863</v>
      </c>
      <c r="E24" s="101">
        <v>14554</v>
      </c>
      <c r="F24" s="102">
        <f>IF(D24&gt;0,100*E24/D24,0)</f>
        <v>97.921011908766729</v>
      </c>
      <c r="G24" s="103"/>
      <c r="H24" s="182">
        <v>197.60599999999999</v>
      </c>
      <c r="I24" s="183">
        <v>163.80000000000001</v>
      </c>
      <c r="J24" s="183"/>
      <c r="K24" s="104">
        <f>IF(I24&gt;0,100*J24/I24,0)</f>
        <v>0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633</v>
      </c>
      <c r="D26" s="101">
        <v>475</v>
      </c>
      <c r="E26" s="101">
        <v>270</v>
      </c>
      <c r="F26" s="102">
        <f>IF(D26&gt;0,100*E26/D26,0)</f>
        <v>56.842105263157897</v>
      </c>
      <c r="G26" s="103"/>
      <c r="H26" s="182">
        <v>6.2969999999999997</v>
      </c>
      <c r="I26" s="183">
        <v>4.5</v>
      </c>
      <c r="J26" s="183">
        <v>2.6</v>
      </c>
      <c r="K26" s="104">
        <f>IF(I26&gt;0,100*J26/I26,0)</f>
        <v>57.777777777777779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51179</v>
      </c>
      <c r="D28" s="93">
        <v>52136</v>
      </c>
      <c r="E28" s="93">
        <v>64580</v>
      </c>
      <c r="F28" s="94"/>
      <c r="G28" s="94"/>
      <c r="H28" s="181">
        <v>644.65499999999997</v>
      </c>
      <c r="I28" s="181">
        <v>729.904</v>
      </c>
      <c r="J28" s="181">
        <v>774.96</v>
      </c>
      <c r="K28" s="95"/>
    </row>
    <row r="29" spans="1:11" s="96" customFormat="1" ht="11.25" customHeight="1">
      <c r="A29" s="98" t="s">
        <v>22</v>
      </c>
      <c r="B29" s="92"/>
      <c r="C29" s="93">
        <v>3474</v>
      </c>
      <c r="D29" s="93">
        <v>3299</v>
      </c>
      <c r="E29" s="93">
        <v>2865</v>
      </c>
      <c r="F29" s="94"/>
      <c r="G29" s="94"/>
      <c r="H29" s="181">
        <v>37.99</v>
      </c>
      <c r="I29" s="181">
        <v>36.29</v>
      </c>
      <c r="J29" s="181">
        <v>30.395</v>
      </c>
      <c r="K29" s="95"/>
    </row>
    <row r="30" spans="1:11" s="96" customFormat="1" ht="11.25" customHeight="1">
      <c r="A30" s="98" t="s">
        <v>23</v>
      </c>
      <c r="B30" s="92"/>
      <c r="C30" s="93">
        <v>23031</v>
      </c>
      <c r="D30" s="93">
        <v>19920</v>
      </c>
      <c r="E30" s="93">
        <v>18072</v>
      </c>
      <c r="F30" s="94"/>
      <c r="G30" s="94"/>
      <c r="H30" s="181">
        <v>237.28</v>
      </c>
      <c r="I30" s="181">
        <v>182.97200000000001</v>
      </c>
      <c r="J30" s="181">
        <v>167.672</v>
      </c>
      <c r="K30" s="95"/>
    </row>
    <row r="31" spans="1:11" s="105" customFormat="1" ht="11.25" customHeight="1">
      <c r="A31" s="106" t="s">
        <v>24</v>
      </c>
      <c r="B31" s="100"/>
      <c r="C31" s="101">
        <v>77684</v>
      </c>
      <c r="D31" s="101">
        <v>75355</v>
      </c>
      <c r="E31" s="101">
        <v>85517</v>
      </c>
      <c r="F31" s="102">
        <f>IF(D31&gt;0,100*E31/D31,0)</f>
        <v>113.48550195740164</v>
      </c>
      <c r="G31" s="103"/>
      <c r="H31" s="182">
        <v>919.92499999999995</v>
      </c>
      <c r="I31" s="183">
        <v>949.16599999999994</v>
      </c>
      <c r="J31" s="183">
        <v>973.02700000000004</v>
      </c>
      <c r="K31" s="104">
        <f>IF(I31&gt;0,100*J31/I31,0)</f>
        <v>102.51389114232919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90</v>
      </c>
      <c r="D33" s="93">
        <v>200</v>
      </c>
      <c r="E33" s="93">
        <v>200</v>
      </c>
      <c r="F33" s="94"/>
      <c r="G33" s="94"/>
      <c r="H33" s="181">
        <v>0.48099999999999998</v>
      </c>
      <c r="I33" s="181">
        <v>2.1</v>
      </c>
      <c r="J33" s="181"/>
      <c r="K33" s="95"/>
    </row>
    <row r="34" spans="1:11" s="96" customFormat="1" ht="11.25" customHeight="1">
      <c r="A34" s="98" t="s">
        <v>26</v>
      </c>
      <c r="B34" s="92"/>
      <c r="C34" s="93">
        <v>7725</v>
      </c>
      <c r="D34" s="93">
        <v>7000</v>
      </c>
      <c r="E34" s="93">
        <v>7500</v>
      </c>
      <c r="F34" s="94"/>
      <c r="G34" s="94"/>
      <c r="H34" s="181">
        <v>84.683000000000007</v>
      </c>
      <c r="I34" s="181">
        <v>72</v>
      </c>
      <c r="J34" s="181"/>
      <c r="K34" s="95"/>
    </row>
    <row r="35" spans="1:11" s="96" customFormat="1" ht="11.25" customHeight="1">
      <c r="A35" s="98" t="s">
        <v>27</v>
      </c>
      <c r="B35" s="92"/>
      <c r="C35" s="93">
        <v>33286</v>
      </c>
      <c r="D35" s="93">
        <v>32000</v>
      </c>
      <c r="E35" s="93">
        <v>32000</v>
      </c>
      <c r="F35" s="94"/>
      <c r="G35" s="94"/>
      <c r="H35" s="181">
        <v>276.05900000000003</v>
      </c>
      <c r="I35" s="181">
        <v>310</v>
      </c>
      <c r="J35" s="181">
        <v>310</v>
      </c>
      <c r="K35" s="95"/>
    </row>
    <row r="36" spans="1:11" s="96" customFormat="1" ht="11.25" customHeight="1">
      <c r="A36" s="98" t="s">
        <v>28</v>
      </c>
      <c r="B36" s="92"/>
      <c r="C36" s="93">
        <v>122</v>
      </c>
      <c r="D36" s="93">
        <v>70</v>
      </c>
      <c r="E36" s="93">
        <v>110</v>
      </c>
      <c r="F36" s="94"/>
      <c r="G36" s="94"/>
      <c r="H36" s="181">
        <v>1.0980000000000001</v>
      </c>
      <c r="I36" s="181">
        <v>0.59799999999999998</v>
      </c>
      <c r="J36" s="181">
        <v>0.99</v>
      </c>
      <c r="K36" s="95"/>
    </row>
    <row r="37" spans="1:11" s="105" customFormat="1" ht="11.25" customHeight="1">
      <c r="A37" s="99" t="s">
        <v>29</v>
      </c>
      <c r="B37" s="100"/>
      <c r="C37" s="101">
        <v>41223</v>
      </c>
      <c r="D37" s="101">
        <v>39270</v>
      </c>
      <c r="E37" s="101">
        <v>39810</v>
      </c>
      <c r="F37" s="102">
        <f>IF(D37&gt;0,100*E37/D37,0)</f>
        <v>101.37509549274255</v>
      </c>
      <c r="G37" s="103"/>
      <c r="H37" s="182">
        <v>362.32100000000003</v>
      </c>
      <c r="I37" s="183">
        <v>384.69800000000004</v>
      </c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182</v>
      </c>
      <c r="D39" s="101">
        <v>285</v>
      </c>
      <c r="E39" s="101">
        <v>285</v>
      </c>
      <c r="F39" s="102">
        <f>IF(D39&gt;0,100*E39/D39,0)</f>
        <v>100</v>
      </c>
      <c r="G39" s="103"/>
      <c r="H39" s="182">
        <v>1</v>
      </c>
      <c r="I39" s="183">
        <v>1.56</v>
      </c>
      <c r="J39" s="183">
        <v>1.56</v>
      </c>
      <c r="K39" s="104">
        <f>IF(I39&gt;0,100*J39/I39,0)</f>
        <v>100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1771</v>
      </c>
      <c r="D41" s="93">
        <v>1276</v>
      </c>
      <c r="E41" s="93">
        <v>1384</v>
      </c>
      <c r="F41" s="94"/>
      <c r="G41" s="94"/>
      <c r="H41" s="181">
        <v>21.695</v>
      </c>
      <c r="I41" s="181">
        <v>15.885999999999999</v>
      </c>
      <c r="J41" s="181"/>
      <c r="K41" s="95"/>
    </row>
    <row r="42" spans="1:11" s="96" customFormat="1" ht="11.25" customHeight="1">
      <c r="A42" s="98" t="s">
        <v>32</v>
      </c>
      <c r="B42" s="92"/>
      <c r="C42" s="93">
        <v>1046</v>
      </c>
      <c r="D42" s="93">
        <v>980</v>
      </c>
      <c r="E42" s="93">
        <v>850</v>
      </c>
      <c r="F42" s="94"/>
      <c r="G42" s="94"/>
      <c r="H42" s="181">
        <v>10.983000000000001</v>
      </c>
      <c r="I42" s="181">
        <v>11.76</v>
      </c>
      <c r="J42" s="181"/>
      <c r="K42" s="95"/>
    </row>
    <row r="43" spans="1:11" s="96" customFormat="1" ht="11.25" customHeight="1">
      <c r="A43" s="98" t="s">
        <v>33</v>
      </c>
      <c r="B43" s="92"/>
      <c r="C43" s="93">
        <v>64546</v>
      </c>
      <c r="D43" s="93">
        <v>57860</v>
      </c>
      <c r="E43" s="93">
        <v>54127</v>
      </c>
      <c r="F43" s="94"/>
      <c r="G43" s="94"/>
      <c r="H43" s="181">
        <v>768.13300000000004</v>
      </c>
      <c r="I43" s="181">
        <v>561.24199999999996</v>
      </c>
      <c r="J43" s="181"/>
      <c r="K43" s="95"/>
    </row>
    <row r="44" spans="1:11" s="96" customFormat="1" ht="11.25" customHeight="1">
      <c r="A44" s="98" t="s">
        <v>34</v>
      </c>
      <c r="B44" s="92"/>
      <c r="C44" s="93">
        <v>4045</v>
      </c>
      <c r="D44" s="93">
        <v>2189</v>
      </c>
      <c r="E44" s="93">
        <v>500</v>
      </c>
      <c r="F44" s="94"/>
      <c r="G44" s="94"/>
      <c r="H44" s="181">
        <v>40.450000000000003</v>
      </c>
      <c r="I44" s="181">
        <v>21.89</v>
      </c>
      <c r="J44" s="181"/>
      <c r="K44" s="95"/>
    </row>
    <row r="45" spans="1:11" s="96" customFormat="1" ht="11.25" customHeight="1">
      <c r="A45" s="98" t="s">
        <v>35</v>
      </c>
      <c r="B45" s="92"/>
      <c r="C45" s="93">
        <v>18230</v>
      </c>
      <c r="D45" s="93">
        <v>16349</v>
      </c>
      <c r="E45" s="93">
        <v>16417</v>
      </c>
      <c r="F45" s="94"/>
      <c r="G45" s="94"/>
      <c r="H45" s="181">
        <v>223.31800000000001</v>
      </c>
      <c r="I45" s="181">
        <v>196.18799999999999</v>
      </c>
      <c r="J45" s="181"/>
      <c r="K45" s="95"/>
    </row>
    <row r="46" spans="1:11" s="96" customFormat="1" ht="11.25" customHeight="1">
      <c r="A46" s="98" t="s">
        <v>36</v>
      </c>
      <c r="B46" s="92"/>
      <c r="C46" s="93">
        <v>103</v>
      </c>
      <c r="D46" s="93">
        <v>105</v>
      </c>
      <c r="E46" s="93">
        <v>105</v>
      </c>
      <c r="F46" s="94"/>
      <c r="G46" s="94"/>
      <c r="H46" s="181">
        <v>1.03</v>
      </c>
      <c r="I46" s="181">
        <v>1.05</v>
      </c>
      <c r="J46" s="181"/>
      <c r="K46" s="95"/>
    </row>
    <row r="47" spans="1:11" s="96" customFormat="1" ht="11.25" customHeight="1">
      <c r="A47" s="98" t="s">
        <v>37</v>
      </c>
      <c r="B47" s="92"/>
      <c r="C47" s="93">
        <v>198</v>
      </c>
      <c r="D47" s="93">
        <v>70</v>
      </c>
      <c r="E47" s="93">
        <v>62</v>
      </c>
      <c r="F47" s="94"/>
      <c r="G47" s="94"/>
      <c r="H47" s="181">
        <v>2.3759999999999999</v>
      </c>
      <c r="I47" s="181">
        <v>0.84</v>
      </c>
      <c r="J47" s="181"/>
      <c r="K47" s="95"/>
    </row>
    <row r="48" spans="1:11" s="96" customFormat="1" ht="11.25" customHeight="1">
      <c r="A48" s="98" t="s">
        <v>38</v>
      </c>
      <c r="B48" s="92"/>
      <c r="C48" s="93">
        <v>9079</v>
      </c>
      <c r="D48" s="93">
        <v>6933</v>
      </c>
      <c r="E48" s="93">
        <v>4939</v>
      </c>
      <c r="F48" s="94"/>
      <c r="G48" s="94"/>
      <c r="H48" s="181">
        <v>108.94799999999999</v>
      </c>
      <c r="I48" s="181">
        <v>69.33</v>
      </c>
      <c r="J48" s="181"/>
      <c r="K48" s="95"/>
    </row>
    <row r="49" spans="1:11" s="96" customFormat="1" ht="11.25" customHeight="1">
      <c r="A49" s="98" t="s">
        <v>39</v>
      </c>
      <c r="B49" s="92"/>
      <c r="C49" s="93">
        <v>18510</v>
      </c>
      <c r="D49" s="93">
        <v>16300</v>
      </c>
      <c r="E49" s="93">
        <v>12399</v>
      </c>
      <c r="F49" s="94"/>
      <c r="G49" s="94"/>
      <c r="H49" s="181">
        <v>240.63</v>
      </c>
      <c r="I49" s="181">
        <v>203.749</v>
      </c>
      <c r="J49" s="181"/>
      <c r="K49" s="95"/>
    </row>
    <row r="50" spans="1:11" s="105" customFormat="1" ht="11.25" customHeight="1">
      <c r="A50" s="106" t="s">
        <v>40</v>
      </c>
      <c r="B50" s="100"/>
      <c r="C50" s="101">
        <v>117528</v>
      </c>
      <c r="D50" s="101">
        <v>102062</v>
      </c>
      <c r="E50" s="101">
        <v>90783</v>
      </c>
      <c r="F50" s="102">
        <f>IF(D50&gt;0,100*E50/D50,0)</f>
        <v>88.948874213713239</v>
      </c>
      <c r="G50" s="103"/>
      <c r="H50" s="182">
        <v>1417.5630000000001</v>
      </c>
      <c r="I50" s="183">
        <v>1081.9349999999999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6161</v>
      </c>
      <c r="D52" s="101">
        <v>6161</v>
      </c>
      <c r="E52" s="101">
        <v>6161</v>
      </c>
      <c r="F52" s="102">
        <f>IF(D52&gt;0,100*E52/D52,0)</f>
        <v>100</v>
      </c>
      <c r="G52" s="103"/>
      <c r="H52" s="182">
        <v>77.105000000000004</v>
      </c>
      <c r="I52" s="183">
        <v>77.105000000000004</v>
      </c>
      <c r="J52" s="183">
        <v>77.105000000000004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11000</v>
      </c>
      <c r="D54" s="93">
        <v>8800</v>
      </c>
      <c r="E54" s="93">
        <v>8000</v>
      </c>
      <c r="F54" s="94"/>
      <c r="G54" s="94"/>
      <c r="H54" s="181">
        <v>146.30000000000001</v>
      </c>
      <c r="I54" s="181">
        <v>118.8</v>
      </c>
      <c r="J54" s="181">
        <v>108</v>
      </c>
      <c r="K54" s="95"/>
    </row>
    <row r="55" spans="1:11" s="96" customFormat="1" ht="11.25" customHeight="1">
      <c r="A55" s="98" t="s">
        <v>43</v>
      </c>
      <c r="B55" s="92"/>
      <c r="C55" s="93">
        <v>5854</v>
      </c>
      <c r="D55" s="93">
        <v>4761</v>
      </c>
      <c r="E55" s="93">
        <v>3828</v>
      </c>
      <c r="F55" s="94"/>
      <c r="G55" s="94"/>
      <c r="H55" s="181">
        <v>64.394999999999996</v>
      </c>
      <c r="I55" s="181">
        <v>54.152000000000001</v>
      </c>
      <c r="J55" s="181">
        <v>44.024999999999999</v>
      </c>
      <c r="K55" s="95"/>
    </row>
    <row r="56" spans="1:11" s="96" customFormat="1" ht="11.25" customHeight="1">
      <c r="A56" s="98" t="s">
        <v>44</v>
      </c>
      <c r="B56" s="92"/>
      <c r="C56" s="93">
        <v>1132</v>
      </c>
      <c r="D56" s="93">
        <v>1250</v>
      </c>
      <c r="E56" s="93">
        <v>1200</v>
      </c>
      <c r="F56" s="94"/>
      <c r="G56" s="94"/>
      <c r="H56" s="181">
        <v>13.657</v>
      </c>
      <c r="I56" s="181">
        <v>13.5</v>
      </c>
      <c r="J56" s="181">
        <v>13</v>
      </c>
      <c r="K56" s="95"/>
    </row>
    <row r="57" spans="1:11" s="96" customFormat="1" ht="11.25" customHeight="1">
      <c r="A57" s="98" t="s">
        <v>45</v>
      </c>
      <c r="B57" s="92"/>
      <c r="C57" s="93">
        <v>3181</v>
      </c>
      <c r="D57" s="93">
        <v>2382</v>
      </c>
      <c r="E57" s="93">
        <v>2382</v>
      </c>
      <c r="F57" s="94"/>
      <c r="G57" s="94"/>
      <c r="H57" s="181">
        <v>37.835999999999999</v>
      </c>
      <c r="I57" s="181">
        <v>30.966000000000001</v>
      </c>
      <c r="J57" s="181">
        <v>28.584</v>
      </c>
      <c r="K57" s="95"/>
    </row>
    <row r="58" spans="1:11" s="96" customFormat="1" ht="11.25" customHeight="1">
      <c r="A58" s="98" t="s">
        <v>46</v>
      </c>
      <c r="B58" s="92"/>
      <c r="C58" s="93">
        <v>8263</v>
      </c>
      <c r="D58" s="93">
        <v>6632</v>
      </c>
      <c r="E58" s="93">
        <v>6401</v>
      </c>
      <c r="F58" s="94"/>
      <c r="G58" s="94"/>
      <c r="H58" s="181">
        <v>79.403000000000006</v>
      </c>
      <c r="I58" s="181">
        <v>66.824799999999996</v>
      </c>
      <c r="J58" s="181">
        <v>76.052000000000007</v>
      </c>
      <c r="K58" s="95"/>
    </row>
    <row r="59" spans="1:11" s="105" customFormat="1" ht="11.25" customHeight="1">
      <c r="A59" s="99" t="s">
        <v>47</v>
      </c>
      <c r="B59" s="100"/>
      <c r="C59" s="101">
        <v>29430</v>
      </c>
      <c r="D59" s="101">
        <v>23825</v>
      </c>
      <c r="E59" s="101">
        <v>21811</v>
      </c>
      <c r="F59" s="102">
        <f>IF(D59&gt;0,100*E59/D59,0)</f>
        <v>91.546694648478493</v>
      </c>
      <c r="G59" s="103"/>
      <c r="H59" s="182">
        <v>341.59100000000001</v>
      </c>
      <c r="I59" s="183">
        <v>284.24279999999999</v>
      </c>
      <c r="J59" s="183">
        <v>269.661</v>
      </c>
      <c r="K59" s="104">
        <f>IF(I59&gt;0,100*J59/I59,0)</f>
        <v>94.86994921243388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384</v>
      </c>
      <c r="D61" s="93">
        <v>280</v>
      </c>
      <c r="E61" s="93">
        <v>180</v>
      </c>
      <c r="F61" s="94"/>
      <c r="G61" s="94"/>
      <c r="H61" s="181">
        <v>4.032</v>
      </c>
      <c r="I61" s="181">
        <v>2.8</v>
      </c>
      <c r="J61" s="181">
        <v>1.98</v>
      </c>
      <c r="K61" s="95"/>
    </row>
    <row r="62" spans="1:11" s="96" customFormat="1" ht="11.25" customHeight="1">
      <c r="A62" s="98" t="s">
        <v>49</v>
      </c>
      <c r="B62" s="92"/>
      <c r="C62" s="93">
        <v>94</v>
      </c>
      <c r="D62" s="93">
        <v>124</v>
      </c>
      <c r="E62" s="93">
        <v>124</v>
      </c>
      <c r="F62" s="94"/>
      <c r="G62" s="94"/>
      <c r="H62" s="181">
        <v>0.40500000000000003</v>
      </c>
      <c r="I62" s="181">
        <v>0.49099999999999999</v>
      </c>
      <c r="J62" s="181"/>
      <c r="K62" s="95"/>
    </row>
    <row r="63" spans="1:11" s="96" customFormat="1" ht="11.25" customHeight="1">
      <c r="A63" s="98" t="s">
        <v>50</v>
      </c>
      <c r="B63" s="92"/>
      <c r="C63" s="93">
        <v>312</v>
      </c>
      <c r="D63" s="93">
        <v>144</v>
      </c>
      <c r="E63" s="93">
        <v>144</v>
      </c>
      <c r="F63" s="94"/>
      <c r="G63" s="94"/>
      <c r="H63" s="181">
        <v>3.391</v>
      </c>
      <c r="I63" s="181">
        <v>2.16</v>
      </c>
      <c r="J63" s="181"/>
      <c r="K63" s="95"/>
    </row>
    <row r="64" spans="1:11" s="105" customFormat="1" ht="11.25" customHeight="1">
      <c r="A64" s="99" t="s">
        <v>51</v>
      </c>
      <c r="B64" s="100"/>
      <c r="C64" s="101">
        <v>790</v>
      </c>
      <c r="D64" s="101">
        <v>548</v>
      </c>
      <c r="E64" s="101">
        <v>448</v>
      </c>
      <c r="F64" s="102">
        <f>IF(D64&gt;0,100*E64/D64,0)</f>
        <v>81.751824817518255</v>
      </c>
      <c r="G64" s="103"/>
      <c r="H64" s="182">
        <v>7.8280000000000003</v>
      </c>
      <c r="I64" s="183">
        <v>5.4510000000000005</v>
      </c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350</v>
      </c>
      <c r="D66" s="101">
        <v>125</v>
      </c>
      <c r="E66" s="101">
        <v>140</v>
      </c>
      <c r="F66" s="102">
        <f>IF(D66&gt;0,100*E66/D66,0)</f>
        <v>112</v>
      </c>
      <c r="G66" s="103"/>
      <c r="H66" s="182">
        <v>3.3650000000000002</v>
      </c>
      <c r="I66" s="183">
        <v>1.0880000000000001</v>
      </c>
      <c r="J66" s="183">
        <v>1.274</v>
      </c>
      <c r="K66" s="104">
        <f>IF(I66&gt;0,100*J66/I66,0)</f>
        <v>117.09558823529412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35347</v>
      </c>
      <c r="D68" s="93">
        <v>29800</v>
      </c>
      <c r="E68" s="93">
        <v>27000</v>
      </c>
      <c r="F68" s="94"/>
      <c r="G68" s="94"/>
      <c r="H68" s="181">
        <v>446.36200000000002</v>
      </c>
      <c r="I68" s="181">
        <v>336</v>
      </c>
      <c r="J68" s="181">
        <v>325</v>
      </c>
      <c r="K68" s="95"/>
    </row>
    <row r="69" spans="1:11" s="96" customFormat="1" ht="11.25" customHeight="1">
      <c r="A69" s="98" t="s">
        <v>54</v>
      </c>
      <c r="B69" s="92"/>
      <c r="C69" s="93">
        <v>20508</v>
      </c>
      <c r="D69" s="93">
        <v>19500</v>
      </c>
      <c r="E69" s="93">
        <v>18500</v>
      </c>
      <c r="F69" s="94"/>
      <c r="G69" s="94"/>
      <c r="H69" s="181">
        <v>267.58800000000002</v>
      </c>
      <c r="I69" s="181">
        <v>248</v>
      </c>
      <c r="J69" s="181">
        <v>235</v>
      </c>
      <c r="K69" s="95"/>
    </row>
    <row r="70" spans="1:11" s="105" customFormat="1" ht="11.25" customHeight="1">
      <c r="A70" s="99" t="s">
        <v>55</v>
      </c>
      <c r="B70" s="100"/>
      <c r="C70" s="101">
        <v>55855</v>
      </c>
      <c r="D70" s="101">
        <v>49300</v>
      </c>
      <c r="E70" s="101">
        <v>45500</v>
      </c>
      <c r="F70" s="102">
        <f>IF(D70&gt;0,100*E70/D70,0)</f>
        <v>92.292089249492903</v>
      </c>
      <c r="G70" s="103"/>
      <c r="H70" s="182">
        <v>713.95</v>
      </c>
      <c r="I70" s="183">
        <v>584</v>
      </c>
      <c r="J70" s="183">
        <v>560</v>
      </c>
      <c r="K70" s="104">
        <f>IF(I70&gt;0,100*J70/I70,0)</f>
        <v>95.890410958904113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10</v>
      </c>
      <c r="D72" s="93">
        <v>3</v>
      </c>
      <c r="E72" s="93">
        <v>6</v>
      </c>
      <c r="F72" s="94"/>
      <c r="G72" s="94"/>
      <c r="H72" s="181">
        <v>2.8000000000000001E-2</v>
      </c>
      <c r="I72" s="181">
        <v>6.0000000000000001E-3</v>
      </c>
      <c r="J72" s="181">
        <v>0.02</v>
      </c>
      <c r="K72" s="95"/>
    </row>
    <row r="73" spans="1:11" s="96" customFormat="1" ht="11.25" customHeight="1">
      <c r="A73" s="98" t="s">
        <v>57</v>
      </c>
      <c r="B73" s="92"/>
      <c r="C73" s="93">
        <v>3238</v>
      </c>
      <c r="D73" s="93">
        <v>2200</v>
      </c>
      <c r="E73" s="93">
        <v>2217</v>
      </c>
      <c r="F73" s="94"/>
      <c r="G73" s="94"/>
      <c r="H73" s="181">
        <v>36.799999999999997</v>
      </c>
      <c r="I73" s="181">
        <v>24.2</v>
      </c>
      <c r="J73" s="181"/>
      <c r="K73" s="95"/>
    </row>
    <row r="74" spans="1:11" s="96" customFormat="1" ht="11.25" customHeight="1">
      <c r="A74" s="98" t="s">
        <v>58</v>
      </c>
      <c r="B74" s="92"/>
      <c r="C74" s="93">
        <v>5403</v>
      </c>
      <c r="D74" s="93">
        <v>4120</v>
      </c>
      <c r="E74" s="93">
        <v>4120</v>
      </c>
      <c r="F74" s="94"/>
      <c r="G74" s="94"/>
      <c r="H74" s="181">
        <v>59.279000000000003</v>
      </c>
      <c r="I74" s="181">
        <v>51.5</v>
      </c>
      <c r="J74" s="181"/>
      <c r="K74" s="95"/>
    </row>
    <row r="75" spans="1:11" s="96" customFormat="1" ht="11.25" customHeight="1">
      <c r="A75" s="98" t="s">
        <v>59</v>
      </c>
      <c r="B75" s="92"/>
      <c r="C75" s="93">
        <v>2946</v>
      </c>
      <c r="D75" s="93">
        <v>2271.1184999999996</v>
      </c>
      <c r="E75" s="93">
        <v>2297</v>
      </c>
      <c r="F75" s="94"/>
      <c r="G75" s="94"/>
      <c r="H75" s="181">
        <v>32.106999999999999</v>
      </c>
      <c r="I75" s="181">
        <v>24.752069440249489</v>
      </c>
      <c r="J75" s="181">
        <v>27.861000000000001</v>
      </c>
      <c r="K75" s="95"/>
    </row>
    <row r="76" spans="1:11" s="96" customFormat="1" ht="11.25" customHeight="1">
      <c r="A76" s="98" t="s">
        <v>60</v>
      </c>
      <c r="B76" s="92"/>
      <c r="C76" s="93">
        <v>231</v>
      </c>
      <c r="D76" s="93">
        <v>170</v>
      </c>
      <c r="E76" s="93">
        <v>150</v>
      </c>
      <c r="F76" s="94"/>
      <c r="G76" s="94"/>
      <c r="H76" s="181">
        <v>2.4260000000000002</v>
      </c>
      <c r="I76" s="181">
        <v>1.7</v>
      </c>
      <c r="J76" s="181"/>
      <c r="K76" s="95"/>
    </row>
    <row r="77" spans="1:11" s="96" customFormat="1" ht="11.25" customHeight="1">
      <c r="A77" s="98" t="s">
        <v>61</v>
      </c>
      <c r="B77" s="92"/>
      <c r="C77" s="93">
        <v>1412</v>
      </c>
      <c r="D77" s="93">
        <v>993</v>
      </c>
      <c r="E77" s="93">
        <v>1000</v>
      </c>
      <c r="F77" s="94"/>
      <c r="G77" s="94"/>
      <c r="H77" s="181">
        <v>17</v>
      </c>
      <c r="I77" s="181">
        <v>11.916</v>
      </c>
      <c r="J77" s="181">
        <v>12</v>
      </c>
      <c r="K77" s="95"/>
    </row>
    <row r="78" spans="1:11" s="96" customFormat="1" ht="11.25" customHeight="1">
      <c r="A78" s="98" t="s">
        <v>62</v>
      </c>
      <c r="B78" s="92"/>
      <c r="C78" s="93">
        <v>346</v>
      </c>
      <c r="D78" s="93">
        <v>228</v>
      </c>
      <c r="E78" s="93">
        <v>250</v>
      </c>
      <c r="F78" s="94"/>
      <c r="G78" s="94"/>
      <c r="H78" s="181">
        <v>2.2240000000000002</v>
      </c>
      <c r="I78" s="181">
        <v>1.9379999999999999</v>
      </c>
      <c r="J78" s="181">
        <v>2.125</v>
      </c>
      <c r="K78" s="95"/>
    </row>
    <row r="79" spans="1:11" s="96" customFormat="1" ht="11.25" customHeight="1">
      <c r="A79" s="98" t="s">
        <v>63</v>
      </c>
      <c r="B79" s="92"/>
      <c r="C79" s="93">
        <v>15876</v>
      </c>
      <c r="D79" s="93">
        <v>10819</v>
      </c>
      <c r="E79" s="93">
        <v>9971.8492999999999</v>
      </c>
      <c r="F79" s="94"/>
      <c r="G79" s="94"/>
      <c r="H79" s="181">
        <v>212.33099999999999</v>
      </c>
      <c r="I79" s="181">
        <v>141.298</v>
      </c>
      <c r="J79" s="181">
        <v>136.23281054239607</v>
      </c>
      <c r="K79" s="95"/>
    </row>
    <row r="80" spans="1:11" s="105" customFormat="1" ht="11.25" customHeight="1">
      <c r="A80" s="106" t="s">
        <v>64</v>
      </c>
      <c r="B80" s="100"/>
      <c r="C80" s="101">
        <v>29462</v>
      </c>
      <c r="D80" s="101">
        <v>20804.1185</v>
      </c>
      <c r="E80" s="101">
        <v>20011.849300000002</v>
      </c>
      <c r="F80" s="102">
        <f>IF(D80&gt;0,100*E80/D80,0)</f>
        <v>96.191767509880322</v>
      </c>
      <c r="G80" s="103"/>
      <c r="H80" s="182">
        <v>362.19499999999994</v>
      </c>
      <c r="I80" s="183">
        <v>257.31006944024949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419</v>
      </c>
      <c r="D82" s="93">
        <v>419</v>
      </c>
      <c r="E82" s="93">
        <v>431</v>
      </c>
      <c r="F82" s="94"/>
      <c r="G82" s="94"/>
      <c r="H82" s="181">
        <v>1.0640000000000001</v>
      </c>
      <c r="I82" s="181">
        <v>1.0640000000000001</v>
      </c>
      <c r="J82" s="181">
        <v>1.103</v>
      </c>
      <c r="K82" s="95"/>
    </row>
    <row r="83" spans="1:11" s="96" customFormat="1" ht="11.25" customHeight="1">
      <c r="A83" s="98" t="s">
        <v>66</v>
      </c>
      <c r="B83" s="92"/>
      <c r="C83" s="93">
        <v>473</v>
      </c>
      <c r="D83" s="93">
        <v>470</v>
      </c>
      <c r="E83" s="93">
        <v>338</v>
      </c>
      <c r="F83" s="94"/>
      <c r="G83" s="94"/>
      <c r="H83" s="181">
        <v>1.1100000000000001</v>
      </c>
      <c r="I83" s="181">
        <v>1.1000000000000001</v>
      </c>
      <c r="J83" s="181">
        <v>0.77300000000000002</v>
      </c>
      <c r="K83" s="95"/>
    </row>
    <row r="84" spans="1:11" s="105" customFormat="1" ht="11.25" customHeight="1">
      <c r="A84" s="99" t="s">
        <v>67</v>
      </c>
      <c r="B84" s="100"/>
      <c r="C84" s="101">
        <v>892</v>
      </c>
      <c r="D84" s="101">
        <v>889</v>
      </c>
      <c r="E84" s="101">
        <v>769</v>
      </c>
      <c r="F84" s="102">
        <f>IF(D84&gt;0,100*E84/D84,0)</f>
        <v>86.501687289088864</v>
      </c>
      <c r="G84" s="103"/>
      <c r="H84" s="182">
        <v>2.1740000000000004</v>
      </c>
      <c r="I84" s="183">
        <v>2.1640000000000001</v>
      </c>
      <c r="J84" s="183">
        <v>1.8759999999999999</v>
      </c>
      <c r="K84" s="104">
        <f>IF(I84&gt;0,100*J84/I84,0)</f>
        <v>86.691312384473193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398257</v>
      </c>
      <c r="D87" s="116">
        <v>353240.11849999998</v>
      </c>
      <c r="E87" s="116">
        <v>345327.8493</v>
      </c>
      <c r="F87" s="117">
        <f>IF(D87&gt;0,100*E87/D87,0)</f>
        <v>97.760087604545404</v>
      </c>
      <c r="G87" s="103"/>
      <c r="H87" s="186">
        <v>4565.1193699999994</v>
      </c>
      <c r="I87" s="187">
        <v>3919.5738694402498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18" orientation="portrait" useFirstPageNumber="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O625"/>
  <sheetViews>
    <sheetView view="pageBreakPreview" topLeftCell="B55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80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2183</v>
      </c>
      <c r="D24" s="101">
        <v>2155</v>
      </c>
      <c r="E24" s="101">
        <v>2194</v>
      </c>
      <c r="F24" s="102">
        <f>IF(D24&gt;0,100*E24/D24,0)</f>
        <v>101.80974477958236</v>
      </c>
      <c r="G24" s="103"/>
      <c r="H24" s="182">
        <v>16.75</v>
      </c>
      <c r="I24" s="183">
        <v>14.704000000000001</v>
      </c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3572</v>
      </c>
      <c r="D28" s="93">
        <v>3222</v>
      </c>
      <c r="E28" s="93">
        <v>3318</v>
      </c>
      <c r="F28" s="94"/>
      <c r="G28" s="94"/>
      <c r="H28" s="181">
        <v>19.646000000000001</v>
      </c>
      <c r="I28" s="181">
        <v>17.724</v>
      </c>
      <c r="J28" s="181"/>
      <c r="K28" s="95"/>
    </row>
    <row r="29" spans="1:11" s="96" customFormat="1" ht="11.25" customHeight="1">
      <c r="A29" s="98" t="s">
        <v>22</v>
      </c>
      <c r="B29" s="92"/>
      <c r="C29" s="93">
        <v>47</v>
      </c>
      <c r="D29" s="93">
        <v>47</v>
      </c>
      <c r="E29" s="93">
        <v>48</v>
      </c>
      <c r="F29" s="94"/>
      <c r="G29" s="94"/>
      <c r="H29" s="181">
        <v>0.29299999999999998</v>
      </c>
      <c r="I29" s="181">
        <v>0.21199999999999999</v>
      </c>
      <c r="J29" s="181"/>
      <c r="K29" s="95"/>
    </row>
    <row r="30" spans="1:11" s="96" customFormat="1" ht="11.25" customHeight="1">
      <c r="A30" s="98" t="s">
        <v>23</v>
      </c>
      <c r="B30" s="92"/>
      <c r="C30" s="93">
        <v>2327</v>
      </c>
      <c r="D30" s="93">
        <v>2327</v>
      </c>
      <c r="E30" s="93">
        <v>2126</v>
      </c>
      <c r="F30" s="94"/>
      <c r="G30" s="94"/>
      <c r="H30" s="181">
        <v>12.087999999999999</v>
      </c>
      <c r="I30" s="181">
        <v>12.089</v>
      </c>
      <c r="J30" s="181"/>
      <c r="K30" s="95"/>
    </row>
    <row r="31" spans="1:11" s="105" customFormat="1" ht="11.25" customHeight="1">
      <c r="A31" s="106" t="s">
        <v>24</v>
      </c>
      <c r="B31" s="100"/>
      <c r="C31" s="101">
        <v>5946</v>
      </c>
      <c r="D31" s="101">
        <v>5596</v>
      </c>
      <c r="E31" s="101">
        <v>5492</v>
      </c>
      <c r="F31" s="102">
        <f>IF(D31&gt;0,100*E31/D31,0)</f>
        <v>98.141529664045748</v>
      </c>
      <c r="G31" s="103"/>
      <c r="H31" s="182">
        <v>32.027000000000001</v>
      </c>
      <c r="I31" s="183">
        <v>30.024999999999999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/>
      <c r="I33" s="181"/>
      <c r="J33" s="181"/>
      <c r="K33" s="95"/>
    </row>
    <row r="34" spans="1:11" s="96" customFormat="1" ht="11.25" customHeight="1">
      <c r="A34" s="98" t="s">
        <v>26</v>
      </c>
      <c r="B34" s="92"/>
      <c r="C34" s="93">
        <v>947</v>
      </c>
      <c r="D34" s="93">
        <v>942</v>
      </c>
      <c r="E34" s="93">
        <v>940</v>
      </c>
      <c r="F34" s="94"/>
      <c r="G34" s="94"/>
      <c r="H34" s="181">
        <v>5.6349999999999998</v>
      </c>
      <c r="I34" s="181">
        <v>6.3</v>
      </c>
      <c r="J34" s="181"/>
      <c r="K34" s="95"/>
    </row>
    <row r="35" spans="1:11" s="96" customFormat="1" ht="11.25" customHeight="1">
      <c r="A35" s="98" t="s">
        <v>27</v>
      </c>
      <c r="B35" s="92"/>
      <c r="C35" s="93">
        <v>29</v>
      </c>
      <c r="D35" s="93">
        <v>30</v>
      </c>
      <c r="E35" s="93">
        <v>50</v>
      </c>
      <c r="F35" s="94"/>
      <c r="G35" s="94"/>
      <c r="H35" s="181">
        <v>0.22</v>
      </c>
      <c r="I35" s="181">
        <v>0.22</v>
      </c>
      <c r="J35" s="181"/>
      <c r="K35" s="95"/>
    </row>
    <row r="36" spans="1:11" s="96" customFormat="1" ht="11.25" customHeight="1">
      <c r="A36" s="98" t="s">
        <v>28</v>
      </c>
      <c r="B36" s="92"/>
      <c r="C36" s="93">
        <v>20041</v>
      </c>
      <c r="D36" s="93">
        <v>19697</v>
      </c>
      <c r="E36" s="93">
        <v>19890</v>
      </c>
      <c r="F36" s="94"/>
      <c r="G36" s="94"/>
      <c r="H36" s="181">
        <v>133.97399999999999</v>
      </c>
      <c r="I36" s="181">
        <v>118.182</v>
      </c>
      <c r="J36" s="181"/>
      <c r="K36" s="95"/>
    </row>
    <row r="37" spans="1:11" s="105" customFormat="1" ht="11.25" customHeight="1">
      <c r="A37" s="99" t="s">
        <v>29</v>
      </c>
      <c r="B37" s="100"/>
      <c r="C37" s="101">
        <v>21017</v>
      </c>
      <c r="D37" s="101">
        <v>20669</v>
      </c>
      <c r="E37" s="101">
        <v>20880</v>
      </c>
      <c r="F37" s="102">
        <f>IF(D37&gt;0,100*E37/D37,0)</f>
        <v>101.02085248439693</v>
      </c>
      <c r="G37" s="103"/>
      <c r="H37" s="182">
        <v>139.82899999999998</v>
      </c>
      <c r="I37" s="183">
        <v>124.702</v>
      </c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28</v>
      </c>
      <c r="D39" s="101">
        <v>28</v>
      </c>
      <c r="E39" s="101">
        <v>28</v>
      </c>
      <c r="F39" s="102">
        <f>IF(D39&gt;0,100*E39/D39,0)</f>
        <v>100</v>
      </c>
      <c r="G39" s="103"/>
      <c r="H39" s="182">
        <v>5.3999999999999999E-2</v>
      </c>
      <c r="I39" s="183">
        <v>5.5E-2</v>
      </c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/>
      <c r="I50" s="183"/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87</v>
      </c>
      <c r="D54" s="93">
        <v>133</v>
      </c>
      <c r="E54" s="93">
        <v>140</v>
      </c>
      <c r="F54" s="94"/>
      <c r="G54" s="94"/>
      <c r="H54" s="181">
        <v>0.56599999999999995</v>
      </c>
      <c r="I54" s="181">
        <v>0.86499999999999999</v>
      </c>
      <c r="J54" s="181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/>
      <c r="I58" s="181"/>
      <c r="J58" s="181"/>
      <c r="K58" s="95"/>
    </row>
    <row r="59" spans="1:11" s="105" customFormat="1" ht="11.25" customHeight="1">
      <c r="A59" s="99" t="s">
        <v>47</v>
      </c>
      <c r="B59" s="100"/>
      <c r="C59" s="101">
        <v>87</v>
      </c>
      <c r="D59" s="101">
        <v>133</v>
      </c>
      <c r="E59" s="101">
        <v>140</v>
      </c>
      <c r="F59" s="102">
        <f>IF(D59&gt;0,100*E59/D59,0)</f>
        <v>105.26315789473684</v>
      </c>
      <c r="G59" s="103"/>
      <c r="H59" s="182">
        <v>0.56599999999999995</v>
      </c>
      <c r="I59" s="183">
        <v>0.86499999999999999</v>
      </c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336</v>
      </c>
      <c r="D61" s="93">
        <v>330</v>
      </c>
      <c r="E61" s="93">
        <v>348</v>
      </c>
      <c r="F61" s="94"/>
      <c r="G61" s="94"/>
      <c r="H61" s="181">
        <v>1.075</v>
      </c>
      <c r="I61" s="181">
        <v>1.35</v>
      </c>
      <c r="J61" s="181"/>
      <c r="K61" s="95"/>
    </row>
    <row r="62" spans="1:11" s="96" customFormat="1" ht="11.25" customHeight="1">
      <c r="A62" s="98" t="s">
        <v>49</v>
      </c>
      <c r="B62" s="92"/>
      <c r="C62" s="93">
        <v>153</v>
      </c>
      <c r="D62" s="93">
        <v>153</v>
      </c>
      <c r="E62" s="93">
        <v>153</v>
      </c>
      <c r="F62" s="94"/>
      <c r="G62" s="94"/>
      <c r="H62" s="181">
        <v>1.0760000000000001</v>
      </c>
      <c r="I62" s="181">
        <v>1.2090000000000001</v>
      </c>
      <c r="J62" s="181"/>
      <c r="K62" s="95"/>
    </row>
    <row r="63" spans="1:11" s="96" customFormat="1" ht="11.25" customHeight="1">
      <c r="A63" s="98" t="s">
        <v>50</v>
      </c>
      <c r="B63" s="92"/>
      <c r="C63" s="93">
        <v>14624</v>
      </c>
      <c r="D63" s="93">
        <v>14900</v>
      </c>
      <c r="E63" s="93">
        <v>14900</v>
      </c>
      <c r="F63" s="94"/>
      <c r="G63" s="94"/>
      <c r="H63" s="181">
        <v>114.521</v>
      </c>
      <c r="I63" s="181">
        <v>113.376</v>
      </c>
      <c r="J63" s="181"/>
      <c r="K63" s="95"/>
    </row>
    <row r="64" spans="1:11" s="105" customFormat="1" ht="11.25" customHeight="1">
      <c r="A64" s="99" t="s">
        <v>51</v>
      </c>
      <c r="B64" s="100"/>
      <c r="C64" s="101">
        <v>15113</v>
      </c>
      <c r="D64" s="101">
        <v>15383</v>
      </c>
      <c r="E64" s="101">
        <v>15401</v>
      </c>
      <c r="F64" s="102">
        <f>IF(D64&gt;0,100*E64/D64,0)</f>
        <v>100.11701228629006</v>
      </c>
      <c r="G64" s="103"/>
      <c r="H64" s="182">
        <v>116.672</v>
      </c>
      <c r="I64" s="183">
        <v>115.935</v>
      </c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448</v>
      </c>
      <c r="D66" s="101">
        <v>465</v>
      </c>
      <c r="E66" s="101">
        <v>452</v>
      </c>
      <c r="F66" s="102">
        <f>IF(D66&gt;0,100*E66/D66,0)</f>
        <v>97.204301075268816</v>
      </c>
      <c r="G66" s="103"/>
      <c r="H66" s="182">
        <v>2.5230000000000001</v>
      </c>
      <c r="I66" s="183">
        <v>1.6439999999999999</v>
      </c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18918</v>
      </c>
      <c r="D68" s="93">
        <v>19100</v>
      </c>
      <c r="E68" s="93">
        <v>18500</v>
      </c>
      <c r="F68" s="94"/>
      <c r="G68" s="94"/>
      <c r="H68" s="181">
        <v>138.47999999999999</v>
      </c>
      <c r="I68" s="181">
        <v>130</v>
      </c>
      <c r="J68" s="181"/>
      <c r="K68" s="95"/>
    </row>
    <row r="69" spans="1:11" s="96" customFormat="1" ht="11.25" customHeight="1">
      <c r="A69" s="98" t="s">
        <v>54</v>
      </c>
      <c r="B69" s="92"/>
      <c r="C69" s="93">
        <v>5653</v>
      </c>
      <c r="D69" s="93">
        <v>5600</v>
      </c>
      <c r="E69" s="93">
        <v>5500</v>
      </c>
      <c r="F69" s="94"/>
      <c r="G69" s="94"/>
      <c r="H69" s="181">
        <v>40.588999999999999</v>
      </c>
      <c r="I69" s="181">
        <v>37</v>
      </c>
      <c r="J69" s="181"/>
      <c r="K69" s="95"/>
    </row>
    <row r="70" spans="1:11" s="105" customFormat="1" ht="11.25" customHeight="1">
      <c r="A70" s="99" t="s">
        <v>55</v>
      </c>
      <c r="B70" s="100"/>
      <c r="C70" s="101">
        <v>24571</v>
      </c>
      <c r="D70" s="101">
        <v>24700</v>
      </c>
      <c r="E70" s="101">
        <v>24000</v>
      </c>
      <c r="F70" s="102">
        <f>IF(D70&gt;0,100*E70/D70,0)</f>
        <v>97.165991902834008</v>
      </c>
      <c r="G70" s="103"/>
      <c r="H70" s="182">
        <v>179.06899999999999</v>
      </c>
      <c r="I70" s="183">
        <v>167</v>
      </c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>
        <v>2788</v>
      </c>
      <c r="D73" s="93">
        <v>2805</v>
      </c>
      <c r="E73" s="93">
        <v>2604</v>
      </c>
      <c r="F73" s="94"/>
      <c r="G73" s="94"/>
      <c r="H73" s="181">
        <v>22.5</v>
      </c>
      <c r="I73" s="181">
        <v>22.721</v>
      </c>
      <c r="J73" s="181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/>
      <c r="I74" s="181"/>
      <c r="J74" s="181"/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/>
      <c r="I75" s="181"/>
      <c r="J75" s="181"/>
      <c r="K75" s="95"/>
    </row>
    <row r="76" spans="1:11" s="96" customFormat="1" ht="11.25" customHeight="1">
      <c r="A76" s="98" t="s">
        <v>60</v>
      </c>
      <c r="B76" s="92"/>
      <c r="C76" s="93">
        <v>27</v>
      </c>
      <c r="D76" s="93">
        <v>27</v>
      </c>
      <c r="E76" s="93">
        <v>27</v>
      </c>
      <c r="F76" s="94"/>
      <c r="G76" s="94"/>
      <c r="H76" s="181">
        <v>0.25700000000000001</v>
      </c>
      <c r="I76" s="181">
        <v>0.246</v>
      </c>
      <c r="J76" s="181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/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>
        <v>37082</v>
      </c>
      <c r="D79" s="93">
        <v>37364</v>
      </c>
      <c r="E79" s="93">
        <v>38084.157399999996</v>
      </c>
      <c r="F79" s="94"/>
      <c r="G79" s="94"/>
      <c r="H79" s="181">
        <v>336.779</v>
      </c>
      <c r="I79" s="181">
        <v>343.56700000000001</v>
      </c>
      <c r="J79" s="181"/>
      <c r="K79" s="95"/>
    </row>
    <row r="80" spans="1:11" s="105" customFormat="1" ht="11.25" customHeight="1">
      <c r="A80" s="106" t="s">
        <v>64</v>
      </c>
      <c r="B80" s="100"/>
      <c r="C80" s="101">
        <v>39897</v>
      </c>
      <c r="D80" s="101">
        <v>40196</v>
      </c>
      <c r="E80" s="101">
        <v>40715.157399999996</v>
      </c>
      <c r="F80" s="102">
        <f>IF(D80&gt;0,100*E80/D80,0)</f>
        <v>101.29156483232161</v>
      </c>
      <c r="G80" s="103"/>
      <c r="H80" s="182">
        <v>359.536</v>
      </c>
      <c r="I80" s="183">
        <v>366.53399999999999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109290</v>
      </c>
      <c r="D87" s="116">
        <v>109325</v>
      </c>
      <c r="E87" s="116">
        <v>109302.1574</v>
      </c>
      <c r="F87" s="117">
        <f>IF(D87&gt;0,100*E87/D87,0)</f>
        <v>99.979105785501943</v>
      </c>
      <c r="G87" s="103"/>
      <c r="H87" s="186">
        <v>847.02600000000007</v>
      </c>
      <c r="I87" s="187">
        <v>821.46399999999994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19" orientation="portrait" useFirstPageNumber="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O625"/>
  <sheetViews>
    <sheetView view="pageBreakPreview" topLeftCell="B46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81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2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1</v>
      </c>
      <c r="D17" s="101"/>
      <c r="E17" s="101"/>
      <c r="F17" s="102"/>
      <c r="G17" s="103"/>
      <c r="H17" s="182">
        <v>1E-3</v>
      </c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2479</v>
      </c>
      <c r="D19" s="93">
        <v>2177</v>
      </c>
      <c r="E19" s="93">
        <v>1161</v>
      </c>
      <c r="F19" s="94"/>
      <c r="G19" s="94"/>
      <c r="H19" s="181">
        <v>3.7189999999999999</v>
      </c>
      <c r="I19" s="181">
        <v>3.919</v>
      </c>
      <c r="J19" s="181">
        <v>2.206</v>
      </c>
      <c r="K19" s="95"/>
    </row>
    <row r="20" spans="1:11" s="96" customFormat="1" ht="11.25" customHeight="1">
      <c r="A20" s="98" t="s">
        <v>16</v>
      </c>
      <c r="B20" s="92"/>
      <c r="C20" s="93">
        <v>1</v>
      </c>
      <c r="D20" s="93"/>
      <c r="E20" s="93"/>
      <c r="F20" s="94"/>
      <c r="G20" s="94"/>
      <c r="H20" s="181">
        <v>1E-3</v>
      </c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>
        <v>5</v>
      </c>
      <c r="D21" s="93">
        <v>5</v>
      </c>
      <c r="E21" s="93">
        <v>5</v>
      </c>
      <c r="F21" s="94"/>
      <c r="G21" s="94"/>
      <c r="H21" s="181">
        <v>5.0000000000000001E-3</v>
      </c>
      <c r="I21" s="181">
        <v>6.0000000000000001E-3</v>
      </c>
      <c r="J21" s="181">
        <v>6.0000000000000001E-3</v>
      </c>
      <c r="K21" s="95"/>
    </row>
    <row r="22" spans="1:11" s="105" customFormat="1" ht="11.25" customHeight="1">
      <c r="A22" s="99" t="s">
        <v>18</v>
      </c>
      <c r="B22" s="100"/>
      <c r="C22" s="101">
        <v>2485</v>
      </c>
      <c r="D22" s="101">
        <v>2182</v>
      </c>
      <c r="E22" s="101">
        <v>1166</v>
      </c>
      <c r="F22" s="102">
        <f>IF(D22&gt;0,100*E22/D22,0)</f>
        <v>53.437213565536204</v>
      </c>
      <c r="G22" s="103"/>
      <c r="H22" s="182">
        <v>3.7249999999999996</v>
      </c>
      <c r="I22" s="183">
        <v>3.9249999999999998</v>
      </c>
      <c r="J22" s="183">
        <v>2.2119999999999997</v>
      </c>
      <c r="K22" s="104">
        <f>IF(I22&gt;0,100*J22/I22,0)</f>
        <v>56.35668789808917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4425</v>
      </c>
      <c r="D24" s="101">
        <v>3585</v>
      </c>
      <c r="E24" s="101">
        <v>2754</v>
      </c>
      <c r="F24" s="102">
        <f>IF(D24&gt;0,100*E24/D24,0)</f>
        <v>76.820083682008374</v>
      </c>
      <c r="G24" s="103"/>
      <c r="H24" s="182">
        <v>5.8869999999999996</v>
      </c>
      <c r="I24" s="183">
        <v>7.0919999999999996</v>
      </c>
      <c r="J24" s="183">
        <v>5.6369999999999996</v>
      </c>
      <c r="K24" s="104">
        <f>IF(I24&gt;0,100*J24/I24,0)</f>
        <v>79.483925549915398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111</v>
      </c>
      <c r="D26" s="101">
        <v>110</v>
      </c>
      <c r="E26" s="101">
        <v>110</v>
      </c>
      <c r="F26" s="102">
        <f>IF(D26&gt;0,100*E26/D26,0)</f>
        <v>100</v>
      </c>
      <c r="G26" s="103"/>
      <c r="H26" s="182">
        <v>0.23899999999999999</v>
      </c>
      <c r="I26" s="183">
        <v>0.25</v>
      </c>
      <c r="J26" s="183">
        <v>0.22</v>
      </c>
      <c r="K26" s="104">
        <f>IF(I26&gt;0,100*J26/I26,0)</f>
        <v>88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6</v>
      </c>
      <c r="D28" s="93">
        <v>30</v>
      </c>
      <c r="E28" s="93">
        <v>634</v>
      </c>
      <c r="F28" s="94"/>
      <c r="G28" s="94"/>
      <c r="H28" s="181">
        <v>1.4999999999999999E-2</v>
      </c>
      <c r="I28" s="181">
        <v>0.03</v>
      </c>
      <c r="J28" s="181">
        <v>1.9690000000000001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785</v>
      </c>
      <c r="D30" s="93">
        <v>785</v>
      </c>
      <c r="E30" s="93">
        <v>785</v>
      </c>
      <c r="F30" s="94"/>
      <c r="G30" s="94"/>
      <c r="H30" s="181">
        <v>2.073</v>
      </c>
      <c r="I30" s="181">
        <v>2.117</v>
      </c>
      <c r="J30" s="181">
        <v>1.204</v>
      </c>
      <c r="K30" s="95"/>
    </row>
    <row r="31" spans="1:11" s="105" customFormat="1" ht="11.25" customHeight="1">
      <c r="A31" s="106" t="s">
        <v>24</v>
      </c>
      <c r="B31" s="100"/>
      <c r="C31" s="101">
        <v>791</v>
      </c>
      <c r="D31" s="101">
        <v>815</v>
      </c>
      <c r="E31" s="101">
        <v>1419</v>
      </c>
      <c r="F31" s="102">
        <f>IF(D31&gt;0,100*E31/D31,0)</f>
        <v>174.11042944785277</v>
      </c>
      <c r="G31" s="103"/>
      <c r="H31" s="182">
        <v>2.0880000000000001</v>
      </c>
      <c r="I31" s="183">
        <v>2.1469999999999998</v>
      </c>
      <c r="J31" s="183">
        <v>3.173</v>
      </c>
      <c r="K31" s="104">
        <f>IF(I31&gt;0,100*J31/I31,0)</f>
        <v>147.78761061946904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177</v>
      </c>
      <c r="D33" s="93">
        <v>160</v>
      </c>
      <c r="E33" s="93">
        <v>230</v>
      </c>
      <c r="F33" s="94"/>
      <c r="G33" s="94"/>
      <c r="H33" s="181">
        <v>0.20200000000000001</v>
      </c>
      <c r="I33" s="181">
        <v>0.16</v>
      </c>
      <c r="J33" s="181">
        <v>0.21</v>
      </c>
      <c r="K33" s="95"/>
    </row>
    <row r="34" spans="1:11" s="96" customFormat="1" ht="11.25" customHeight="1">
      <c r="A34" s="98" t="s">
        <v>26</v>
      </c>
      <c r="B34" s="92"/>
      <c r="C34" s="93">
        <v>233</v>
      </c>
      <c r="D34" s="93">
        <v>310</v>
      </c>
      <c r="E34" s="93">
        <v>800</v>
      </c>
      <c r="F34" s="94"/>
      <c r="G34" s="94"/>
      <c r="H34" s="181">
        <v>0.35499999999999998</v>
      </c>
      <c r="I34" s="181">
        <v>0.46</v>
      </c>
      <c r="J34" s="181">
        <v>1.2</v>
      </c>
      <c r="K34" s="95"/>
    </row>
    <row r="35" spans="1:11" s="96" customFormat="1" ht="11.25" customHeight="1">
      <c r="A35" s="98" t="s">
        <v>27</v>
      </c>
      <c r="B35" s="92"/>
      <c r="C35" s="93">
        <v>64</v>
      </c>
      <c r="D35" s="93">
        <v>70</v>
      </c>
      <c r="E35" s="93">
        <v>65</v>
      </c>
      <c r="F35" s="94"/>
      <c r="G35" s="94"/>
      <c r="H35" s="181">
        <v>0.129</v>
      </c>
      <c r="I35" s="181">
        <v>0.14000000000000001</v>
      </c>
      <c r="J35" s="181">
        <v>0.127</v>
      </c>
      <c r="K35" s="95"/>
    </row>
    <row r="36" spans="1:11" s="96" customFormat="1" ht="11.25" customHeight="1">
      <c r="A36" s="98" t="s">
        <v>28</v>
      </c>
      <c r="B36" s="92"/>
      <c r="C36" s="93">
        <v>27</v>
      </c>
      <c r="D36" s="93">
        <v>43</v>
      </c>
      <c r="E36" s="93">
        <v>30</v>
      </c>
      <c r="F36" s="94"/>
      <c r="G36" s="94"/>
      <c r="H36" s="181">
        <v>5.3999999999999999E-2</v>
      </c>
      <c r="I36" s="181">
        <v>8.5999999999999993E-2</v>
      </c>
      <c r="J36" s="181">
        <v>0.06</v>
      </c>
      <c r="K36" s="95"/>
    </row>
    <row r="37" spans="1:11" s="105" customFormat="1" ht="11.25" customHeight="1">
      <c r="A37" s="99" t="s">
        <v>29</v>
      </c>
      <c r="B37" s="100"/>
      <c r="C37" s="101">
        <v>501</v>
      </c>
      <c r="D37" s="101">
        <v>583</v>
      </c>
      <c r="E37" s="101">
        <v>1125</v>
      </c>
      <c r="F37" s="102">
        <f>IF(D37&gt;0,100*E37/D37,0)</f>
        <v>192.96740994854201</v>
      </c>
      <c r="G37" s="103"/>
      <c r="H37" s="182">
        <v>0.74</v>
      </c>
      <c r="I37" s="183">
        <v>0.84599999999999997</v>
      </c>
      <c r="J37" s="183">
        <v>1.597</v>
      </c>
      <c r="K37" s="104">
        <f>IF(I37&gt;0,100*J37/I37,0)</f>
        <v>188.7706855791962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2249</v>
      </c>
      <c r="D39" s="101">
        <v>2250</v>
      </c>
      <c r="E39" s="101">
        <v>2610</v>
      </c>
      <c r="F39" s="102">
        <f>IF(D39&gt;0,100*E39/D39,0)</f>
        <v>116</v>
      </c>
      <c r="G39" s="103"/>
      <c r="H39" s="182">
        <v>2.1930000000000001</v>
      </c>
      <c r="I39" s="183">
        <v>2.2000000000000002</v>
      </c>
      <c r="J39" s="183">
        <v>1</v>
      </c>
      <c r="K39" s="104">
        <f>IF(I39&gt;0,100*J39/I39,0)</f>
        <v>45.454545454545453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>
        <v>1116</v>
      </c>
      <c r="D42" s="93">
        <v>1052</v>
      </c>
      <c r="E42" s="93">
        <v>572</v>
      </c>
      <c r="F42" s="94"/>
      <c r="G42" s="94"/>
      <c r="H42" s="181">
        <v>2.2599999999999998</v>
      </c>
      <c r="I42" s="181">
        <v>2.63</v>
      </c>
      <c r="J42" s="181">
        <v>1.43</v>
      </c>
      <c r="K42" s="95"/>
    </row>
    <row r="43" spans="1:11" s="96" customFormat="1" ht="11.25" customHeight="1">
      <c r="A43" s="98" t="s">
        <v>33</v>
      </c>
      <c r="B43" s="92"/>
      <c r="C43" s="93"/>
      <c r="D43" s="93">
        <v>26</v>
      </c>
      <c r="E43" s="93">
        <v>10</v>
      </c>
      <c r="F43" s="94"/>
      <c r="G43" s="94"/>
      <c r="H43" s="181"/>
      <c r="I43" s="181">
        <v>0.06</v>
      </c>
      <c r="J43" s="181">
        <v>2.1999999999999999E-2</v>
      </c>
      <c r="K43" s="95"/>
    </row>
    <row r="44" spans="1:11" s="96" customFormat="1" ht="11.25" customHeight="1">
      <c r="A44" s="98" t="s">
        <v>34</v>
      </c>
      <c r="B44" s="92"/>
      <c r="C44" s="93">
        <v>51</v>
      </c>
      <c r="D44" s="93">
        <v>108</v>
      </c>
      <c r="E44" s="93">
        <v>179</v>
      </c>
      <c r="F44" s="94"/>
      <c r="G44" s="94"/>
      <c r="H44" s="181">
        <v>4.3999999999999997E-2</v>
      </c>
      <c r="I44" s="181">
        <v>0.248</v>
      </c>
      <c r="J44" s="181">
        <v>5.7000000000000002E-2</v>
      </c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>
        <v>11</v>
      </c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>
        <v>2</v>
      </c>
      <c r="D46" s="93"/>
      <c r="E46" s="93"/>
      <c r="F46" s="94"/>
      <c r="G46" s="94"/>
      <c r="H46" s="181">
        <v>1E-3</v>
      </c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>
        <v>17</v>
      </c>
      <c r="D49" s="93">
        <v>18</v>
      </c>
      <c r="E49" s="93">
        <v>20</v>
      </c>
      <c r="F49" s="94"/>
      <c r="G49" s="94"/>
      <c r="H49" s="181">
        <v>2.8000000000000001E-2</v>
      </c>
      <c r="I49" s="181">
        <v>0.03</v>
      </c>
      <c r="J49" s="181"/>
      <c r="K49" s="95"/>
    </row>
    <row r="50" spans="1:11" s="105" customFormat="1" ht="11.25" customHeight="1">
      <c r="A50" s="106" t="s">
        <v>40</v>
      </c>
      <c r="B50" s="100"/>
      <c r="C50" s="101">
        <v>1186</v>
      </c>
      <c r="D50" s="101">
        <v>1204</v>
      </c>
      <c r="E50" s="101">
        <v>792</v>
      </c>
      <c r="F50" s="102">
        <f>IF(D50&gt;0,100*E50/D50,0)</f>
        <v>65.78073089700996</v>
      </c>
      <c r="G50" s="103"/>
      <c r="H50" s="182">
        <v>2.3329999999999997</v>
      </c>
      <c r="I50" s="183">
        <v>2.9679999999999995</v>
      </c>
      <c r="J50" s="183">
        <v>1.5089999999999999</v>
      </c>
      <c r="K50" s="104">
        <f>IF(I50&gt;0,100*J50/I50,0)</f>
        <v>50.842318059299188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36</v>
      </c>
      <c r="D52" s="101">
        <v>36</v>
      </c>
      <c r="E52" s="101">
        <v>36</v>
      </c>
      <c r="F52" s="102">
        <f>IF(D52&gt;0,100*E52/D52,0)</f>
        <v>100</v>
      </c>
      <c r="G52" s="103"/>
      <c r="H52" s="182">
        <v>2.3E-2</v>
      </c>
      <c r="I52" s="183">
        <v>2.3E-2</v>
      </c>
      <c r="J52" s="183">
        <v>2.3E-2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15</v>
      </c>
      <c r="D54" s="93">
        <v>15</v>
      </c>
      <c r="E54" s="93"/>
      <c r="F54" s="94"/>
      <c r="G54" s="94"/>
      <c r="H54" s="181">
        <v>1.7999999999999999E-2</v>
      </c>
      <c r="I54" s="181">
        <v>1.9E-2</v>
      </c>
      <c r="J54" s="181"/>
      <c r="K54" s="95"/>
    </row>
    <row r="55" spans="1:11" s="96" customFormat="1" ht="11.25" customHeight="1">
      <c r="A55" s="98" t="s">
        <v>43</v>
      </c>
      <c r="B55" s="92"/>
      <c r="C55" s="93">
        <v>8</v>
      </c>
      <c r="D55" s="93">
        <v>53</v>
      </c>
      <c r="E55" s="93">
        <v>61</v>
      </c>
      <c r="F55" s="94"/>
      <c r="G55" s="94"/>
      <c r="H55" s="181">
        <v>7.0000000000000001E-3</v>
      </c>
      <c r="I55" s="181">
        <v>5.2999999999999999E-2</v>
      </c>
      <c r="J55" s="181">
        <v>0.06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>
        <v>44</v>
      </c>
      <c r="D57" s="93">
        <v>148</v>
      </c>
      <c r="E57" s="93">
        <v>148</v>
      </c>
      <c r="F57" s="94"/>
      <c r="G57" s="94"/>
      <c r="H57" s="181">
        <v>8.6999999999999994E-2</v>
      </c>
      <c r="I57" s="181">
        <v>0.26639999999999997</v>
      </c>
      <c r="J57" s="181">
        <v>0.26639999999999997</v>
      </c>
      <c r="K57" s="95"/>
    </row>
    <row r="58" spans="1:11" s="96" customFormat="1" ht="11.25" customHeight="1">
      <c r="A58" s="98" t="s">
        <v>46</v>
      </c>
      <c r="B58" s="92"/>
      <c r="C58" s="93">
        <v>59</v>
      </c>
      <c r="D58" s="93">
        <v>15</v>
      </c>
      <c r="E58" s="93">
        <v>15</v>
      </c>
      <c r="F58" s="94"/>
      <c r="G58" s="94"/>
      <c r="H58" s="181">
        <v>3.6999999999999998E-2</v>
      </c>
      <c r="I58" s="181">
        <v>1.4E-2</v>
      </c>
      <c r="J58" s="181">
        <v>4.7E-2</v>
      </c>
      <c r="K58" s="95"/>
    </row>
    <row r="59" spans="1:11" s="105" customFormat="1" ht="11.25" customHeight="1">
      <c r="A59" s="99" t="s">
        <v>47</v>
      </c>
      <c r="B59" s="100"/>
      <c r="C59" s="101">
        <v>126</v>
      </c>
      <c r="D59" s="101">
        <v>231</v>
      </c>
      <c r="E59" s="101">
        <v>224</v>
      </c>
      <c r="F59" s="102">
        <f>IF(D59&gt;0,100*E59/D59,0)</f>
        <v>96.969696969696969</v>
      </c>
      <c r="G59" s="103"/>
      <c r="H59" s="182">
        <v>0.14899999999999999</v>
      </c>
      <c r="I59" s="183">
        <v>0.35239999999999999</v>
      </c>
      <c r="J59" s="183">
        <v>0.37339999999999995</v>
      </c>
      <c r="K59" s="104">
        <f>IF(I59&gt;0,100*J59/I59,0)</f>
        <v>105.95913734392735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33</v>
      </c>
      <c r="D61" s="93">
        <v>20</v>
      </c>
      <c r="E61" s="93">
        <v>22</v>
      </c>
      <c r="F61" s="94"/>
      <c r="G61" s="94"/>
      <c r="H61" s="181">
        <v>6.8000000000000005E-2</v>
      </c>
      <c r="I61" s="181">
        <v>0.03</v>
      </c>
      <c r="J61" s="181">
        <v>2.1999999999999999E-2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>
        <v>33</v>
      </c>
      <c r="D64" s="101">
        <v>20</v>
      </c>
      <c r="E64" s="101">
        <v>22</v>
      </c>
      <c r="F64" s="102">
        <f>IF(D64&gt;0,100*E64/D64,0)</f>
        <v>110</v>
      </c>
      <c r="G64" s="103"/>
      <c r="H64" s="182">
        <v>6.8000000000000005E-2</v>
      </c>
      <c r="I64" s="183">
        <v>0.03</v>
      </c>
      <c r="J64" s="183">
        <v>2.1999999999999999E-2</v>
      </c>
      <c r="K64" s="104">
        <f>IF(I64&gt;0,100*J64/I64,0)</f>
        <v>73.333333333333329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13</v>
      </c>
      <c r="D66" s="101">
        <v>17</v>
      </c>
      <c r="E66" s="101">
        <v>15</v>
      </c>
      <c r="F66" s="102">
        <f>IF(D66&gt;0,100*E66/D66,0)</f>
        <v>88.235294117647058</v>
      </c>
      <c r="G66" s="103"/>
      <c r="H66" s="182">
        <v>1.2E-2</v>
      </c>
      <c r="I66" s="183">
        <v>2.3E-2</v>
      </c>
      <c r="J66" s="183">
        <v>1.4E-2</v>
      </c>
      <c r="K66" s="104">
        <f>IF(I66&gt;0,100*J66/I66,0)</f>
        <v>60.869565217391312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2305</v>
      </c>
      <c r="D68" s="93">
        <v>1900</v>
      </c>
      <c r="E68" s="93">
        <v>2000</v>
      </c>
      <c r="F68" s="94"/>
      <c r="G68" s="94"/>
      <c r="H68" s="181">
        <v>2.3260000000000001</v>
      </c>
      <c r="I68" s="181">
        <v>1.6</v>
      </c>
      <c r="J68" s="181">
        <v>2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>
        <v>100</v>
      </c>
      <c r="F69" s="94"/>
      <c r="G69" s="94"/>
      <c r="H69" s="181"/>
      <c r="I69" s="181"/>
      <c r="J69" s="181">
        <v>0.1</v>
      </c>
      <c r="K69" s="95"/>
    </row>
    <row r="70" spans="1:11" s="105" customFormat="1" ht="11.25" customHeight="1">
      <c r="A70" s="99" t="s">
        <v>55</v>
      </c>
      <c r="B70" s="100"/>
      <c r="C70" s="101">
        <v>2305</v>
      </c>
      <c r="D70" s="101">
        <v>1900</v>
      </c>
      <c r="E70" s="101">
        <v>2100</v>
      </c>
      <c r="F70" s="102">
        <f>IF(D70&gt;0,100*E70/D70,0)</f>
        <v>110.52631578947368</v>
      </c>
      <c r="G70" s="103"/>
      <c r="H70" s="182">
        <v>2.3260000000000001</v>
      </c>
      <c r="I70" s="183">
        <v>1.6</v>
      </c>
      <c r="J70" s="183">
        <v>2.1</v>
      </c>
      <c r="K70" s="104">
        <f>IF(I70&gt;0,100*J70/I70,0)</f>
        <v>131.25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10</v>
      </c>
      <c r="D72" s="93">
        <v>25</v>
      </c>
      <c r="E72" s="93">
        <v>29</v>
      </c>
      <c r="F72" s="94"/>
      <c r="G72" s="94"/>
      <c r="H72" s="181">
        <v>1.9E-2</v>
      </c>
      <c r="I72" s="181">
        <v>2.1999999999999999E-2</v>
      </c>
      <c r="J72" s="181">
        <v>3.9E-2</v>
      </c>
      <c r="K72" s="95"/>
    </row>
    <row r="73" spans="1:11" s="96" customFormat="1" ht="11.25" customHeight="1">
      <c r="A73" s="98" t="s">
        <v>57</v>
      </c>
      <c r="B73" s="92"/>
      <c r="C73" s="93">
        <v>5863</v>
      </c>
      <c r="D73" s="93">
        <v>6500</v>
      </c>
      <c r="E73" s="93">
        <v>6500</v>
      </c>
      <c r="F73" s="94"/>
      <c r="G73" s="94"/>
      <c r="H73" s="181">
        <v>5.5819999999999999</v>
      </c>
      <c r="I73" s="181">
        <v>7</v>
      </c>
      <c r="J73" s="181">
        <v>4.55</v>
      </c>
      <c r="K73" s="95"/>
    </row>
    <row r="74" spans="1:11" s="96" customFormat="1" ht="11.25" customHeight="1">
      <c r="A74" s="98" t="s">
        <v>58</v>
      </c>
      <c r="B74" s="92"/>
      <c r="C74" s="93">
        <v>7726</v>
      </c>
      <c r="D74" s="93">
        <v>6852</v>
      </c>
      <c r="E74" s="93">
        <v>6735</v>
      </c>
      <c r="F74" s="94"/>
      <c r="G74" s="94"/>
      <c r="H74" s="181">
        <v>7.1740000000000004</v>
      </c>
      <c r="I74" s="181">
        <v>8.907</v>
      </c>
      <c r="J74" s="181">
        <v>5.0510000000000002</v>
      </c>
      <c r="K74" s="95"/>
    </row>
    <row r="75" spans="1:11" s="96" customFormat="1" ht="11.25" customHeight="1">
      <c r="A75" s="98" t="s">
        <v>59</v>
      </c>
      <c r="B75" s="92"/>
      <c r="C75" s="93">
        <v>321</v>
      </c>
      <c r="D75" s="93">
        <v>462.65100000000001</v>
      </c>
      <c r="E75" s="93">
        <v>615</v>
      </c>
      <c r="F75" s="94"/>
      <c r="G75" s="94"/>
      <c r="H75" s="181">
        <v>0.28000000000000003</v>
      </c>
      <c r="I75" s="181">
        <v>0.47</v>
      </c>
      <c r="J75" s="181">
        <v>0.52800000000000002</v>
      </c>
      <c r="K75" s="95"/>
    </row>
    <row r="76" spans="1:11" s="96" customFormat="1" ht="11.25" customHeight="1">
      <c r="A76" s="98" t="s">
        <v>60</v>
      </c>
      <c r="B76" s="92"/>
      <c r="C76" s="93">
        <v>914</v>
      </c>
      <c r="D76" s="93">
        <v>1012</v>
      </c>
      <c r="E76" s="93">
        <v>1200</v>
      </c>
      <c r="F76" s="94"/>
      <c r="G76" s="94"/>
      <c r="H76" s="181">
        <v>0.91400000000000003</v>
      </c>
      <c r="I76" s="181">
        <v>1.619</v>
      </c>
      <c r="J76" s="181">
        <v>1.44</v>
      </c>
      <c r="K76" s="95"/>
    </row>
    <row r="77" spans="1:11" s="96" customFormat="1" ht="11.25" customHeight="1">
      <c r="A77" s="98" t="s">
        <v>61</v>
      </c>
      <c r="B77" s="92"/>
      <c r="C77" s="93">
        <v>338</v>
      </c>
      <c r="D77" s="93">
        <v>723</v>
      </c>
      <c r="E77" s="93">
        <v>400</v>
      </c>
      <c r="F77" s="94"/>
      <c r="G77" s="94"/>
      <c r="H77" s="181">
        <v>0.42099999999999999</v>
      </c>
      <c r="I77" s="181">
        <v>0.72099999999999997</v>
      </c>
      <c r="J77" s="181">
        <v>0.55000000000000004</v>
      </c>
      <c r="K77" s="95"/>
    </row>
    <row r="78" spans="1:11" s="96" customFormat="1" ht="11.25" customHeight="1">
      <c r="A78" s="98" t="s">
        <v>62</v>
      </c>
      <c r="B78" s="92"/>
      <c r="C78" s="93">
        <v>3804</v>
      </c>
      <c r="D78" s="93">
        <v>3705</v>
      </c>
      <c r="E78" s="93">
        <v>3300</v>
      </c>
      <c r="F78" s="94"/>
      <c r="G78" s="94"/>
      <c r="H78" s="181">
        <v>6.0129999999999999</v>
      </c>
      <c r="I78" s="181">
        <v>5.1870000000000003</v>
      </c>
      <c r="J78" s="181">
        <v>4.125</v>
      </c>
      <c r="K78" s="95"/>
    </row>
    <row r="79" spans="1:11" s="96" customFormat="1" ht="11.25" customHeight="1">
      <c r="A79" s="98" t="s">
        <v>63</v>
      </c>
      <c r="B79" s="92"/>
      <c r="C79" s="93">
        <v>16780</v>
      </c>
      <c r="D79" s="93">
        <v>13926</v>
      </c>
      <c r="E79" s="93">
        <v>14250</v>
      </c>
      <c r="F79" s="94"/>
      <c r="G79" s="94"/>
      <c r="H79" s="181">
        <v>25.300999999999998</v>
      </c>
      <c r="I79" s="181">
        <v>9.609</v>
      </c>
      <c r="J79" s="181">
        <v>16.314686199689032</v>
      </c>
      <c r="K79" s="95"/>
    </row>
    <row r="80" spans="1:11" s="105" customFormat="1" ht="11.25" customHeight="1">
      <c r="A80" s="106" t="s">
        <v>64</v>
      </c>
      <c r="B80" s="100"/>
      <c r="C80" s="101">
        <v>35756</v>
      </c>
      <c r="D80" s="101">
        <v>33205.650999999998</v>
      </c>
      <c r="E80" s="101">
        <v>33029</v>
      </c>
      <c r="F80" s="102">
        <f>IF(D80&gt;0,100*E80/D80,0)</f>
        <v>99.468009225297237</v>
      </c>
      <c r="G80" s="103"/>
      <c r="H80" s="182">
        <v>45.703999999999994</v>
      </c>
      <c r="I80" s="183">
        <v>33.535000000000004</v>
      </c>
      <c r="J80" s="183">
        <v>32.597686199689036</v>
      </c>
      <c r="K80" s="104">
        <f>IF(I80&gt;0,100*J80/I80,0)</f>
        <v>97.204968539403708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20</v>
      </c>
      <c r="D82" s="93">
        <v>20</v>
      </c>
      <c r="E82" s="93">
        <v>20</v>
      </c>
      <c r="F82" s="94"/>
      <c r="G82" s="94"/>
      <c r="H82" s="181">
        <v>0.02</v>
      </c>
      <c r="I82" s="181">
        <v>0.02</v>
      </c>
      <c r="J82" s="181">
        <v>0.02</v>
      </c>
      <c r="K82" s="95"/>
    </row>
    <row r="83" spans="1:11" s="96" customFormat="1" ht="11.25" customHeight="1">
      <c r="A83" s="98" t="s">
        <v>66</v>
      </c>
      <c r="B83" s="92"/>
      <c r="C83" s="93">
        <v>34</v>
      </c>
      <c r="D83" s="93">
        <v>34</v>
      </c>
      <c r="E83" s="93">
        <v>34</v>
      </c>
      <c r="F83" s="94"/>
      <c r="G83" s="94"/>
      <c r="H83" s="181">
        <v>2.4E-2</v>
      </c>
      <c r="I83" s="181">
        <v>2.4E-2</v>
      </c>
      <c r="J83" s="181">
        <v>2.3E-2</v>
      </c>
      <c r="K83" s="95"/>
    </row>
    <row r="84" spans="1:11" s="105" customFormat="1" ht="11.25" customHeight="1">
      <c r="A84" s="99" t="s">
        <v>67</v>
      </c>
      <c r="B84" s="100"/>
      <c r="C84" s="101">
        <v>54</v>
      </c>
      <c r="D84" s="101">
        <v>54</v>
      </c>
      <c r="E84" s="101">
        <v>54</v>
      </c>
      <c r="F84" s="102">
        <f>IF(D84&gt;0,100*E84/D84,0)</f>
        <v>100</v>
      </c>
      <c r="G84" s="103"/>
      <c r="H84" s="182">
        <v>4.3999999999999997E-2</v>
      </c>
      <c r="I84" s="183">
        <v>4.3999999999999997E-2</v>
      </c>
      <c r="J84" s="183">
        <v>4.2999999999999997E-2</v>
      </c>
      <c r="K84" s="104">
        <f>IF(I84&gt;0,100*J84/I84,0)</f>
        <v>97.727272727272734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50072</v>
      </c>
      <c r="D87" s="116">
        <v>46192.650999999998</v>
      </c>
      <c r="E87" s="116">
        <v>45456</v>
      </c>
      <c r="F87" s="117">
        <f>IF(D87&gt;0,100*E87/D87,0)</f>
        <v>98.405263642478545</v>
      </c>
      <c r="G87" s="103"/>
      <c r="H87" s="186">
        <v>65.531999999999996</v>
      </c>
      <c r="I87" s="187">
        <v>55.035400000000003</v>
      </c>
      <c r="J87" s="187">
        <v>50.52108619968903</v>
      </c>
      <c r="K87" s="117">
        <f>IF(I87&gt;0,100*J87/I87,0)</f>
        <v>91.79743619504724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20" orientation="portrait" useFirstPageNumber="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O625"/>
  <sheetViews>
    <sheetView view="pageBreakPreview" topLeftCell="B52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82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4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8</v>
      </c>
      <c r="D19" s="93">
        <v>7</v>
      </c>
      <c r="E19" s="93">
        <v>7</v>
      </c>
      <c r="F19" s="94"/>
      <c r="G19" s="94"/>
      <c r="H19" s="181">
        <v>7.0000000000000001E-3</v>
      </c>
      <c r="I19" s="181">
        <v>8.9999999999999993E-3</v>
      </c>
      <c r="J19" s="181">
        <v>8.9999999999999993E-3</v>
      </c>
      <c r="K19" s="95"/>
    </row>
    <row r="20" spans="1:11" s="96" customFormat="1" ht="11.25" customHeight="1">
      <c r="A20" s="98" t="s">
        <v>16</v>
      </c>
      <c r="B20" s="92"/>
      <c r="C20" s="93">
        <v>1</v>
      </c>
      <c r="D20" s="93"/>
      <c r="E20" s="93"/>
      <c r="F20" s="94"/>
      <c r="G20" s="94"/>
      <c r="H20" s="181">
        <v>1E-3</v>
      </c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>
        <v>1</v>
      </c>
      <c r="D21" s="93"/>
      <c r="E21" s="93"/>
      <c r="F21" s="94"/>
      <c r="G21" s="94"/>
      <c r="H21" s="181">
        <v>1E-3</v>
      </c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10</v>
      </c>
      <c r="D22" s="101">
        <v>7</v>
      </c>
      <c r="E22" s="101">
        <v>7</v>
      </c>
      <c r="F22" s="102">
        <f>IF(D22&gt;0,100*E22/D22,0)</f>
        <v>100</v>
      </c>
      <c r="G22" s="103"/>
      <c r="H22" s="182">
        <v>9.0000000000000011E-3</v>
      </c>
      <c r="I22" s="183">
        <v>8.9999999999999993E-3</v>
      </c>
      <c r="J22" s="183">
        <v>8.9999999999999993E-3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38</v>
      </c>
      <c r="D24" s="101">
        <v>59</v>
      </c>
      <c r="E24" s="101">
        <v>25</v>
      </c>
      <c r="F24" s="102">
        <f>IF(D24&gt;0,100*E24/D24,0)</f>
        <v>42.372881355932201</v>
      </c>
      <c r="G24" s="103"/>
      <c r="H24" s="182">
        <v>5.3999999999999999E-2</v>
      </c>
      <c r="I24" s="183">
        <v>3.1E-2</v>
      </c>
      <c r="J24" s="183">
        <v>1.9E-2</v>
      </c>
      <c r="K24" s="104">
        <f>IF(I24&gt;0,100*J24/I24,0)</f>
        <v>61.29032258064516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22</v>
      </c>
      <c r="D28" s="93">
        <v>22</v>
      </c>
      <c r="E28" s="93">
        <v>12</v>
      </c>
      <c r="F28" s="94"/>
      <c r="G28" s="94"/>
      <c r="H28" s="181">
        <v>7.6999999999999999E-2</v>
      </c>
      <c r="I28" s="181">
        <v>7.6999999999999999E-2</v>
      </c>
      <c r="J28" s="181">
        <v>4.2000000000000003E-2</v>
      </c>
      <c r="K28" s="95"/>
    </row>
    <row r="29" spans="1:11" s="96" customFormat="1" ht="11.25" customHeight="1">
      <c r="A29" s="98" t="s">
        <v>22</v>
      </c>
      <c r="B29" s="92"/>
      <c r="C29" s="93">
        <v>31</v>
      </c>
      <c r="D29" s="93">
        <v>12</v>
      </c>
      <c r="E29" s="93">
        <v>15</v>
      </c>
      <c r="F29" s="94"/>
      <c r="G29" s="94"/>
      <c r="H29" s="181">
        <v>1.0999999999999999E-2</v>
      </c>
      <c r="I29" s="181">
        <v>5.0000000000000001E-3</v>
      </c>
      <c r="J29" s="181">
        <v>8.9999999999999993E-3</v>
      </c>
      <c r="K29" s="95"/>
    </row>
    <row r="30" spans="1:11" s="96" customFormat="1" ht="11.25" customHeight="1">
      <c r="A30" s="98" t="s">
        <v>23</v>
      </c>
      <c r="B30" s="92"/>
      <c r="C30" s="93">
        <v>88</v>
      </c>
      <c r="D30" s="93">
        <v>88</v>
      </c>
      <c r="E30" s="93">
        <v>88</v>
      </c>
      <c r="F30" s="94"/>
      <c r="G30" s="94"/>
      <c r="H30" s="181">
        <v>4.3999999999999997E-2</v>
      </c>
      <c r="I30" s="181">
        <v>4.3999999999999997E-2</v>
      </c>
      <c r="J30" s="181">
        <v>1.2E-2</v>
      </c>
      <c r="K30" s="95"/>
    </row>
    <row r="31" spans="1:11" s="105" customFormat="1" ht="11.25" customHeight="1">
      <c r="A31" s="106" t="s">
        <v>24</v>
      </c>
      <c r="B31" s="100"/>
      <c r="C31" s="101">
        <v>141</v>
      </c>
      <c r="D31" s="101">
        <v>122</v>
      </c>
      <c r="E31" s="101">
        <v>115</v>
      </c>
      <c r="F31" s="102">
        <f>IF(D31&gt;0,100*E31/D31,0)</f>
        <v>94.26229508196721</v>
      </c>
      <c r="G31" s="103"/>
      <c r="H31" s="182">
        <v>0.13200000000000001</v>
      </c>
      <c r="I31" s="183">
        <v>0.126</v>
      </c>
      <c r="J31" s="183">
        <v>6.3E-2</v>
      </c>
      <c r="K31" s="104">
        <f>IF(I31&gt;0,100*J31/I31,0)</f>
        <v>50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43</v>
      </c>
      <c r="D33" s="93">
        <v>35</v>
      </c>
      <c r="E33" s="93">
        <v>50</v>
      </c>
      <c r="F33" s="94"/>
      <c r="G33" s="94"/>
      <c r="H33" s="181">
        <v>0.05</v>
      </c>
      <c r="I33" s="181">
        <v>3.5999999999999997E-2</v>
      </c>
      <c r="J33" s="181">
        <v>0.05</v>
      </c>
      <c r="K33" s="95"/>
    </row>
    <row r="34" spans="1:11" s="96" customFormat="1" ht="11.25" customHeight="1">
      <c r="A34" s="98" t="s">
        <v>26</v>
      </c>
      <c r="B34" s="92"/>
      <c r="C34" s="93">
        <v>2</v>
      </c>
      <c r="D34" s="93">
        <v>3</v>
      </c>
      <c r="E34" s="93">
        <v>4</v>
      </c>
      <c r="F34" s="94"/>
      <c r="G34" s="94"/>
      <c r="H34" s="181">
        <v>2E-3</v>
      </c>
      <c r="I34" s="181">
        <v>3.0000000000000001E-3</v>
      </c>
      <c r="J34" s="181">
        <v>3.0000000000000001E-3</v>
      </c>
      <c r="K34" s="95"/>
    </row>
    <row r="35" spans="1:11" s="96" customFormat="1" ht="11.25" customHeight="1">
      <c r="A35" s="98" t="s">
        <v>27</v>
      </c>
      <c r="B35" s="92"/>
      <c r="C35" s="93">
        <v>29</v>
      </c>
      <c r="D35" s="93">
        <v>30</v>
      </c>
      <c r="E35" s="93">
        <v>20</v>
      </c>
      <c r="F35" s="94"/>
      <c r="G35" s="94"/>
      <c r="H35" s="181">
        <v>0.03</v>
      </c>
      <c r="I35" s="181">
        <v>0.03</v>
      </c>
      <c r="J35" s="181">
        <v>0.02</v>
      </c>
      <c r="K35" s="95"/>
    </row>
    <row r="36" spans="1:11" s="96" customFormat="1" ht="11.25" customHeight="1">
      <c r="A36" s="98" t="s">
        <v>28</v>
      </c>
      <c r="B36" s="92"/>
      <c r="C36" s="93">
        <v>7</v>
      </c>
      <c r="D36" s="93">
        <v>3</v>
      </c>
      <c r="E36" s="93">
        <v>4</v>
      </c>
      <c r="F36" s="94"/>
      <c r="G36" s="94"/>
      <c r="H36" s="181">
        <v>6.0000000000000001E-3</v>
      </c>
      <c r="I36" s="181">
        <v>2E-3</v>
      </c>
      <c r="J36" s="181">
        <v>3.0000000000000001E-3</v>
      </c>
      <c r="K36" s="95"/>
    </row>
    <row r="37" spans="1:11" s="105" customFormat="1" ht="11.25" customHeight="1">
      <c r="A37" s="99" t="s">
        <v>29</v>
      </c>
      <c r="B37" s="100"/>
      <c r="C37" s="101">
        <v>81</v>
      </c>
      <c r="D37" s="101">
        <v>71</v>
      </c>
      <c r="E37" s="101">
        <v>78</v>
      </c>
      <c r="F37" s="102">
        <f>IF(D37&gt;0,100*E37/D37,0)</f>
        <v>109.85915492957747</v>
      </c>
      <c r="G37" s="103"/>
      <c r="H37" s="182">
        <v>8.8000000000000009E-2</v>
      </c>
      <c r="I37" s="183">
        <v>7.1000000000000008E-2</v>
      </c>
      <c r="J37" s="183">
        <v>7.6000000000000012E-2</v>
      </c>
      <c r="K37" s="104">
        <f>IF(I37&gt;0,100*J37/I37,0)</f>
        <v>107.04225352112677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3</v>
      </c>
      <c r="D39" s="101">
        <v>3</v>
      </c>
      <c r="E39" s="101">
        <v>3</v>
      </c>
      <c r="F39" s="102">
        <f>IF(D39&gt;0,100*E39/D39,0)</f>
        <v>100</v>
      </c>
      <c r="G39" s="103"/>
      <c r="H39" s="182">
        <v>3.0000000000000001E-3</v>
      </c>
      <c r="I39" s="183">
        <v>3.0000000000000001E-3</v>
      </c>
      <c r="J39" s="183">
        <v>3.0000000000000001E-3</v>
      </c>
      <c r="K39" s="104">
        <f>IF(I39&gt;0,100*J39/I39,0)</f>
        <v>100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2</v>
      </c>
      <c r="D41" s="93">
        <v>2</v>
      </c>
      <c r="E41" s="93">
        <v>24</v>
      </c>
      <c r="F41" s="94"/>
      <c r="G41" s="94"/>
      <c r="H41" s="181"/>
      <c r="I41" s="181">
        <v>1E-3</v>
      </c>
      <c r="J41" s="181">
        <v>4.0000000000000001E-3</v>
      </c>
      <c r="K41" s="95"/>
    </row>
    <row r="42" spans="1:11" s="96" customFormat="1" ht="11.25" customHeight="1">
      <c r="A42" s="98" t="s">
        <v>32</v>
      </c>
      <c r="B42" s="92"/>
      <c r="C42" s="93">
        <v>31</v>
      </c>
      <c r="D42" s="93">
        <v>38</v>
      </c>
      <c r="E42" s="93">
        <v>191</v>
      </c>
      <c r="F42" s="94"/>
      <c r="G42" s="94"/>
      <c r="H42" s="181">
        <v>1.9E-2</v>
      </c>
      <c r="I42" s="181">
        <v>2.7E-2</v>
      </c>
      <c r="J42" s="181">
        <v>0.115</v>
      </c>
      <c r="K42" s="95"/>
    </row>
    <row r="43" spans="1:11" s="96" customFormat="1" ht="11.25" customHeight="1">
      <c r="A43" s="98" t="s">
        <v>33</v>
      </c>
      <c r="B43" s="92"/>
      <c r="C43" s="93">
        <v>109</v>
      </c>
      <c r="D43" s="93">
        <v>70</v>
      </c>
      <c r="E43" s="93">
        <v>140</v>
      </c>
      <c r="F43" s="94"/>
      <c r="G43" s="94"/>
      <c r="H43" s="181">
        <v>6.2E-2</v>
      </c>
      <c r="I43" s="181">
        <v>6.3E-2</v>
      </c>
      <c r="J43" s="181">
        <v>5.5E-2</v>
      </c>
      <c r="K43" s="95"/>
    </row>
    <row r="44" spans="1:11" s="96" customFormat="1" ht="11.25" customHeight="1">
      <c r="A44" s="98" t="s">
        <v>34</v>
      </c>
      <c r="B44" s="92"/>
      <c r="C44" s="93">
        <v>167</v>
      </c>
      <c r="D44" s="93">
        <v>127</v>
      </c>
      <c r="E44" s="93">
        <v>475</v>
      </c>
      <c r="F44" s="94"/>
      <c r="G44" s="94"/>
      <c r="H44" s="181">
        <v>5.3999999999999999E-2</v>
      </c>
      <c r="I44" s="181">
        <v>0.10199999999999999</v>
      </c>
      <c r="J44" s="181">
        <v>0.14599999999999999</v>
      </c>
      <c r="K44" s="95"/>
    </row>
    <row r="45" spans="1:11" s="96" customFormat="1" ht="11.25" customHeight="1">
      <c r="A45" s="98" t="s">
        <v>35</v>
      </c>
      <c r="B45" s="92"/>
      <c r="C45" s="93">
        <v>1502</v>
      </c>
      <c r="D45" s="93">
        <v>1347</v>
      </c>
      <c r="E45" s="93">
        <v>1316</v>
      </c>
      <c r="F45" s="94"/>
      <c r="G45" s="94"/>
      <c r="H45" s="181">
        <v>0.54100000000000004</v>
      </c>
      <c r="I45" s="181">
        <v>1.32</v>
      </c>
      <c r="J45" s="181">
        <v>0.80800000000000005</v>
      </c>
      <c r="K45" s="95"/>
    </row>
    <row r="46" spans="1:11" s="96" customFormat="1" ht="11.25" customHeight="1">
      <c r="A46" s="98" t="s">
        <v>36</v>
      </c>
      <c r="B46" s="92"/>
      <c r="C46" s="93">
        <v>48</v>
      </c>
      <c r="D46" s="93">
        <v>26</v>
      </c>
      <c r="E46" s="93">
        <v>179</v>
      </c>
      <c r="F46" s="94"/>
      <c r="G46" s="94"/>
      <c r="H46" s="181">
        <v>3.4000000000000002E-2</v>
      </c>
      <c r="I46" s="181">
        <v>2.4E-2</v>
      </c>
      <c r="J46" s="181">
        <v>7.5999999999999998E-2</v>
      </c>
      <c r="K46" s="95"/>
    </row>
    <row r="47" spans="1:11" s="96" customFormat="1" ht="11.25" customHeight="1">
      <c r="A47" s="98" t="s">
        <v>37</v>
      </c>
      <c r="B47" s="92"/>
      <c r="C47" s="93">
        <v>68</v>
      </c>
      <c r="D47" s="93">
        <v>38</v>
      </c>
      <c r="E47" s="93">
        <v>27</v>
      </c>
      <c r="F47" s="94"/>
      <c r="G47" s="94"/>
      <c r="H47" s="181">
        <v>3.3000000000000002E-2</v>
      </c>
      <c r="I47" s="181">
        <v>1.4999999999999999E-2</v>
      </c>
      <c r="J47" s="181">
        <v>1.0999999999999999E-2</v>
      </c>
      <c r="K47" s="95"/>
    </row>
    <row r="48" spans="1:11" s="96" customFormat="1" ht="11.25" customHeight="1">
      <c r="A48" s="98" t="s">
        <v>38</v>
      </c>
      <c r="B48" s="92"/>
      <c r="C48" s="93">
        <v>3976</v>
      </c>
      <c r="D48" s="93">
        <v>4357</v>
      </c>
      <c r="E48" s="93">
        <v>7702</v>
      </c>
      <c r="F48" s="94"/>
      <c r="G48" s="94"/>
      <c r="H48" s="181">
        <v>1.7210000000000001</v>
      </c>
      <c r="I48" s="181">
        <v>5.71</v>
      </c>
      <c r="J48" s="181">
        <v>4.6210000000000004</v>
      </c>
      <c r="K48" s="95"/>
    </row>
    <row r="49" spans="1:11" s="96" customFormat="1" ht="11.25" customHeight="1">
      <c r="A49" s="98" t="s">
        <v>39</v>
      </c>
      <c r="B49" s="92"/>
      <c r="C49" s="93">
        <v>104</v>
      </c>
      <c r="D49" s="93">
        <v>116</v>
      </c>
      <c r="E49" s="93">
        <v>127</v>
      </c>
      <c r="F49" s="94"/>
      <c r="G49" s="94"/>
      <c r="H49" s="181">
        <v>7.9000000000000001E-2</v>
      </c>
      <c r="I49" s="181">
        <v>0.1</v>
      </c>
      <c r="J49" s="181">
        <v>7.0999999999999994E-2</v>
      </c>
      <c r="K49" s="95"/>
    </row>
    <row r="50" spans="1:11" s="105" customFormat="1" ht="11.25" customHeight="1">
      <c r="A50" s="106" t="s">
        <v>40</v>
      </c>
      <c r="B50" s="100"/>
      <c r="C50" s="101">
        <v>6007</v>
      </c>
      <c r="D50" s="101">
        <v>6121</v>
      </c>
      <c r="E50" s="101">
        <v>10181</v>
      </c>
      <c r="F50" s="102">
        <f>IF(D50&gt;0,100*E50/D50,0)</f>
        <v>166.32903120405163</v>
      </c>
      <c r="G50" s="103"/>
      <c r="H50" s="182">
        <v>2.5430000000000006</v>
      </c>
      <c r="I50" s="183">
        <v>7.3620000000000001</v>
      </c>
      <c r="J50" s="183">
        <v>5.907</v>
      </c>
      <c r="K50" s="104">
        <f>IF(I50&gt;0,100*J50/I50,0)</f>
        <v>80.236348818255919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276</v>
      </c>
      <c r="D52" s="101">
        <v>276</v>
      </c>
      <c r="E52" s="101">
        <v>276</v>
      </c>
      <c r="F52" s="102">
        <f>IF(D52&gt;0,100*E52/D52,0)</f>
        <v>100</v>
      </c>
      <c r="G52" s="103"/>
      <c r="H52" s="182">
        <v>0.16600000000000001</v>
      </c>
      <c r="I52" s="183">
        <v>0.16600000000000001</v>
      </c>
      <c r="J52" s="183">
        <v>0.16600000000000001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7531</v>
      </c>
      <c r="D54" s="93">
        <v>5826</v>
      </c>
      <c r="E54" s="93">
        <v>7080</v>
      </c>
      <c r="F54" s="94"/>
      <c r="G54" s="94"/>
      <c r="H54" s="181">
        <v>4.218</v>
      </c>
      <c r="I54" s="181">
        <v>6.0179999999999998</v>
      </c>
      <c r="J54" s="181">
        <v>5.7060000000000004</v>
      </c>
      <c r="K54" s="95"/>
    </row>
    <row r="55" spans="1:11" s="96" customFormat="1" ht="11.25" customHeight="1">
      <c r="A55" s="98" t="s">
        <v>43</v>
      </c>
      <c r="B55" s="92"/>
      <c r="C55" s="93">
        <v>638</v>
      </c>
      <c r="D55" s="93">
        <v>406</v>
      </c>
      <c r="E55" s="93">
        <v>759</v>
      </c>
      <c r="F55" s="94"/>
      <c r="G55" s="94"/>
      <c r="H55" s="181">
        <v>0.33600000000000002</v>
      </c>
      <c r="I55" s="181">
        <v>0.28499999999999998</v>
      </c>
      <c r="J55" s="181">
        <v>0.495</v>
      </c>
      <c r="K55" s="95"/>
    </row>
    <row r="56" spans="1:11" s="96" customFormat="1" ht="11.25" customHeight="1">
      <c r="A56" s="98" t="s">
        <v>44</v>
      </c>
      <c r="B56" s="92"/>
      <c r="C56" s="93">
        <v>10881</v>
      </c>
      <c r="D56" s="93">
        <v>10630</v>
      </c>
      <c r="E56" s="93">
        <v>12600</v>
      </c>
      <c r="F56" s="94"/>
      <c r="G56" s="94"/>
      <c r="H56" s="181">
        <v>13.81</v>
      </c>
      <c r="I56" s="181">
        <v>12.8</v>
      </c>
      <c r="J56" s="181">
        <v>7.7</v>
      </c>
      <c r="K56" s="95"/>
    </row>
    <row r="57" spans="1:11" s="96" customFormat="1" ht="11.25" customHeight="1">
      <c r="A57" s="98" t="s">
        <v>45</v>
      </c>
      <c r="B57" s="92"/>
      <c r="C57" s="93">
        <v>461</v>
      </c>
      <c r="D57" s="93">
        <v>420</v>
      </c>
      <c r="E57" s="93">
        <v>420</v>
      </c>
      <c r="F57" s="94"/>
      <c r="G57" s="94"/>
      <c r="H57" s="181">
        <v>0.23100000000000001</v>
      </c>
      <c r="I57" s="181">
        <v>0.21</v>
      </c>
      <c r="J57" s="181">
        <v>0.21</v>
      </c>
      <c r="K57" s="95"/>
    </row>
    <row r="58" spans="1:11" s="96" customFormat="1" ht="11.25" customHeight="1">
      <c r="A58" s="98" t="s">
        <v>46</v>
      </c>
      <c r="B58" s="92"/>
      <c r="C58" s="93">
        <v>3558</v>
      </c>
      <c r="D58" s="93">
        <v>2495</v>
      </c>
      <c r="E58" s="93">
        <v>2376</v>
      </c>
      <c r="F58" s="94"/>
      <c r="G58" s="94"/>
      <c r="H58" s="181">
        <v>1.54</v>
      </c>
      <c r="I58" s="181">
        <v>2.1709999999999998</v>
      </c>
      <c r="J58" s="181">
        <v>0.64100000000000001</v>
      </c>
      <c r="K58" s="95"/>
    </row>
    <row r="59" spans="1:11" s="105" customFormat="1" ht="11.25" customHeight="1">
      <c r="A59" s="99" t="s">
        <v>47</v>
      </c>
      <c r="B59" s="100"/>
      <c r="C59" s="101">
        <v>23069</v>
      </c>
      <c r="D59" s="101">
        <v>19777</v>
      </c>
      <c r="E59" s="101">
        <v>23235</v>
      </c>
      <c r="F59" s="102">
        <f>IF(D59&gt;0,100*E59/D59,0)</f>
        <v>117.48495727360064</v>
      </c>
      <c r="G59" s="103"/>
      <c r="H59" s="182">
        <v>20.135000000000002</v>
      </c>
      <c r="I59" s="183">
        <v>21.484000000000002</v>
      </c>
      <c r="J59" s="183">
        <v>14.752000000000001</v>
      </c>
      <c r="K59" s="104">
        <f>IF(I59&gt;0,100*J59/I59,0)</f>
        <v>68.665053062744363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3</v>
      </c>
      <c r="D61" s="93"/>
      <c r="E61" s="93"/>
      <c r="F61" s="94"/>
      <c r="G61" s="94"/>
      <c r="H61" s="181">
        <v>1E-3</v>
      </c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>
        <v>3</v>
      </c>
      <c r="D62" s="93">
        <v>3</v>
      </c>
      <c r="E62" s="93">
        <v>3</v>
      </c>
      <c r="F62" s="94"/>
      <c r="G62" s="94"/>
      <c r="H62" s="181">
        <v>2E-3</v>
      </c>
      <c r="I62" s="181">
        <v>2E-3</v>
      </c>
      <c r="J62" s="181">
        <v>2E-3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>
        <v>6</v>
      </c>
      <c r="D64" s="101">
        <v>3</v>
      </c>
      <c r="E64" s="101">
        <v>3</v>
      </c>
      <c r="F64" s="102">
        <f>IF(D64&gt;0,100*E64/D64,0)</f>
        <v>100</v>
      </c>
      <c r="G64" s="103"/>
      <c r="H64" s="182">
        <v>3.0000000000000001E-3</v>
      </c>
      <c r="I64" s="183">
        <v>2E-3</v>
      </c>
      <c r="J64" s="183">
        <v>2E-3</v>
      </c>
      <c r="K64" s="104">
        <f>IF(I64&gt;0,100*J64/I64,0)</f>
        <v>100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>
        <v>1</v>
      </c>
      <c r="E66" s="101"/>
      <c r="F66" s="102"/>
      <c r="G66" s="103"/>
      <c r="H66" s="182"/>
      <c r="I66" s="183"/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37</v>
      </c>
      <c r="D68" s="93">
        <v>50</v>
      </c>
      <c r="E68" s="93"/>
      <c r="F68" s="94"/>
      <c r="G68" s="94"/>
      <c r="H68" s="181">
        <v>2.5000000000000001E-2</v>
      </c>
      <c r="I68" s="181">
        <v>0.02</v>
      </c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>
        <v>37</v>
      </c>
      <c r="D70" s="101">
        <v>50</v>
      </c>
      <c r="E70" s="101"/>
      <c r="F70" s="102"/>
      <c r="G70" s="103"/>
      <c r="H70" s="182">
        <v>2.5000000000000001E-2</v>
      </c>
      <c r="I70" s="183">
        <v>0.02</v>
      </c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7</v>
      </c>
      <c r="D72" s="93">
        <v>7</v>
      </c>
      <c r="E72" s="93"/>
      <c r="F72" s="94"/>
      <c r="G72" s="94"/>
      <c r="H72" s="181">
        <v>2E-3</v>
      </c>
      <c r="I72" s="181">
        <v>1E-3</v>
      </c>
      <c r="J72" s="181"/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/>
      <c r="I73" s="181"/>
      <c r="J73" s="181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/>
      <c r="I74" s="181"/>
      <c r="J74" s="181"/>
      <c r="K74" s="95"/>
    </row>
    <row r="75" spans="1:11" s="96" customFormat="1" ht="11.25" customHeight="1">
      <c r="A75" s="98" t="s">
        <v>59</v>
      </c>
      <c r="B75" s="92"/>
      <c r="C75" s="93">
        <v>7</v>
      </c>
      <c r="D75" s="93">
        <v>105.42</v>
      </c>
      <c r="E75" s="93">
        <v>88</v>
      </c>
      <c r="F75" s="94"/>
      <c r="G75" s="94"/>
      <c r="H75" s="181">
        <v>2E-3</v>
      </c>
      <c r="I75" s="181">
        <v>5.0999999999999997E-2</v>
      </c>
      <c r="J75" s="181">
        <v>4.7E-2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>
        <v>1</v>
      </c>
      <c r="F77" s="94"/>
      <c r="G77" s="94"/>
      <c r="H77" s="181"/>
      <c r="I77" s="181"/>
      <c r="J77" s="181">
        <v>1E-3</v>
      </c>
      <c r="K77" s="95"/>
    </row>
    <row r="78" spans="1:11" s="96" customFormat="1" ht="11.25" customHeight="1">
      <c r="A78" s="98" t="s">
        <v>62</v>
      </c>
      <c r="B78" s="92"/>
      <c r="C78" s="93">
        <v>15</v>
      </c>
      <c r="D78" s="93"/>
      <c r="E78" s="93"/>
      <c r="F78" s="94"/>
      <c r="G78" s="94"/>
      <c r="H78" s="181">
        <v>1.4E-2</v>
      </c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/>
      <c r="D79" s="93">
        <v>2</v>
      </c>
      <c r="E79" s="93">
        <v>2.4900000000000002</v>
      </c>
      <c r="F79" s="94"/>
      <c r="G79" s="94"/>
      <c r="H79" s="181"/>
      <c r="I79" s="181">
        <v>2E-3</v>
      </c>
      <c r="J79" s="181">
        <v>2E-3</v>
      </c>
      <c r="K79" s="95"/>
    </row>
    <row r="80" spans="1:11" s="105" customFormat="1" ht="11.25" customHeight="1">
      <c r="A80" s="106" t="s">
        <v>64</v>
      </c>
      <c r="B80" s="100"/>
      <c r="C80" s="101">
        <v>29</v>
      </c>
      <c r="D80" s="101">
        <v>114.42</v>
      </c>
      <c r="E80" s="101">
        <v>91.49</v>
      </c>
      <c r="F80" s="102">
        <f>IF(D80&gt;0,100*E80/D80,0)</f>
        <v>79.959797238245059</v>
      </c>
      <c r="G80" s="103"/>
      <c r="H80" s="182">
        <v>1.8000000000000002E-2</v>
      </c>
      <c r="I80" s="183">
        <v>5.3999999999999999E-2</v>
      </c>
      <c r="J80" s="183">
        <v>0.05</v>
      </c>
      <c r="K80" s="104">
        <f>IF(I80&gt;0,100*J80/I80,0)</f>
        <v>92.592592592592595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22</v>
      </c>
      <c r="D82" s="93">
        <v>23</v>
      </c>
      <c r="E82" s="93">
        <v>35</v>
      </c>
      <c r="F82" s="94"/>
      <c r="G82" s="94"/>
      <c r="H82" s="181">
        <v>1.6E-2</v>
      </c>
      <c r="I82" s="181">
        <v>1.6E-2</v>
      </c>
      <c r="J82" s="181">
        <v>2.4E-2</v>
      </c>
      <c r="K82" s="95"/>
    </row>
    <row r="83" spans="1:11" s="96" customFormat="1" ht="11.25" customHeight="1">
      <c r="A83" s="98" t="s">
        <v>66</v>
      </c>
      <c r="B83" s="92"/>
      <c r="C83" s="93">
        <v>1</v>
      </c>
      <c r="D83" s="93"/>
      <c r="E83" s="93"/>
      <c r="F83" s="94"/>
      <c r="G83" s="94"/>
      <c r="H83" s="181">
        <v>1E-3</v>
      </c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>
        <v>23</v>
      </c>
      <c r="D84" s="101">
        <v>23</v>
      </c>
      <c r="E84" s="101">
        <v>35</v>
      </c>
      <c r="F84" s="102">
        <f>IF(D84&gt;0,100*E84/D84,0)</f>
        <v>152.17391304347825</v>
      </c>
      <c r="G84" s="103"/>
      <c r="H84" s="182">
        <v>1.7000000000000001E-2</v>
      </c>
      <c r="I84" s="183">
        <v>1.6E-2</v>
      </c>
      <c r="J84" s="183">
        <v>2.4E-2</v>
      </c>
      <c r="K84" s="104">
        <f>IF(I84&gt;0,100*J84/I84,0)</f>
        <v>150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29720</v>
      </c>
      <c r="D87" s="116">
        <v>26627.42</v>
      </c>
      <c r="E87" s="116">
        <v>34049.49</v>
      </c>
      <c r="F87" s="117">
        <f>IF(D87&gt;0,100*E87/D87,0)</f>
        <v>127.87378574416898</v>
      </c>
      <c r="G87" s="103"/>
      <c r="H87" s="186">
        <v>23.193000000000001</v>
      </c>
      <c r="I87" s="187">
        <v>29.343999999999998</v>
      </c>
      <c r="J87" s="187">
        <v>21.071000000000002</v>
      </c>
      <c r="K87" s="117">
        <f>IF(I87&gt;0,100*J87/I87,0)</f>
        <v>71.806842966194125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21" orientation="portrait" useFirstPageNumber="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O625"/>
  <sheetViews>
    <sheetView view="pageBreakPreview" topLeftCell="B43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83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4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>
        <v>17</v>
      </c>
      <c r="D11" s="93">
        <v>16</v>
      </c>
      <c r="E11" s="93">
        <v>16</v>
      </c>
      <c r="F11" s="94"/>
      <c r="G11" s="94"/>
      <c r="H11" s="181">
        <v>1.6E-2</v>
      </c>
      <c r="I11" s="181">
        <v>1.4E-2</v>
      </c>
      <c r="J11" s="181">
        <v>1.4E-2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>
        <v>17</v>
      </c>
      <c r="D13" s="101">
        <v>16</v>
      </c>
      <c r="E13" s="101">
        <v>16</v>
      </c>
      <c r="F13" s="102">
        <f>IF(D13&gt;0,100*E13/D13,0)</f>
        <v>100</v>
      </c>
      <c r="G13" s="103"/>
      <c r="H13" s="182">
        <v>1.6E-2</v>
      </c>
      <c r="I13" s="183">
        <v>1.4E-2</v>
      </c>
      <c r="J13" s="183">
        <v>1.4E-2</v>
      </c>
      <c r="K13" s="104">
        <f>IF(I13&gt;0,100*J13/I13,0)</f>
        <v>100.00000000000001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31</v>
      </c>
      <c r="D19" s="93">
        <v>37</v>
      </c>
      <c r="E19" s="93">
        <v>41</v>
      </c>
      <c r="F19" s="94"/>
      <c r="G19" s="94"/>
      <c r="H19" s="181">
        <v>0.03</v>
      </c>
      <c r="I19" s="181">
        <v>5.6000000000000001E-2</v>
      </c>
      <c r="J19" s="181">
        <v>6.2E-2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>
        <v>1</v>
      </c>
      <c r="D21" s="93"/>
      <c r="E21" s="93"/>
      <c r="F21" s="94"/>
      <c r="G21" s="94"/>
      <c r="H21" s="181">
        <v>1E-3</v>
      </c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32</v>
      </c>
      <c r="D22" s="101">
        <v>37</v>
      </c>
      <c r="E22" s="101">
        <v>41</v>
      </c>
      <c r="F22" s="102">
        <f>IF(D22&gt;0,100*E22/D22,0)</f>
        <v>110.81081081081081</v>
      </c>
      <c r="G22" s="103"/>
      <c r="H22" s="182">
        <v>3.1E-2</v>
      </c>
      <c r="I22" s="183">
        <v>5.6000000000000001E-2</v>
      </c>
      <c r="J22" s="183">
        <v>6.2E-2</v>
      </c>
      <c r="K22" s="104">
        <f>IF(I22&gt;0,100*J22/I22,0)</f>
        <v>110.71428571428571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45</v>
      </c>
      <c r="D24" s="101">
        <v>12</v>
      </c>
      <c r="E24" s="101">
        <v>59</v>
      </c>
      <c r="F24" s="102">
        <f>IF(D24&gt;0,100*E24/D24,0)</f>
        <v>491.66666666666669</v>
      </c>
      <c r="G24" s="103"/>
      <c r="H24" s="182">
        <v>4.2999999999999997E-2</v>
      </c>
      <c r="I24" s="183">
        <v>6.0000000000000001E-3</v>
      </c>
      <c r="J24" s="183">
        <v>4.1000000000000002E-2</v>
      </c>
      <c r="K24" s="104">
        <f>IF(I24&gt;0,100*J24/I24,0)</f>
        <v>683.33333333333337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21</v>
      </c>
      <c r="D26" s="101">
        <v>20</v>
      </c>
      <c r="E26" s="101">
        <v>20</v>
      </c>
      <c r="F26" s="102">
        <f>IF(D26&gt;0,100*E26/D26,0)</f>
        <v>100</v>
      </c>
      <c r="G26" s="103"/>
      <c r="H26" s="182">
        <v>3.2000000000000001E-2</v>
      </c>
      <c r="I26" s="183">
        <v>0.03</v>
      </c>
      <c r="J26" s="183">
        <v>0.02</v>
      </c>
      <c r="K26" s="104">
        <f>IF(I26&gt;0,100*J26/I26,0)</f>
        <v>66.666666666666671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62</v>
      </c>
      <c r="D28" s="93">
        <v>48</v>
      </c>
      <c r="E28" s="93">
        <v>33</v>
      </c>
      <c r="F28" s="94"/>
      <c r="G28" s="94"/>
      <c r="H28" s="181">
        <v>0.09</v>
      </c>
      <c r="I28" s="181">
        <v>6.2E-2</v>
      </c>
      <c r="J28" s="181">
        <v>7.2999999999999995E-2</v>
      </c>
      <c r="K28" s="95"/>
    </row>
    <row r="29" spans="1:11" s="96" customFormat="1" ht="11.25" customHeight="1">
      <c r="A29" s="98" t="s">
        <v>22</v>
      </c>
      <c r="B29" s="92"/>
      <c r="C29" s="93">
        <v>13</v>
      </c>
      <c r="D29" s="93">
        <v>6</v>
      </c>
      <c r="E29" s="93">
        <v>15</v>
      </c>
      <c r="F29" s="94"/>
      <c r="G29" s="94"/>
      <c r="H29" s="181">
        <v>7.0000000000000001E-3</v>
      </c>
      <c r="I29" s="181">
        <v>2E-3</v>
      </c>
      <c r="J29" s="181">
        <v>1.6E-2</v>
      </c>
      <c r="K29" s="95"/>
    </row>
    <row r="30" spans="1:11" s="96" customFormat="1" ht="11.25" customHeight="1">
      <c r="A30" s="98" t="s">
        <v>23</v>
      </c>
      <c r="B30" s="92"/>
      <c r="C30" s="93">
        <v>133</v>
      </c>
      <c r="D30" s="93">
        <v>133</v>
      </c>
      <c r="E30" s="93">
        <v>133</v>
      </c>
      <c r="F30" s="94"/>
      <c r="G30" s="94"/>
      <c r="H30" s="181">
        <v>7.1999999999999995E-2</v>
      </c>
      <c r="I30" s="181">
        <v>7.3999999999999996E-2</v>
      </c>
      <c r="J30" s="181">
        <v>7.6999999999999999E-2</v>
      </c>
      <c r="K30" s="95"/>
    </row>
    <row r="31" spans="1:11" s="105" customFormat="1" ht="11.25" customHeight="1">
      <c r="A31" s="106" t="s">
        <v>24</v>
      </c>
      <c r="B31" s="100"/>
      <c r="C31" s="101">
        <v>208</v>
      </c>
      <c r="D31" s="101">
        <v>187</v>
      </c>
      <c r="E31" s="101">
        <v>181</v>
      </c>
      <c r="F31" s="102">
        <f>IF(D31&gt;0,100*E31/D31,0)</f>
        <v>96.791443850267385</v>
      </c>
      <c r="G31" s="103"/>
      <c r="H31" s="182">
        <v>0.16899999999999998</v>
      </c>
      <c r="I31" s="183">
        <v>0.13800000000000001</v>
      </c>
      <c r="J31" s="183">
        <v>0.16599999999999998</v>
      </c>
      <c r="K31" s="104">
        <f>IF(I31&gt;0,100*J31/I31,0)</f>
        <v>120.28985507246374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140</v>
      </c>
      <c r="D33" s="93">
        <v>107</v>
      </c>
      <c r="E33" s="93">
        <v>150</v>
      </c>
      <c r="F33" s="94"/>
      <c r="G33" s="94"/>
      <c r="H33" s="181">
        <v>9.2999999999999999E-2</v>
      </c>
      <c r="I33" s="181">
        <v>0.06</v>
      </c>
      <c r="J33" s="181">
        <v>0.105</v>
      </c>
      <c r="K33" s="95"/>
    </row>
    <row r="34" spans="1:11" s="96" customFormat="1" ht="11.25" customHeight="1">
      <c r="A34" s="98" t="s">
        <v>26</v>
      </c>
      <c r="B34" s="92"/>
      <c r="C34" s="93">
        <v>6</v>
      </c>
      <c r="D34" s="93">
        <v>14</v>
      </c>
      <c r="E34" s="93">
        <v>14</v>
      </c>
      <c r="F34" s="94"/>
      <c r="G34" s="94"/>
      <c r="H34" s="181">
        <v>6.0000000000000001E-3</v>
      </c>
      <c r="I34" s="181">
        <v>1.2E-2</v>
      </c>
      <c r="J34" s="181">
        <v>1.4999999999999999E-2</v>
      </c>
      <c r="K34" s="95"/>
    </row>
    <row r="35" spans="1:11" s="96" customFormat="1" ht="11.25" customHeight="1">
      <c r="A35" s="98" t="s">
        <v>27</v>
      </c>
      <c r="B35" s="92"/>
      <c r="C35" s="93">
        <v>53</v>
      </c>
      <c r="D35" s="93">
        <v>55</v>
      </c>
      <c r="E35" s="93">
        <v>70</v>
      </c>
      <c r="F35" s="94"/>
      <c r="G35" s="94"/>
      <c r="H35" s="181">
        <v>0.04</v>
      </c>
      <c r="I35" s="181">
        <v>0.05</v>
      </c>
      <c r="J35" s="181">
        <v>0.06</v>
      </c>
      <c r="K35" s="95"/>
    </row>
    <row r="36" spans="1:11" s="96" customFormat="1" ht="11.25" customHeight="1">
      <c r="A36" s="98" t="s">
        <v>28</v>
      </c>
      <c r="B36" s="92"/>
      <c r="C36" s="93">
        <v>24</v>
      </c>
      <c r="D36" s="93">
        <v>38</v>
      </c>
      <c r="E36" s="93">
        <v>30</v>
      </c>
      <c r="F36" s="94"/>
      <c r="G36" s="94"/>
      <c r="H36" s="181">
        <v>2.1999999999999999E-2</v>
      </c>
      <c r="I36" s="181">
        <v>0.03</v>
      </c>
      <c r="J36" s="181">
        <v>0.03</v>
      </c>
      <c r="K36" s="95"/>
    </row>
    <row r="37" spans="1:11" s="105" customFormat="1" ht="11.25" customHeight="1">
      <c r="A37" s="99" t="s">
        <v>29</v>
      </c>
      <c r="B37" s="100"/>
      <c r="C37" s="101">
        <v>223</v>
      </c>
      <c r="D37" s="101">
        <v>214</v>
      </c>
      <c r="E37" s="101">
        <v>264</v>
      </c>
      <c r="F37" s="102">
        <f>IF(D37&gt;0,100*E37/D37,0)</f>
        <v>123.36448598130841</v>
      </c>
      <c r="G37" s="103"/>
      <c r="H37" s="182">
        <v>0.161</v>
      </c>
      <c r="I37" s="183">
        <v>0.152</v>
      </c>
      <c r="J37" s="183">
        <v>0.21</v>
      </c>
      <c r="K37" s="104">
        <f>IF(I37&gt;0,100*J37/I37,0)</f>
        <v>138.15789473684211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392</v>
      </c>
      <c r="D39" s="101">
        <v>390</v>
      </c>
      <c r="E39" s="101">
        <v>350</v>
      </c>
      <c r="F39" s="102">
        <f>IF(D39&gt;0,100*E39/D39,0)</f>
        <v>89.743589743589737</v>
      </c>
      <c r="G39" s="103"/>
      <c r="H39" s="182">
        <v>0.27200000000000002</v>
      </c>
      <c r="I39" s="183">
        <v>0.27</v>
      </c>
      <c r="J39" s="183">
        <v>0.21</v>
      </c>
      <c r="K39" s="104">
        <f>IF(I39&gt;0,100*J39/I39,0)</f>
        <v>77.777777777777771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210</v>
      </c>
      <c r="D41" s="93">
        <v>182</v>
      </c>
      <c r="E41" s="93">
        <v>133</v>
      </c>
      <c r="F41" s="94"/>
      <c r="G41" s="94"/>
      <c r="H41" s="181">
        <v>0.107</v>
      </c>
      <c r="I41" s="181">
        <v>7.0999999999999994E-2</v>
      </c>
      <c r="J41" s="181">
        <v>5.2999999999999999E-2</v>
      </c>
      <c r="K41" s="95"/>
    </row>
    <row r="42" spans="1:11" s="96" customFormat="1" ht="11.25" customHeight="1">
      <c r="A42" s="98" t="s">
        <v>32</v>
      </c>
      <c r="B42" s="92"/>
      <c r="C42" s="93">
        <v>304</v>
      </c>
      <c r="D42" s="93">
        <v>269</v>
      </c>
      <c r="E42" s="93">
        <v>413</v>
      </c>
      <c r="F42" s="94"/>
      <c r="G42" s="94"/>
      <c r="H42" s="181">
        <v>0.214</v>
      </c>
      <c r="I42" s="181">
        <v>0.188</v>
      </c>
      <c r="J42" s="181">
        <v>0.248</v>
      </c>
      <c r="K42" s="95"/>
    </row>
    <row r="43" spans="1:11" s="96" customFormat="1" ht="11.25" customHeight="1">
      <c r="A43" s="98" t="s">
        <v>33</v>
      </c>
      <c r="B43" s="92"/>
      <c r="C43" s="93">
        <v>712</v>
      </c>
      <c r="D43" s="93">
        <v>285</v>
      </c>
      <c r="E43" s="93">
        <v>786</v>
      </c>
      <c r="F43" s="94"/>
      <c r="G43" s="94"/>
      <c r="H43" s="181">
        <v>0.63200000000000001</v>
      </c>
      <c r="I43" s="181">
        <v>0.29899999999999999</v>
      </c>
      <c r="J43" s="181">
        <v>0.65200000000000002</v>
      </c>
      <c r="K43" s="95"/>
    </row>
    <row r="44" spans="1:11" s="96" customFormat="1" ht="11.25" customHeight="1">
      <c r="A44" s="98" t="s">
        <v>34</v>
      </c>
      <c r="B44" s="92"/>
      <c r="C44" s="93">
        <v>317</v>
      </c>
      <c r="D44" s="93">
        <v>210</v>
      </c>
      <c r="E44" s="93">
        <v>412</v>
      </c>
      <c r="F44" s="94"/>
      <c r="G44" s="94"/>
      <c r="H44" s="181">
        <v>0.27</v>
      </c>
      <c r="I44" s="181">
        <v>0.21</v>
      </c>
      <c r="J44" s="181">
        <v>0.20599999999999999</v>
      </c>
      <c r="K44" s="95"/>
    </row>
    <row r="45" spans="1:11" s="96" customFormat="1" ht="11.25" customHeight="1">
      <c r="A45" s="98" t="s">
        <v>35</v>
      </c>
      <c r="B45" s="92"/>
      <c r="C45" s="93">
        <v>3546</v>
      </c>
      <c r="D45" s="93">
        <v>2045</v>
      </c>
      <c r="E45" s="93">
        <v>3102</v>
      </c>
      <c r="F45" s="94"/>
      <c r="G45" s="94"/>
      <c r="H45" s="181">
        <v>2.0569999999999999</v>
      </c>
      <c r="I45" s="181">
        <v>1.8</v>
      </c>
      <c r="J45" s="181">
        <v>2.5310000000000001</v>
      </c>
      <c r="K45" s="95"/>
    </row>
    <row r="46" spans="1:11" s="96" customFormat="1" ht="11.25" customHeight="1">
      <c r="A46" s="98" t="s">
        <v>36</v>
      </c>
      <c r="B46" s="92"/>
      <c r="C46" s="93">
        <v>246</v>
      </c>
      <c r="D46" s="93">
        <v>214</v>
      </c>
      <c r="E46" s="93">
        <v>320</v>
      </c>
      <c r="F46" s="94"/>
      <c r="G46" s="94"/>
      <c r="H46" s="181">
        <v>0.182</v>
      </c>
      <c r="I46" s="181">
        <v>0.17399999999999999</v>
      </c>
      <c r="J46" s="181">
        <v>0.16800000000000001</v>
      </c>
      <c r="K46" s="95"/>
    </row>
    <row r="47" spans="1:11" s="96" customFormat="1" ht="11.25" customHeight="1">
      <c r="A47" s="98" t="s">
        <v>37</v>
      </c>
      <c r="B47" s="92"/>
      <c r="C47" s="93">
        <v>140</v>
      </c>
      <c r="D47" s="93">
        <v>90</v>
      </c>
      <c r="E47" s="93">
        <v>67</v>
      </c>
      <c r="F47" s="94"/>
      <c r="G47" s="94"/>
      <c r="H47" s="181">
        <v>6.4000000000000001E-2</v>
      </c>
      <c r="I47" s="181">
        <v>4.5999999999999999E-2</v>
      </c>
      <c r="J47" s="181">
        <v>3.4000000000000002E-2</v>
      </c>
      <c r="K47" s="95"/>
    </row>
    <row r="48" spans="1:11" s="96" customFormat="1" ht="11.25" customHeight="1">
      <c r="A48" s="98" t="s">
        <v>38</v>
      </c>
      <c r="B48" s="92"/>
      <c r="C48" s="93">
        <v>2508</v>
      </c>
      <c r="D48" s="93">
        <v>1603</v>
      </c>
      <c r="E48" s="93">
        <v>2253</v>
      </c>
      <c r="F48" s="94"/>
      <c r="G48" s="94"/>
      <c r="H48" s="181">
        <v>1.772</v>
      </c>
      <c r="I48" s="181">
        <v>1.524</v>
      </c>
      <c r="J48" s="181">
        <v>1.802</v>
      </c>
      <c r="K48" s="95"/>
    </row>
    <row r="49" spans="1:11" s="96" customFormat="1" ht="11.25" customHeight="1">
      <c r="A49" s="98" t="s">
        <v>39</v>
      </c>
      <c r="B49" s="92"/>
      <c r="C49" s="93">
        <v>1554</v>
      </c>
      <c r="D49" s="93">
        <v>1240</v>
      </c>
      <c r="E49" s="93">
        <v>1597</v>
      </c>
      <c r="F49" s="94"/>
      <c r="G49" s="94"/>
      <c r="H49" s="181">
        <v>0.624</v>
      </c>
      <c r="I49" s="181">
        <v>0.86699999999999999</v>
      </c>
      <c r="J49" s="181">
        <v>0.84399999999999997</v>
      </c>
      <c r="K49" s="95"/>
    </row>
    <row r="50" spans="1:11" s="105" customFormat="1" ht="11.25" customHeight="1">
      <c r="A50" s="106" t="s">
        <v>40</v>
      </c>
      <c r="B50" s="100"/>
      <c r="C50" s="101">
        <v>9537</v>
      </c>
      <c r="D50" s="101">
        <v>6138</v>
      </c>
      <c r="E50" s="101">
        <v>9083</v>
      </c>
      <c r="F50" s="102">
        <f>IF(D50&gt;0,100*E50/D50,0)</f>
        <v>147.97979797979798</v>
      </c>
      <c r="G50" s="103"/>
      <c r="H50" s="182">
        <v>5.9219999999999997</v>
      </c>
      <c r="I50" s="183">
        <v>5.1789999999999994</v>
      </c>
      <c r="J50" s="183">
        <v>6.5380000000000011</v>
      </c>
      <c r="K50" s="104">
        <f>IF(I50&gt;0,100*J50/I50,0)</f>
        <v>126.24058698590464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424</v>
      </c>
      <c r="D52" s="101">
        <v>424</v>
      </c>
      <c r="E52" s="101">
        <v>424</v>
      </c>
      <c r="F52" s="102">
        <f>IF(D52&gt;0,100*E52/D52,0)</f>
        <v>100</v>
      </c>
      <c r="G52" s="103"/>
      <c r="H52" s="182">
        <v>0.28899999999999998</v>
      </c>
      <c r="I52" s="183">
        <v>0.28899999999999998</v>
      </c>
      <c r="J52" s="183">
        <v>0.28899999999999998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212</v>
      </c>
      <c r="D54" s="93">
        <v>265</v>
      </c>
      <c r="E54" s="93">
        <v>290</v>
      </c>
      <c r="F54" s="94"/>
      <c r="G54" s="94"/>
      <c r="H54" s="181">
        <v>0.10100000000000001</v>
      </c>
      <c r="I54" s="181">
        <v>0.29699999999999999</v>
      </c>
      <c r="J54" s="181">
        <v>0.249</v>
      </c>
      <c r="K54" s="95"/>
    </row>
    <row r="55" spans="1:11" s="96" customFormat="1" ht="11.25" customHeight="1">
      <c r="A55" s="98" t="s">
        <v>43</v>
      </c>
      <c r="B55" s="92"/>
      <c r="C55" s="93">
        <v>388</v>
      </c>
      <c r="D55" s="93">
        <v>357</v>
      </c>
      <c r="E55" s="93">
        <v>367</v>
      </c>
      <c r="F55" s="94"/>
      <c r="G55" s="94"/>
      <c r="H55" s="181">
        <v>0.31</v>
      </c>
      <c r="I55" s="181">
        <v>0.36</v>
      </c>
      <c r="J55" s="181">
        <v>0.35</v>
      </c>
      <c r="K55" s="95"/>
    </row>
    <row r="56" spans="1:11" s="96" customFormat="1" ht="11.25" customHeight="1">
      <c r="A56" s="98" t="s">
        <v>44</v>
      </c>
      <c r="B56" s="92"/>
      <c r="C56" s="93">
        <v>585</v>
      </c>
      <c r="D56" s="93">
        <v>650</v>
      </c>
      <c r="E56" s="93">
        <v>400</v>
      </c>
      <c r="F56" s="94"/>
      <c r="G56" s="94"/>
      <c r="H56" s="181">
        <v>0.32300000000000001</v>
      </c>
      <c r="I56" s="181">
        <v>0.45</v>
      </c>
      <c r="J56" s="181">
        <v>0.17499999999999999</v>
      </c>
      <c r="K56" s="95"/>
    </row>
    <row r="57" spans="1:11" s="96" customFormat="1" ht="11.25" customHeight="1">
      <c r="A57" s="98" t="s">
        <v>45</v>
      </c>
      <c r="B57" s="92"/>
      <c r="C57" s="93">
        <v>1197</v>
      </c>
      <c r="D57" s="93">
        <v>989</v>
      </c>
      <c r="E57" s="93">
        <v>989</v>
      </c>
      <c r="F57" s="94"/>
      <c r="G57" s="94"/>
      <c r="H57" s="181">
        <v>0.60599999999999998</v>
      </c>
      <c r="I57" s="181">
        <v>0.4945</v>
      </c>
      <c r="J57" s="181">
        <v>0.4945</v>
      </c>
      <c r="K57" s="95"/>
    </row>
    <row r="58" spans="1:11" s="96" customFormat="1" ht="11.25" customHeight="1">
      <c r="A58" s="98" t="s">
        <v>46</v>
      </c>
      <c r="B58" s="92"/>
      <c r="C58" s="93">
        <v>3075</v>
      </c>
      <c r="D58" s="93">
        <v>2517</v>
      </c>
      <c r="E58" s="93">
        <v>2420</v>
      </c>
      <c r="F58" s="94"/>
      <c r="G58" s="94"/>
      <c r="H58" s="181">
        <v>1.246</v>
      </c>
      <c r="I58" s="181">
        <v>2.5920000000000001</v>
      </c>
      <c r="J58" s="181">
        <v>0.72099999999999997</v>
      </c>
      <c r="K58" s="95"/>
    </row>
    <row r="59" spans="1:11" s="105" customFormat="1" ht="11.25" customHeight="1">
      <c r="A59" s="99" t="s">
        <v>47</v>
      </c>
      <c r="B59" s="100"/>
      <c r="C59" s="101">
        <v>5457</v>
      </c>
      <c r="D59" s="101">
        <v>4778</v>
      </c>
      <c r="E59" s="101">
        <v>4466</v>
      </c>
      <c r="F59" s="102">
        <f>IF(D59&gt;0,100*E59/D59,0)</f>
        <v>93.470071159480952</v>
      </c>
      <c r="G59" s="103"/>
      <c r="H59" s="182">
        <v>2.5859999999999999</v>
      </c>
      <c r="I59" s="183">
        <v>4.1935000000000002</v>
      </c>
      <c r="J59" s="183">
        <v>1.9895</v>
      </c>
      <c r="K59" s="104">
        <f>IF(I59&gt;0,100*J59/I59,0)</f>
        <v>47.442470490044116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1</v>
      </c>
      <c r="D61" s="93"/>
      <c r="E61" s="93"/>
      <c r="F61" s="94"/>
      <c r="G61" s="94"/>
      <c r="H61" s="181">
        <v>1E-3</v>
      </c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>
        <v>12</v>
      </c>
      <c r="D62" s="93">
        <v>12</v>
      </c>
      <c r="E62" s="93">
        <v>12</v>
      </c>
      <c r="F62" s="94"/>
      <c r="G62" s="94"/>
      <c r="H62" s="181">
        <v>8.0000000000000002E-3</v>
      </c>
      <c r="I62" s="181">
        <v>8.0000000000000002E-3</v>
      </c>
      <c r="J62" s="181">
        <v>8.0000000000000002E-3</v>
      </c>
      <c r="K62" s="95"/>
    </row>
    <row r="63" spans="1:11" s="96" customFormat="1" ht="11.25" customHeight="1">
      <c r="A63" s="98" t="s">
        <v>50</v>
      </c>
      <c r="B63" s="92"/>
      <c r="C63" s="93">
        <v>2</v>
      </c>
      <c r="D63" s="93"/>
      <c r="E63" s="93"/>
      <c r="F63" s="94"/>
      <c r="G63" s="94"/>
      <c r="H63" s="181">
        <v>1E-3</v>
      </c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>
        <v>15</v>
      </c>
      <c r="D64" s="101">
        <v>12</v>
      </c>
      <c r="E64" s="101">
        <v>12</v>
      </c>
      <c r="F64" s="102">
        <f>IF(D64&gt;0,100*E64/D64,0)</f>
        <v>100</v>
      </c>
      <c r="G64" s="103"/>
      <c r="H64" s="182">
        <v>1.0000000000000002E-2</v>
      </c>
      <c r="I64" s="183">
        <v>8.0000000000000002E-3</v>
      </c>
      <c r="J64" s="183">
        <v>8.0000000000000002E-3</v>
      </c>
      <c r="K64" s="104">
        <f>IF(I64&gt;0,100*J64/I64,0)</f>
        <v>100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9</v>
      </c>
      <c r="D66" s="101">
        <v>5</v>
      </c>
      <c r="E66" s="101">
        <v>11</v>
      </c>
      <c r="F66" s="102">
        <f>IF(D66&gt;0,100*E66/D66,0)</f>
        <v>220</v>
      </c>
      <c r="G66" s="103"/>
      <c r="H66" s="182">
        <v>4.0000000000000001E-3</v>
      </c>
      <c r="I66" s="183">
        <v>1E-3</v>
      </c>
      <c r="J66" s="183">
        <v>5.0000000000000001E-3</v>
      </c>
      <c r="K66" s="104">
        <f>IF(I66&gt;0,100*J66/I66,0)</f>
        <v>500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2670</v>
      </c>
      <c r="D68" s="93">
        <v>2000</v>
      </c>
      <c r="E68" s="93">
        <v>2500</v>
      </c>
      <c r="F68" s="94"/>
      <c r="G68" s="94"/>
      <c r="H68" s="181">
        <v>2.0640000000000001</v>
      </c>
      <c r="I68" s="181">
        <v>1.3</v>
      </c>
      <c r="J68" s="181">
        <v>2</v>
      </c>
      <c r="K68" s="95"/>
    </row>
    <row r="69" spans="1:11" s="96" customFormat="1" ht="11.25" customHeight="1">
      <c r="A69" s="98" t="s">
        <v>54</v>
      </c>
      <c r="B69" s="92"/>
      <c r="C69" s="93">
        <v>98</v>
      </c>
      <c r="D69" s="93">
        <v>70</v>
      </c>
      <c r="E69" s="93">
        <v>50</v>
      </c>
      <c r="F69" s="94"/>
      <c r="G69" s="94"/>
      <c r="H69" s="181">
        <v>6.5000000000000002E-2</v>
      </c>
      <c r="I69" s="181">
        <v>0.05</v>
      </c>
      <c r="J69" s="181">
        <v>0.03</v>
      </c>
      <c r="K69" s="95"/>
    </row>
    <row r="70" spans="1:11" s="105" customFormat="1" ht="11.25" customHeight="1">
      <c r="A70" s="99" t="s">
        <v>55</v>
      </c>
      <c r="B70" s="100"/>
      <c r="C70" s="101">
        <v>2768</v>
      </c>
      <c r="D70" s="101">
        <v>2070</v>
      </c>
      <c r="E70" s="101">
        <v>2550</v>
      </c>
      <c r="F70" s="102">
        <f>IF(D70&gt;0,100*E70/D70,0)</f>
        <v>123.18840579710145</v>
      </c>
      <c r="G70" s="103"/>
      <c r="H70" s="182">
        <v>2.129</v>
      </c>
      <c r="I70" s="183">
        <v>1.35</v>
      </c>
      <c r="J70" s="183">
        <v>2.0299999999999998</v>
      </c>
      <c r="K70" s="104">
        <f>IF(I70&gt;0,100*J70/I70,0)</f>
        <v>150.37037037037035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98</v>
      </c>
      <c r="D72" s="93">
        <v>139</v>
      </c>
      <c r="E72" s="93">
        <v>140</v>
      </c>
      <c r="F72" s="94"/>
      <c r="G72" s="94"/>
      <c r="H72" s="181">
        <v>4.2999999999999997E-2</v>
      </c>
      <c r="I72" s="181">
        <v>1.6E-2</v>
      </c>
      <c r="J72" s="181">
        <v>7.1999999999999995E-2</v>
      </c>
      <c r="K72" s="95"/>
    </row>
    <row r="73" spans="1:11" s="96" customFormat="1" ht="11.25" customHeight="1">
      <c r="A73" s="98" t="s">
        <v>57</v>
      </c>
      <c r="B73" s="92"/>
      <c r="C73" s="93">
        <v>2427</v>
      </c>
      <c r="D73" s="93">
        <v>2350</v>
      </c>
      <c r="E73" s="93">
        <v>2350</v>
      </c>
      <c r="F73" s="94"/>
      <c r="G73" s="94"/>
      <c r="H73" s="181">
        <v>2.85</v>
      </c>
      <c r="I73" s="181">
        <v>2.6</v>
      </c>
      <c r="J73" s="181">
        <v>2.1150000000000002</v>
      </c>
      <c r="K73" s="95"/>
    </row>
    <row r="74" spans="1:11" s="96" customFormat="1" ht="11.25" customHeight="1">
      <c r="A74" s="98" t="s">
        <v>58</v>
      </c>
      <c r="B74" s="92"/>
      <c r="C74" s="93">
        <v>2664</v>
      </c>
      <c r="D74" s="93">
        <v>1866</v>
      </c>
      <c r="E74" s="93">
        <v>1866</v>
      </c>
      <c r="F74" s="94"/>
      <c r="G74" s="94"/>
      <c r="H74" s="181">
        <v>1.663</v>
      </c>
      <c r="I74" s="181">
        <v>2.2389999999999999</v>
      </c>
      <c r="J74" s="181">
        <v>2.0529999999999999</v>
      </c>
      <c r="K74" s="95"/>
    </row>
    <row r="75" spans="1:11" s="96" customFormat="1" ht="11.25" customHeight="1">
      <c r="A75" s="98" t="s">
        <v>59</v>
      </c>
      <c r="B75" s="92"/>
      <c r="C75" s="93">
        <v>1664</v>
      </c>
      <c r="D75" s="93">
        <v>2080.491</v>
      </c>
      <c r="E75" s="93">
        <v>2148</v>
      </c>
      <c r="F75" s="94"/>
      <c r="G75" s="94"/>
      <c r="H75" s="181">
        <v>0.62</v>
      </c>
      <c r="I75" s="181">
        <v>1.1459999999999999</v>
      </c>
      <c r="J75" s="181">
        <v>1.218</v>
      </c>
      <c r="K75" s="95"/>
    </row>
    <row r="76" spans="1:11" s="96" customFormat="1" ht="11.25" customHeight="1">
      <c r="A76" s="98" t="s">
        <v>60</v>
      </c>
      <c r="B76" s="92"/>
      <c r="C76" s="93">
        <v>709</v>
      </c>
      <c r="D76" s="93">
        <v>782</v>
      </c>
      <c r="E76" s="93">
        <v>850</v>
      </c>
      <c r="F76" s="94"/>
      <c r="G76" s="94"/>
      <c r="H76" s="181">
        <v>0.89500000000000002</v>
      </c>
      <c r="I76" s="181">
        <v>1.181</v>
      </c>
      <c r="J76" s="181">
        <v>1.2749999999999999</v>
      </c>
      <c r="K76" s="95"/>
    </row>
    <row r="77" spans="1:11" s="96" customFormat="1" ht="11.25" customHeight="1">
      <c r="A77" s="98" t="s">
        <v>61</v>
      </c>
      <c r="B77" s="92"/>
      <c r="C77" s="93">
        <v>483</v>
      </c>
      <c r="D77" s="93">
        <v>230</v>
      </c>
      <c r="E77" s="93">
        <v>215</v>
      </c>
      <c r="F77" s="94"/>
      <c r="G77" s="94"/>
      <c r="H77" s="181">
        <v>0.26800000000000002</v>
      </c>
      <c r="I77" s="181">
        <v>0.158</v>
      </c>
      <c r="J77" s="181">
        <v>0.161</v>
      </c>
      <c r="K77" s="95"/>
    </row>
    <row r="78" spans="1:11" s="96" customFormat="1" ht="11.25" customHeight="1">
      <c r="A78" s="98" t="s">
        <v>62</v>
      </c>
      <c r="B78" s="92"/>
      <c r="C78" s="93">
        <v>2389</v>
      </c>
      <c r="D78" s="93">
        <v>1755</v>
      </c>
      <c r="E78" s="93">
        <v>1790</v>
      </c>
      <c r="F78" s="94"/>
      <c r="G78" s="94"/>
      <c r="H78" s="181">
        <v>2.2530000000000001</v>
      </c>
      <c r="I78" s="181">
        <v>2.016</v>
      </c>
      <c r="J78" s="181">
        <v>1.9690000000000001</v>
      </c>
      <c r="K78" s="95"/>
    </row>
    <row r="79" spans="1:11" s="96" customFormat="1" ht="11.25" customHeight="1">
      <c r="A79" s="98" t="s">
        <v>63</v>
      </c>
      <c r="B79" s="92"/>
      <c r="C79" s="93">
        <v>8264</v>
      </c>
      <c r="D79" s="93">
        <v>9944</v>
      </c>
      <c r="E79" s="93">
        <v>11562</v>
      </c>
      <c r="F79" s="94"/>
      <c r="G79" s="94"/>
      <c r="H79" s="181">
        <v>7.0780000000000003</v>
      </c>
      <c r="I79" s="181">
        <v>17.875</v>
      </c>
      <c r="J79" s="181">
        <v>17.868934253971897</v>
      </c>
      <c r="K79" s="95"/>
    </row>
    <row r="80" spans="1:11" s="105" customFormat="1" ht="11.25" customHeight="1">
      <c r="A80" s="106" t="s">
        <v>64</v>
      </c>
      <c r="B80" s="100"/>
      <c r="C80" s="101">
        <v>18698</v>
      </c>
      <c r="D80" s="101">
        <v>19146.491000000002</v>
      </c>
      <c r="E80" s="101">
        <v>20921</v>
      </c>
      <c r="F80" s="102">
        <f>IF(D80&gt;0,100*E80/D80,0)</f>
        <v>109.26806379299475</v>
      </c>
      <c r="G80" s="103"/>
      <c r="H80" s="182">
        <v>15.669999999999998</v>
      </c>
      <c r="I80" s="183">
        <v>27.231000000000002</v>
      </c>
      <c r="J80" s="183">
        <v>26.731934253971897</v>
      </c>
      <c r="K80" s="104">
        <f>IF(I80&gt;0,100*J80/I80,0)</f>
        <v>98.167288215533375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23</v>
      </c>
      <c r="D82" s="93">
        <v>23</v>
      </c>
      <c r="E82" s="93">
        <v>27</v>
      </c>
      <c r="F82" s="94"/>
      <c r="G82" s="94"/>
      <c r="H82" s="181">
        <v>1.4E-2</v>
      </c>
      <c r="I82" s="181">
        <v>1.4E-2</v>
      </c>
      <c r="J82" s="181">
        <v>1.6E-2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>
        <v>23</v>
      </c>
      <c r="D84" s="101">
        <v>23</v>
      </c>
      <c r="E84" s="101">
        <v>27</v>
      </c>
      <c r="F84" s="102">
        <f>IF(D84&gt;0,100*E84/D84,0)</f>
        <v>117.39130434782609</v>
      </c>
      <c r="G84" s="103"/>
      <c r="H84" s="182">
        <v>1.4E-2</v>
      </c>
      <c r="I84" s="183">
        <v>1.4E-2</v>
      </c>
      <c r="J84" s="183">
        <v>1.6E-2</v>
      </c>
      <c r="K84" s="104">
        <f>IF(I84&gt;0,100*J84/I84,0)</f>
        <v>114.28571428571429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37869</v>
      </c>
      <c r="D87" s="116">
        <v>33472.491000000002</v>
      </c>
      <c r="E87" s="116">
        <v>38425</v>
      </c>
      <c r="F87" s="117">
        <f>IF(D87&gt;0,100*E87/D87,0)</f>
        <v>114.79575870227285</v>
      </c>
      <c r="G87" s="103"/>
      <c r="H87" s="186">
        <v>27.347999999999995</v>
      </c>
      <c r="I87" s="187">
        <v>38.931500000000007</v>
      </c>
      <c r="J87" s="187">
        <v>38.330434253971895</v>
      </c>
      <c r="K87" s="117">
        <f>IF(I87&gt;0,100*J87/I87,0)</f>
        <v>98.456094047164598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22" orientation="portrait" useFirstPageNumber="1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O625"/>
  <sheetViews>
    <sheetView view="pageBreakPreview" topLeftCell="A46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84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4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1</v>
      </c>
      <c r="D17" s="101"/>
      <c r="E17" s="101"/>
      <c r="F17" s="102"/>
      <c r="G17" s="103"/>
      <c r="H17" s="182">
        <v>1E-3</v>
      </c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520</v>
      </c>
      <c r="D19" s="93">
        <v>764</v>
      </c>
      <c r="E19" s="93">
        <v>1035</v>
      </c>
      <c r="F19" s="94"/>
      <c r="G19" s="94"/>
      <c r="H19" s="181">
        <v>1.56</v>
      </c>
      <c r="I19" s="181">
        <v>2.6739999999999999</v>
      </c>
      <c r="J19" s="181">
        <v>2.7949999999999999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520</v>
      </c>
      <c r="D22" s="101">
        <v>764</v>
      </c>
      <c r="E22" s="101">
        <v>1035</v>
      </c>
      <c r="F22" s="102">
        <f>IF(D22&gt;0,100*E22/D22,0)</f>
        <v>135.47120418848166</v>
      </c>
      <c r="G22" s="103"/>
      <c r="H22" s="182">
        <v>1.56</v>
      </c>
      <c r="I22" s="183">
        <v>2.6739999999999999</v>
      </c>
      <c r="J22" s="183">
        <v>2.7949999999999999</v>
      </c>
      <c r="K22" s="104">
        <f>IF(I22&gt;0,100*J22/I22,0)</f>
        <v>104.52505609573673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3235</v>
      </c>
      <c r="D24" s="101">
        <v>4176</v>
      </c>
      <c r="E24" s="101">
        <v>4294</v>
      </c>
      <c r="F24" s="102">
        <f>IF(D24&gt;0,100*E24/D24,0)</f>
        <v>102.82567049808429</v>
      </c>
      <c r="G24" s="103"/>
      <c r="H24" s="182">
        <v>6.375</v>
      </c>
      <c r="I24" s="183">
        <v>10.013</v>
      </c>
      <c r="J24" s="183">
        <v>9.4380000000000006</v>
      </c>
      <c r="K24" s="104">
        <f>IF(I24&gt;0,100*J24/I24,0)</f>
        <v>94.257465295116361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662</v>
      </c>
      <c r="D26" s="101">
        <v>600</v>
      </c>
      <c r="E26" s="101">
        <v>700</v>
      </c>
      <c r="F26" s="102">
        <f>IF(D26&gt;0,100*E26/D26,0)</f>
        <v>116.66666666666667</v>
      </c>
      <c r="G26" s="103"/>
      <c r="H26" s="182">
        <v>1.17</v>
      </c>
      <c r="I26" s="183">
        <v>1.9</v>
      </c>
      <c r="J26" s="183">
        <v>1.6</v>
      </c>
      <c r="K26" s="104">
        <f>IF(I26&gt;0,100*J26/I26,0)</f>
        <v>84.21052631578948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14334</v>
      </c>
      <c r="D28" s="93">
        <v>16660</v>
      </c>
      <c r="E28" s="93">
        <v>9145</v>
      </c>
      <c r="F28" s="94"/>
      <c r="G28" s="94"/>
      <c r="H28" s="181">
        <v>31.372</v>
      </c>
      <c r="I28" s="181">
        <v>39.814999999999998</v>
      </c>
      <c r="J28" s="181">
        <v>32.063000000000002</v>
      </c>
      <c r="K28" s="95"/>
    </row>
    <row r="29" spans="1:11" s="96" customFormat="1" ht="11.25" customHeight="1">
      <c r="A29" s="98" t="s">
        <v>22</v>
      </c>
      <c r="B29" s="92"/>
      <c r="C29" s="93">
        <v>444</v>
      </c>
      <c r="D29" s="93">
        <v>175</v>
      </c>
      <c r="E29" s="93">
        <v>137</v>
      </c>
      <c r="F29" s="94"/>
      <c r="G29" s="94"/>
      <c r="H29" s="181">
        <v>0.27500000000000002</v>
      </c>
      <c r="I29" s="181">
        <v>0.13500000000000001</v>
      </c>
      <c r="J29" s="181">
        <v>0.20899999999999999</v>
      </c>
      <c r="K29" s="95"/>
    </row>
    <row r="30" spans="1:11" s="96" customFormat="1" ht="11.25" customHeight="1">
      <c r="A30" s="98" t="s">
        <v>23</v>
      </c>
      <c r="B30" s="92"/>
      <c r="C30" s="93">
        <v>4840</v>
      </c>
      <c r="D30" s="93">
        <v>4840</v>
      </c>
      <c r="E30" s="93">
        <v>4840</v>
      </c>
      <c r="F30" s="94"/>
      <c r="G30" s="94"/>
      <c r="H30" s="181">
        <v>6.694</v>
      </c>
      <c r="I30" s="181">
        <v>6.6980000000000004</v>
      </c>
      <c r="J30" s="181">
        <v>4.7709999999999999</v>
      </c>
      <c r="K30" s="95"/>
    </row>
    <row r="31" spans="1:11" s="105" customFormat="1" ht="11.25" customHeight="1">
      <c r="A31" s="106" t="s">
        <v>24</v>
      </c>
      <c r="B31" s="100"/>
      <c r="C31" s="101">
        <v>19618</v>
      </c>
      <c r="D31" s="101">
        <v>21675</v>
      </c>
      <c r="E31" s="101">
        <v>14122</v>
      </c>
      <c r="F31" s="102">
        <f>IF(D31&gt;0,100*E31/D31,0)</f>
        <v>65.153402537485576</v>
      </c>
      <c r="G31" s="103"/>
      <c r="H31" s="182">
        <v>38.341000000000001</v>
      </c>
      <c r="I31" s="183">
        <v>46.647999999999996</v>
      </c>
      <c r="J31" s="183">
        <v>37.043000000000006</v>
      </c>
      <c r="K31" s="104">
        <f>IF(I31&gt;0,100*J31/I31,0)</f>
        <v>79.409620991253661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1283</v>
      </c>
      <c r="D33" s="93">
        <v>1215</v>
      </c>
      <c r="E33" s="93">
        <v>1670</v>
      </c>
      <c r="F33" s="94"/>
      <c r="G33" s="94"/>
      <c r="H33" s="181">
        <v>1.6659999999999999</v>
      </c>
      <c r="I33" s="181">
        <v>1.8</v>
      </c>
      <c r="J33" s="181">
        <v>4</v>
      </c>
      <c r="K33" s="95"/>
    </row>
    <row r="34" spans="1:11" s="96" customFormat="1" ht="11.25" customHeight="1">
      <c r="A34" s="98" t="s">
        <v>26</v>
      </c>
      <c r="B34" s="92"/>
      <c r="C34" s="93">
        <v>369</v>
      </c>
      <c r="D34" s="93">
        <v>602</v>
      </c>
      <c r="E34" s="93">
        <v>600</v>
      </c>
      <c r="F34" s="94"/>
      <c r="G34" s="94"/>
      <c r="H34" s="181">
        <v>0.79400000000000004</v>
      </c>
      <c r="I34" s="181">
        <v>1.2</v>
      </c>
      <c r="J34" s="181">
        <v>1.2</v>
      </c>
      <c r="K34" s="95"/>
    </row>
    <row r="35" spans="1:11" s="96" customFormat="1" ht="11.25" customHeight="1">
      <c r="A35" s="98" t="s">
        <v>27</v>
      </c>
      <c r="B35" s="92"/>
      <c r="C35" s="93">
        <v>2438</v>
      </c>
      <c r="D35" s="93">
        <v>4700</v>
      </c>
      <c r="E35" s="93">
        <v>7000</v>
      </c>
      <c r="F35" s="94"/>
      <c r="G35" s="94"/>
      <c r="H35" s="181">
        <v>6.1029999999999998</v>
      </c>
      <c r="I35" s="181">
        <v>14.1</v>
      </c>
      <c r="J35" s="181">
        <v>21</v>
      </c>
      <c r="K35" s="95"/>
    </row>
    <row r="36" spans="1:11" s="96" customFormat="1" ht="11.25" customHeight="1">
      <c r="A36" s="98" t="s">
        <v>28</v>
      </c>
      <c r="B36" s="92"/>
      <c r="C36" s="93">
        <v>298</v>
      </c>
      <c r="D36" s="93">
        <v>550</v>
      </c>
      <c r="E36" s="93">
        <v>510</v>
      </c>
      <c r="F36" s="94"/>
      <c r="G36" s="94"/>
      <c r="H36" s="181">
        <v>0.89400000000000002</v>
      </c>
      <c r="I36" s="181">
        <v>1.65</v>
      </c>
      <c r="J36" s="181">
        <v>1.4</v>
      </c>
      <c r="K36" s="95"/>
    </row>
    <row r="37" spans="1:11" s="105" customFormat="1" ht="11.25" customHeight="1">
      <c r="A37" s="99" t="s">
        <v>29</v>
      </c>
      <c r="B37" s="100"/>
      <c r="C37" s="101">
        <v>4388</v>
      </c>
      <c r="D37" s="101">
        <v>7067</v>
      </c>
      <c r="E37" s="101">
        <v>9780</v>
      </c>
      <c r="F37" s="102">
        <f>IF(D37&gt;0,100*E37/D37,0)</f>
        <v>138.38969859912268</v>
      </c>
      <c r="G37" s="103"/>
      <c r="H37" s="182">
        <v>9.456999999999999</v>
      </c>
      <c r="I37" s="183">
        <v>18.75</v>
      </c>
      <c r="J37" s="183">
        <v>27.599999999999998</v>
      </c>
      <c r="K37" s="104">
        <f>IF(I37&gt;0,100*J37/I37,0)</f>
        <v>147.19999999999999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543</v>
      </c>
      <c r="D39" s="101">
        <v>540</v>
      </c>
      <c r="E39" s="101">
        <v>515</v>
      </c>
      <c r="F39" s="102">
        <f>IF(D39&gt;0,100*E39/D39,0)</f>
        <v>95.370370370370367</v>
      </c>
      <c r="G39" s="103"/>
      <c r="H39" s="182">
        <v>0.59699999999999998</v>
      </c>
      <c r="I39" s="183">
        <v>0.6</v>
      </c>
      <c r="J39" s="183">
        <v>0.47</v>
      </c>
      <c r="K39" s="104">
        <f>IF(I39&gt;0,100*J39/I39,0)</f>
        <v>78.333333333333343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544</v>
      </c>
      <c r="D41" s="93">
        <v>429</v>
      </c>
      <c r="E41" s="93">
        <v>744</v>
      </c>
      <c r="F41" s="94"/>
      <c r="G41" s="94"/>
      <c r="H41" s="181">
        <v>0.621</v>
      </c>
      <c r="I41" s="181">
        <v>0.505</v>
      </c>
      <c r="J41" s="181">
        <v>0.26600000000000001</v>
      </c>
      <c r="K41" s="95"/>
    </row>
    <row r="42" spans="1:11" s="96" customFormat="1" ht="11.25" customHeight="1">
      <c r="A42" s="98" t="s">
        <v>32</v>
      </c>
      <c r="B42" s="92"/>
      <c r="C42" s="93">
        <v>5610</v>
      </c>
      <c r="D42" s="93">
        <v>5239</v>
      </c>
      <c r="E42" s="93">
        <v>7654</v>
      </c>
      <c r="F42" s="94"/>
      <c r="G42" s="94"/>
      <c r="H42" s="181">
        <v>6.1829999999999998</v>
      </c>
      <c r="I42" s="181">
        <v>8.9060000000000006</v>
      </c>
      <c r="J42" s="181">
        <v>7.6539999999999999</v>
      </c>
      <c r="K42" s="95"/>
    </row>
    <row r="43" spans="1:11" s="96" customFormat="1" ht="11.25" customHeight="1">
      <c r="A43" s="98" t="s">
        <v>33</v>
      </c>
      <c r="B43" s="92"/>
      <c r="C43" s="93">
        <v>805</v>
      </c>
      <c r="D43" s="93">
        <v>520</v>
      </c>
      <c r="E43" s="93">
        <v>385</v>
      </c>
      <c r="F43" s="94"/>
      <c r="G43" s="94"/>
      <c r="H43" s="181">
        <v>0.68</v>
      </c>
      <c r="I43" s="181">
        <v>0.69499999999999995</v>
      </c>
      <c r="J43" s="181">
        <v>0.30099999999999999</v>
      </c>
      <c r="K43" s="95"/>
    </row>
    <row r="44" spans="1:11" s="96" customFormat="1" ht="11.25" customHeight="1">
      <c r="A44" s="98" t="s">
        <v>34</v>
      </c>
      <c r="B44" s="92"/>
      <c r="C44" s="93">
        <v>5944</v>
      </c>
      <c r="D44" s="93">
        <v>4928</v>
      </c>
      <c r="E44" s="93">
        <v>7371</v>
      </c>
      <c r="F44" s="94"/>
      <c r="G44" s="94"/>
      <c r="H44" s="181">
        <v>6.2450000000000001</v>
      </c>
      <c r="I44" s="181">
        <v>11.334</v>
      </c>
      <c r="J44" s="181">
        <v>2.3260000000000001</v>
      </c>
      <c r="K44" s="95"/>
    </row>
    <row r="45" spans="1:11" s="96" customFormat="1" ht="11.25" customHeight="1">
      <c r="A45" s="98" t="s">
        <v>35</v>
      </c>
      <c r="B45" s="92"/>
      <c r="C45" s="93">
        <v>833</v>
      </c>
      <c r="D45" s="93">
        <v>1000</v>
      </c>
      <c r="E45" s="93">
        <v>1540</v>
      </c>
      <c r="F45" s="94"/>
      <c r="G45" s="94"/>
      <c r="H45" s="181">
        <v>0.83299999999999996</v>
      </c>
      <c r="I45" s="181">
        <v>2</v>
      </c>
      <c r="J45" s="181">
        <v>1.1080000000000001</v>
      </c>
      <c r="K45" s="95"/>
    </row>
    <row r="46" spans="1:11" s="96" customFormat="1" ht="11.25" customHeight="1">
      <c r="A46" s="98" t="s">
        <v>36</v>
      </c>
      <c r="B46" s="92"/>
      <c r="C46" s="93">
        <v>932</v>
      </c>
      <c r="D46" s="93">
        <v>748</v>
      </c>
      <c r="E46" s="93">
        <v>814</v>
      </c>
      <c r="F46" s="94"/>
      <c r="G46" s="94"/>
      <c r="H46" s="181">
        <v>0.71499999999999997</v>
      </c>
      <c r="I46" s="181">
        <v>0.80200000000000005</v>
      </c>
      <c r="J46" s="181">
        <v>0.28999999999999998</v>
      </c>
      <c r="K46" s="95"/>
    </row>
    <row r="47" spans="1:11" s="96" customFormat="1" ht="11.25" customHeight="1">
      <c r="A47" s="98" t="s">
        <v>37</v>
      </c>
      <c r="B47" s="92"/>
      <c r="C47" s="93">
        <v>1412</v>
      </c>
      <c r="D47" s="93">
        <v>537</v>
      </c>
      <c r="E47" s="93">
        <v>760</v>
      </c>
      <c r="F47" s="94"/>
      <c r="G47" s="94"/>
      <c r="H47" s="181">
        <v>1.1379999999999999</v>
      </c>
      <c r="I47" s="181">
        <v>0.77800000000000002</v>
      </c>
      <c r="J47" s="181">
        <v>0.35099999999999998</v>
      </c>
      <c r="K47" s="95"/>
    </row>
    <row r="48" spans="1:11" s="96" customFormat="1" ht="11.25" customHeight="1">
      <c r="A48" s="98" t="s">
        <v>38</v>
      </c>
      <c r="B48" s="92"/>
      <c r="C48" s="93">
        <v>24609</v>
      </c>
      <c r="D48" s="93">
        <v>20821</v>
      </c>
      <c r="E48" s="93">
        <v>22788</v>
      </c>
      <c r="F48" s="94"/>
      <c r="G48" s="94"/>
      <c r="H48" s="181">
        <v>21.5</v>
      </c>
      <c r="I48" s="181">
        <v>54.884</v>
      </c>
      <c r="J48" s="181">
        <v>13.843999999999999</v>
      </c>
      <c r="K48" s="95"/>
    </row>
    <row r="49" spans="1:11" s="96" customFormat="1" ht="11.25" customHeight="1">
      <c r="A49" s="98" t="s">
        <v>39</v>
      </c>
      <c r="B49" s="92"/>
      <c r="C49" s="93">
        <v>5553</v>
      </c>
      <c r="D49" s="93">
        <v>5337</v>
      </c>
      <c r="E49" s="93">
        <v>6619</v>
      </c>
      <c r="F49" s="94"/>
      <c r="G49" s="94"/>
      <c r="H49" s="181">
        <v>5.8029999999999999</v>
      </c>
      <c r="I49" s="181">
        <v>11.615</v>
      </c>
      <c r="J49" s="181">
        <v>4.2910000000000004</v>
      </c>
      <c r="K49" s="95"/>
    </row>
    <row r="50" spans="1:11" s="105" customFormat="1" ht="11.25" customHeight="1">
      <c r="A50" s="106" t="s">
        <v>40</v>
      </c>
      <c r="B50" s="100"/>
      <c r="C50" s="101">
        <v>46242</v>
      </c>
      <c r="D50" s="101">
        <v>39559</v>
      </c>
      <c r="E50" s="101">
        <v>48675</v>
      </c>
      <c r="F50" s="102">
        <f>IF(D50&gt;0,100*E50/D50,0)</f>
        <v>123.04406076998913</v>
      </c>
      <c r="G50" s="103"/>
      <c r="H50" s="182">
        <v>43.717999999999996</v>
      </c>
      <c r="I50" s="183">
        <v>91.518999999999991</v>
      </c>
      <c r="J50" s="183">
        <v>30.431000000000001</v>
      </c>
      <c r="K50" s="104">
        <f>IF(I50&gt;0,100*J50/I50,0)</f>
        <v>33.251018914105273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3062</v>
      </c>
      <c r="D52" s="101">
        <v>3062</v>
      </c>
      <c r="E52" s="101">
        <v>3062</v>
      </c>
      <c r="F52" s="102">
        <f>IF(D52&gt;0,100*E52/D52,0)</f>
        <v>100</v>
      </c>
      <c r="G52" s="103"/>
      <c r="H52" s="182">
        <v>2.7469999999999999</v>
      </c>
      <c r="I52" s="183">
        <v>2.7469999999999999</v>
      </c>
      <c r="J52" s="183">
        <v>2.7469999999999999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20464</v>
      </c>
      <c r="D54" s="93">
        <v>18879</v>
      </c>
      <c r="E54" s="93">
        <v>15450</v>
      </c>
      <c r="F54" s="94"/>
      <c r="G54" s="94"/>
      <c r="H54" s="181">
        <v>23.388000000000002</v>
      </c>
      <c r="I54" s="181">
        <v>29.224</v>
      </c>
      <c r="J54" s="181">
        <v>22.17</v>
      </c>
      <c r="K54" s="95"/>
    </row>
    <row r="55" spans="1:11" s="96" customFormat="1" ht="11.25" customHeight="1">
      <c r="A55" s="98" t="s">
        <v>43</v>
      </c>
      <c r="B55" s="92"/>
      <c r="C55" s="93">
        <v>22348</v>
      </c>
      <c r="D55" s="93">
        <v>19291</v>
      </c>
      <c r="E55" s="93">
        <v>17555</v>
      </c>
      <c r="F55" s="94"/>
      <c r="G55" s="94"/>
      <c r="H55" s="181">
        <v>26.83</v>
      </c>
      <c r="I55" s="181">
        <v>30.864999999999998</v>
      </c>
      <c r="J55" s="181">
        <v>26.33</v>
      </c>
      <c r="K55" s="95"/>
    </row>
    <row r="56" spans="1:11" s="96" customFormat="1" ht="11.25" customHeight="1">
      <c r="A56" s="98" t="s">
        <v>44</v>
      </c>
      <c r="B56" s="92"/>
      <c r="C56" s="93">
        <v>9429</v>
      </c>
      <c r="D56" s="93">
        <v>11600</v>
      </c>
      <c r="E56" s="93">
        <v>4600</v>
      </c>
      <c r="F56" s="94"/>
      <c r="G56" s="94"/>
      <c r="H56" s="181">
        <v>7.1710000000000003</v>
      </c>
      <c r="I56" s="181">
        <v>9.85</v>
      </c>
      <c r="J56" s="181">
        <v>1.8</v>
      </c>
      <c r="K56" s="95"/>
    </row>
    <row r="57" spans="1:11" s="96" customFormat="1" ht="11.25" customHeight="1">
      <c r="A57" s="98" t="s">
        <v>45</v>
      </c>
      <c r="B57" s="92"/>
      <c r="C57" s="93">
        <v>2588</v>
      </c>
      <c r="D57" s="93">
        <v>3113</v>
      </c>
      <c r="E57" s="93">
        <v>3113</v>
      </c>
      <c r="F57" s="94"/>
      <c r="G57" s="94"/>
      <c r="H57" s="181">
        <v>2.6379999999999999</v>
      </c>
      <c r="I57" s="181">
        <v>9.3390000000000004</v>
      </c>
      <c r="J57" s="181">
        <v>9.3390000000000004</v>
      </c>
      <c r="K57" s="95"/>
    </row>
    <row r="58" spans="1:11" s="96" customFormat="1" ht="11.25" customHeight="1">
      <c r="A58" s="98" t="s">
        <v>46</v>
      </c>
      <c r="B58" s="92"/>
      <c r="C58" s="93">
        <v>7293</v>
      </c>
      <c r="D58" s="93">
        <v>7913</v>
      </c>
      <c r="E58" s="93">
        <v>8115</v>
      </c>
      <c r="F58" s="94"/>
      <c r="G58" s="94"/>
      <c r="H58" s="181">
        <v>7.6139999999999999</v>
      </c>
      <c r="I58" s="181">
        <v>17.89</v>
      </c>
      <c r="J58" s="181">
        <v>5.1669999999999998</v>
      </c>
      <c r="K58" s="95"/>
    </row>
    <row r="59" spans="1:11" s="105" customFormat="1" ht="11.25" customHeight="1">
      <c r="A59" s="99" t="s">
        <v>47</v>
      </c>
      <c r="B59" s="100"/>
      <c r="C59" s="101">
        <v>62122</v>
      </c>
      <c r="D59" s="101">
        <v>60796</v>
      </c>
      <c r="E59" s="101">
        <v>48833</v>
      </c>
      <c r="F59" s="102">
        <f>IF(D59&gt;0,100*E59/D59,0)</f>
        <v>80.322718599907887</v>
      </c>
      <c r="G59" s="103"/>
      <c r="H59" s="182">
        <v>67.641000000000005</v>
      </c>
      <c r="I59" s="183">
        <v>97.167999999999992</v>
      </c>
      <c r="J59" s="183">
        <v>64.805999999999997</v>
      </c>
      <c r="K59" s="104">
        <f>IF(I59&gt;0,100*J59/I59,0)</f>
        <v>66.694796640869427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51</v>
      </c>
      <c r="D61" s="93">
        <v>10</v>
      </c>
      <c r="E61" s="93">
        <v>10</v>
      </c>
      <c r="F61" s="94"/>
      <c r="G61" s="94"/>
      <c r="H61" s="181">
        <v>2.9000000000000001E-2</v>
      </c>
      <c r="I61" s="181">
        <v>8.0000000000000002E-3</v>
      </c>
      <c r="J61" s="181">
        <v>8.0000000000000002E-3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>
        <v>274</v>
      </c>
      <c r="D63" s="93">
        <v>260</v>
      </c>
      <c r="E63" s="93">
        <v>156</v>
      </c>
      <c r="F63" s="94"/>
      <c r="G63" s="94"/>
      <c r="H63" s="181">
        <v>0.41899999999999998</v>
      </c>
      <c r="I63" s="181">
        <v>8.3000000000000004E-2</v>
      </c>
      <c r="J63" s="181">
        <v>9.6000000000000002E-2</v>
      </c>
      <c r="K63" s="95"/>
    </row>
    <row r="64" spans="1:11" s="105" customFormat="1" ht="11.25" customHeight="1">
      <c r="A64" s="99" t="s">
        <v>51</v>
      </c>
      <c r="B64" s="100"/>
      <c r="C64" s="101">
        <v>325</v>
      </c>
      <c r="D64" s="101">
        <v>270</v>
      </c>
      <c r="E64" s="101">
        <v>166</v>
      </c>
      <c r="F64" s="102">
        <f>IF(D64&gt;0,100*E64/D64,0)</f>
        <v>61.481481481481481</v>
      </c>
      <c r="G64" s="103"/>
      <c r="H64" s="182">
        <v>0.44800000000000001</v>
      </c>
      <c r="I64" s="183">
        <v>9.0999999999999998E-2</v>
      </c>
      <c r="J64" s="183">
        <v>0.10400000000000001</v>
      </c>
      <c r="K64" s="104">
        <f>IF(I64&gt;0,100*J64/I64,0)</f>
        <v>114.28571428571429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38</v>
      </c>
      <c r="D66" s="101">
        <v>48</v>
      </c>
      <c r="E66" s="101">
        <v>44</v>
      </c>
      <c r="F66" s="102">
        <f>IF(D66&gt;0,100*E66/D66,0)</f>
        <v>91.666666666666671</v>
      </c>
      <c r="G66" s="103"/>
      <c r="H66" s="182">
        <v>3.1E-2</v>
      </c>
      <c r="I66" s="183">
        <v>3.1E-2</v>
      </c>
      <c r="J66" s="183">
        <v>3.5999999999999997E-2</v>
      </c>
      <c r="K66" s="104">
        <f>IF(I66&gt;0,100*J66/I66,0)</f>
        <v>116.12903225806451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9500</v>
      </c>
      <c r="D68" s="93">
        <v>7000</v>
      </c>
      <c r="E68" s="93">
        <v>8000</v>
      </c>
      <c r="F68" s="94"/>
      <c r="G68" s="94"/>
      <c r="H68" s="181">
        <v>10.734999999999999</v>
      </c>
      <c r="I68" s="181">
        <v>8</v>
      </c>
      <c r="J68" s="181">
        <v>9</v>
      </c>
      <c r="K68" s="95"/>
    </row>
    <row r="69" spans="1:11" s="96" customFormat="1" ht="11.25" customHeight="1">
      <c r="A69" s="98" t="s">
        <v>54</v>
      </c>
      <c r="B69" s="92"/>
      <c r="C69" s="93">
        <v>213</v>
      </c>
      <c r="D69" s="93">
        <v>140</v>
      </c>
      <c r="E69" s="93">
        <v>200</v>
      </c>
      <c r="F69" s="94"/>
      <c r="G69" s="94"/>
      <c r="H69" s="181">
        <v>0.192</v>
      </c>
      <c r="I69" s="181">
        <v>0.14000000000000001</v>
      </c>
      <c r="J69" s="181">
        <v>0.2</v>
      </c>
      <c r="K69" s="95"/>
    </row>
    <row r="70" spans="1:11" s="105" customFormat="1" ht="11.25" customHeight="1">
      <c r="A70" s="99" t="s">
        <v>55</v>
      </c>
      <c r="B70" s="100"/>
      <c r="C70" s="101">
        <v>9713</v>
      </c>
      <c r="D70" s="101">
        <v>7140</v>
      </c>
      <c r="E70" s="101">
        <v>8200</v>
      </c>
      <c r="F70" s="102">
        <f>IF(D70&gt;0,100*E70/D70,0)</f>
        <v>114.84593837535014</v>
      </c>
      <c r="G70" s="103"/>
      <c r="H70" s="182">
        <v>10.927</v>
      </c>
      <c r="I70" s="183">
        <v>8.14</v>
      </c>
      <c r="J70" s="183">
        <v>9.1999999999999993</v>
      </c>
      <c r="K70" s="104">
        <f>IF(I70&gt;0,100*J70/I70,0)</f>
        <v>113.022113022113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12</v>
      </c>
      <c r="D72" s="93">
        <v>14</v>
      </c>
      <c r="E72" s="93">
        <v>16</v>
      </c>
      <c r="F72" s="94"/>
      <c r="G72" s="94"/>
      <c r="H72" s="181">
        <v>4.0000000000000001E-3</v>
      </c>
      <c r="I72" s="181">
        <v>5.0000000000000001E-3</v>
      </c>
      <c r="J72" s="181">
        <v>1.2999999999999999E-2</v>
      </c>
      <c r="K72" s="95"/>
    </row>
    <row r="73" spans="1:11" s="96" customFormat="1" ht="11.25" customHeight="1">
      <c r="A73" s="98" t="s">
        <v>57</v>
      </c>
      <c r="B73" s="92"/>
      <c r="C73" s="93">
        <v>1220</v>
      </c>
      <c r="D73" s="93">
        <v>1438</v>
      </c>
      <c r="E73" s="93">
        <v>1435</v>
      </c>
      <c r="F73" s="94"/>
      <c r="G73" s="94"/>
      <c r="H73" s="181">
        <v>1.2749999999999999</v>
      </c>
      <c r="I73" s="181">
        <v>1.5</v>
      </c>
      <c r="J73" s="181">
        <v>1.29</v>
      </c>
      <c r="K73" s="95"/>
    </row>
    <row r="74" spans="1:11" s="96" customFormat="1" ht="11.25" customHeight="1">
      <c r="A74" s="98" t="s">
        <v>58</v>
      </c>
      <c r="B74" s="92"/>
      <c r="C74" s="93">
        <v>3653</v>
      </c>
      <c r="D74" s="93">
        <v>5563</v>
      </c>
      <c r="E74" s="93">
        <v>5564</v>
      </c>
      <c r="F74" s="94"/>
      <c r="G74" s="94"/>
      <c r="H74" s="181">
        <v>2.5219999999999998</v>
      </c>
      <c r="I74" s="181">
        <v>6.6760000000000002</v>
      </c>
      <c r="J74" s="181">
        <v>6.6769999999999996</v>
      </c>
      <c r="K74" s="95"/>
    </row>
    <row r="75" spans="1:11" s="96" customFormat="1" ht="11.25" customHeight="1">
      <c r="A75" s="98" t="s">
        <v>59</v>
      </c>
      <c r="B75" s="92"/>
      <c r="C75" s="93">
        <v>1817</v>
      </c>
      <c r="D75" s="93">
        <v>1448.3174999999999</v>
      </c>
      <c r="E75" s="93">
        <v>1394</v>
      </c>
      <c r="F75" s="94"/>
      <c r="G75" s="94"/>
      <c r="H75" s="181">
        <v>0.79600000000000004</v>
      </c>
      <c r="I75" s="181">
        <v>0.64100000000000001</v>
      </c>
      <c r="J75" s="181">
        <v>0.51600000000000001</v>
      </c>
      <c r="K75" s="95"/>
    </row>
    <row r="76" spans="1:11" s="96" customFormat="1" ht="11.25" customHeight="1">
      <c r="A76" s="98" t="s">
        <v>60</v>
      </c>
      <c r="B76" s="92"/>
      <c r="C76" s="93">
        <v>128</v>
      </c>
      <c r="D76" s="93">
        <v>100</v>
      </c>
      <c r="E76" s="93">
        <v>120</v>
      </c>
      <c r="F76" s="94"/>
      <c r="G76" s="94"/>
      <c r="H76" s="181">
        <v>0.128</v>
      </c>
      <c r="I76" s="181">
        <v>0.15</v>
      </c>
      <c r="J76" s="181">
        <v>0.13200000000000001</v>
      </c>
      <c r="K76" s="95"/>
    </row>
    <row r="77" spans="1:11" s="96" customFormat="1" ht="11.25" customHeight="1">
      <c r="A77" s="98" t="s">
        <v>61</v>
      </c>
      <c r="B77" s="92"/>
      <c r="C77" s="93">
        <v>406</v>
      </c>
      <c r="D77" s="93">
        <v>304</v>
      </c>
      <c r="E77" s="93">
        <v>250</v>
      </c>
      <c r="F77" s="94"/>
      <c r="G77" s="94"/>
      <c r="H77" s="181">
        <v>0.30199999999999999</v>
      </c>
      <c r="I77" s="181">
        <v>0.21</v>
      </c>
      <c r="J77" s="181">
        <v>0.18</v>
      </c>
      <c r="K77" s="95"/>
    </row>
    <row r="78" spans="1:11" s="96" customFormat="1" ht="11.25" customHeight="1">
      <c r="A78" s="98" t="s">
        <v>62</v>
      </c>
      <c r="B78" s="92"/>
      <c r="C78" s="93">
        <v>1164</v>
      </c>
      <c r="D78" s="93">
        <v>1500</v>
      </c>
      <c r="E78" s="93">
        <v>1500</v>
      </c>
      <c r="F78" s="94"/>
      <c r="G78" s="94"/>
      <c r="H78" s="181">
        <v>0.99199999999999999</v>
      </c>
      <c r="I78" s="181">
        <v>2.2000000000000002</v>
      </c>
      <c r="J78" s="181">
        <v>2.1</v>
      </c>
      <c r="K78" s="95"/>
    </row>
    <row r="79" spans="1:11" s="96" customFormat="1" ht="11.25" customHeight="1">
      <c r="A79" s="98" t="s">
        <v>63</v>
      </c>
      <c r="B79" s="92"/>
      <c r="C79" s="93">
        <v>2851</v>
      </c>
      <c r="D79" s="93">
        <v>4650</v>
      </c>
      <c r="E79" s="93">
        <v>4632</v>
      </c>
      <c r="F79" s="94"/>
      <c r="G79" s="94"/>
      <c r="H79" s="181">
        <v>4.3410000000000002</v>
      </c>
      <c r="I79" s="181">
        <v>5.44</v>
      </c>
      <c r="J79" s="181">
        <v>6.5415833995063384</v>
      </c>
      <c r="K79" s="95"/>
    </row>
    <row r="80" spans="1:11" s="105" customFormat="1" ht="11.25" customHeight="1">
      <c r="A80" s="106" t="s">
        <v>64</v>
      </c>
      <c r="B80" s="100"/>
      <c r="C80" s="101">
        <v>11251</v>
      </c>
      <c r="D80" s="101">
        <v>15017.317499999999</v>
      </c>
      <c r="E80" s="101">
        <v>14911</v>
      </c>
      <c r="F80" s="102">
        <f>IF(D80&gt;0,100*E80/D80,0)</f>
        <v>99.292034013398208</v>
      </c>
      <c r="G80" s="103"/>
      <c r="H80" s="182">
        <v>10.36</v>
      </c>
      <c r="I80" s="183">
        <v>16.822000000000003</v>
      </c>
      <c r="J80" s="183">
        <v>17.449583399506338</v>
      </c>
      <c r="K80" s="104">
        <f>IF(I80&gt;0,100*J80/I80,0)</f>
        <v>103.7307299934986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21</v>
      </c>
      <c r="D82" s="93">
        <v>21</v>
      </c>
      <c r="E82" s="93">
        <v>24</v>
      </c>
      <c r="F82" s="94"/>
      <c r="G82" s="94"/>
      <c r="H82" s="181">
        <v>1.2999999999999999E-2</v>
      </c>
      <c r="I82" s="181">
        <v>1.2999999999999999E-2</v>
      </c>
      <c r="J82" s="181">
        <v>1.4999999999999999E-2</v>
      </c>
      <c r="K82" s="95"/>
    </row>
    <row r="83" spans="1:11" s="96" customFormat="1" ht="11.25" customHeight="1">
      <c r="A83" s="98" t="s">
        <v>66</v>
      </c>
      <c r="B83" s="92"/>
      <c r="C83" s="93">
        <v>5</v>
      </c>
      <c r="D83" s="93"/>
      <c r="E83" s="93"/>
      <c r="F83" s="94"/>
      <c r="G83" s="94"/>
      <c r="H83" s="181">
        <v>3.0000000000000001E-3</v>
      </c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>
        <v>26</v>
      </c>
      <c r="D84" s="101">
        <v>21</v>
      </c>
      <c r="E84" s="101">
        <v>24</v>
      </c>
      <c r="F84" s="102">
        <f>IF(D84&gt;0,100*E84/D84,0)</f>
        <v>114.28571428571429</v>
      </c>
      <c r="G84" s="103"/>
      <c r="H84" s="182">
        <v>1.6E-2</v>
      </c>
      <c r="I84" s="183">
        <v>1.2999999999999999E-2</v>
      </c>
      <c r="J84" s="183">
        <v>1.4999999999999999E-2</v>
      </c>
      <c r="K84" s="104">
        <f>IF(I84&gt;0,100*J84/I84,0)</f>
        <v>115.38461538461539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161746</v>
      </c>
      <c r="D87" s="116">
        <v>160735.3175</v>
      </c>
      <c r="E87" s="116">
        <v>154361</v>
      </c>
      <c r="F87" s="117">
        <f>IF(D87&gt;0,100*E87/D87,0)</f>
        <v>96.034276972140859</v>
      </c>
      <c r="G87" s="103"/>
      <c r="H87" s="186">
        <v>193.38899999999998</v>
      </c>
      <c r="I87" s="187">
        <v>297.11599999999999</v>
      </c>
      <c r="J87" s="187">
        <v>203.73458339950633</v>
      </c>
      <c r="K87" s="117">
        <f>IF(I87&gt;0,100*J87/I87,0)</f>
        <v>68.570720997693272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23" orientation="portrait" useFirstPageNumber="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O625"/>
  <sheetViews>
    <sheetView view="pageBreakPreview" topLeftCell="B46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85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2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1</v>
      </c>
      <c r="D17" s="101"/>
      <c r="E17" s="101"/>
      <c r="F17" s="102"/>
      <c r="G17" s="103"/>
      <c r="H17" s="182">
        <v>1E-3</v>
      </c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50</v>
      </c>
      <c r="D19" s="93">
        <v>97</v>
      </c>
      <c r="E19" s="93">
        <v>97</v>
      </c>
      <c r="F19" s="94"/>
      <c r="G19" s="94"/>
      <c r="H19" s="181">
        <v>4.9000000000000002E-2</v>
      </c>
      <c r="I19" s="181">
        <v>0.107</v>
      </c>
      <c r="J19" s="181">
        <v>9.5000000000000001E-2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50</v>
      </c>
      <c r="D22" s="101">
        <v>97</v>
      </c>
      <c r="E22" s="101">
        <v>97</v>
      </c>
      <c r="F22" s="102">
        <f>IF(D22&gt;0,100*E22/D22,0)</f>
        <v>100</v>
      </c>
      <c r="G22" s="103"/>
      <c r="H22" s="182">
        <v>4.9000000000000002E-2</v>
      </c>
      <c r="I22" s="183">
        <v>0.107</v>
      </c>
      <c r="J22" s="183">
        <v>9.5000000000000001E-2</v>
      </c>
      <c r="K22" s="104">
        <f>IF(I22&gt;0,100*J22/I22,0)</f>
        <v>88.785046728971963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749</v>
      </c>
      <c r="D24" s="101">
        <v>769</v>
      </c>
      <c r="E24" s="101">
        <v>825</v>
      </c>
      <c r="F24" s="102">
        <f>IF(D24&gt;0,100*E24/D24,0)</f>
        <v>107.28218465539662</v>
      </c>
      <c r="G24" s="103"/>
      <c r="H24" s="182">
        <v>0.66500000000000004</v>
      </c>
      <c r="I24" s="183">
        <v>0.77200000000000002</v>
      </c>
      <c r="J24" s="183">
        <v>0.63400000000000001</v>
      </c>
      <c r="K24" s="104">
        <f>IF(I24&gt;0,100*J24/I24,0)</f>
        <v>82.124352331606218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391</v>
      </c>
      <c r="D26" s="101">
        <v>350</v>
      </c>
      <c r="E26" s="101">
        <v>200</v>
      </c>
      <c r="F26" s="102">
        <f>IF(D26&gt;0,100*E26/D26,0)</f>
        <v>57.142857142857146</v>
      </c>
      <c r="G26" s="103"/>
      <c r="H26" s="182">
        <v>0.11</v>
      </c>
      <c r="I26" s="183">
        <v>0.36</v>
      </c>
      <c r="J26" s="183">
        <v>0.3</v>
      </c>
      <c r="K26" s="104">
        <f>IF(I26&gt;0,100*J26/I26,0)</f>
        <v>83.333333333333343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6447</v>
      </c>
      <c r="D28" s="93">
        <v>4572</v>
      </c>
      <c r="E28" s="93">
        <v>5017</v>
      </c>
      <c r="F28" s="94"/>
      <c r="G28" s="94"/>
      <c r="H28" s="181">
        <v>8.4550000000000001</v>
      </c>
      <c r="I28" s="181">
        <v>7.383</v>
      </c>
      <c r="J28" s="181">
        <v>11.888999999999999</v>
      </c>
      <c r="K28" s="95"/>
    </row>
    <row r="29" spans="1:11" s="96" customFormat="1" ht="11.25" customHeight="1">
      <c r="A29" s="98" t="s">
        <v>22</v>
      </c>
      <c r="B29" s="92"/>
      <c r="C29" s="93">
        <v>1035</v>
      </c>
      <c r="D29" s="93">
        <v>478</v>
      </c>
      <c r="E29" s="93">
        <v>955</v>
      </c>
      <c r="F29" s="94"/>
      <c r="G29" s="94"/>
      <c r="H29" s="181">
        <v>0.28000000000000003</v>
      </c>
      <c r="I29" s="181">
        <v>0.38600000000000001</v>
      </c>
      <c r="J29" s="181">
        <v>0.61799999999999999</v>
      </c>
      <c r="K29" s="95"/>
    </row>
    <row r="30" spans="1:11" s="96" customFormat="1" ht="11.25" customHeight="1">
      <c r="A30" s="98" t="s">
        <v>23</v>
      </c>
      <c r="B30" s="92"/>
      <c r="C30" s="93">
        <v>2621</v>
      </c>
      <c r="D30" s="93">
        <v>2621</v>
      </c>
      <c r="E30" s="93">
        <v>720</v>
      </c>
      <c r="F30" s="94"/>
      <c r="G30" s="94"/>
      <c r="H30" s="181">
        <v>3.052</v>
      </c>
      <c r="I30" s="181">
        <v>1.8879999999999999</v>
      </c>
      <c r="J30" s="181">
        <v>1.5609999999999999</v>
      </c>
      <c r="K30" s="95"/>
    </row>
    <row r="31" spans="1:11" s="105" customFormat="1" ht="11.25" customHeight="1">
      <c r="A31" s="106" t="s">
        <v>24</v>
      </c>
      <c r="B31" s="100"/>
      <c r="C31" s="101">
        <v>10103</v>
      </c>
      <c r="D31" s="101">
        <v>7671</v>
      </c>
      <c r="E31" s="101">
        <v>6692</v>
      </c>
      <c r="F31" s="102">
        <f>IF(D31&gt;0,100*E31/D31,0)</f>
        <v>87.237648285751533</v>
      </c>
      <c r="G31" s="103"/>
      <c r="H31" s="182">
        <v>11.786999999999999</v>
      </c>
      <c r="I31" s="183">
        <v>9.657</v>
      </c>
      <c r="J31" s="183">
        <v>14.068</v>
      </c>
      <c r="K31" s="104">
        <f>IF(I31&gt;0,100*J31/I31,0)</f>
        <v>145.67671119395257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545</v>
      </c>
      <c r="D33" s="93">
        <v>615</v>
      </c>
      <c r="E33" s="93">
        <v>960</v>
      </c>
      <c r="F33" s="94"/>
      <c r="G33" s="94"/>
      <c r="H33" s="181">
        <v>0.1</v>
      </c>
      <c r="I33" s="181">
        <v>0.6</v>
      </c>
      <c r="J33" s="181">
        <v>0.87</v>
      </c>
      <c r="K33" s="95"/>
    </row>
    <row r="34" spans="1:11" s="96" customFormat="1" ht="11.25" customHeight="1">
      <c r="A34" s="98" t="s">
        <v>26</v>
      </c>
      <c r="B34" s="92"/>
      <c r="C34" s="93">
        <v>251</v>
      </c>
      <c r="D34" s="93">
        <v>203</v>
      </c>
      <c r="E34" s="93">
        <v>160</v>
      </c>
      <c r="F34" s="94"/>
      <c r="G34" s="94"/>
      <c r="H34" s="181">
        <v>2.8000000000000001E-2</v>
      </c>
      <c r="I34" s="181">
        <v>0.30499999999999999</v>
      </c>
      <c r="J34" s="181">
        <v>0.28000000000000003</v>
      </c>
      <c r="K34" s="95"/>
    </row>
    <row r="35" spans="1:11" s="96" customFormat="1" ht="11.25" customHeight="1">
      <c r="A35" s="98" t="s">
        <v>27</v>
      </c>
      <c r="B35" s="92"/>
      <c r="C35" s="93">
        <v>1019</v>
      </c>
      <c r="D35" s="93">
        <v>1100</v>
      </c>
      <c r="E35" s="93">
        <v>1000</v>
      </c>
      <c r="F35" s="94"/>
      <c r="G35" s="94"/>
      <c r="H35" s="181">
        <v>1.1000000000000001</v>
      </c>
      <c r="I35" s="181">
        <v>1.2</v>
      </c>
      <c r="J35" s="181">
        <v>1.2</v>
      </c>
      <c r="K35" s="95"/>
    </row>
    <row r="36" spans="1:11" s="96" customFormat="1" ht="11.25" customHeight="1">
      <c r="A36" s="98" t="s">
        <v>28</v>
      </c>
      <c r="B36" s="92"/>
      <c r="C36" s="93">
        <v>124</v>
      </c>
      <c r="D36" s="93">
        <v>196</v>
      </c>
      <c r="E36" s="93">
        <v>190</v>
      </c>
      <c r="F36" s="94"/>
      <c r="G36" s="94"/>
      <c r="H36" s="181">
        <v>0.115</v>
      </c>
      <c r="I36" s="181">
        <v>0.19600000000000001</v>
      </c>
      <c r="J36" s="181">
        <v>0.19</v>
      </c>
      <c r="K36" s="95"/>
    </row>
    <row r="37" spans="1:11" s="105" customFormat="1" ht="11.25" customHeight="1">
      <c r="A37" s="99" t="s">
        <v>29</v>
      </c>
      <c r="B37" s="100"/>
      <c r="C37" s="101">
        <v>1939</v>
      </c>
      <c r="D37" s="101">
        <v>2114</v>
      </c>
      <c r="E37" s="101">
        <v>2310</v>
      </c>
      <c r="F37" s="102">
        <f>IF(D37&gt;0,100*E37/D37,0)</f>
        <v>109.27152317880795</v>
      </c>
      <c r="G37" s="103"/>
      <c r="H37" s="182">
        <v>1.3430000000000002</v>
      </c>
      <c r="I37" s="183">
        <v>2.3010000000000002</v>
      </c>
      <c r="J37" s="183">
        <v>2.5399999999999996</v>
      </c>
      <c r="K37" s="104">
        <f>IF(I37&gt;0,100*J37/I37,0)</f>
        <v>110.38678835289002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135</v>
      </c>
      <c r="D41" s="93">
        <v>140</v>
      </c>
      <c r="E41" s="93">
        <v>75</v>
      </c>
      <c r="F41" s="94"/>
      <c r="G41" s="94"/>
      <c r="H41" s="181">
        <v>0.10100000000000001</v>
      </c>
      <c r="I41" s="181">
        <v>0.18</v>
      </c>
      <c r="J41" s="181">
        <v>3.6999999999999998E-2</v>
      </c>
      <c r="K41" s="95"/>
    </row>
    <row r="42" spans="1:11" s="96" customFormat="1" ht="11.25" customHeight="1">
      <c r="A42" s="98" t="s">
        <v>32</v>
      </c>
      <c r="B42" s="92"/>
      <c r="C42" s="93">
        <v>8968</v>
      </c>
      <c r="D42" s="93">
        <v>9582</v>
      </c>
      <c r="E42" s="93">
        <v>11120</v>
      </c>
      <c r="F42" s="94"/>
      <c r="G42" s="94"/>
      <c r="H42" s="181">
        <v>9.0310000000000006</v>
      </c>
      <c r="I42" s="181">
        <v>14.523</v>
      </c>
      <c r="J42" s="181">
        <v>10.098000000000001</v>
      </c>
      <c r="K42" s="95"/>
    </row>
    <row r="43" spans="1:11" s="96" customFormat="1" ht="11.25" customHeight="1">
      <c r="A43" s="98" t="s">
        <v>33</v>
      </c>
      <c r="B43" s="92"/>
      <c r="C43" s="93">
        <v>3134</v>
      </c>
      <c r="D43" s="93">
        <v>3250</v>
      </c>
      <c r="E43" s="93">
        <v>3300</v>
      </c>
      <c r="F43" s="94"/>
      <c r="G43" s="94"/>
      <c r="H43" s="181">
        <v>2.13</v>
      </c>
      <c r="I43" s="181">
        <v>3.0550000000000002</v>
      </c>
      <c r="J43" s="181">
        <v>2.2000000000000002</v>
      </c>
      <c r="K43" s="95"/>
    </row>
    <row r="44" spans="1:11" s="96" customFormat="1" ht="11.25" customHeight="1">
      <c r="A44" s="98" t="s">
        <v>34</v>
      </c>
      <c r="B44" s="92"/>
      <c r="C44" s="93">
        <v>13107</v>
      </c>
      <c r="D44" s="93">
        <v>10764</v>
      </c>
      <c r="E44" s="93">
        <v>12730</v>
      </c>
      <c r="F44" s="94"/>
      <c r="G44" s="94"/>
      <c r="H44" s="181">
        <v>8.7759999999999998</v>
      </c>
      <c r="I44" s="181">
        <v>18.298999999999999</v>
      </c>
      <c r="J44" s="181">
        <v>3.9670000000000001</v>
      </c>
      <c r="K44" s="95"/>
    </row>
    <row r="45" spans="1:11" s="96" customFormat="1" ht="11.25" customHeight="1">
      <c r="A45" s="98" t="s">
        <v>35</v>
      </c>
      <c r="B45" s="92"/>
      <c r="C45" s="93">
        <v>3608</v>
      </c>
      <c r="D45" s="93">
        <v>1000</v>
      </c>
      <c r="E45" s="93">
        <v>1129</v>
      </c>
      <c r="F45" s="94"/>
      <c r="G45" s="94"/>
      <c r="H45" s="181">
        <v>0.56000000000000005</v>
      </c>
      <c r="I45" s="181">
        <v>1.28</v>
      </c>
      <c r="J45" s="181">
        <v>0.76900000000000002</v>
      </c>
      <c r="K45" s="95"/>
    </row>
    <row r="46" spans="1:11" s="96" customFormat="1" ht="11.25" customHeight="1">
      <c r="A46" s="98" t="s">
        <v>36</v>
      </c>
      <c r="B46" s="92"/>
      <c r="C46" s="93">
        <v>4314</v>
      </c>
      <c r="D46" s="93">
        <v>4615</v>
      </c>
      <c r="E46" s="93">
        <v>5453</v>
      </c>
      <c r="F46" s="94"/>
      <c r="G46" s="94"/>
      <c r="H46" s="181">
        <v>3.4950000000000001</v>
      </c>
      <c r="I46" s="181">
        <v>4.7069999999999999</v>
      </c>
      <c r="J46" s="181">
        <v>1.74</v>
      </c>
      <c r="K46" s="95"/>
    </row>
    <row r="47" spans="1:11" s="96" customFormat="1" ht="11.25" customHeight="1">
      <c r="A47" s="98" t="s">
        <v>37</v>
      </c>
      <c r="B47" s="92"/>
      <c r="C47" s="93">
        <v>1050</v>
      </c>
      <c r="D47" s="93">
        <v>900</v>
      </c>
      <c r="E47" s="93">
        <v>3364</v>
      </c>
      <c r="F47" s="94"/>
      <c r="G47" s="94"/>
      <c r="H47" s="181">
        <v>0.86</v>
      </c>
      <c r="I47" s="181">
        <v>1.64</v>
      </c>
      <c r="J47" s="181">
        <v>2.0430000000000001</v>
      </c>
      <c r="K47" s="95"/>
    </row>
    <row r="48" spans="1:11" s="96" customFormat="1" ht="11.25" customHeight="1">
      <c r="A48" s="98" t="s">
        <v>38</v>
      </c>
      <c r="B48" s="92"/>
      <c r="C48" s="93">
        <v>11530</v>
      </c>
      <c r="D48" s="93">
        <v>7501</v>
      </c>
      <c r="E48" s="93">
        <v>15000</v>
      </c>
      <c r="F48" s="94"/>
      <c r="G48" s="94"/>
      <c r="H48" s="181">
        <v>5.4370000000000003</v>
      </c>
      <c r="I48" s="181">
        <v>9.1340000000000003</v>
      </c>
      <c r="J48" s="181">
        <v>4.95</v>
      </c>
      <c r="K48" s="95"/>
    </row>
    <row r="49" spans="1:11" s="96" customFormat="1" ht="11.25" customHeight="1">
      <c r="A49" s="98" t="s">
        <v>39</v>
      </c>
      <c r="B49" s="92"/>
      <c r="C49" s="93">
        <v>6082</v>
      </c>
      <c r="D49" s="93">
        <v>5292</v>
      </c>
      <c r="E49" s="93">
        <v>4741</v>
      </c>
      <c r="F49" s="94"/>
      <c r="G49" s="94"/>
      <c r="H49" s="181">
        <v>3.34</v>
      </c>
      <c r="I49" s="181">
        <v>4.1529999999999996</v>
      </c>
      <c r="J49" s="181">
        <v>1.6080000000000001</v>
      </c>
      <c r="K49" s="95"/>
    </row>
    <row r="50" spans="1:11" s="105" customFormat="1" ht="11.25" customHeight="1">
      <c r="A50" s="106" t="s">
        <v>40</v>
      </c>
      <c r="B50" s="100"/>
      <c r="C50" s="101">
        <v>51928</v>
      </c>
      <c r="D50" s="101">
        <v>43044</v>
      </c>
      <c r="E50" s="101">
        <v>56912</v>
      </c>
      <c r="F50" s="102">
        <f>IF(D50&gt;0,100*E50/D50,0)</f>
        <v>132.21819533500604</v>
      </c>
      <c r="G50" s="103"/>
      <c r="H50" s="182">
        <v>33.730000000000004</v>
      </c>
      <c r="I50" s="183">
        <v>56.971000000000004</v>
      </c>
      <c r="J50" s="183">
        <v>27.411999999999995</v>
      </c>
      <c r="K50" s="104">
        <f>IF(I50&gt;0,100*J50/I50,0)</f>
        <v>48.115707991785278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957</v>
      </c>
      <c r="D52" s="101">
        <v>831</v>
      </c>
      <c r="E52" s="101">
        <v>831</v>
      </c>
      <c r="F52" s="102">
        <f>IF(D52&gt;0,100*E52/D52,0)</f>
        <v>100</v>
      </c>
      <c r="G52" s="103"/>
      <c r="H52" s="182">
        <v>0.879</v>
      </c>
      <c r="I52" s="183">
        <v>0.879</v>
      </c>
      <c r="J52" s="183">
        <v>0.879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5767</v>
      </c>
      <c r="D54" s="93">
        <v>5700</v>
      </c>
      <c r="E54" s="93">
        <v>6100</v>
      </c>
      <c r="F54" s="94"/>
      <c r="G54" s="94"/>
      <c r="H54" s="181">
        <v>4.6509999999999998</v>
      </c>
      <c r="I54" s="181">
        <v>6.9</v>
      </c>
      <c r="J54" s="181">
        <v>6.5449999999999999</v>
      </c>
      <c r="K54" s="95"/>
    </row>
    <row r="55" spans="1:11" s="96" customFormat="1" ht="11.25" customHeight="1">
      <c r="A55" s="98" t="s">
        <v>43</v>
      </c>
      <c r="B55" s="92"/>
      <c r="C55" s="93">
        <v>5454</v>
      </c>
      <c r="D55" s="93">
        <v>3707</v>
      </c>
      <c r="E55" s="93">
        <v>3751</v>
      </c>
      <c r="F55" s="94"/>
      <c r="G55" s="94"/>
      <c r="H55" s="181">
        <v>5.45</v>
      </c>
      <c r="I55" s="181">
        <v>4.4480000000000004</v>
      </c>
      <c r="J55" s="181">
        <v>4.1399999999999997</v>
      </c>
      <c r="K55" s="95"/>
    </row>
    <row r="56" spans="1:11" s="96" customFormat="1" ht="11.25" customHeight="1">
      <c r="A56" s="98" t="s">
        <v>44</v>
      </c>
      <c r="B56" s="92"/>
      <c r="C56" s="93">
        <v>5079</v>
      </c>
      <c r="D56" s="93">
        <v>3660</v>
      </c>
      <c r="E56" s="93">
        <v>4000</v>
      </c>
      <c r="F56" s="94"/>
      <c r="G56" s="94"/>
      <c r="H56" s="181">
        <v>7.5</v>
      </c>
      <c r="I56" s="181">
        <v>3.8</v>
      </c>
      <c r="J56" s="181">
        <v>3</v>
      </c>
      <c r="K56" s="95"/>
    </row>
    <row r="57" spans="1:11" s="96" customFormat="1" ht="11.25" customHeight="1">
      <c r="A57" s="98" t="s">
        <v>45</v>
      </c>
      <c r="B57" s="92"/>
      <c r="C57" s="93">
        <v>4550</v>
      </c>
      <c r="D57" s="93">
        <v>6378</v>
      </c>
      <c r="E57" s="93">
        <v>6378</v>
      </c>
      <c r="F57" s="94"/>
      <c r="G57" s="94"/>
      <c r="H57" s="181">
        <v>4.5140000000000002</v>
      </c>
      <c r="I57" s="181">
        <v>7.6536</v>
      </c>
      <c r="J57" s="181">
        <v>7.6536</v>
      </c>
      <c r="K57" s="95"/>
    </row>
    <row r="58" spans="1:11" s="96" customFormat="1" ht="11.25" customHeight="1">
      <c r="A58" s="98" t="s">
        <v>46</v>
      </c>
      <c r="B58" s="92"/>
      <c r="C58" s="93">
        <v>9747</v>
      </c>
      <c r="D58" s="93">
        <v>8885</v>
      </c>
      <c r="E58" s="93">
        <v>9157</v>
      </c>
      <c r="F58" s="94"/>
      <c r="G58" s="94"/>
      <c r="H58" s="181">
        <v>8.827</v>
      </c>
      <c r="I58" s="181">
        <v>10.225</v>
      </c>
      <c r="J58" s="181">
        <v>4.1449999999999996</v>
      </c>
      <c r="K58" s="95"/>
    </row>
    <row r="59" spans="1:11" s="105" customFormat="1" ht="11.25" customHeight="1">
      <c r="A59" s="99" t="s">
        <v>47</v>
      </c>
      <c r="B59" s="100"/>
      <c r="C59" s="101">
        <v>30597</v>
      </c>
      <c r="D59" s="101">
        <v>28330</v>
      </c>
      <c r="E59" s="101">
        <v>29386</v>
      </c>
      <c r="F59" s="102">
        <f>IF(D59&gt;0,100*E59/D59,0)</f>
        <v>103.72749735262973</v>
      </c>
      <c r="G59" s="103"/>
      <c r="H59" s="182">
        <v>30.942</v>
      </c>
      <c r="I59" s="183">
        <v>33.026600000000002</v>
      </c>
      <c r="J59" s="183">
        <v>25.483599999999999</v>
      </c>
      <c r="K59" s="104">
        <f>IF(I59&gt;0,100*J59/I59,0)</f>
        <v>77.16083399441662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284</v>
      </c>
      <c r="D61" s="93">
        <v>280</v>
      </c>
      <c r="E61" s="93">
        <v>169.4</v>
      </c>
      <c r="F61" s="94"/>
      <c r="G61" s="94"/>
      <c r="H61" s="181">
        <v>0.17499999999999999</v>
      </c>
      <c r="I61" s="181">
        <v>0.18</v>
      </c>
      <c r="J61" s="181">
        <v>9.2999999999999999E-2</v>
      </c>
      <c r="K61" s="95"/>
    </row>
    <row r="62" spans="1:11" s="96" customFormat="1" ht="11.25" customHeight="1">
      <c r="A62" s="98" t="s">
        <v>49</v>
      </c>
      <c r="B62" s="92"/>
      <c r="C62" s="93">
        <v>40</v>
      </c>
      <c r="D62" s="93">
        <v>40</v>
      </c>
      <c r="E62" s="93">
        <v>50</v>
      </c>
      <c r="F62" s="94"/>
      <c r="G62" s="94"/>
      <c r="H62" s="181">
        <v>1.7000000000000001E-2</v>
      </c>
      <c r="I62" s="181">
        <v>2.1999999999999999E-2</v>
      </c>
      <c r="J62" s="181">
        <v>0.03</v>
      </c>
      <c r="K62" s="95"/>
    </row>
    <row r="63" spans="1:11" s="96" customFormat="1" ht="11.25" customHeight="1">
      <c r="A63" s="98" t="s">
        <v>50</v>
      </c>
      <c r="B63" s="92"/>
      <c r="C63" s="93">
        <v>233</v>
      </c>
      <c r="D63" s="93">
        <v>221</v>
      </c>
      <c r="E63" s="93">
        <v>84</v>
      </c>
      <c r="F63" s="94"/>
      <c r="G63" s="94"/>
      <c r="H63" s="181">
        <v>4.3999999999999997E-2</v>
      </c>
      <c r="I63" s="181">
        <v>0.14399999999999999</v>
      </c>
      <c r="J63" s="181">
        <v>3.7999999999999999E-2</v>
      </c>
      <c r="K63" s="95"/>
    </row>
    <row r="64" spans="1:11" s="105" customFormat="1" ht="11.25" customHeight="1">
      <c r="A64" s="99" t="s">
        <v>51</v>
      </c>
      <c r="B64" s="100"/>
      <c r="C64" s="101">
        <v>557</v>
      </c>
      <c r="D64" s="101">
        <v>541</v>
      </c>
      <c r="E64" s="101">
        <v>303.39999999999998</v>
      </c>
      <c r="F64" s="102">
        <f>IF(D64&gt;0,100*E64/D64,0)</f>
        <v>56.081330868761547</v>
      </c>
      <c r="G64" s="103"/>
      <c r="H64" s="182">
        <v>0.23599999999999999</v>
      </c>
      <c r="I64" s="183">
        <v>0.34599999999999997</v>
      </c>
      <c r="J64" s="183">
        <v>0.161</v>
      </c>
      <c r="K64" s="104">
        <f>IF(I64&gt;0,100*J64/I64,0)</f>
        <v>46.53179190751446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379</v>
      </c>
      <c r="D66" s="101">
        <v>75</v>
      </c>
      <c r="E66" s="101">
        <v>87</v>
      </c>
      <c r="F66" s="102">
        <f>IF(D66&gt;0,100*E66/D66,0)</f>
        <v>116</v>
      </c>
      <c r="G66" s="103"/>
      <c r="H66" s="182">
        <v>0.18099999999999999</v>
      </c>
      <c r="I66" s="183">
        <v>0.317</v>
      </c>
      <c r="J66" s="183">
        <v>7.3999999999999996E-2</v>
      </c>
      <c r="K66" s="104">
        <f>IF(I66&gt;0,100*J66/I66,0)</f>
        <v>23.343848580441637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1900</v>
      </c>
      <c r="D68" s="93">
        <v>500</v>
      </c>
      <c r="E68" s="93">
        <v>1000</v>
      </c>
      <c r="F68" s="94"/>
      <c r="G68" s="94"/>
      <c r="H68" s="181">
        <v>1.4930000000000001</v>
      </c>
      <c r="I68" s="181">
        <v>0.35</v>
      </c>
      <c r="J68" s="181">
        <v>0.7</v>
      </c>
      <c r="K68" s="95"/>
    </row>
    <row r="69" spans="1:11" s="96" customFormat="1" ht="11.25" customHeight="1">
      <c r="A69" s="98" t="s">
        <v>54</v>
      </c>
      <c r="B69" s="92"/>
      <c r="C69" s="93">
        <v>250</v>
      </c>
      <c r="D69" s="93">
        <v>70</v>
      </c>
      <c r="E69" s="93">
        <v>100</v>
      </c>
      <c r="F69" s="94"/>
      <c r="G69" s="94"/>
      <c r="H69" s="181">
        <v>0.14299999999999999</v>
      </c>
      <c r="I69" s="181">
        <v>0.05</v>
      </c>
      <c r="J69" s="181">
        <v>0.1</v>
      </c>
      <c r="K69" s="95"/>
    </row>
    <row r="70" spans="1:11" s="105" customFormat="1" ht="11.25" customHeight="1">
      <c r="A70" s="99" t="s">
        <v>55</v>
      </c>
      <c r="B70" s="100"/>
      <c r="C70" s="101">
        <v>2150</v>
      </c>
      <c r="D70" s="101">
        <v>570</v>
      </c>
      <c r="E70" s="101">
        <v>1100</v>
      </c>
      <c r="F70" s="102">
        <f>IF(D70&gt;0,100*E70/D70,0)</f>
        <v>192.98245614035088</v>
      </c>
      <c r="G70" s="103"/>
      <c r="H70" s="182">
        <v>1.6360000000000001</v>
      </c>
      <c r="I70" s="183">
        <v>0.39999999999999997</v>
      </c>
      <c r="J70" s="183">
        <v>0.79999999999999993</v>
      </c>
      <c r="K70" s="104">
        <f>IF(I70&gt;0,100*J70/I70,0)</f>
        <v>200.00000000000003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72</v>
      </c>
      <c r="D72" s="93">
        <v>32</v>
      </c>
      <c r="E72" s="93">
        <v>31</v>
      </c>
      <c r="F72" s="94"/>
      <c r="G72" s="94"/>
      <c r="H72" s="181">
        <v>0.05</v>
      </c>
      <c r="I72" s="181">
        <v>3.0000000000000001E-3</v>
      </c>
      <c r="J72" s="181">
        <v>1.2E-2</v>
      </c>
      <c r="K72" s="95"/>
    </row>
    <row r="73" spans="1:11" s="96" customFormat="1" ht="11.25" customHeight="1">
      <c r="A73" s="98" t="s">
        <v>57</v>
      </c>
      <c r="B73" s="92"/>
      <c r="C73" s="93">
        <v>846</v>
      </c>
      <c r="D73" s="93">
        <v>1532</v>
      </c>
      <c r="E73" s="93">
        <v>1530</v>
      </c>
      <c r="F73" s="94"/>
      <c r="G73" s="94"/>
      <c r="H73" s="181">
        <v>0.9</v>
      </c>
      <c r="I73" s="181">
        <v>1.8</v>
      </c>
      <c r="J73" s="181">
        <v>1.8</v>
      </c>
      <c r="K73" s="95"/>
    </row>
    <row r="74" spans="1:11" s="96" customFormat="1" ht="11.25" customHeight="1">
      <c r="A74" s="98" t="s">
        <v>58</v>
      </c>
      <c r="B74" s="92"/>
      <c r="C74" s="93">
        <v>416</v>
      </c>
      <c r="D74" s="93">
        <v>395</v>
      </c>
      <c r="E74" s="93">
        <v>395</v>
      </c>
      <c r="F74" s="94"/>
      <c r="G74" s="94"/>
      <c r="H74" s="181">
        <v>0.20799999999999999</v>
      </c>
      <c r="I74" s="181">
        <v>0.375</v>
      </c>
      <c r="J74" s="181">
        <v>0.375</v>
      </c>
      <c r="K74" s="95"/>
    </row>
    <row r="75" spans="1:11" s="96" customFormat="1" ht="11.25" customHeight="1">
      <c r="A75" s="98" t="s">
        <v>59</v>
      </c>
      <c r="B75" s="92"/>
      <c r="C75" s="93">
        <v>1455</v>
      </c>
      <c r="D75" s="93">
        <v>991.99800000000005</v>
      </c>
      <c r="E75" s="93">
        <v>1099</v>
      </c>
      <c r="F75" s="94"/>
      <c r="G75" s="94"/>
      <c r="H75" s="181">
        <v>0.42799999999999999</v>
      </c>
      <c r="I75" s="181">
        <v>0.53</v>
      </c>
      <c r="J75" s="181">
        <v>0.58399999999999996</v>
      </c>
      <c r="K75" s="95"/>
    </row>
    <row r="76" spans="1:11" s="96" customFormat="1" ht="11.25" customHeight="1">
      <c r="A76" s="98" t="s">
        <v>60</v>
      </c>
      <c r="B76" s="92"/>
      <c r="C76" s="93">
        <v>98</v>
      </c>
      <c r="D76" s="93">
        <v>100</v>
      </c>
      <c r="E76" s="93"/>
      <c r="F76" s="94"/>
      <c r="G76" s="94"/>
      <c r="H76" s="181">
        <v>8.3000000000000004E-2</v>
      </c>
      <c r="I76" s="181">
        <v>0.1</v>
      </c>
      <c r="J76" s="181"/>
      <c r="K76" s="95"/>
    </row>
    <row r="77" spans="1:11" s="96" customFormat="1" ht="11.25" customHeight="1">
      <c r="A77" s="98" t="s">
        <v>61</v>
      </c>
      <c r="B77" s="92"/>
      <c r="C77" s="93">
        <v>338</v>
      </c>
      <c r="D77" s="93">
        <v>394</v>
      </c>
      <c r="E77" s="93">
        <v>200</v>
      </c>
      <c r="F77" s="94"/>
      <c r="G77" s="94"/>
      <c r="H77" s="181">
        <v>0.33800000000000002</v>
      </c>
      <c r="I77" s="181">
        <v>0.34499999999999997</v>
      </c>
      <c r="J77" s="181">
        <v>0.3</v>
      </c>
      <c r="K77" s="95"/>
    </row>
    <row r="78" spans="1:11" s="96" customFormat="1" ht="11.25" customHeight="1">
      <c r="A78" s="98" t="s">
        <v>62</v>
      </c>
      <c r="B78" s="92"/>
      <c r="C78" s="93">
        <v>2351</v>
      </c>
      <c r="D78" s="93">
        <v>2340</v>
      </c>
      <c r="E78" s="93">
        <v>2340</v>
      </c>
      <c r="F78" s="94"/>
      <c r="G78" s="94"/>
      <c r="H78" s="181">
        <v>2.9329999999999998</v>
      </c>
      <c r="I78" s="181">
        <v>2.34</v>
      </c>
      <c r="J78" s="181">
        <v>2.5739999999999998</v>
      </c>
      <c r="K78" s="95"/>
    </row>
    <row r="79" spans="1:11" s="96" customFormat="1" ht="11.25" customHeight="1">
      <c r="A79" s="98" t="s">
        <v>63</v>
      </c>
      <c r="B79" s="92"/>
      <c r="C79" s="93">
        <v>745</v>
      </c>
      <c r="D79" s="93">
        <v>1234</v>
      </c>
      <c r="E79" s="93">
        <v>578</v>
      </c>
      <c r="F79" s="94"/>
      <c r="G79" s="94"/>
      <c r="H79" s="181">
        <v>0.5</v>
      </c>
      <c r="I79" s="181">
        <v>0.81699999999999995</v>
      </c>
      <c r="J79" s="181">
        <v>0.66032230427846461</v>
      </c>
      <c r="K79" s="95"/>
    </row>
    <row r="80" spans="1:11" s="105" customFormat="1" ht="11.25" customHeight="1">
      <c r="A80" s="106" t="s">
        <v>64</v>
      </c>
      <c r="B80" s="100"/>
      <c r="C80" s="101">
        <v>6321</v>
      </c>
      <c r="D80" s="101">
        <v>7018.9979999999996</v>
      </c>
      <c r="E80" s="101">
        <v>6173</v>
      </c>
      <c r="F80" s="102">
        <f>IF(D80&gt;0,100*E80/D80,0)</f>
        <v>87.947026056995611</v>
      </c>
      <c r="G80" s="103"/>
      <c r="H80" s="182">
        <v>5.4399999999999995</v>
      </c>
      <c r="I80" s="183">
        <v>6.3100000000000005</v>
      </c>
      <c r="J80" s="183">
        <v>6.3053223042784641</v>
      </c>
      <c r="K80" s="104">
        <f>IF(I80&gt;0,100*J80/I80,0)</f>
        <v>99.925868530562028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106122</v>
      </c>
      <c r="D87" s="116">
        <v>91410.997999999992</v>
      </c>
      <c r="E87" s="116">
        <v>104916.4</v>
      </c>
      <c r="F87" s="117">
        <f>IF(D87&gt;0,100*E87/D87,0)</f>
        <v>114.77437321054083</v>
      </c>
      <c r="G87" s="103"/>
      <c r="H87" s="186">
        <v>86.998999999999995</v>
      </c>
      <c r="I87" s="187">
        <v>111.44660000000002</v>
      </c>
      <c r="J87" s="187">
        <v>78.751922304278452</v>
      </c>
      <c r="K87" s="117">
        <f>IF(I87&gt;0,100*J87/I87,0)</f>
        <v>70.663369097198512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24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106"/>
  <sheetViews>
    <sheetView view="pageBreakPreview" topLeftCell="A55" zoomScale="70" zoomScaleNormal="100" zoomScaleSheetLayoutView="70" workbookViewId="0">
      <selection activeCell="W69" sqref="W69"/>
    </sheetView>
  </sheetViews>
  <sheetFormatPr baseColWidth="10" defaultRowHeight="12.5"/>
  <cols>
    <col min="1" max="4" width="10.90625" style="7"/>
    <col min="5" max="5" width="1.81640625" style="7" customWidth="1"/>
    <col min="6" max="16384" width="10.90625" style="7"/>
  </cols>
  <sheetData>
    <row r="1" spans="1:9">
      <c r="A1" s="161"/>
      <c r="B1" s="161"/>
      <c r="C1" s="161"/>
      <c r="D1" s="161"/>
      <c r="E1" s="161"/>
      <c r="F1" s="161"/>
      <c r="G1" s="161"/>
      <c r="H1" s="161"/>
      <c r="I1" s="161"/>
    </row>
    <row r="2" spans="1:9">
      <c r="A2" s="161"/>
      <c r="B2" s="161"/>
      <c r="C2" s="161"/>
      <c r="D2" s="161"/>
      <c r="E2" s="161"/>
      <c r="F2" s="161"/>
      <c r="G2" s="161"/>
      <c r="H2" s="161"/>
      <c r="I2" s="161"/>
    </row>
    <row r="3" spans="1:9" ht="15.5">
      <c r="A3" s="254" t="s">
        <v>232</v>
      </c>
      <c r="B3" s="254"/>
      <c r="C3" s="254"/>
      <c r="D3" s="254"/>
      <c r="E3" s="254"/>
      <c r="F3" s="254"/>
      <c r="G3" s="254"/>
      <c r="H3" s="254"/>
      <c r="I3" s="254"/>
    </row>
    <row r="4" spans="1:9">
      <c r="A4" s="161"/>
      <c r="B4" s="161"/>
      <c r="C4" s="161"/>
      <c r="D4" s="161"/>
      <c r="E4" s="161"/>
      <c r="F4" s="161"/>
      <c r="G4" s="161"/>
      <c r="H4" s="161"/>
      <c r="I4" s="161"/>
    </row>
    <row r="5" spans="1:9">
      <c r="A5" s="161"/>
      <c r="B5" s="161"/>
      <c r="C5" s="161"/>
      <c r="D5" s="161"/>
      <c r="E5" s="161"/>
      <c r="F5" s="161"/>
      <c r="G5" s="161"/>
      <c r="H5" s="161"/>
      <c r="I5" s="161"/>
    </row>
    <row r="6" spans="1:9">
      <c r="A6" s="161"/>
      <c r="B6" s="161"/>
      <c r="C6" s="161"/>
      <c r="D6" s="161"/>
      <c r="E6" s="161"/>
      <c r="F6" s="161"/>
      <c r="G6" s="161"/>
      <c r="H6" s="161"/>
      <c r="I6" s="161"/>
    </row>
    <row r="7" spans="1:9">
      <c r="A7" s="162" t="s">
        <v>233</v>
      </c>
      <c r="B7" s="163"/>
      <c r="C7" s="163"/>
      <c r="D7" s="164"/>
      <c r="E7" s="164"/>
      <c r="F7" s="164"/>
      <c r="G7" s="164"/>
      <c r="H7" s="164"/>
      <c r="I7" s="164"/>
    </row>
    <row r="8" spans="1:9">
      <c r="A8" s="161"/>
      <c r="B8" s="161"/>
      <c r="C8" s="161"/>
      <c r="D8" s="161"/>
      <c r="E8" s="161"/>
      <c r="F8" s="161"/>
      <c r="G8" s="161"/>
      <c r="H8" s="161"/>
      <c r="I8" s="161"/>
    </row>
    <row r="9" spans="1:9">
      <c r="A9" s="165" t="s">
        <v>234</v>
      </c>
      <c r="B9" s="161"/>
      <c r="C9" s="161"/>
      <c r="D9" s="161"/>
      <c r="E9" s="161"/>
      <c r="F9" s="161"/>
      <c r="G9" s="161"/>
      <c r="H9" s="161"/>
      <c r="I9" s="161"/>
    </row>
    <row r="10" spans="1:9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>
      <c r="A11" s="166"/>
      <c r="B11" s="167"/>
      <c r="C11" s="167"/>
      <c r="D11" s="168" t="s">
        <v>235</v>
      </c>
      <c r="E11" s="169"/>
      <c r="F11" s="166"/>
      <c r="G11" s="167"/>
      <c r="H11" s="167"/>
      <c r="I11" s="168" t="s">
        <v>235</v>
      </c>
    </row>
    <row r="12" spans="1:9">
      <c r="A12" s="170"/>
      <c r="B12" s="171"/>
      <c r="C12" s="171"/>
      <c r="D12" s="172"/>
      <c r="E12" s="169"/>
      <c r="F12" s="170"/>
      <c r="G12" s="171"/>
      <c r="H12" s="171"/>
      <c r="I12" s="172"/>
    </row>
    <row r="13" spans="1:9" ht="5.9" customHeight="1">
      <c r="A13" s="173"/>
      <c r="B13" s="174"/>
      <c r="C13" s="174"/>
      <c r="D13" s="175"/>
      <c r="E13" s="169"/>
      <c r="F13" s="173"/>
      <c r="G13" s="174"/>
      <c r="H13" s="174"/>
      <c r="I13" s="175"/>
    </row>
    <row r="14" spans="1:9">
      <c r="A14" s="170" t="s">
        <v>236</v>
      </c>
      <c r="B14" s="171"/>
      <c r="C14" s="171"/>
      <c r="D14" s="172">
        <v>9</v>
      </c>
      <c r="E14" s="169"/>
      <c r="F14" s="170" t="s">
        <v>268</v>
      </c>
      <c r="G14" s="171"/>
      <c r="H14" s="171"/>
      <c r="I14" s="172">
        <v>41</v>
      </c>
    </row>
    <row r="15" spans="1:9" ht="5.9" customHeight="1">
      <c r="A15" s="173"/>
      <c r="B15" s="174"/>
      <c r="C15" s="174"/>
      <c r="D15" s="175"/>
      <c r="E15" s="169"/>
      <c r="F15" s="173"/>
      <c r="G15" s="174"/>
      <c r="H15" s="174"/>
      <c r="I15" s="175"/>
    </row>
    <row r="16" spans="1:9">
      <c r="A16" s="170" t="s">
        <v>237</v>
      </c>
      <c r="B16" s="171"/>
      <c r="C16" s="171"/>
      <c r="D16" s="172">
        <v>10</v>
      </c>
      <c r="E16" s="169"/>
      <c r="F16" s="170" t="s">
        <v>269</v>
      </c>
      <c r="G16" s="171"/>
      <c r="H16" s="171"/>
      <c r="I16" s="172">
        <v>42</v>
      </c>
    </row>
    <row r="17" spans="1:9" ht="5.9" customHeight="1">
      <c r="A17" s="173"/>
      <c r="B17" s="174"/>
      <c r="C17" s="174"/>
      <c r="D17" s="175"/>
      <c r="E17" s="169"/>
      <c r="F17" s="173"/>
      <c r="G17" s="174"/>
      <c r="H17" s="174"/>
      <c r="I17" s="175"/>
    </row>
    <row r="18" spans="1:9">
      <c r="A18" s="170" t="s">
        <v>238</v>
      </c>
      <c r="B18" s="171"/>
      <c r="C18" s="171"/>
      <c r="D18" s="172">
        <v>11</v>
      </c>
      <c r="E18" s="169"/>
      <c r="F18" s="170" t="s">
        <v>270</v>
      </c>
      <c r="G18" s="171"/>
      <c r="H18" s="171"/>
      <c r="I18" s="172">
        <v>43</v>
      </c>
    </row>
    <row r="19" spans="1:9" ht="5.9" customHeight="1">
      <c r="A19" s="173"/>
      <c r="B19" s="174"/>
      <c r="C19" s="174"/>
      <c r="D19" s="175"/>
      <c r="E19" s="169"/>
      <c r="F19" s="173"/>
      <c r="G19" s="174"/>
      <c r="H19" s="174"/>
      <c r="I19" s="175"/>
    </row>
    <row r="20" spans="1:9">
      <c r="A20" s="170" t="s">
        <v>239</v>
      </c>
      <c r="B20" s="171"/>
      <c r="C20" s="171"/>
      <c r="D20" s="172">
        <v>12</v>
      </c>
      <c r="E20" s="169"/>
      <c r="F20" s="170" t="s">
        <v>271</v>
      </c>
      <c r="G20" s="171"/>
      <c r="H20" s="171"/>
      <c r="I20" s="172">
        <v>44</v>
      </c>
    </row>
    <row r="21" spans="1:9" ht="5.9" customHeight="1">
      <c r="A21" s="173"/>
      <c r="B21" s="174"/>
      <c r="C21" s="174"/>
      <c r="D21" s="175"/>
      <c r="E21" s="169"/>
      <c r="F21" s="173"/>
      <c r="G21" s="174"/>
      <c r="H21" s="174"/>
      <c r="I21" s="175"/>
    </row>
    <row r="22" spans="1:9">
      <c r="A22" s="170" t="s">
        <v>240</v>
      </c>
      <c r="B22" s="171"/>
      <c r="C22" s="171"/>
      <c r="D22" s="172">
        <v>13</v>
      </c>
      <c r="E22" s="169"/>
      <c r="F22" s="170" t="s">
        <v>272</v>
      </c>
      <c r="G22" s="171"/>
      <c r="H22" s="171"/>
      <c r="I22" s="172">
        <v>45</v>
      </c>
    </row>
    <row r="23" spans="1:9" ht="5.9" customHeight="1">
      <c r="A23" s="173"/>
      <c r="B23" s="174"/>
      <c r="C23" s="174"/>
      <c r="D23" s="175"/>
      <c r="E23" s="169"/>
      <c r="F23" s="173"/>
      <c r="G23" s="174"/>
      <c r="H23" s="174"/>
      <c r="I23" s="175"/>
    </row>
    <row r="24" spans="1:9">
      <c r="A24" s="170" t="s">
        <v>241</v>
      </c>
      <c r="B24" s="171"/>
      <c r="C24" s="171"/>
      <c r="D24" s="172">
        <v>14</v>
      </c>
      <c r="E24" s="169"/>
      <c r="F24" s="170" t="s">
        <v>273</v>
      </c>
      <c r="G24" s="171"/>
      <c r="H24" s="171"/>
      <c r="I24" s="172">
        <v>46</v>
      </c>
    </row>
    <row r="25" spans="1:9" ht="5.9" customHeight="1">
      <c r="A25" s="173"/>
      <c r="B25" s="174"/>
      <c r="C25" s="174"/>
      <c r="D25" s="175"/>
      <c r="E25" s="169"/>
      <c r="F25" s="173"/>
      <c r="G25" s="174"/>
      <c r="H25" s="174"/>
      <c r="I25" s="175"/>
    </row>
    <row r="26" spans="1:9">
      <c r="A26" s="170" t="s">
        <v>242</v>
      </c>
      <c r="B26" s="171"/>
      <c r="C26" s="171"/>
      <c r="D26" s="172">
        <v>15</v>
      </c>
      <c r="E26" s="169"/>
      <c r="F26" s="170" t="s">
        <v>274</v>
      </c>
      <c r="G26" s="171"/>
      <c r="H26" s="171"/>
      <c r="I26" s="172">
        <v>47</v>
      </c>
    </row>
    <row r="27" spans="1:9" ht="5.9" customHeight="1">
      <c r="A27" s="173"/>
      <c r="B27" s="174"/>
      <c r="C27" s="174"/>
      <c r="D27" s="175"/>
      <c r="E27" s="169"/>
      <c r="F27" s="173"/>
      <c r="G27" s="174"/>
      <c r="H27" s="174"/>
      <c r="I27" s="175"/>
    </row>
    <row r="28" spans="1:9">
      <c r="A28" s="170" t="s">
        <v>243</v>
      </c>
      <c r="B28" s="171"/>
      <c r="C28" s="171"/>
      <c r="D28" s="172">
        <v>16</v>
      </c>
      <c r="E28" s="169"/>
      <c r="F28" s="170" t="s">
        <v>275</v>
      </c>
      <c r="G28" s="171"/>
      <c r="H28" s="171"/>
      <c r="I28" s="172">
        <v>48</v>
      </c>
    </row>
    <row r="29" spans="1:9" ht="5.9" customHeight="1">
      <c r="A29" s="173"/>
      <c r="B29" s="174"/>
      <c r="C29" s="174"/>
      <c r="D29" s="175"/>
      <c r="E29" s="169"/>
      <c r="F29" s="173"/>
      <c r="G29" s="174"/>
      <c r="H29" s="174"/>
      <c r="I29" s="175"/>
    </row>
    <row r="30" spans="1:9">
      <c r="A30" s="170" t="s">
        <v>244</v>
      </c>
      <c r="B30" s="171"/>
      <c r="C30" s="171"/>
      <c r="D30" s="172">
        <v>17</v>
      </c>
      <c r="E30" s="169"/>
      <c r="F30" s="170" t="s">
        <v>276</v>
      </c>
      <c r="G30" s="171"/>
      <c r="H30" s="171"/>
      <c r="I30" s="172">
        <v>49</v>
      </c>
    </row>
    <row r="31" spans="1:9" ht="5.9" customHeight="1">
      <c r="A31" s="173"/>
      <c r="B31" s="174"/>
      <c r="C31" s="174"/>
      <c r="D31" s="175"/>
      <c r="E31" s="169"/>
      <c r="F31" s="173"/>
      <c r="G31" s="174"/>
      <c r="H31" s="174"/>
      <c r="I31" s="175"/>
    </row>
    <row r="32" spans="1:9">
      <c r="A32" s="170" t="s">
        <v>245</v>
      </c>
      <c r="B32" s="171"/>
      <c r="C32" s="171"/>
      <c r="D32" s="172">
        <v>18</v>
      </c>
      <c r="E32" s="169"/>
      <c r="F32" s="170" t="s">
        <v>277</v>
      </c>
      <c r="G32" s="171"/>
      <c r="H32" s="171"/>
      <c r="I32" s="172">
        <v>50</v>
      </c>
    </row>
    <row r="33" spans="1:9" ht="5.9" customHeight="1">
      <c r="A33" s="173"/>
      <c r="B33" s="174"/>
      <c r="C33" s="174"/>
      <c r="D33" s="175"/>
      <c r="E33" s="169"/>
      <c r="F33" s="173"/>
      <c r="G33" s="174"/>
      <c r="H33" s="174"/>
      <c r="I33" s="175"/>
    </row>
    <row r="34" spans="1:9">
      <c r="A34" s="170" t="s">
        <v>246</v>
      </c>
      <c r="B34" s="171"/>
      <c r="C34" s="171"/>
      <c r="D34" s="172">
        <v>19</v>
      </c>
      <c r="E34" s="169"/>
      <c r="F34" s="170" t="s">
        <v>278</v>
      </c>
      <c r="G34" s="171"/>
      <c r="H34" s="171"/>
      <c r="I34" s="172">
        <v>51</v>
      </c>
    </row>
    <row r="35" spans="1:9" ht="5.9" customHeight="1">
      <c r="A35" s="173"/>
      <c r="B35" s="174"/>
      <c r="C35" s="174"/>
      <c r="D35" s="175"/>
      <c r="E35" s="169"/>
      <c r="F35" s="173"/>
      <c r="G35" s="174"/>
      <c r="H35" s="174"/>
      <c r="I35" s="175"/>
    </row>
    <row r="36" spans="1:9">
      <c r="A36" s="170" t="s">
        <v>247</v>
      </c>
      <c r="B36" s="171"/>
      <c r="C36" s="171"/>
      <c r="D36" s="172">
        <v>20</v>
      </c>
      <c r="E36" s="169"/>
      <c r="F36" s="170" t="s">
        <v>279</v>
      </c>
      <c r="G36" s="171"/>
      <c r="H36" s="171"/>
      <c r="I36" s="172">
        <v>52</v>
      </c>
    </row>
    <row r="37" spans="1:9" ht="5.9" customHeight="1">
      <c r="A37" s="173"/>
      <c r="B37" s="174"/>
      <c r="C37" s="174"/>
      <c r="D37" s="175"/>
      <c r="E37" s="169"/>
      <c r="F37" s="173"/>
      <c r="G37" s="174"/>
      <c r="H37" s="174"/>
      <c r="I37" s="175"/>
    </row>
    <row r="38" spans="1:9">
      <c r="A38" s="170" t="s">
        <v>248</v>
      </c>
      <c r="B38" s="171"/>
      <c r="C38" s="171"/>
      <c r="D38" s="172">
        <v>21</v>
      </c>
      <c r="E38" s="169"/>
      <c r="F38" s="170" t="s">
        <v>280</v>
      </c>
      <c r="G38" s="171"/>
      <c r="H38" s="171"/>
      <c r="I38" s="172">
        <v>53</v>
      </c>
    </row>
    <row r="39" spans="1:9" ht="5.9" customHeight="1">
      <c r="A39" s="173"/>
      <c r="B39" s="174"/>
      <c r="C39" s="174"/>
      <c r="D39" s="175"/>
      <c r="E39" s="169"/>
      <c r="F39" s="173"/>
      <c r="G39" s="174"/>
      <c r="H39" s="174"/>
      <c r="I39" s="175"/>
    </row>
    <row r="40" spans="1:9">
      <c r="A40" s="170" t="s">
        <v>249</v>
      </c>
      <c r="B40" s="171"/>
      <c r="C40" s="171"/>
      <c r="D40" s="172">
        <v>22</v>
      </c>
      <c r="E40" s="169"/>
      <c r="F40" s="170" t="s">
        <v>281</v>
      </c>
      <c r="G40" s="171"/>
      <c r="H40" s="171"/>
      <c r="I40" s="172">
        <v>54</v>
      </c>
    </row>
    <row r="41" spans="1:9" ht="5.9" customHeight="1">
      <c r="A41" s="173"/>
      <c r="B41" s="174"/>
      <c r="C41" s="174"/>
      <c r="D41" s="175"/>
      <c r="E41" s="169"/>
      <c r="F41" s="173"/>
      <c r="G41" s="174"/>
      <c r="H41" s="174"/>
      <c r="I41" s="175"/>
    </row>
    <row r="42" spans="1:9">
      <c r="A42" s="170" t="s">
        <v>250</v>
      </c>
      <c r="B42" s="171"/>
      <c r="C42" s="171"/>
      <c r="D42" s="172">
        <v>23</v>
      </c>
      <c r="E42" s="169"/>
      <c r="F42" s="170" t="s">
        <v>282</v>
      </c>
      <c r="G42" s="171"/>
      <c r="H42" s="171"/>
      <c r="I42" s="172">
        <v>55</v>
      </c>
    </row>
    <row r="43" spans="1:9" ht="5.9" customHeight="1">
      <c r="A43" s="173"/>
      <c r="B43" s="174"/>
      <c r="C43" s="174"/>
      <c r="D43" s="175"/>
      <c r="E43" s="169"/>
      <c r="F43" s="173"/>
      <c r="G43" s="174"/>
      <c r="H43" s="174"/>
      <c r="I43" s="175"/>
    </row>
    <row r="44" spans="1:9">
      <c r="A44" s="170" t="s">
        <v>251</v>
      </c>
      <c r="B44" s="171"/>
      <c r="C44" s="171"/>
      <c r="D44" s="172">
        <v>24</v>
      </c>
      <c r="E44" s="169"/>
      <c r="F44" s="170" t="s">
        <v>283</v>
      </c>
      <c r="G44" s="171"/>
      <c r="H44" s="171"/>
      <c r="I44" s="172">
        <v>56</v>
      </c>
    </row>
    <row r="45" spans="1:9" ht="5.9" customHeight="1">
      <c r="A45" s="173"/>
      <c r="B45" s="174"/>
      <c r="C45" s="174"/>
      <c r="D45" s="175"/>
      <c r="E45" s="169"/>
      <c r="F45" s="173"/>
      <c r="G45" s="174"/>
      <c r="H45" s="174"/>
      <c r="I45" s="175"/>
    </row>
    <row r="46" spans="1:9">
      <c r="A46" s="170" t="s">
        <v>252</v>
      </c>
      <c r="B46" s="171"/>
      <c r="C46" s="171"/>
      <c r="D46" s="172">
        <v>25</v>
      </c>
      <c r="E46" s="169"/>
      <c r="F46" s="170" t="s">
        <v>284</v>
      </c>
      <c r="G46" s="171"/>
      <c r="H46" s="171"/>
      <c r="I46" s="172">
        <v>57</v>
      </c>
    </row>
    <row r="47" spans="1:9" ht="5.9" customHeight="1">
      <c r="A47" s="173"/>
      <c r="B47" s="174"/>
      <c r="C47" s="174"/>
      <c r="D47" s="175"/>
      <c r="E47" s="169"/>
      <c r="F47" s="173"/>
      <c r="G47" s="174"/>
      <c r="H47" s="174"/>
      <c r="I47" s="175"/>
    </row>
    <row r="48" spans="1:9">
      <c r="A48" s="170" t="s">
        <v>253</v>
      </c>
      <c r="B48" s="171"/>
      <c r="C48" s="171"/>
      <c r="D48" s="172">
        <v>26</v>
      </c>
      <c r="E48" s="169"/>
      <c r="F48" s="170" t="s">
        <v>285</v>
      </c>
      <c r="G48" s="171"/>
      <c r="H48" s="171"/>
      <c r="I48" s="172">
        <v>58</v>
      </c>
    </row>
    <row r="49" spans="1:9" ht="5.9" customHeight="1">
      <c r="A49" s="173"/>
      <c r="B49" s="174"/>
      <c r="C49" s="174"/>
      <c r="D49" s="175"/>
      <c r="E49" s="169"/>
      <c r="F49" s="173"/>
      <c r="G49" s="174"/>
      <c r="H49" s="174"/>
      <c r="I49" s="175"/>
    </row>
    <row r="50" spans="1:9">
      <c r="A50" s="170" t="s">
        <v>254</v>
      </c>
      <c r="B50" s="171"/>
      <c r="C50" s="171"/>
      <c r="D50" s="172">
        <v>27</v>
      </c>
      <c r="E50" s="169"/>
      <c r="F50" s="170" t="s">
        <v>286</v>
      </c>
      <c r="G50" s="171"/>
      <c r="H50" s="171"/>
      <c r="I50" s="172">
        <v>59</v>
      </c>
    </row>
    <row r="51" spans="1:9" ht="5.9" customHeight="1">
      <c r="A51" s="173"/>
      <c r="B51" s="174"/>
      <c r="C51" s="174"/>
      <c r="D51" s="175"/>
      <c r="E51" s="169"/>
      <c r="F51" s="173"/>
      <c r="G51" s="174"/>
      <c r="H51" s="174"/>
      <c r="I51" s="175"/>
    </row>
    <row r="52" spans="1:9">
      <c r="A52" s="170" t="s">
        <v>255</v>
      </c>
      <c r="B52" s="171"/>
      <c r="C52" s="171"/>
      <c r="D52" s="172">
        <v>28</v>
      </c>
      <c r="E52" s="169"/>
      <c r="F52" s="170" t="s">
        <v>287</v>
      </c>
      <c r="G52" s="171"/>
      <c r="H52" s="171"/>
      <c r="I52" s="172">
        <v>60</v>
      </c>
    </row>
    <row r="53" spans="1:9" ht="5.9" customHeight="1">
      <c r="A53" s="173"/>
      <c r="B53" s="174"/>
      <c r="C53" s="174"/>
      <c r="D53" s="175"/>
      <c r="E53" s="169"/>
      <c r="F53" s="173"/>
      <c r="G53" s="174"/>
      <c r="H53" s="174"/>
      <c r="I53" s="175"/>
    </row>
    <row r="54" spans="1:9">
      <c r="A54" s="170" t="s">
        <v>256</v>
      </c>
      <c r="B54" s="171"/>
      <c r="C54" s="171"/>
      <c r="D54" s="172">
        <v>29</v>
      </c>
      <c r="E54" s="169"/>
      <c r="F54" s="170" t="s">
        <v>288</v>
      </c>
      <c r="G54" s="171"/>
      <c r="H54" s="171"/>
      <c r="I54" s="172">
        <v>61</v>
      </c>
    </row>
    <row r="55" spans="1:9" ht="5.9" customHeight="1">
      <c r="A55" s="173"/>
      <c r="B55" s="174"/>
      <c r="C55" s="174"/>
      <c r="D55" s="175"/>
      <c r="E55" s="169"/>
      <c r="F55" s="173"/>
      <c r="G55" s="174"/>
      <c r="H55" s="174"/>
      <c r="I55" s="175"/>
    </row>
    <row r="56" spans="1:9">
      <c r="A56" s="170" t="s">
        <v>257</v>
      </c>
      <c r="B56" s="171"/>
      <c r="C56" s="171"/>
      <c r="D56" s="172">
        <v>30</v>
      </c>
      <c r="E56" s="169"/>
      <c r="F56" s="170" t="s">
        <v>289</v>
      </c>
      <c r="G56" s="171"/>
      <c r="H56" s="171"/>
      <c r="I56" s="172">
        <v>62</v>
      </c>
    </row>
    <row r="57" spans="1:9" ht="5.9" customHeight="1">
      <c r="A57" s="173"/>
      <c r="B57" s="174"/>
      <c r="C57" s="174"/>
      <c r="D57" s="175"/>
      <c r="E57" s="169"/>
      <c r="F57" s="173"/>
      <c r="G57" s="174"/>
      <c r="H57" s="174"/>
      <c r="I57" s="175"/>
    </row>
    <row r="58" spans="1:9">
      <c r="A58" s="170" t="s">
        <v>258</v>
      </c>
      <c r="B58" s="171"/>
      <c r="C58" s="171"/>
      <c r="D58" s="172">
        <v>31</v>
      </c>
      <c r="E58" s="169"/>
      <c r="F58" s="170" t="s">
        <v>290</v>
      </c>
      <c r="G58" s="171"/>
      <c r="H58" s="171"/>
      <c r="I58" s="172">
        <v>63</v>
      </c>
    </row>
    <row r="59" spans="1:9" ht="5.9" customHeight="1">
      <c r="A59" s="173"/>
      <c r="B59" s="174"/>
      <c r="C59" s="174"/>
      <c r="D59" s="175"/>
      <c r="E59" s="169"/>
      <c r="F59" s="173"/>
      <c r="G59" s="174"/>
      <c r="H59" s="174"/>
      <c r="I59" s="175"/>
    </row>
    <row r="60" spans="1:9">
      <c r="A60" s="170" t="s">
        <v>259</v>
      </c>
      <c r="B60" s="171"/>
      <c r="C60" s="171"/>
      <c r="D60" s="172">
        <v>32</v>
      </c>
      <c r="E60" s="169"/>
      <c r="F60" s="170" t="s">
        <v>291</v>
      </c>
      <c r="G60" s="171"/>
      <c r="H60" s="171"/>
      <c r="I60" s="172">
        <v>64</v>
      </c>
    </row>
    <row r="61" spans="1:9" ht="5.9" customHeight="1">
      <c r="A61" s="173"/>
      <c r="B61" s="174"/>
      <c r="C61" s="174"/>
      <c r="D61" s="175"/>
      <c r="E61" s="169"/>
      <c r="F61" s="173"/>
      <c r="G61" s="174"/>
      <c r="H61" s="174"/>
      <c r="I61" s="175"/>
    </row>
    <row r="62" spans="1:9">
      <c r="A62" s="170" t="s">
        <v>260</v>
      </c>
      <c r="B62" s="171"/>
      <c r="C62" s="171"/>
      <c r="D62" s="172">
        <v>33</v>
      </c>
      <c r="E62" s="169"/>
      <c r="F62" s="170" t="s">
        <v>292</v>
      </c>
      <c r="G62" s="171"/>
      <c r="H62" s="171"/>
      <c r="I62" s="172">
        <v>65</v>
      </c>
    </row>
    <row r="63" spans="1:9" ht="5.9" customHeight="1">
      <c r="A63" s="173"/>
      <c r="B63" s="174"/>
      <c r="C63" s="174"/>
      <c r="D63" s="175"/>
      <c r="E63" s="169"/>
      <c r="F63" s="173"/>
      <c r="G63" s="174"/>
      <c r="H63" s="174"/>
      <c r="I63" s="175"/>
    </row>
    <row r="64" spans="1:9">
      <c r="A64" s="170" t="s">
        <v>261</v>
      </c>
      <c r="B64" s="171"/>
      <c r="C64" s="171"/>
      <c r="D64" s="172">
        <v>34</v>
      </c>
      <c r="E64" s="169"/>
      <c r="F64" s="170" t="s">
        <v>293</v>
      </c>
      <c r="G64" s="171"/>
      <c r="H64" s="171"/>
      <c r="I64" s="172">
        <v>66</v>
      </c>
    </row>
    <row r="65" spans="1:14" ht="5.9" customHeight="1">
      <c r="A65" s="173"/>
      <c r="B65" s="174"/>
      <c r="C65" s="174"/>
      <c r="D65" s="175"/>
      <c r="E65" s="169"/>
      <c r="F65" s="173"/>
      <c r="G65" s="174"/>
      <c r="H65" s="174"/>
      <c r="I65" s="175"/>
    </row>
    <row r="66" spans="1:14">
      <c r="A66" s="170" t="s">
        <v>262</v>
      </c>
      <c r="B66" s="171"/>
      <c r="C66" s="171"/>
      <c r="D66" s="172">
        <v>35</v>
      </c>
      <c r="E66" s="169"/>
      <c r="F66" s="170" t="s">
        <v>294</v>
      </c>
      <c r="G66" s="171"/>
      <c r="H66" s="171"/>
      <c r="I66" s="172">
        <v>67</v>
      </c>
    </row>
    <row r="67" spans="1:14" ht="5.9" customHeight="1">
      <c r="A67" s="173"/>
      <c r="B67" s="174"/>
      <c r="C67" s="174"/>
      <c r="D67" s="175"/>
      <c r="E67" s="169"/>
      <c r="F67" s="173"/>
      <c r="G67" s="174"/>
      <c r="H67" s="174"/>
      <c r="I67" s="175"/>
    </row>
    <row r="68" spans="1:14">
      <c r="A68" s="170" t="s">
        <v>263</v>
      </c>
      <c r="B68" s="171"/>
      <c r="C68" s="171"/>
      <c r="D68" s="172">
        <v>36</v>
      </c>
      <c r="E68" s="169"/>
      <c r="F68" s="170" t="s">
        <v>295</v>
      </c>
      <c r="G68" s="171"/>
      <c r="H68" s="171"/>
      <c r="I68" s="172">
        <v>68</v>
      </c>
    </row>
    <row r="69" spans="1:14" ht="5.9" customHeight="1">
      <c r="A69" s="173"/>
      <c r="B69" s="174"/>
      <c r="C69" s="174"/>
      <c r="D69" s="175"/>
      <c r="E69" s="169"/>
      <c r="F69" s="173"/>
      <c r="G69" s="174"/>
      <c r="H69" s="174"/>
      <c r="I69" s="175"/>
    </row>
    <row r="70" spans="1:14">
      <c r="A70" s="170" t="s">
        <v>264</v>
      </c>
      <c r="B70" s="171"/>
      <c r="C70" s="171"/>
      <c r="D70" s="172">
        <v>37</v>
      </c>
      <c r="E70" s="169"/>
      <c r="F70" s="170" t="s">
        <v>296</v>
      </c>
      <c r="G70" s="171"/>
      <c r="H70" s="171"/>
      <c r="I70" s="172">
        <v>69</v>
      </c>
    </row>
    <row r="71" spans="1:14" ht="5.9" customHeight="1">
      <c r="A71" s="173"/>
      <c r="B71" s="174"/>
      <c r="C71" s="174"/>
      <c r="D71" s="175"/>
      <c r="E71" s="169"/>
      <c r="F71" s="173"/>
      <c r="G71" s="174"/>
      <c r="H71" s="174"/>
      <c r="I71" s="175"/>
    </row>
    <row r="72" spans="1:14">
      <c r="A72" s="170" t="s">
        <v>265</v>
      </c>
      <c r="B72" s="171"/>
      <c r="C72" s="171"/>
      <c r="D72" s="172">
        <v>38</v>
      </c>
      <c r="E72" s="169"/>
      <c r="F72" s="170" t="s">
        <v>297</v>
      </c>
      <c r="G72" s="171"/>
      <c r="H72" s="171"/>
      <c r="I72" s="172">
        <v>70</v>
      </c>
    </row>
    <row r="73" spans="1:14" ht="5.9" customHeight="1">
      <c r="A73" s="173"/>
      <c r="B73" s="174"/>
      <c r="C73" s="174"/>
      <c r="D73" s="175"/>
      <c r="E73" s="161"/>
      <c r="F73" s="173"/>
      <c r="G73" s="174"/>
      <c r="H73" s="174"/>
      <c r="I73" s="175"/>
    </row>
    <row r="74" spans="1:14">
      <c r="A74" s="170" t="s">
        <v>266</v>
      </c>
      <c r="B74" s="171"/>
      <c r="C74" s="171"/>
      <c r="D74" s="172">
        <v>39</v>
      </c>
      <c r="E74" s="161"/>
      <c r="F74" s="170" t="s">
        <v>298</v>
      </c>
      <c r="G74" s="171"/>
      <c r="H74" s="171"/>
      <c r="I74" s="172">
        <v>71</v>
      </c>
    </row>
    <row r="75" spans="1:14" ht="5.9" customHeight="1">
      <c r="A75" s="173"/>
      <c r="B75" s="174"/>
      <c r="C75" s="174"/>
      <c r="D75" s="175"/>
      <c r="E75" s="161"/>
      <c r="F75" s="173"/>
      <c r="G75" s="174"/>
      <c r="H75" s="174"/>
      <c r="I75" s="175"/>
    </row>
    <row r="76" spans="1:14">
      <c r="A76" s="170" t="s">
        <v>267</v>
      </c>
      <c r="B76" s="171"/>
      <c r="C76" s="171"/>
      <c r="D76" s="172">
        <v>40</v>
      </c>
      <c r="E76" s="161"/>
      <c r="F76" s="170" t="s">
        <v>299</v>
      </c>
      <c r="G76" s="171"/>
      <c r="H76" s="171"/>
      <c r="I76" s="172">
        <v>72</v>
      </c>
    </row>
    <row r="77" spans="1:14" ht="5.9" customHeight="1">
      <c r="A77" s="176"/>
      <c r="B77" s="177"/>
      <c r="C77" s="177"/>
      <c r="D77" s="178"/>
      <c r="E77" s="161"/>
      <c r="F77" s="176"/>
      <c r="G77" s="177"/>
      <c r="H77" s="177"/>
      <c r="I77" s="178"/>
    </row>
    <row r="78" spans="1:14">
      <c r="A78" s="255" t="s">
        <v>349</v>
      </c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</row>
    <row r="79" spans="1:14">
      <c r="A79" s="179"/>
      <c r="B79" s="179"/>
      <c r="C79" s="179"/>
      <c r="D79" s="179"/>
    </row>
    <row r="80" spans="1:14">
      <c r="A80" s="179"/>
      <c r="B80" s="179"/>
      <c r="C80" s="179"/>
      <c r="D80" s="179"/>
    </row>
    <row r="81" spans="1:4">
      <c r="A81" s="179"/>
      <c r="B81" s="179"/>
      <c r="C81" s="179"/>
      <c r="D81" s="179"/>
    </row>
    <row r="82" spans="1:4">
      <c r="A82" s="179"/>
      <c r="B82" s="179"/>
      <c r="C82" s="179"/>
      <c r="D82" s="179"/>
    </row>
    <row r="83" spans="1:4">
      <c r="A83" s="179"/>
      <c r="B83" s="179"/>
      <c r="C83" s="179"/>
      <c r="D83" s="179"/>
    </row>
    <row r="84" spans="1:4">
      <c r="A84" s="179"/>
      <c r="B84" s="179"/>
      <c r="C84" s="179"/>
      <c r="D84" s="179"/>
    </row>
    <row r="85" spans="1:4">
      <c r="A85" s="179"/>
      <c r="B85" s="179"/>
      <c r="C85" s="179"/>
      <c r="D85" s="179"/>
    </row>
    <row r="86" spans="1:4">
      <c r="A86" s="179"/>
      <c r="B86" s="179"/>
      <c r="C86" s="179"/>
      <c r="D86" s="179"/>
    </row>
    <row r="87" spans="1:4">
      <c r="A87" s="179"/>
      <c r="B87" s="179"/>
      <c r="C87" s="179"/>
      <c r="D87" s="179"/>
    </row>
    <row r="88" spans="1:4">
      <c r="A88" s="179"/>
      <c r="B88" s="179"/>
      <c r="C88" s="179"/>
      <c r="D88" s="179"/>
    </row>
    <row r="89" spans="1:4" ht="14.5">
      <c r="A89"/>
      <c r="B89"/>
      <c r="C89"/>
      <c r="D89"/>
    </row>
    <row r="90" spans="1:4" ht="14.5">
      <c r="A90"/>
      <c r="B90"/>
      <c r="C90"/>
      <c r="D90"/>
    </row>
    <row r="91" spans="1:4" ht="14.5">
      <c r="A91"/>
      <c r="B91"/>
      <c r="C91"/>
      <c r="D91"/>
    </row>
    <row r="92" spans="1:4" ht="14.5">
      <c r="A92"/>
      <c r="B92"/>
      <c r="C92"/>
      <c r="D92"/>
    </row>
    <row r="93" spans="1:4" ht="14.5">
      <c r="A93"/>
      <c r="B93"/>
      <c r="C93"/>
      <c r="D93"/>
    </row>
    <row r="94" spans="1:4" ht="14.5">
      <c r="A94"/>
      <c r="B94"/>
      <c r="C94"/>
      <c r="D94"/>
    </row>
    <row r="95" spans="1:4" ht="14.5">
      <c r="A95"/>
      <c r="B95"/>
      <c r="C95"/>
      <c r="D95"/>
    </row>
    <row r="96" spans="1:4" ht="14.5">
      <c r="A96"/>
      <c r="B96"/>
      <c r="C96"/>
      <c r="D96"/>
    </row>
    <row r="97" spans="1:4" ht="14.5">
      <c r="A97"/>
      <c r="B97"/>
      <c r="C97"/>
      <c r="D97"/>
    </row>
    <row r="98" spans="1:4" ht="14.5">
      <c r="A98"/>
      <c r="B98"/>
      <c r="C98"/>
      <c r="D98"/>
    </row>
    <row r="99" spans="1:4" ht="14.5">
      <c r="A99"/>
      <c r="B99"/>
      <c r="C99"/>
      <c r="D99"/>
    </row>
    <row r="100" spans="1:4" ht="14.5">
      <c r="A100"/>
      <c r="B100"/>
      <c r="C100"/>
      <c r="D100"/>
    </row>
    <row r="101" spans="1:4" ht="14.5">
      <c r="A101"/>
      <c r="B101"/>
      <c r="C101"/>
      <c r="D101"/>
    </row>
    <row r="102" spans="1:4" ht="14.5">
      <c r="A102"/>
      <c r="B102"/>
      <c r="C102"/>
      <c r="D102"/>
    </row>
    <row r="103" spans="1:4" ht="14.5">
      <c r="A103"/>
      <c r="B103"/>
      <c r="C103"/>
      <c r="D103"/>
    </row>
    <row r="104" spans="1:4" ht="14.5">
      <c r="A104"/>
      <c r="B104"/>
      <c r="C104"/>
      <c r="D104"/>
    </row>
    <row r="105" spans="1:4" ht="14.5">
      <c r="A105"/>
      <c r="B105"/>
      <c r="C105"/>
      <c r="D105"/>
    </row>
    <row r="106" spans="1:4" ht="14.5">
      <c r="A106"/>
      <c r="B106"/>
      <c r="C106"/>
      <c r="D106"/>
    </row>
  </sheetData>
  <mergeCells count="2">
    <mergeCell ref="A3:I3"/>
    <mergeCell ref="A78:N78"/>
  </mergeCells>
  <printOptions horizontalCentered="1"/>
  <pageMargins left="0.78740157480314965" right="0.59055118110236227" top="0.78740157480314965" bottom="0.59055118110236227" header="0" footer="0.39370078740157483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O625"/>
  <sheetViews>
    <sheetView view="pageBreakPreview" topLeftCell="A46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86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4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/>
      <c r="I24" s="183"/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/>
      <c r="I31" s="183"/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/>
      <c r="I33" s="181"/>
      <c r="J33" s="181"/>
      <c r="K33" s="95"/>
    </row>
    <row r="34" spans="1:11" s="96" customFormat="1" ht="11.25" customHeight="1">
      <c r="A34" s="98" t="s">
        <v>26</v>
      </c>
      <c r="B34" s="92"/>
      <c r="C34" s="93">
        <v>13</v>
      </c>
      <c r="D34" s="93">
        <v>13</v>
      </c>
      <c r="E34" s="93">
        <v>13</v>
      </c>
      <c r="F34" s="94"/>
      <c r="G34" s="94"/>
      <c r="H34" s="181">
        <v>8.0000000000000002E-3</v>
      </c>
      <c r="I34" s="181">
        <v>8.0000000000000002E-3</v>
      </c>
      <c r="J34" s="181">
        <v>8.9999999999999993E-3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>
        <v>13</v>
      </c>
      <c r="D37" s="101">
        <v>13</v>
      </c>
      <c r="E37" s="101">
        <v>13</v>
      </c>
      <c r="F37" s="102">
        <f>IF(D37&gt;0,100*E37/D37,0)</f>
        <v>100</v>
      </c>
      <c r="G37" s="103"/>
      <c r="H37" s="182">
        <v>8.0000000000000002E-3</v>
      </c>
      <c r="I37" s="183">
        <v>8.0000000000000002E-3</v>
      </c>
      <c r="J37" s="183">
        <v>8.9999999999999993E-3</v>
      </c>
      <c r="K37" s="104">
        <f>IF(I37&gt;0,100*J37/I37,0)</f>
        <v>112.49999999999999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</v>
      </c>
      <c r="D39" s="101">
        <v>1</v>
      </c>
      <c r="E39" s="101"/>
      <c r="F39" s="102"/>
      <c r="G39" s="103"/>
      <c r="H39" s="182">
        <v>1E-3</v>
      </c>
      <c r="I39" s="183">
        <v>1E-3</v>
      </c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>
        <v>18</v>
      </c>
      <c r="D42" s="93"/>
      <c r="E42" s="93">
        <v>6</v>
      </c>
      <c r="F42" s="94"/>
      <c r="G42" s="94"/>
      <c r="H42" s="181">
        <v>1.9E-2</v>
      </c>
      <c r="I42" s="181"/>
      <c r="J42" s="181">
        <v>5.0000000000000001E-3</v>
      </c>
      <c r="K42" s="95"/>
    </row>
    <row r="43" spans="1:11" s="96" customFormat="1" ht="11.25" customHeight="1">
      <c r="A43" s="98" t="s">
        <v>33</v>
      </c>
      <c r="B43" s="92"/>
      <c r="C43" s="93">
        <v>529</v>
      </c>
      <c r="D43" s="93">
        <v>226</v>
      </c>
      <c r="E43" s="93">
        <v>221</v>
      </c>
      <c r="F43" s="94"/>
      <c r="G43" s="94"/>
      <c r="H43" s="181">
        <v>0.30299999999999999</v>
      </c>
      <c r="I43" s="181">
        <v>0.18099999999999999</v>
      </c>
      <c r="J43" s="181">
        <v>0.106</v>
      </c>
      <c r="K43" s="95"/>
    </row>
    <row r="44" spans="1:11" s="96" customFormat="1" ht="11.25" customHeight="1">
      <c r="A44" s="98" t="s">
        <v>34</v>
      </c>
      <c r="B44" s="92"/>
      <c r="C44" s="93">
        <v>589</v>
      </c>
      <c r="D44" s="93">
        <v>243</v>
      </c>
      <c r="E44" s="93">
        <v>281</v>
      </c>
      <c r="F44" s="94"/>
      <c r="G44" s="94"/>
      <c r="H44" s="181">
        <v>0.23599999999999999</v>
      </c>
      <c r="I44" s="181">
        <v>7.2999999999999995E-2</v>
      </c>
      <c r="J44" s="181">
        <v>8.3000000000000004E-2</v>
      </c>
      <c r="K44" s="95"/>
    </row>
    <row r="45" spans="1:11" s="96" customFormat="1" ht="11.25" customHeight="1">
      <c r="A45" s="98" t="s">
        <v>35</v>
      </c>
      <c r="B45" s="92"/>
      <c r="C45" s="93">
        <v>15</v>
      </c>
      <c r="D45" s="93"/>
      <c r="E45" s="93">
        <v>3</v>
      </c>
      <c r="F45" s="94"/>
      <c r="G45" s="94"/>
      <c r="H45" s="181">
        <v>1.2E-2</v>
      </c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>
        <v>8</v>
      </c>
      <c r="D46" s="93"/>
      <c r="E46" s="93">
        <v>8</v>
      </c>
      <c r="F46" s="94"/>
      <c r="G46" s="94"/>
      <c r="H46" s="181">
        <v>6.0000000000000001E-3</v>
      </c>
      <c r="I46" s="181"/>
      <c r="J46" s="181">
        <v>3.0000000000000001E-3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>
        <v>18</v>
      </c>
      <c r="D48" s="93">
        <v>6</v>
      </c>
      <c r="E48" s="93">
        <v>4</v>
      </c>
      <c r="F48" s="94"/>
      <c r="G48" s="94"/>
      <c r="H48" s="181">
        <v>1.4E-2</v>
      </c>
      <c r="I48" s="181">
        <v>5.0000000000000001E-3</v>
      </c>
      <c r="J48" s="181">
        <v>2E-3</v>
      </c>
      <c r="K48" s="95"/>
    </row>
    <row r="49" spans="1:11" s="96" customFormat="1" ht="11.25" customHeight="1">
      <c r="A49" s="98" t="s">
        <v>39</v>
      </c>
      <c r="B49" s="92"/>
      <c r="C49" s="93">
        <v>91</v>
      </c>
      <c r="D49" s="93">
        <v>64</v>
      </c>
      <c r="E49" s="93">
        <v>81</v>
      </c>
      <c r="F49" s="94"/>
      <c r="G49" s="94"/>
      <c r="H49" s="181">
        <v>4.7E-2</v>
      </c>
      <c r="I49" s="181">
        <v>4.5999999999999999E-2</v>
      </c>
      <c r="J49" s="181">
        <v>2.4E-2</v>
      </c>
      <c r="K49" s="95"/>
    </row>
    <row r="50" spans="1:11" s="105" customFormat="1" ht="11.25" customHeight="1">
      <c r="A50" s="106" t="s">
        <v>40</v>
      </c>
      <c r="B50" s="100"/>
      <c r="C50" s="101">
        <v>1268</v>
      </c>
      <c r="D50" s="101">
        <v>539</v>
      </c>
      <c r="E50" s="101">
        <v>604</v>
      </c>
      <c r="F50" s="102">
        <f>IF(D50&gt;0,100*E50/D50,0)</f>
        <v>112.05936920222635</v>
      </c>
      <c r="G50" s="103"/>
      <c r="H50" s="182">
        <v>0.63700000000000012</v>
      </c>
      <c r="I50" s="183">
        <v>0.30499999999999999</v>
      </c>
      <c r="J50" s="183">
        <v>0.223</v>
      </c>
      <c r="K50" s="104">
        <f>IF(I50&gt;0,100*J50/I50,0)</f>
        <v>73.114754098360663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>
        <v>2</v>
      </c>
      <c r="D55" s="93">
        <v>22</v>
      </c>
      <c r="E55" s="93">
        <v>52</v>
      </c>
      <c r="F55" s="94"/>
      <c r="G55" s="94"/>
      <c r="H55" s="181">
        <v>2E-3</v>
      </c>
      <c r="I55" s="181">
        <v>2.1999999999999999E-2</v>
      </c>
      <c r="J55" s="181">
        <v>4.8000000000000001E-2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>
        <v>16</v>
      </c>
      <c r="D57" s="93"/>
      <c r="E57" s="93"/>
      <c r="F57" s="94"/>
      <c r="G57" s="94"/>
      <c r="H57" s="181">
        <v>8.0000000000000002E-3</v>
      </c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67</v>
      </c>
      <c r="D58" s="93">
        <v>182</v>
      </c>
      <c r="E58" s="93">
        <v>185</v>
      </c>
      <c r="F58" s="94"/>
      <c r="G58" s="94"/>
      <c r="H58" s="181">
        <v>3.5000000000000003E-2</v>
      </c>
      <c r="I58" s="181">
        <v>0.17499999999999999</v>
      </c>
      <c r="J58" s="181">
        <v>7.9000000000000001E-2</v>
      </c>
      <c r="K58" s="95"/>
    </row>
    <row r="59" spans="1:11" s="105" customFormat="1" ht="11.25" customHeight="1">
      <c r="A59" s="99" t="s">
        <v>47</v>
      </c>
      <c r="B59" s="100"/>
      <c r="C59" s="101">
        <v>85</v>
      </c>
      <c r="D59" s="101">
        <v>204</v>
      </c>
      <c r="E59" s="101">
        <v>237</v>
      </c>
      <c r="F59" s="102">
        <f>IF(D59&gt;0,100*E59/D59,0)</f>
        <v>116.17647058823529</v>
      </c>
      <c r="G59" s="103"/>
      <c r="H59" s="182">
        <v>4.5000000000000005E-2</v>
      </c>
      <c r="I59" s="183">
        <v>0.19699999999999998</v>
      </c>
      <c r="J59" s="183">
        <v>0.127</v>
      </c>
      <c r="K59" s="104">
        <f>IF(I59&gt;0,100*J59/I59,0)</f>
        <v>64.467005076142129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/>
      <c r="I64" s="183"/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/>
      <c r="I66" s="183"/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837</v>
      </c>
      <c r="D68" s="93">
        <v>700</v>
      </c>
      <c r="E68" s="93">
        <v>1000</v>
      </c>
      <c r="F68" s="94"/>
      <c r="G68" s="94"/>
      <c r="H68" s="181">
        <v>0.58599999999999997</v>
      </c>
      <c r="I68" s="181">
        <v>0.5</v>
      </c>
      <c r="J68" s="181">
        <v>0.7</v>
      </c>
      <c r="K68" s="95"/>
    </row>
    <row r="69" spans="1:11" s="96" customFormat="1" ht="11.25" customHeight="1">
      <c r="A69" s="98" t="s">
        <v>54</v>
      </c>
      <c r="B69" s="92"/>
      <c r="C69" s="93">
        <v>335</v>
      </c>
      <c r="D69" s="93">
        <v>250</v>
      </c>
      <c r="E69" s="93">
        <v>250</v>
      </c>
      <c r="F69" s="94"/>
      <c r="G69" s="94"/>
      <c r="H69" s="181">
        <v>0.23499999999999999</v>
      </c>
      <c r="I69" s="181">
        <v>0.18</v>
      </c>
      <c r="J69" s="181">
        <v>0.2</v>
      </c>
      <c r="K69" s="95"/>
    </row>
    <row r="70" spans="1:11" s="105" customFormat="1" ht="11.25" customHeight="1">
      <c r="A70" s="99" t="s">
        <v>55</v>
      </c>
      <c r="B70" s="100"/>
      <c r="C70" s="101">
        <v>1172</v>
      </c>
      <c r="D70" s="101">
        <v>950</v>
      </c>
      <c r="E70" s="101">
        <v>1250</v>
      </c>
      <c r="F70" s="102">
        <f>IF(D70&gt;0,100*E70/D70,0)</f>
        <v>131.57894736842104</v>
      </c>
      <c r="G70" s="103"/>
      <c r="H70" s="182">
        <v>0.82099999999999995</v>
      </c>
      <c r="I70" s="183">
        <v>0.67999999999999994</v>
      </c>
      <c r="J70" s="183">
        <v>0.89999999999999991</v>
      </c>
      <c r="K70" s="104">
        <f>IF(I70&gt;0,100*J70/I70,0)</f>
        <v>132.35294117647058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>
        <v>77</v>
      </c>
      <c r="D73" s="93">
        <v>42</v>
      </c>
      <c r="E73" s="93">
        <v>40</v>
      </c>
      <c r="F73" s="94"/>
      <c r="G73" s="94"/>
      <c r="H73" s="181">
        <v>8.7999999999999995E-2</v>
      </c>
      <c r="I73" s="181">
        <v>4.4999999999999998E-2</v>
      </c>
      <c r="J73" s="181">
        <v>0.04</v>
      </c>
      <c r="K73" s="95"/>
    </row>
    <row r="74" spans="1:11" s="96" customFormat="1" ht="11.25" customHeight="1">
      <c r="A74" s="98" t="s">
        <v>58</v>
      </c>
      <c r="B74" s="92"/>
      <c r="C74" s="93">
        <v>60</v>
      </c>
      <c r="D74" s="93">
        <v>58</v>
      </c>
      <c r="E74" s="93">
        <v>60</v>
      </c>
      <c r="F74" s="94"/>
      <c r="G74" s="94"/>
      <c r="H74" s="181">
        <v>3.5999999999999997E-2</v>
      </c>
      <c r="I74" s="181">
        <v>6.4000000000000001E-2</v>
      </c>
      <c r="J74" s="181">
        <v>0.06</v>
      </c>
      <c r="K74" s="95"/>
    </row>
    <row r="75" spans="1:11" s="96" customFormat="1" ht="11.25" customHeight="1">
      <c r="A75" s="98" t="s">
        <v>59</v>
      </c>
      <c r="B75" s="92"/>
      <c r="C75" s="93">
        <v>4</v>
      </c>
      <c r="D75" s="93">
        <v>4</v>
      </c>
      <c r="E75" s="93"/>
      <c r="F75" s="94"/>
      <c r="G75" s="94"/>
      <c r="H75" s="181">
        <v>4.0000000000000001E-3</v>
      </c>
      <c r="I75" s="181">
        <v>4.0000000000000001E-3</v>
      </c>
      <c r="J75" s="181"/>
      <c r="K75" s="95"/>
    </row>
    <row r="76" spans="1:11" s="96" customFormat="1" ht="11.25" customHeight="1">
      <c r="A76" s="98" t="s">
        <v>60</v>
      </c>
      <c r="B76" s="92"/>
      <c r="C76" s="93">
        <v>434</v>
      </c>
      <c r="D76" s="93">
        <v>723</v>
      </c>
      <c r="E76" s="93">
        <v>750</v>
      </c>
      <c r="F76" s="94"/>
      <c r="G76" s="94"/>
      <c r="H76" s="181">
        <v>0.434</v>
      </c>
      <c r="I76" s="181">
        <v>0.94</v>
      </c>
      <c r="J76" s="181">
        <v>0.75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>
        <v>7</v>
      </c>
      <c r="E78" s="93"/>
      <c r="F78" s="94"/>
      <c r="G78" s="94"/>
      <c r="H78" s="181"/>
      <c r="I78" s="181">
        <v>7.0000000000000001E-3</v>
      </c>
      <c r="J78" s="181"/>
      <c r="K78" s="95"/>
    </row>
    <row r="79" spans="1:11" s="96" customFormat="1" ht="11.25" customHeight="1">
      <c r="A79" s="98" t="s">
        <v>63</v>
      </c>
      <c r="B79" s="92"/>
      <c r="C79" s="93">
        <v>654</v>
      </c>
      <c r="D79" s="93">
        <v>595</v>
      </c>
      <c r="E79" s="93">
        <v>743</v>
      </c>
      <c r="F79" s="94"/>
      <c r="G79" s="94"/>
      <c r="H79" s="181">
        <v>0.68600000000000005</v>
      </c>
      <c r="I79" s="181">
        <v>0.85099999999999998</v>
      </c>
      <c r="J79" s="181">
        <v>1.2764139561784793</v>
      </c>
      <c r="K79" s="95"/>
    </row>
    <row r="80" spans="1:11" s="105" customFormat="1" ht="11.25" customHeight="1">
      <c r="A80" s="106" t="s">
        <v>64</v>
      </c>
      <c r="B80" s="100"/>
      <c r="C80" s="101">
        <v>1229</v>
      </c>
      <c r="D80" s="101">
        <v>1429</v>
      </c>
      <c r="E80" s="101">
        <v>1593</v>
      </c>
      <c r="F80" s="102">
        <f>IF(D80&gt;0,100*E80/D80,0)</f>
        <v>111.47655703289013</v>
      </c>
      <c r="G80" s="103"/>
      <c r="H80" s="182">
        <v>1.2480000000000002</v>
      </c>
      <c r="I80" s="183">
        <v>1.9109999999999998</v>
      </c>
      <c r="J80" s="183">
        <v>2.1264139561784794</v>
      </c>
      <c r="K80" s="104">
        <f>IF(I80&gt;0,100*J80/I80,0)</f>
        <v>111.27231586491258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>
        <v>108</v>
      </c>
      <c r="D83" s="93">
        <v>108</v>
      </c>
      <c r="E83" s="93">
        <v>94</v>
      </c>
      <c r="F83" s="94"/>
      <c r="G83" s="94"/>
      <c r="H83" s="181">
        <v>8.6999999999999994E-2</v>
      </c>
      <c r="I83" s="181">
        <v>8.6999999999999994E-2</v>
      </c>
      <c r="J83" s="181">
        <v>7.5999999999999998E-2</v>
      </c>
      <c r="K83" s="95"/>
    </row>
    <row r="84" spans="1:11" s="105" customFormat="1" ht="11.25" customHeight="1">
      <c r="A84" s="99" t="s">
        <v>67</v>
      </c>
      <c r="B84" s="100"/>
      <c r="C84" s="101">
        <v>108</v>
      </c>
      <c r="D84" s="101">
        <v>108</v>
      </c>
      <c r="E84" s="101">
        <v>94</v>
      </c>
      <c r="F84" s="102">
        <f>IF(D84&gt;0,100*E84/D84,0)</f>
        <v>87.037037037037038</v>
      </c>
      <c r="G84" s="103"/>
      <c r="H84" s="182">
        <v>8.6999999999999994E-2</v>
      </c>
      <c r="I84" s="183">
        <v>8.6999999999999994E-2</v>
      </c>
      <c r="J84" s="183">
        <v>7.5999999999999998E-2</v>
      </c>
      <c r="K84" s="104">
        <f>IF(I84&gt;0,100*J84/I84,0)</f>
        <v>87.356321839080465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3876</v>
      </c>
      <c r="D87" s="116">
        <v>3244</v>
      </c>
      <c r="E87" s="116">
        <v>3791</v>
      </c>
      <c r="F87" s="117">
        <f>IF(D87&gt;0,100*E87/D87,0)</f>
        <v>116.86189889025894</v>
      </c>
      <c r="G87" s="103"/>
      <c r="H87" s="186">
        <v>2.8470000000000004</v>
      </c>
      <c r="I87" s="187">
        <v>3.1889999999999996</v>
      </c>
      <c r="J87" s="187">
        <v>3.4614139561784794</v>
      </c>
      <c r="K87" s="117">
        <f>IF(I87&gt;0,100*J87/I87,0)</f>
        <v>108.54230028781686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25" orientation="portrait" useFirstPageNumber="1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O625"/>
  <sheetViews>
    <sheetView view="pageBreakPreview" topLeftCell="B46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87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2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6</v>
      </c>
      <c r="D19" s="93">
        <v>3</v>
      </c>
      <c r="E19" s="93">
        <v>3</v>
      </c>
      <c r="F19" s="94"/>
      <c r="G19" s="94"/>
      <c r="H19" s="181">
        <v>0.01</v>
      </c>
      <c r="I19" s="181">
        <v>4.0000000000000001E-3</v>
      </c>
      <c r="J19" s="181">
        <v>4.0000000000000001E-3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6</v>
      </c>
      <c r="D22" s="101">
        <v>3</v>
      </c>
      <c r="E22" s="101">
        <v>3</v>
      </c>
      <c r="F22" s="102">
        <f>IF(D22&gt;0,100*E22/D22,0)</f>
        <v>100</v>
      </c>
      <c r="G22" s="103"/>
      <c r="H22" s="182">
        <v>0.01</v>
      </c>
      <c r="I22" s="183">
        <v>4.0000000000000001E-3</v>
      </c>
      <c r="J22" s="183">
        <v>4.0000000000000001E-3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2</v>
      </c>
      <c r="D24" s="101">
        <v>20</v>
      </c>
      <c r="E24" s="101"/>
      <c r="F24" s="102"/>
      <c r="G24" s="103"/>
      <c r="H24" s="182">
        <v>2E-3</v>
      </c>
      <c r="I24" s="183">
        <v>1.2E-2</v>
      </c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27</v>
      </c>
      <c r="D26" s="101">
        <v>15</v>
      </c>
      <c r="E26" s="101">
        <v>25</v>
      </c>
      <c r="F26" s="102">
        <f>IF(D26&gt;0,100*E26/D26,0)</f>
        <v>166.66666666666666</v>
      </c>
      <c r="G26" s="103"/>
      <c r="H26" s="182">
        <v>2.1999999999999999E-2</v>
      </c>
      <c r="I26" s="183">
        <v>0.02</v>
      </c>
      <c r="J26" s="183">
        <v>0.02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233</v>
      </c>
      <c r="D28" s="93">
        <v>243</v>
      </c>
      <c r="E28" s="93">
        <v>22</v>
      </c>
      <c r="F28" s="94"/>
      <c r="G28" s="94"/>
      <c r="H28" s="181">
        <v>0.252</v>
      </c>
      <c r="I28" s="181">
        <v>0.311</v>
      </c>
      <c r="J28" s="181">
        <v>2.8000000000000001E-2</v>
      </c>
      <c r="K28" s="95"/>
    </row>
    <row r="29" spans="1:11" s="96" customFormat="1" ht="11.25" customHeight="1">
      <c r="A29" s="98" t="s">
        <v>22</v>
      </c>
      <c r="B29" s="92"/>
      <c r="C29" s="93">
        <v>458</v>
      </c>
      <c r="D29" s="93">
        <v>291</v>
      </c>
      <c r="E29" s="93">
        <v>233</v>
      </c>
      <c r="F29" s="94"/>
      <c r="G29" s="94"/>
      <c r="H29" s="181">
        <v>0.24</v>
      </c>
      <c r="I29" s="181">
        <v>0.122</v>
      </c>
      <c r="J29" s="181">
        <v>0.11600000000000001</v>
      </c>
      <c r="K29" s="95"/>
    </row>
    <row r="30" spans="1:11" s="96" customFormat="1" ht="11.25" customHeight="1">
      <c r="A30" s="98" t="s">
        <v>23</v>
      </c>
      <c r="B30" s="92"/>
      <c r="C30" s="93">
        <v>747</v>
      </c>
      <c r="D30" s="93">
        <v>747</v>
      </c>
      <c r="E30" s="93">
        <v>747</v>
      </c>
      <c r="F30" s="94"/>
      <c r="G30" s="94"/>
      <c r="H30" s="181">
        <v>1.464</v>
      </c>
      <c r="I30" s="181">
        <v>1.466</v>
      </c>
      <c r="J30" s="181">
        <v>0.751</v>
      </c>
      <c r="K30" s="95"/>
    </row>
    <row r="31" spans="1:11" s="105" customFormat="1" ht="11.25" customHeight="1">
      <c r="A31" s="106" t="s">
        <v>24</v>
      </c>
      <c r="B31" s="100"/>
      <c r="C31" s="101">
        <v>1438</v>
      </c>
      <c r="D31" s="101">
        <v>1281</v>
      </c>
      <c r="E31" s="101">
        <v>1002</v>
      </c>
      <c r="F31" s="102">
        <f>IF(D31&gt;0,100*E31/D31,0)</f>
        <v>78.220140515222482</v>
      </c>
      <c r="G31" s="103"/>
      <c r="H31" s="182">
        <v>1.956</v>
      </c>
      <c r="I31" s="183">
        <v>1.899</v>
      </c>
      <c r="J31" s="183">
        <v>0.89500000000000002</v>
      </c>
      <c r="K31" s="104">
        <f>IF(I31&gt;0,100*J31/I31,0)</f>
        <v>47.130068457082672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122</v>
      </c>
      <c r="D33" s="93">
        <v>119</v>
      </c>
      <c r="E33" s="93">
        <v>140</v>
      </c>
      <c r="F33" s="94"/>
      <c r="G33" s="94"/>
      <c r="H33" s="181">
        <v>0.114</v>
      </c>
      <c r="I33" s="181">
        <v>0.13500000000000001</v>
      </c>
      <c r="J33" s="181">
        <v>9.0999999999999998E-2</v>
      </c>
      <c r="K33" s="95"/>
    </row>
    <row r="34" spans="1:11" s="96" customFormat="1" ht="11.25" customHeight="1">
      <c r="A34" s="98" t="s">
        <v>26</v>
      </c>
      <c r="B34" s="92"/>
      <c r="C34" s="93">
        <v>2</v>
      </c>
      <c r="D34" s="93"/>
      <c r="E34" s="93"/>
      <c r="F34" s="94"/>
      <c r="G34" s="94"/>
      <c r="H34" s="181">
        <v>3.0000000000000001E-3</v>
      </c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>
        <v>25</v>
      </c>
      <c r="D35" s="93">
        <v>20</v>
      </c>
      <c r="E35" s="93">
        <v>20</v>
      </c>
      <c r="F35" s="94"/>
      <c r="G35" s="94"/>
      <c r="H35" s="181">
        <v>1.9E-2</v>
      </c>
      <c r="I35" s="181">
        <v>1.7999999999999999E-2</v>
      </c>
      <c r="J35" s="181">
        <v>1.7999999999999999E-2</v>
      </c>
      <c r="K35" s="95"/>
    </row>
    <row r="36" spans="1:11" s="96" customFormat="1" ht="11.25" customHeight="1">
      <c r="A36" s="98" t="s">
        <v>28</v>
      </c>
      <c r="B36" s="92"/>
      <c r="C36" s="93">
        <v>20</v>
      </c>
      <c r="D36" s="93">
        <v>33</v>
      </c>
      <c r="E36" s="93">
        <v>30</v>
      </c>
      <c r="F36" s="94"/>
      <c r="G36" s="94"/>
      <c r="H36" s="181">
        <v>1.6E-2</v>
      </c>
      <c r="I36" s="181">
        <v>2.5999999999999999E-2</v>
      </c>
      <c r="J36" s="181">
        <v>2.5999999999999999E-2</v>
      </c>
      <c r="K36" s="95"/>
    </row>
    <row r="37" spans="1:11" s="105" customFormat="1" ht="11.25" customHeight="1">
      <c r="A37" s="99" t="s">
        <v>29</v>
      </c>
      <c r="B37" s="100"/>
      <c r="C37" s="101">
        <v>169</v>
      </c>
      <c r="D37" s="101">
        <v>172</v>
      </c>
      <c r="E37" s="101">
        <v>190</v>
      </c>
      <c r="F37" s="102">
        <f>IF(D37&gt;0,100*E37/D37,0)</f>
        <v>110.46511627906976</v>
      </c>
      <c r="G37" s="103"/>
      <c r="H37" s="182">
        <v>0.15200000000000002</v>
      </c>
      <c r="I37" s="183">
        <v>0.17899999999999999</v>
      </c>
      <c r="J37" s="183">
        <v>0.13500000000000001</v>
      </c>
      <c r="K37" s="104">
        <f>IF(I37&gt;0,100*J37/I37,0)</f>
        <v>75.41899441340783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74</v>
      </c>
      <c r="D41" s="93">
        <v>85</v>
      </c>
      <c r="E41" s="93">
        <v>69</v>
      </c>
      <c r="F41" s="94"/>
      <c r="G41" s="94"/>
      <c r="H41" s="181">
        <v>5.6000000000000001E-2</v>
      </c>
      <c r="I41" s="181">
        <v>0.11600000000000001</v>
      </c>
      <c r="J41" s="181">
        <v>2.1000000000000001E-2</v>
      </c>
      <c r="K41" s="95"/>
    </row>
    <row r="42" spans="1:11" s="96" customFormat="1" ht="11.25" customHeight="1">
      <c r="A42" s="98" t="s">
        <v>32</v>
      </c>
      <c r="B42" s="92"/>
      <c r="C42" s="93">
        <v>3160</v>
      </c>
      <c r="D42" s="93">
        <v>3240</v>
      </c>
      <c r="E42" s="93">
        <v>3008</v>
      </c>
      <c r="F42" s="94"/>
      <c r="G42" s="94"/>
      <c r="H42" s="181">
        <v>3.1549999999999998</v>
      </c>
      <c r="I42" s="181">
        <v>4.5359999999999996</v>
      </c>
      <c r="J42" s="181">
        <v>2.4060000000000001</v>
      </c>
      <c r="K42" s="95"/>
    </row>
    <row r="43" spans="1:11" s="96" customFormat="1" ht="11.25" customHeight="1">
      <c r="A43" s="98" t="s">
        <v>33</v>
      </c>
      <c r="B43" s="92"/>
      <c r="C43" s="93">
        <v>40</v>
      </c>
      <c r="D43" s="93">
        <v>2</v>
      </c>
      <c r="E43" s="93"/>
      <c r="F43" s="94"/>
      <c r="G43" s="94"/>
      <c r="H43" s="181">
        <v>1.6E-2</v>
      </c>
      <c r="I43" s="181">
        <v>2E-3</v>
      </c>
      <c r="J43" s="181"/>
      <c r="K43" s="95"/>
    </row>
    <row r="44" spans="1:11" s="96" customFormat="1" ht="11.25" customHeight="1">
      <c r="A44" s="98" t="s">
        <v>34</v>
      </c>
      <c r="B44" s="92"/>
      <c r="C44" s="93">
        <v>255</v>
      </c>
      <c r="D44" s="93">
        <v>209</v>
      </c>
      <c r="E44" s="93">
        <v>333</v>
      </c>
      <c r="F44" s="94"/>
      <c r="G44" s="94"/>
      <c r="H44" s="181">
        <v>0.17899999999999999</v>
      </c>
      <c r="I44" s="181">
        <v>0.41799999999999998</v>
      </c>
      <c r="J44" s="181">
        <v>0.113</v>
      </c>
      <c r="K44" s="95"/>
    </row>
    <row r="45" spans="1:11" s="96" customFormat="1" ht="11.25" customHeight="1">
      <c r="A45" s="98" t="s">
        <v>35</v>
      </c>
      <c r="B45" s="92"/>
      <c r="C45" s="93">
        <v>7</v>
      </c>
      <c r="D45" s="93">
        <v>426</v>
      </c>
      <c r="E45" s="93">
        <v>20</v>
      </c>
      <c r="F45" s="94"/>
      <c r="G45" s="94"/>
      <c r="H45" s="181">
        <v>5.0000000000000001E-3</v>
      </c>
      <c r="I45" s="181">
        <v>0.38300000000000001</v>
      </c>
      <c r="J45" s="181">
        <v>1.4E-2</v>
      </c>
      <c r="K45" s="95"/>
    </row>
    <row r="46" spans="1:11" s="96" customFormat="1" ht="11.25" customHeight="1">
      <c r="A46" s="98" t="s">
        <v>36</v>
      </c>
      <c r="B46" s="92"/>
      <c r="C46" s="93">
        <v>293</v>
      </c>
      <c r="D46" s="93">
        <v>426</v>
      </c>
      <c r="E46" s="93">
        <v>394</v>
      </c>
      <c r="F46" s="94"/>
      <c r="G46" s="94"/>
      <c r="H46" s="181">
        <v>0.23400000000000001</v>
      </c>
      <c r="I46" s="181">
        <v>0.42599999999999999</v>
      </c>
      <c r="J46" s="181">
        <v>0.11799999999999999</v>
      </c>
      <c r="K46" s="95"/>
    </row>
    <row r="47" spans="1:11" s="96" customFormat="1" ht="11.25" customHeight="1">
      <c r="A47" s="98" t="s">
        <v>37</v>
      </c>
      <c r="B47" s="92"/>
      <c r="C47" s="93">
        <v>2513</v>
      </c>
      <c r="D47" s="93">
        <v>2603</v>
      </c>
      <c r="E47" s="93">
        <v>3294</v>
      </c>
      <c r="F47" s="94"/>
      <c r="G47" s="94"/>
      <c r="H47" s="181">
        <v>2.3959999999999999</v>
      </c>
      <c r="I47" s="181">
        <v>4.1740000000000004</v>
      </c>
      <c r="J47" s="181">
        <v>2.3149999999999999</v>
      </c>
      <c r="K47" s="95"/>
    </row>
    <row r="48" spans="1:11" s="96" customFormat="1" ht="11.25" customHeight="1">
      <c r="A48" s="98" t="s">
        <v>38</v>
      </c>
      <c r="B48" s="92"/>
      <c r="C48" s="93">
        <v>3654</v>
      </c>
      <c r="D48" s="93">
        <v>3716</v>
      </c>
      <c r="E48" s="93">
        <v>3790</v>
      </c>
      <c r="F48" s="94"/>
      <c r="G48" s="94"/>
      <c r="H48" s="181">
        <v>2.2869999999999999</v>
      </c>
      <c r="I48" s="181">
        <v>5.65</v>
      </c>
      <c r="J48" s="181">
        <v>3.1560000000000001</v>
      </c>
      <c r="K48" s="95"/>
    </row>
    <row r="49" spans="1:11" s="96" customFormat="1" ht="11.25" customHeight="1">
      <c r="A49" s="98" t="s">
        <v>39</v>
      </c>
      <c r="B49" s="92"/>
      <c r="C49" s="93">
        <v>917</v>
      </c>
      <c r="D49" s="93">
        <v>588</v>
      </c>
      <c r="E49" s="93">
        <v>418</v>
      </c>
      <c r="F49" s="94"/>
      <c r="G49" s="94"/>
      <c r="H49" s="181">
        <v>0.52700000000000002</v>
      </c>
      <c r="I49" s="181">
        <v>0.49399999999999999</v>
      </c>
      <c r="J49" s="181">
        <v>4.9000000000000002E-2</v>
      </c>
      <c r="K49" s="95"/>
    </row>
    <row r="50" spans="1:11" s="105" customFormat="1" ht="11.25" customHeight="1">
      <c r="A50" s="106" t="s">
        <v>40</v>
      </c>
      <c r="B50" s="100"/>
      <c r="C50" s="101">
        <v>10913</v>
      </c>
      <c r="D50" s="101">
        <v>11295</v>
      </c>
      <c r="E50" s="101">
        <v>11326</v>
      </c>
      <c r="F50" s="102">
        <f>IF(D50&gt;0,100*E50/D50,0)</f>
        <v>100.27445772465693</v>
      </c>
      <c r="G50" s="103"/>
      <c r="H50" s="182">
        <v>8.8549999999999986</v>
      </c>
      <c r="I50" s="183">
        <v>16.199000000000002</v>
      </c>
      <c r="J50" s="183">
        <v>8.1920000000000002</v>
      </c>
      <c r="K50" s="104">
        <f>IF(I50&gt;0,100*J50/I50,0)</f>
        <v>50.571022902648309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2305</v>
      </c>
      <c r="D52" s="101">
        <v>897</v>
      </c>
      <c r="E52" s="101">
        <v>897</v>
      </c>
      <c r="F52" s="102">
        <f>IF(D52&gt;0,100*E52/D52,0)</f>
        <v>100</v>
      </c>
      <c r="G52" s="103"/>
      <c r="H52" s="182">
        <v>2.6539999999999999</v>
      </c>
      <c r="I52" s="183">
        <v>0.80400000000000005</v>
      </c>
      <c r="J52" s="183">
        <v>0.80400000000000005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13425</v>
      </c>
      <c r="D54" s="93">
        <v>11080</v>
      </c>
      <c r="E54" s="93">
        <v>10815</v>
      </c>
      <c r="F54" s="94"/>
      <c r="G54" s="94"/>
      <c r="H54" s="181">
        <v>8.7989999999999995</v>
      </c>
      <c r="I54" s="181">
        <v>13.145</v>
      </c>
      <c r="J54" s="181">
        <v>8.8859999999999992</v>
      </c>
      <c r="K54" s="95"/>
    </row>
    <row r="55" spans="1:11" s="96" customFormat="1" ht="11.25" customHeight="1">
      <c r="A55" s="98" t="s">
        <v>43</v>
      </c>
      <c r="B55" s="92"/>
      <c r="C55" s="93">
        <v>5850</v>
      </c>
      <c r="D55" s="93">
        <v>4277</v>
      </c>
      <c r="E55" s="93">
        <v>3700</v>
      </c>
      <c r="F55" s="94"/>
      <c r="G55" s="94"/>
      <c r="H55" s="181">
        <v>5.3250000000000002</v>
      </c>
      <c r="I55" s="181">
        <v>4.7050000000000001</v>
      </c>
      <c r="J55" s="181">
        <v>3.7</v>
      </c>
      <c r="K55" s="95"/>
    </row>
    <row r="56" spans="1:11" s="96" customFormat="1" ht="11.25" customHeight="1">
      <c r="A56" s="98" t="s">
        <v>44</v>
      </c>
      <c r="B56" s="92"/>
      <c r="C56" s="93">
        <v>21842</v>
      </c>
      <c r="D56" s="93">
        <v>24190</v>
      </c>
      <c r="E56" s="93">
        <v>15000</v>
      </c>
      <c r="F56" s="94"/>
      <c r="G56" s="94"/>
      <c r="H56" s="181">
        <v>30.844999999999999</v>
      </c>
      <c r="I56" s="181">
        <v>26.5</v>
      </c>
      <c r="J56" s="181">
        <v>8.6750000000000007</v>
      </c>
      <c r="K56" s="95"/>
    </row>
    <row r="57" spans="1:11" s="96" customFormat="1" ht="11.25" customHeight="1">
      <c r="A57" s="98" t="s">
        <v>45</v>
      </c>
      <c r="B57" s="92"/>
      <c r="C57" s="93">
        <v>6111</v>
      </c>
      <c r="D57" s="93">
        <v>8155</v>
      </c>
      <c r="E57" s="93">
        <v>8155</v>
      </c>
      <c r="F57" s="94"/>
      <c r="G57" s="94"/>
      <c r="H57" s="181">
        <v>6.1109999999999998</v>
      </c>
      <c r="I57" s="181">
        <v>9.7859999999999996</v>
      </c>
      <c r="J57" s="181">
        <v>9.7859999999999996</v>
      </c>
      <c r="K57" s="95"/>
    </row>
    <row r="58" spans="1:11" s="96" customFormat="1" ht="11.25" customHeight="1">
      <c r="A58" s="98" t="s">
        <v>46</v>
      </c>
      <c r="B58" s="92"/>
      <c r="C58" s="93">
        <v>10022</v>
      </c>
      <c r="D58" s="93">
        <v>8566</v>
      </c>
      <c r="E58" s="93">
        <v>8823</v>
      </c>
      <c r="F58" s="94"/>
      <c r="G58" s="94"/>
      <c r="H58" s="181">
        <v>5.3730000000000002</v>
      </c>
      <c r="I58" s="181">
        <v>10.544</v>
      </c>
      <c r="J58" s="181">
        <v>3.0790000000000002</v>
      </c>
      <c r="K58" s="95"/>
    </row>
    <row r="59" spans="1:11" s="105" customFormat="1" ht="11.25" customHeight="1">
      <c r="A59" s="99" t="s">
        <v>47</v>
      </c>
      <c r="B59" s="100"/>
      <c r="C59" s="101">
        <v>57250</v>
      </c>
      <c r="D59" s="101">
        <v>56268</v>
      </c>
      <c r="E59" s="101">
        <v>46493</v>
      </c>
      <c r="F59" s="102">
        <f>IF(D59&gt;0,100*E59/D59,0)</f>
        <v>82.627781332195923</v>
      </c>
      <c r="G59" s="103"/>
      <c r="H59" s="182">
        <v>56.452999999999989</v>
      </c>
      <c r="I59" s="183">
        <v>64.680000000000007</v>
      </c>
      <c r="J59" s="183">
        <v>34.125999999999998</v>
      </c>
      <c r="K59" s="104">
        <f>IF(I59&gt;0,100*J59/I59,0)</f>
        <v>52.761286332714896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63</v>
      </c>
      <c r="D61" s="93">
        <v>60</v>
      </c>
      <c r="E61" s="93">
        <v>149.60000000000002</v>
      </c>
      <c r="F61" s="94"/>
      <c r="G61" s="94"/>
      <c r="H61" s="181">
        <v>3.5000000000000003E-2</v>
      </c>
      <c r="I61" s="181">
        <v>0.03</v>
      </c>
      <c r="J61" s="181">
        <v>4.6899999999999997E-2</v>
      </c>
      <c r="K61" s="95"/>
    </row>
    <row r="62" spans="1:11" s="96" customFormat="1" ht="11.25" customHeight="1">
      <c r="A62" s="98" t="s">
        <v>49</v>
      </c>
      <c r="B62" s="92"/>
      <c r="C62" s="93">
        <v>10</v>
      </c>
      <c r="D62" s="93">
        <v>10</v>
      </c>
      <c r="E62" s="93"/>
      <c r="F62" s="94"/>
      <c r="G62" s="94"/>
      <c r="H62" s="181">
        <v>5.0000000000000001E-3</v>
      </c>
      <c r="I62" s="181">
        <v>5.0000000000000001E-3</v>
      </c>
      <c r="J62" s="181"/>
      <c r="K62" s="95"/>
    </row>
    <row r="63" spans="1:11" s="96" customFormat="1" ht="11.25" customHeight="1">
      <c r="A63" s="98" t="s">
        <v>50</v>
      </c>
      <c r="B63" s="92"/>
      <c r="C63" s="93">
        <v>511</v>
      </c>
      <c r="D63" s="93">
        <v>485</v>
      </c>
      <c r="E63" s="93">
        <v>246</v>
      </c>
      <c r="F63" s="94"/>
      <c r="G63" s="94"/>
      <c r="H63" s="181">
        <v>0.20399999999999999</v>
      </c>
      <c r="I63" s="181">
        <v>0.19400000000000001</v>
      </c>
      <c r="J63" s="181">
        <v>0.151</v>
      </c>
      <c r="K63" s="95"/>
    </row>
    <row r="64" spans="1:11" s="105" customFormat="1" ht="11.25" customHeight="1">
      <c r="A64" s="99" t="s">
        <v>51</v>
      </c>
      <c r="B64" s="100"/>
      <c r="C64" s="101">
        <v>584</v>
      </c>
      <c r="D64" s="101">
        <v>555</v>
      </c>
      <c r="E64" s="101">
        <v>395.6</v>
      </c>
      <c r="F64" s="102">
        <f>IF(D64&gt;0,100*E64/D64,0)</f>
        <v>71.27927927927928</v>
      </c>
      <c r="G64" s="103"/>
      <c r="H64" s="182">
        <v>0.24399999999999999</v>
      </c>
      <c r="I64" s="183">
        <v>0.22900000000000001</v>
      </c>
      <c r="J64" s="183">
        <v>0.19789999999999999</v>
      </c>
      <c r="K64" s="104">
        <f>IF(I64&gt;0,100*J64/I64,0)</f>
        <v>86.419213973799117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140</v>
      </c>
      <c r="D66" s="101">
        <v>130</v>
      </c>
      <c r="E66" s="101">
        <v>48</v>
      </c>
      <c r="F66" s="102">
        <f>IF(D66&gt;0,100*E66/D66,0)</f>
        <v>36.92307692307692</v>
      </c>
      <c r="G66" s="103"/>
      <c r="H66" s="182">
        <v>7.8E-2</v>
      </c>
      <c r="I66" s="183">
        <v>0.15</v>
      </c>
      <c r="J66" s="183">
        <v>4.7E-2</v>
      </c>
      <c r="K66" s="104">
        <f>IF(I66&gt;0,100*J66/I66,0)</f>
        <v>31.333333333333336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200</v>
      </c>
      <c r="D68" s="93"/>
      <c r="E68" s="93"/>
      <c r="F68" s="94"/>
      <c r="G68" s="94"/>
      <c r="H68" s="181">
        <v>0.2</v>
      </c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>
        <v>200</v>
      </c>
      <c r="D70" s="101"/>
      <c r="E70" s="101"/>
      <c r="F70" s="102"/>
      <c r="G70" s="103"/>
      <c r="H70" s="182">
        <v>0.2</v>
      </c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251</v>
      </c>
      <c r="D72" s="93">
        <v>220</v>
      </c>
      <c r="E72" s="93">
        <v>217</v>
      </c>
      <c r="F72" s="94"/>
      <c r="G72" s="94"/>
      <c r="H72" s="181">
        <v>0.187</v>
      </c>
      <c r="I72" s="181">
        <v>7.2999999999999995E-2</v>
      </c>
      <c r="J72" s="181">
        <v>0.129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/>
      <c r="I73" s="181"/>
      <c r="J73" s="181"/>
      <c r="K73" s="95"/>
    </row>
    <row r="74" spans="1:11" s="96" customFormat="1" ht="11.25" customHeight="1">
      <c r="A74" s="98" t="s">
        <v>58</v>
      </c>
      <c r="B74" s="92"/>
      <c r="C74" s="93">
        <v>58</v>
      </c>
      <c r="D74" s="93">
        <v>31</v>
      </c>
      <c r="E74" s="93">
        <v>31</v>
      </c>
      <c r="F74" s="94"/>
      <c r="G74" s="94"/>
      <c r="H74" s="181">
        <v>2.3E-2</v>
      </c>
      <c r="I74" s="181">
        <v>2.5999999999999999E-2</v>
      </c>
      <c r="J74" s="181">
        <v>2.7E-2</v>
      </c>
      <c r="K74" s="95"/>
    </row>
    <row r="75" spans="1:11" s="96" customFormat="1" ht="11.25" customHeight="1">
      <c r="A75" s="98" t="s">
        <v>59</v>
      </c>
      <c r="B75" s="92"/>
      <c r="C75" s="93">
        <v>776</v>
      </c>
      <c r="D75" s="93">
        <v>601.96500000000003</v>
      </c>
      <c r="E75" s="93">
        <v>605</v>
      </c>
      <c r="F75" s="94"/>
      <c r="G75" s="94"/>
      <c r="H75" s="181">
        <v>0.191</v>
      </c>
      <c r="I75" s="181">
        <v>0.20200000000000001</v>
      </c>
      <c r="J75" s="181">
        <v>0.33800000000000002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>
        <v>94</v>
      </c>
      <c r="D77" s="93">
        <v>74</v>
      </c>
      <c r="E77" s="93">
        <v>75</v>
      </c>
      <c r="F77" s="94"/>
      <c r="G77" s="94"/>
      <c r="H77" s="181">
        <v>3.4000000000000002E-2</v>
      </c>
      <c r="I77" s="181">
        <v>3.7999999999999999E-2</v>
      </c>
      <c r="J77" s="181">
        <v>3.5000000000000003E-2</v>
      </c>
      <c r="K77" s="95"/>
    </row>
    <row r="78" spans="1:11" s="96" customFormat="1" ht="11.25" customHeight="1">
      <c r="A78" s="98" t="s">
        <v>62</v>
      </c>
      <c r="B78" s="92"/>
      <c r="C78" s="93">
        <v>125</v>
      </c>
      <c r="D78" s="93">
        <v>125</v>
      </c>
      <c r="E78" s="93">
        <v>125</v>
      </c>
      <c r="F78" s="94"/>
      <c r="G78" s="94"/>
      <c r="H78" s="181">
        <v>0.13</v>
      </c>
      <c r="I78" s="181">
        <v>0.125</v>
      </c>
      <c r="J78" s="181">
        <v>0.14399999999999999</v>
      </c>
      <c r="K78" s="95"/>
    </row>
    <row r="79" spans="1:11" s="96" customFormat="1" ht="11.25" customHeight="1">
      <c r="A79" s="98" t="s">
        <v>63</v>
      </c>
      <c r="B79" s="92"/>
      <c r="C79" s="93">
        <v>24</v>
      </c>
      <c r="D79" s="93">
        <v>22</v>
      </c>
      <c r="E79" s="93">
        <v>22</v>
      </c>
      <c r="F79" s="94"/>
      <c r="G79" s="94"/>
      <c r="H79" s="181">
        <v>0.03</v>
      </c>
      <c r="I79" s="181">
        <v>1.2999999999999999E-2</v>
      </c>
      <c r="J79" s="181">
        <v>2.2030000000000001E-2</v>
      </c>
      <c r="K79" s="95"/>
    </row>
    <row r="80" spans="1:11" s="105" customFormat="1" ht="11.25" customHeight="1">
      <c r="A80" s="106" t="s">
        <v>64</v>
      </c>
      <c r="B80" s="100"/>
      <c r="C80" s="101">
        <v>1328</v>
      </c>
      <c r="D80" s="101">
        <v>1073.9650000000001</v>
      </c>
      <c r="E80" s="101">
        <v>1075</v>
      </c>
      <c r="F80" s="102">
        <f>IF(D80&gt;0,100*E80/D80,0)</f>
        <v>100.0963718556936</v>
      </c>
      <c r="G80" s="103"/>
      <c r="H80" s="182">
        <v>0.59500000000000008</v>
      </c>
      <c r="I80" s="183">
        <v>0.47699999999999998</v>
      </c>
      <c r="J80" s="183">
        <v>0.69503000000000004</v>
      </c>
      <c r="K80" s="104">
        <f>IF(I80&gt;0,100*J80/I80,0)</f>
        <v>145.70859538784069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74362</v>
      </c>
      <c r="D87" s="116">
        <v>71709.964999999997</v>
      </c>
      <c r="E87" s="116">
        <v>61454.6</v>
      </c>
      <c r="F87" s="117">
        <f>IF(D87&gt;0,100*E87/D87,0)</f>
        <v>85.698828607711633</v>
      </c>
      <c r="G87" s="103"/>
      <c r="H87" s="186">
        <v>71.220999999999989</v>
      </c>
      <c r="I87" s="187">
        <v>84.65300000000002</v>
      </c>
      <c r="J87" s="187">
        <v>45.115929999999999</v>
      </c>
      <c r="K87" s="117">
        <f>IF(I87&gt;0,100*J87/I87,0)</f>
        <v>53.295134253954366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26" orientation="portrait" useFirstPageNumber="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O625"/>
  <sheetViews>
    <sheetView view="pageBreakPreview" topLeftCell="A40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88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4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598</v>
      </c>
      <c r="D9" s="93">
        <v>612</v>
      </c>
      <c r="E9" s="93">
        <v>569</v>
      </c>
      <c r="F9" s="94"/>
      <c r="G9" s="94"/>
      <c r="H9" s="181">
        <v>11.787000000000001</v>
      </c>
      <c r="I9" s="181">
        <v>12.061999999999999</v>
      </c>
      <c r="J9" s="181">
        <v>8.5350000000000001</v>
      </c>
      <c r="K9" s="95"/>
    </row>
    <row r="10" spans="1:11" s="96" customFormat="1" ht="11.25" customHeight="1">
      <c r="A10" s="98" t="s">
        <v>9</v>
      </c>
      <c r="B10" s="92"/>
      <c r="C10" s="93">
        <v>147</v>
      </c>
      <c r="D10" s="93">
        <v>142</v>
      </c>
      <c r="E10" s="93">
        <v>105</v>
      </c>
      <c r="F10" s="94"/>
      <c r="G10" s="94"/>
      <c r="H10" s="181">
        <v>2.6080000000000001</v>
      </c>
      <c r="I10" s="181">
        <v>2.58</v>
      </c>
      <c r="J10" s="181">
        <v>1.863</v>
      </c>
      <c r="K10" s="95"/>
    </row>
    <row r="11" spans="1:11" s="96" customFormat="1" ht="11.25" customHeight="1">
      <c r="A11" s="91" t="s">
        <v>10</v>
      </c>
      <c r="B11" s="92"/>
      <c r="C11" s="93">
        <v>86</v>
      </c>
      <c r="D11" s="93">
        <v>88</v>
      </c>
      <c r="E11" s="93">
        <v>91</v>
      </c>
      <c r="F11" s="94"/>
      <c r="G11" s="94"/>
      <c r="H11" s="181">
        <v>2.085</v>
      </c>
      <c r="I11" s="181">
        <v>2.1349999999999998</v>
      </c>
      <c r="J11" s="181">
        <v>2.161</v>
      </c>
      <c r="K11" s="95"/>
    </row>
    <row r="12" spans="1:11" s="96" customFormat="1" ht="11.25" customHeight="1">
      <c r="A12" s="98" t="s">
        <v>11</v>
      </c>
      <c r="B12" s="92"/>
      <c r="C12" s="93">
        <v>701</v>
      </c>
      <c r="D12" s="93">
        <v>762</v>
      </c>
      <c r="E12" s="93">
        <v>765</v>
      </c>
      <c r="F12" s="94"/>
      <c r="G12" s="94"/>
      <c r="H12" s="181">
        <v>12.919</v>
      </c>
      <c r="I12" s="181">
        <v>13.95</v>
      </c>
      <c r="J12" s="181">
        <v>14.087999999999999</v>
      </c>
      <c r="K12" s="95"/>
    </row>
    <row r="13" spans="1:11" s="105" customFormat="1" ht="11.25" customHeight="1">
      <c r="A13" s="99" t="s">
        <v>12</v>
      </c>
      <c r="B13" s="100"/>
      <c r="C13" s="101">
        <v>1532</v>
      </c>
      <c r="D13" s="101">
        <v>1604</v>
      </c>
      <c r="E13" s="101">
        <v>1530</v>
      </c>
      <c r="F13" s="102">
        <f>IF(D13&gt;0,100*E13/D13,0)</f>
        <v>95.386533665835415</v>
      </c>
      <c r="G13" s="103"/>
      <c r="H13" s="182">
        <v>29.399000000000001</v>
      </c>
      <c r="I13" s="183">
        <v>30.727</v>
      </c>
      <c r="J13" s="183">
        <v>26.646999999999998</v>
      </c>
      <c r="K13" s="104">
        <f>IF(I13&gt;0,100*J13/I13,0)</f>
        <v>86.721775637061867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>
        <v>25</v>
      </c>
      <c r="D20" s="93">
        <v>25</v>
      </c>
      <c r="E20" s="93">
        <v>25</v>
      </c>
      <c r="F20" s="94"/>
      <c r="G20" s="94"/>
      <c r="H20" s="181">
        <v>0.51300000000000001</v>
      </c>
      <c r="I20" s="181">
        <v>0.56499999999999995</v>
      </c>
      <c r="J20" s="181">
        <v>0.56499999999999995</v>
      </c>
      <c r="K20" s="95"/>
    </row>
    <row r="21" spans="1:11" s="96" customFormat="1" ht="11.25" customHeight="1">
      <c r="A21" s="98" t="s">
        <v>17</v>
      </c>
      <c r="B21" s="92"/>
      <c r="C21" s="93">
        <v>80</v>
      </c>
      <c r="D21" s="93">
        <v>80</v>
      </c>
      <c r="E21" s="93">
        <v>80</v>
      </c>
      <c r="F21" s="94"/>
      <c r="G21" s="94"/>
      <c r="H21" s="181">
        <v>1.68</v>
      </c>
      <c r="I21" s="181">
        <v>1.8</v>
      </c>
      <c r="J21" s="181">
        <v>1.8</v>
      </c>
      <c r="K21" s="95"/>
    </row>
    <row r="22" spans="1:11" s="105" customFormat="1" ht="11.25" customHeight="1">
      <c r="A22" s="99" t="s">
        <v>18</v>
      </c>
      <c r="B22" s="100"/>
      <c r="C22" s="101">
        <v>105</v>
      </c>
      <c r="D22" s="101">
        <v>105</v>
      </c>
      <c r="E22" s="101">
        <v>105</v>
      </c>
      <c r="F22" s="102">
        <f>IF(D22&gt;0,100*E22/D22,0)</f>
        <v>100</v>
      </c>
      <c r="G22" s="103"/>
      <c r="H22" s="182">
        <v>2.1930000000000001</v>
      </c>
      <c r="I22" s="183">
        <v>2.3650000000000002</v>
      </c>
      <c r="J22" s="183">
        <v>2.3650000000000002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/>
      <c r="I24" s="183"/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55</v>
      </c>
      <c r="D28" s="93">
        <v>5</v>
      </c>
      <c r="E28" s="93"/>
      <c r="F28" s="94"/>
      <c r="G28" s="94"/>
      <c r="H28" s="181">
        <v>1.2709999999999999</v>
      </c>
      <c r="I28" s="181">
        <v>0.152</v>
      </c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21</v>
      </c>
      <c r="D30" s="93">
        <v>21</v>
      </c>
      <c r="E30" s="93"/>
      <c r="F30" s="94"/>
      <c r="G30" s="94"/>
      <c r="H30" s="181">
        <v>0.45100000000000001</v>
      </c>
      <c r="I30" s="181">
        <v>0.45100000000000001</v>
      </c>
      <c r="J30" s="181"/>
      <c r="K30" s="95"/>
    </row>
    <row r="31" spans="1:11" s="105" customFormat="1" ht="11.25" customHeight="1">
      <c r="A31" s="106" t="s">
        <v>24</v>
      </c>
      <c r="B31" s="100"/>
      <c r="C31" s="101">
        <v>76</v>
      </c>
      <c r="D31" s="101">
        <v>26</v>
      </c>
      <c r="E31" s="101"/>
      <c r="F31" s="102"/>
      <c r="G31" s="103"/>
      <c r="H31" s="182">
        <v>1.722</v>
      </c>
      <c r="I31" s="183">
        <v>0.60299999999999998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125</v>
      </c>
      <c r="D33" s="93">
        <v>100</v>
      </c>
      <c r="E33" s="93">
        <v>110</v>
      </c>
      <c r="F33" s="94"/>
      <c r="G33" s="94"/>
      <c r="H33" s="181">
        <v>2.5339999999999998</v>
      </c>
      <c r="I33" s="181">
        <v>2.5</v>
      </c>
      <c r="J33" s="181">
        <v>2.2000000000000002</v>
      </c>
      <c r="K33" s="95"/>
    </row>
    <row r="34" spans="1:11" s="96" customFormat="1" ht="11.25" customHeight="1">
      <c r="A34" s="98" t="s">
        <v>26</v>
      </c>
      <c r="B34" s="92"/>
      <c r="C34" s="93">
        <v>13</v>
      </c>
      <c r="D34" s="93">
        <v>12</v>
      </c>
      <c r="E34" s="93">
        <v>13</v>
      </c>
      <c r="F34" s="94"/>
      <c r="G34" s="94"/>
      <c r="H34" s="181">
        <v>0.29799999999999999</v>
      </c>
      <c r="I34" s="181">
        <v>0.28999999999999998</v>
      </c>
      <c r="J34" s="181">
        <v>0.28499999999999998</v>
      </c>
      <c r="K34" s="95"/>
    </row>
    <row r="35" spans="1:11" s="96" customFormat="1" ht="11.25" customHeight="1">
      <c r="A35" s="98" t="s">
        <v>27</v>
      </c>
      <c r="B35" s="92"/>
      <c r="C35" s="93"/>
      <c r="D35" s="93">
        <v>10</v>
      </c>
      <c r="E35" s="93">
        <v>5</v>
      </c>
      <c r="F35" s="94"/>
      <c r="G35" s="94"/>
      <c r="H35" s="181"/>
      <c r="I35" s="181">
        <v>0.17499999999999999</v>
      </c>
      <c r="J35" s="181">
        <v>0.09</v>
      </c>
      <c r="K35" s="95"/>
    </row>
    <row r="36" spans="1:11" s="96" customFormat="1" ht="11.25" customHeight="1">
      <c r="A36" s="98" t="s">
        <v>28</v>
      </c>
      <c r="B36" s="92"/>
      <c r="C36" s="93">
        <v>39</v>
      </c>
      <c r="D36" s="93">
        <v>39</v>
      </c>
      <c r="E36" s="93">
        <v>25</v>
      </c>
      <c r="F36" s="94"/>
      <c r="G36" s="94"/>
      <c r="H36" s="181">
        <v>0.78</v>
      </c>
      <c r="I36" s="181">
        <v>0.78</v>
      </c>
      <c r="J36" s="181">
        <v>0.5</v>
      </c>
      <c r="K36" s="95"/>
    </row>
    <row r="37" spans="1:11" s="105" customFormat="1" ht="11.25" customHeight="1">
      <c r="A37" s="99" t="s">
        <v>29</v>
      </c>
      <c r="B37" s="100"/>
      <c r="C37" s="101">
        <v>177</v>
      </c>
      <c r="D37" s="101">
        <v>161</v>
      </c>
      <c r="E37" s="101">
        <v>153</v>
      </c>
      <c r="F37" s="102">
        <f>IF(D37&gt;0,100*E37/D37,0)</f>
        <v>95.031055900621112</v>
      </c>
      <c r="G37" s="103"/>
      <c r="H37" s="182">
        <v>3.6120000000000001</v>
      </c>
      <c r="I37" s="183">
        <v>3.7450000000000001</v>
      </c>
      <c r="J37" s="183">
        <v>3.0750000000000002</v>
      </c>
      <c r="K37" s="104">
        <f>IF(I37&gt;0,100*J37/I37,0)</f>
        <v>82.10947930574099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1213</v>
      </c>
      <c r="D39" s="101">
        <v>1200</v>
      </c>
      <c r="E39" s="101">
        <v>1200</v>
      </c>
      <c r="F39" s="102">
        <f>IF(D39&gt;0,100*E39/D39,0)</f>
        <v>100</v>
      </c>
      <c r="G39" s="103"/>
      <c r="H39" s="182">
        <v>44.798999999999999</v>
      </c>
      <c r="I39" s="183">
        <v>44.7</v>
      </c>
      <c r="J39" s="183">
        <v>44.5</v>
      </c>
      <c r="K39" s="104">
        <f>IF(I39&gt;0,100*J39/I39,0)</f>
        <v>99.552572706935123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8</v>
      </c>
      <c r="D41" s="93">
        <v>8</v>
      </c>
      <c r="E41" s="93">
        <v>6</v>
      </c>
      <c r="F41" s="94"/>
      <c r="G41" s="94"/>
      <c r="H41" s="181">
        <v>0.24</v>
      </c>
      <c r="I41" s="181">
        <v>0.25600000000000001</v>
      </c>
      <c r="J41" s="181">
        <v>0.183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>
        <v>8</v>
      </c>
      <c r="D50" s="101">
        <v>8</v>
      </c>
      <c r="E50" s="101">
        <v>6</v>
      </c>
      <c r="F50" s="102">
        <f>IF(D50&gt;0,100*E50/D50,0)</f>
        <v>75</v>
      </c>
      <c r="G50" s="103"/>
      <c r="H50" s="182">
        <v>0.24</v>
      </c>
      <c r="I50" s="183">
        <v>0.25600000000000001</v>
      </c>
      <c r="J50" s="183">
        <v>0.183</v>
      </c>
      <c r="K50" s="104">
        <f>IF(I50&gt;0,100*J50/I50,0)</f>
        <v>71.484375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>
        <v>12</v>
      </c>
      <c r="D55" s="93">
        <v>15</v>
      </c>
      <c r="E55" s="93">
        <v>10</v>
      </c>
      <c r="F55" s="94"/>
      <c r="G55" s="94"/>
      <c r="H55" s="181">
        <v>0.36</v>
      </c>
      <c r="I55" s="181">
        <v>0.45</v>
      </c>
      <c r="J55" s="181">
        <v>0.3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145</v>
      </c>
      <c r="D58" s="93">
        <v>138</v>
      </c>
      <c r="E58" s="93">
        <v>168</v>
      </c>
      <c r="F58" s="94"/>
      <c r="G58" s="94"/>
      <c r="H58" s="181">
        <v>4.0599999999999996</v>
      </c>
      <c r="I58" s="181">
        <v>4.5540000000000003</v>
      </c>
      <c r="J58" s="181">
        <v>5.58</v>
      </c>
      <c r="K58" s="95"/>
    </row>
    <row r="59" spans="1:11" s="105" customFormat="1" ht="11.25" customHeight="1">
      <c r="A59" s="99" t="s">
        <v>47</v>
      </c>
      <c r="B59" s="100"/>
      <c r="C59" s="101">
        <v>157</v>
      </c>
      <c r="D59" s="101">
        <v>153</v>
      </c>
      <c r="E59" s="101">
        <v>178</v>
      </c>
      <c r="F59" s="102">
        <f>IF(D59&gt;0,100*E59/D59,0)</f>
        <v>116.33986928104575</v>
      </c>
      <c r="G59" s="103"/>
      <c r="H59" s="182">
        <v>4.42</v>
      </c>
      <c r="I59" s="183">
        <v>5.0040000000000004</v>
      </c>
      <c r="J59" s="183">
        <v>5.88</v>
      </c>
      <c r="K59" s="104">
        <f>IF(I59&gt;0,100*J59/I59,0)</f>
        <v>117.50599520383692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215</v>
      </c>
      <c r="D61" s="93">
        <v>210</v>
      </c>
      <c r="E61" s="93">
        <v>210</v>
      </c>
      <c r="F61" s="94"/>
      <c r="G61" s="94"/>
      <c r="H61" s="181">
        <v>5.16</v>
      </c>
      <c r="I61" s="181">
        <v>5.25</v>
      </c>
      <c r="J61" s="181">
        <v>5.25</v>
      </c>
      <c r="K61" s="95"/>
    </row>
    <row r="62" spans="1:11" s="96" customFormat="1" ht="11.25" customHeight="1">
      <c r="A62" s="98" t="s">
        <v>49</v>
      </c>
      <c r="B62" s="92"/>
      <c r="C62" s="93">
        <v>120</v>
      </c>
      <c r="D62" s="93">
        <v>125</v>
      </c>
      <c r="E62" s="93">
        <v>165</v>
      </c>
      <c r="F62" s="94"/>
      <c r="G62" s="94"/>
      <c r="H62" s="181">
        <v>3.84</v>
      </c>
      <c r="I62" s="181">
        <v>4</v>
      </c>
      <c r="J62" s="181">
        <v>5.28</v>
      </c>
      <c r="K62" s="95"/>
    </row>
    <row r="63" spans="1:11" s="96" customFormat="1" ht="11.25" customHeight="1">
      <c r="A63" s="98" t="s">
        <v>50</v>
      </c>
      <c r="B63" s="92"/>
      <c r="C63" s="93">
        <v>828</v>
      </c>
      <c r="D63" s="93">
        <v>851</v>
      </c>
      <c r="E63" s="93">
        <v>837</v>
      </c>
      <c r="F63" s="94"/>
      <c r="G63" s="94"/>
      <c r="H63" s="181">
        <v>26.495999999999999</v>
      </c>
      <c r="I63" s="181">
        <v>35.97</v>
      </c>
      <c r="J63" s="181">
        <v>28.521000000000001</v>
      </c>
      <c r="K63" s="95"/>
    </row>
    <row r="64" spans="1:11" s="105" customFormat="1" ht="11.25" customHeight="1">
      <c r="A64" s="99" t="s">
        <v>51</v>
      </c>
      <c r="B64" s="100"/>
      <c r="C64" s="101">
        <v>1163</v>
      </c>
      <c r="D64" s="101">
        <v>1186</v>
      </c>
      <c r="E64" s="101">
        <v>1212</v>
      </c>
      <c r="F64" s="102">
        <f>IF(D64&gt;0,100*E64/D64,0)</f>
        <v>102.19224283305228</v>
      </c>
      <c r="G64" s="103"/>
      <c r="H64" s="182">
        <v>35.495999999999995</v>
      </c>
      <c r="I64" s="183">
        <v>45.22</v>
      </c>
      <c r="J64" s="183">
        <v>39.051000000000002</v>
      </c>
      <c r="K64" s="104">
        <f>IF(I64&gt;0,100*J64/I64,0)</f>
        <v>86.357806280406905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2554</v>
      </c>
      <c r="D66" s="101">
        <v>2840</v>
      </c>
      <c r="E66" s="101">
        <v>2610</v>
      </c>
      <c r="F66" s="102">
        <f>IF(D66&gt;0,100*E66/D66,0)</f>
        <v>91.901408450704224</v>
      </c>
      <c r="G66" s="103"/>
      <c r="H66" s="182">
        <v>87.682000000000002</v>
      </c>
      <c r="I66" s="183">
        <v>94</v>
      </c>
      <c r="J66" s="183">
        <v>117.86</v>
      </c>
      <c r="K66" s="104">
        <f>IF(I66&gt;0,100*J66/I66,0)</f>
        <v>125.38297872340425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150</v>
      </c>
      <c r="D72" s="93">
        <v>150</v>
      </c>
      <c r="E72" s="93">
        <v>109</v>
      </c>
      <c r="F72" s="94"/>
      <c r="G72" s="94"/>
      <c r="H72" s="181">
        <v>3.5419999999999998</v>
      </c>
      <c r="I72" s="181">
        <v>3.5419999999999998</v>
      </c>
      <c r="J72" s="181">
        <v>2.3460000000000001</v>
      </c>
      <c r="K72" s="95"/>
    </row>
    <row r="73" spans="1:11" s="96" customFormat="1" ht="11.25" customHeight="1">
      <c r="A73" s="98" t="s">
        <v>57</v>
      </c>
      <c r="B73" s="92"/>
      <c r="C73" s="93">
        <v>450</v>
      </c>
      <c r="D73" s="93">
        <v>400</v>
      </c>
      <c r="E73" s="93">
        <v>948</v>
      </c>
      <c r="F73" s="94"/>
      <c r="G73" s="94"/>
      <c r="H73" s="181">
        <v>11.25</v>
      </c>
      <c r="I73" s="181">
        <v>11.5</v>
      </c>
      <c r="J73" s="181">
        <v>23.7</v>
      </c>
      <c r="K73" s="95"/>
    </row>
    <row r="74" spans="1:11" s="96" customFormat="1" ht="11.25" customHeight="1">
      <c r="A74" s="98" t="s">
        <v>58</v>
      </c>
      <c r="B74" s="92"/>
      <c r="C74" s="93">
        <v>98</v>
      </c>
      <c r="D74" s="93">
        <v>100</v>
      </c>
      <c r="E74" s="93">
        <v>120</v>
      </c>
      <c r="F74" s="94"/>
      <c r="G74" s="94"/>
      <c r="H74" s="181">
        <v>3.43</v>
      </c>
      <c r="I74" s="181">
        <v>3.5</v>
      </c>
      <c r="J74" s="181">
        <v>4.2</v>
      </c>
      <c r="K74" s="95"/>
    </row>
    <row r="75" spans="1:11" s="96" customFormat="1" ht="11.25" customHeight="1">
      <c r="A75" s="98" t="s">
        <v>59</v>
      </c>
      <c r="B75" s="92"/>
      <c r="C75" s="93">
        <v>60</v>
      </c>
      <c r="D75" s="93">
        <v>60</v>
      </c>
      <c r="E75" s="93">
        <v>48</v>
      </c>
      <c r="F75" s="94"/>
      <c r="G75" s="94"/>
      <c r="H75" s="181">
        <v>1.1759999999999999</v>
      </c>
      <c r="I75" s="181">
        <v>1.1759999999999999</v>
      </c>
      <c r="J75" s="181">
        <v>0.81599999999999995</v>
      </c>
      <c r="K75" s="95"/>
    </row>
    <row r="76" spans="1:11" s="96" customFormat="1" ht="11.25" customHeight="1">
      <c r="A76" s="98" t="s">
        <v>60</v>
      </c>
      <c r="B76" s="92"/>
      <c r="C76" s="93">
        <v>220</v>
      </c>
      <c r="D76" s="93">
        <v>255</v>
      </c>
      <c r="E76" s="93">
        <v>235</v>
      </c>
      <c r="F76" s="94"/>
      <c r="G76" s="94"/>
      <c r="H76" s="181">
        <v>9.3000000000000007</v>
      </c>
      <c r="I76" s="181">
        <v>8.7469999999999999</v>
      </c>
      <c r="J76" s="181">
        <v>8.2249999999999996</v>
      </c>
      <c r="K76" s="95"/>
    </row>
    <row r="77" spans="1:11" s="96" customFormat="1" ht="11.25" customHeight="1">
      <c r="A77" s="98" t="s">
        <v>61</v>
      </c>
      <c r="B77" s="92"/>
      <c r="C77" s="93">
        <v>6</v>
      </c>
      <c r="D77" s="93"/>
      <c r="E77" s="93">
        <v>5</v>
      </c>
      <c r="F77" s="94"/>
      <c r="G77" s="94"/>
      <c r="H77" s="181">
        <v>0.126</v>
      </c>
      <c r="I77" s="181"/>
      <c r="J77" s="181">
        <v>0.1</v>
      </c>
      <c r="K77" s="95"/>
    </row>
    <row r="78" spans="1:11" s="96" customFormat="1" ht="11.25" customHeight="1">
      <c r="A78" s="98" t="s">
        <v>62</v>
      </c>
      <c r="B78" s="92"/>
      <c r="C78" s="93">
        <v>439</v>
      </c>
      <c r="D78" s="93">
        <v>290</v>
      </c>
      <c r="E78" s="93">
        <v>270</v>
      </c>
      <c r="F78" s="94"/>
      <c r="G78" s="94"/>
      <c r="H78" s="181">
        <v>11.984</v>
      </c>
      <c r="I78" s="181">
        <v>7.9749999999999996</v>
      </c>
      <c r="J78" s="181">
        <v>7.56</v>
      </c>
      <c r="K78" s="95"/>
    </row>
    <row r="79" spans="1:11" s="96" customFormat="1" ht="11.25" customHeight="1">
      <c r="A79" s="98" t="s">
        <v>63</v>
      </c>
      <c r="B79" s="92"/>
      <c r="C79" s="93">
        <v>3000</v>
      </c>
      <c r="D79" s="93">
        <v>3017</v>
      </c>
      <c r="E79" s="93">
        <v>4323.1922999999997</v>
      </c>
      <c r="F79" s="94"/>
      <c r="G79" s="94"/>
      <c r="H79" s="181">
        <v>104.99</v>
      </c>
      <c r="I79" s="181">
        <v>93.277000000000001</v>
      </c>
      <c r="J79" s="181">
        <v>161.44550729605811</v>
      </c>
      <c r="K79" s="95"/>
    </row>
    <row r="80" spans="1:11" s="105" customFormat="1" ht="11.25" customHeight="1">
      <c r="A80" s="106" t="s">
        <v>64</v>
      </c>
      <c r="B80" s="100"/>
      <c r="C80" s="101">
        <v>4423</v>
      </c>
      <c r="D80" s="101">
        <v>4272</v>
      </c>
      <c r="E80" s="101">
        <v>6058.1922999999997</v>
      </c>
      <c r="F80" s="102">
        <f>IF(D80&gt;0,100*E80/D80,0)</f>
        <v>141.81161750936329</v>
      </c>
      <c r="G80" s="103"/>
      <c r="H80" s="182">
        <v>145.798</v>
      </c>
      <c r="I80" s="183">
        <v>129.71699999999998</v>
      </c>
      <c r="J80" s="183">
        <v>208.39250729605811</v>
      </c>
      <c r="K80" s="104">
        <f>IF(I80&gt;0,100*J80/I80,0)</f>
        <v>160.65165498435681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695</v>
      </c>
      <c r="D82" s="93">
        <v>695</v>
      </c>
      <c r="E82" s="93">
        <v>647</v>
      </c>
      <c r="F82" s="94"/>
      <c r="G82" s="94"/>
      <c r="H82" s="181">
        <v>17.207999999999998</v>
      </c>
      <c r="I82" s="181">
        <v>17.207999999999998</v>
      </c>
      <c r="J82" s="181">
        <v>14.734999999999999</v>
      </c>
      <c r="K82" s="95"/>
    </row>
    <row r="83" spans="1:11" s="96" customFormat="1" ht="11.25" customHeight="1">
      <c r="A83" s="98" t="s">
        <v>66</v>
      </c>
      <c r="B83" s="92"/>
      <c r="C83" s="93">
        <v>1982</v>
      </c>
      <c r="D83" s="93">
        <v>1980</v>
      </c>
      <c r="E83" s="93">
        <v>1575</v>
      </c>
      <c r="F83" s="94"/>
      <c r="G83" s="94"/>
      <c r="H83" s="181">
        <v>34.529000000000003</v>
      </c>
      <c r="I83" s="181">
        <v>34.5</v>
      </c>
      <c r="J83" s="181">
        <v>28.8</v>
      </c>
      <c r="K83" s="95"/>
    </row>
    <row r="84" spans="1:11" s="105" customFormat="1" ht="11.25" customHeight="1">
      <c r="A84" s="99" t="s">
        <v>67</v>
      </c>
      <c r="B84" s="100"/>
      <c r="C84" s="101">
        <v>2677</v>
      </c>
      <c r="D84" s="101">
        <v>2675</v>
      </c>
      <c r="E84" s="101">
        <v>2222</v>
      </c>
      <c r="F84" s="102">
        <f>IF(D84&gt;0,100*E84/D84,0)</f>
        <v>83.065420560747668</v>
      </c>
      <c r="G84" s="103"/>
      <c r="H84" s="182">
        <v>51.737000000000002</v>
      </c>
      <c r="I84" s="183">
        <v>51.707999999999998</v>
      </c>
      <c r="J84" s="183">
        <v>43.534999999999997</v>
      </c>
      <c r="K84" s="104">
        <f>IF(I84&gt;0,100*J84/I84,0)</f>
        <v>84.193935174441094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14085</v>
      </c>
      <c r="D87" s="116">
        <v>14230</v>
      </c>
      <c r="E87" s="116">
        <v>15274.192299999999</v>
      </c>
      <c r="F87" s="117">
        <f>IF(D87&gt;0,100*E87/D87,0)</f>
        <v>107.33796416022487</v>
      </c>
      <c r="G87" s="103"/>
      <c r="H87" s="186">
        <v>407.09800000000001</v>
      </c>
      <c r="I87" s="187">
        <v>408.04499999999996</v>
      </c>
      <c r="J87" s="187">
        <v>491.48850729605806</v>
      </c>
      <c r="K87" s="117">
        <f>IF(I87&gt;0,100*J87/I87,0)</f>
        <v>120.44958455465895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27" orientation="portrait" useFirstPageNumber="1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O625"/>
  <sheetViews>
    <sheetView view="pageBreakPreview" topLeftCell="A43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89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5160</v>
      </c>
      <c r="D9" s="93">
        <v>5319</v>
      </c>
      <c r="E9" s="93">
        <v>5011</v>
      </c>
      <c r="F9" s="94"/>
      <c r="G9" s="94"/>
      <c r="H9" s="181">
        <v>112.952</v>
      </c>
      <c r="I9" s="181">
        <v>116.432</v>
      </c>
      <c r="J9" s="181">
        <v>116.056</v>
      </c>
      <c r="K9" s="95"/>
    </row>
    <row r="10" spans="1:11" s="96" customFormat="1" ht="11.25" customHeight="1">
      <c r="A10" s="98" t="s">
        <v>9</v>
      </c>
      <c r="B10" s="92"/>
      <c r="C10" s="93">
        <v>3506</v>
      </c>
      <c r="D10" s="93">
        <v>3451</v>
      </c>
      <c r="E10" s="93">
        <v>3302</v>
      </c>
      <c r="F10" s="94"/>
      <c r="G10" s="94"/>
      <c r="H10" s="181">
        <v>71.977999999999994</v>
      </c>
      <c r="I10" s="181">
        <v>66.808000000000007</v>
      </c>
      <c r="J10" s="181">
        <v>66.555000000000007</v>
      </c>
      <c r="K10" s="95"/>
    </row>
    <row r="11" spans="1:11" s="96" customFormat="1" ht="11.25" customHeight="1">
      <c r="A11" s="91" t="s">
        <v>10</v>
      </c>
      <c r="B11" s="92"/>
      <c r="C11" s="93">
        <v>5562</v>
      </c>
      <c r="D11" s="93">
        <v>6115</v>
      </c>
      <c r="E11" s="93">
        <v>6119</v>
      </c>
      <c r="F11" s="94"/>
      <c r="G11" s="94"/>
      <c r="H11" s="181">
        <v>211.65299999999999</v>
      </c>
      <c r="I11" s="181">
        <v>155.845</v>
      </c>
      <c r="J11" s="181">
        <v>155.84899999999999</v>
      </c>
      <c r="K11" s="95"/>
    </row>
    <row r="12" spans="1:11" s="96" customFormat="1" ht="11.25" customHeight="1">
      <c r="A12" s="98" t="s">
        <v>11</v>
      </c>
      <c r="B12" s="92"/>
      <c r="C12" s="93">
        <v>2209</v>
      </c>
      <c r="D12" s="93">
        <v>2335</v>
      </c>
      <c r="E12" s="93">
        <v>2337</v>
      </c>
      <c r="F12" s="94"/>
      <c r="G12" s="94"/>
      <c r="H12" s="181">
        <v>53.054000000000002</v>
      </c>
      <c r="I12" s="181">
        <v>44.8</v>
      </c>
      <c r="J12" s="181">
        <v>44.802</v>
      </c>
      <c r="K12" s="95"/>
    </row>
    <row r="13" spans="1:11" s="105" customFormat="1" ht="11.25" customHeight="1">
      <c r="A13" s="99" t="s">
        <v>12</v>
      </c>
      <c r="B13" s="100"/>
      <c r="C13" s="101">
        <v>16437</v>
      </c>
      <c r="D13" s="101">
        <v>17220</v>
      </c>
      <c r="E13" s="101">
        <v>16769</v>
      </c>
      <c r="F13" s="102">
        <f>IF(D13&gt;0,100*E13/D13,0)</f>
        <v>97.38095238095238</v>
      </c>
      <c r="G13" s="103"/>
      <c r="H13" s="182">
        <v>449.63699999999994</v>
      </c>
      <c r="I13" s="183">
        <v>383.88500000000005</v>
      </c>
      <c r="J13" s="183">
        <v>383.262</v>
      </c>
      <c r="K13" s="104">
        <f>IF(I13&gt;0,100*J13/I13,0)</f>
        <v>99.837711814736167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900</v>
      </c>
      <c r="D15" s="101">
        <v>900</v>
      </c>
      <c r="E15" s="101">
        <v>844</v>
      </c>
      <c r="F15" s="102">
        <f>IF(D15&gt;0,100*E15/D15,0)</f>
        <v>93.777777777777771</v>
      </c>
      <c r="G15" s="103"/>
      <c r="H15" s="182">
        <v>18</v>
      </c>
      <c r="I15" s="183">
        <v>18</v>
      </c>
      <c r="J15" s="183">
        <v>12.5</v>
      </c>
      <c r="K15" s="104">
        <f>IF(I15&gt;0,100*J15/I15,0)</f>
        <v>69.444444444444443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30</v>
      </c>
      <c r="D17" s="101"/>
      <c r="E17" s="101"/>
      <c r="F17" s="102"/>
      <c r="G17" s="103"/>
      <c r="H17" s="182">
        <v>0.75</v>
      </c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380</v>
      </c>
      <c r="D19" s="93">
        <v>366</v>
      </c>
      <c r="E19" s="93">
        <v>400</v>
      </c>
      <c r="F19" s="94"/>
      <c r="G19" s="94"/>
      <c r="H19" s="181">
        <v>16.72</v>
      </c>
      <c r="I19" s="181">
        <v>15.925000000000001</v>
      </c>
      <c r="J19" s="181"/>
      <c r="K19" s="95"/>
    </row>
    <row r="20" spans="1:11" s="96" customFormat="1" ht="11.25" customHeight="1">
      <c r="A20" s="98" t="s">
        <v>16</v>
      </c>
      <c r="B20" s="92"/>
      <c r="C20" s="93">
        <v>140</v>
      </c>
      <c r="D20" s="93">
        <v>140</v>
      </c>
      <c r="E20" s="93">
        <v>140</v>
      </c>
      <c r="F20" s="94"/>
      <c r="G20" s="94"/>
      <c r="H20" s="181">
        <v>3.3140000000000001</v>
      </c>
      <c r="I20" s="181">
        <v>3.1080000000000001</v>
      </c>
      <c r="J20" s="181"/>
      <c r="K20" s="95"/>
    </row>
    <row r="21" spans="1:11" s="96" customFormat="1" ht="11.25" customHeight="1">
      <c r="A21" s="98" t="s">
        <v>17</v>
      </c>
      <c r="B21" s="92"/>
      <c r="C21" s="93">
        <v>120</v>
      </c>
      <c r="D21" s="93">
        <v>120</v>
      </c>
      <c r="E21" s="93">
        <v>120</v>
      </c>
      <c r="F21" s="94"/>
      <c r="G21" s="94"/>
      <c r="H21" s="181">
        <v>3.1320000000000001</v>
      </c>
      <c r="I21" s="181">
        <v>2.9159999999999999</v>
      </c>
      <c r="J21" s="181"/>
      <c r="K21" s="95"/>
    </row>
    <row r="22" spans="1:11" s="105" customFormat="1" ht="11.25" customHeight="1">
      <c r="A22" s="99" t="s">
        <v>18</v>
      </c>
      <c r="B22" s="100"/>
      <c r="C22" s="101">
        <v>640</v>
      </c>
      <c r="D22" s="101">
        <v>626</v>
      </c>
      <c r="E22" s="101">
        <v>660</v>
      </c>
      <c r="F22" s="102">
        <f>IF(D22&gt;0,100*E22/D22,0)</f>
        <v>105.43130990415335</v>
      </c>
      <c r="G22" s="103"/>
      <c r="H22" s="182">
        <v>23.166</v>
      </c>
      <c r="I22" s="183">
        <v>21.949000000000002</v>
      </c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206</v>
      </c>
      <c r="D24" s="101">
        <v>168</v>
      </c>
      <c r="E24" s="101">
        <v>244</v>
      </c>
      <c r="F24" s="102">
        <f>IF(D24&gt;0,100*E24/D24,0)</f>
        <v>145.23809523809524</v>
      </c>
      <c r="G24" s="103"/>
      <c r="H24" s="182">
        <v>7.0629999999999997</v>
      </c>
      <c r="I24" s="183">
        <v>5.9089999999999998</v>
      </c>
      <c r="J24" s="183">
        <v>8.5530000000000008</v>
      </c>
      <c r="K24" s="104">
        <f>IF(I24&gt;0,100*J24/I24,0)</f>
        <v>144.74530377390423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848</v>
      </c>
      <c r="D26" s="101">
        <v>820</v>
      </c>
      <c r="E26" s="101">
        <v>800</v>
      </c>
      <c r="F26" s="102">
        <f>IF(D26&gt;0,100*E26/D26,0)</f>
        <v>97.560975609756099</v>
      </c>
      <c r="G26" s="103"/>
      <c r="H26" s="182">
        <v>38.774999999999999</v>
      </c>
      <c r="I26" s="183">
        <v>37</v>
      </c>
      <c r="J26" s="183">
        <v>38</v>
      </c>
      <c r="K26" s="104">
        <f>IF(I26&gt;0,100*J26/I26,0)</f>
        <v>102.70270270270271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>
        <v>44</v>
      </c>
      <c r="E28" s="93">
        <v>57</v>
      </c>
      <c r="F28" s="94"/>
      <c r="G28" s="94"/>
      <c r="H28" s="181"/>
      <c r="I28" s="181">
        <v>1.5349999999999999</v>
      </c>
      <c r="J28" s="181">
        <v>1.93</v>
      </c>
      <c r="K28" s="95"/>
    </row>
    <row r="29" spans="1:11" s="96" customFormat="1" ht="11.25" customHeight="1">
      <c r="A29" s="98" t="s">
        <v>22</v>
      </c>
      <c r="B29" s="92"/>
      <c r="C29" s="93">
        <v>5</v>
      </c>
      <c r="D29" s="93">
        <v>2</v>
      </c>
      <c r="E29" s="93">
        <v>3</v>
      </c>
      <c r="F29" s="94"/>
      <c r="G29" s="94"/>
      <c r="H29" s="181">
        <v>0.11</v>
      </c>
      <c r="I29" s="181">
        <v>1.2E-2</v>
      </c>
      <c r="J29" s="181">
        <v>3.5999999999999997E-2</v>
      </c>
      <c r="K29" s="95"/>
    </row>
    <row r="30" spans="1:11" s="96" customFormat="1" ht="11.25" customHeight="1">
      <c r="A30" s="98" t="s">
        <v>23</v>
      </c>
      <c r="B30" s="92"/>
      <c r="C30" s="93">
        <v>217</v>
      </c>
      <c r="D30" s="93">
        <v>328</v>
      </c>
      <c r="E30" s="93">
        <v>196</v>
      </c>
      <c r="F30" s="94"/>
      <c r="G30" s="94"/>
      <c r="H30" s="181">
        <v>8.3040000000000003</v>
      </c>
      <c r="I30" s="181">
        <v>8.9039999999999999</v>
      </c>
      <c r="J30" s="181">
        <v>5.4880000000000004</v>
      </c>
      <c r="K30" s="95"/>
    </row>
    <row r="31" spans="1:11" s="105" customFormat="1" ht="11.25" customHeight="1">
      <c r="A31" s="106" t="s">
        <v>24</v>
      </c>
      <c r="B31" s="100"/>
      <c r="C31" s="101">
        <v>222</v>
      </c>
      <c r="D31" s="101">
        <v>374</v>
      </c>
      <c r="E31" s="101">
        <v>256</v>
      </c>
      <c r="F31" s="102">
        <f>IF(D31&gt;0,100*E31/D31,0)</f>
        <v>68.44919786096257</v>
      </c>
      <c r="G31" s="103"/>
      <c r="H31" s="182">
        <v>8.4139999999999997</v>
      </c>
      <c r="I31" s="183">
        <v>10.451000000000001</v>
      </c>
      <c r="J31" s="183">
        <v>7.4540000000000006</v>
      </c>
      <c r="K31" s="104">
        <f>IF(I31&gt;0,100*J31/I31,0)</f>
        <v>71.323318342742326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206</v>
      </c>
      <c r="D33" s="93">
        <v>200</v>
      </c>
      <c r="E33" s="93">
        <v>210</v>
      </c>
      <c r="F33" s="94"/>
      <c r="G33" s="94"/>
      <c r="H33" s="181">
        <v>3.6539999999999999</v>
      </c>
      <c r="I33" s="181">
        <v>3.1</v>
      </c>
      <c r="J33" s="181"/>
      <c r="K33" s="95"/>
    </row>
    <row r="34" spans="1:11" s="96" customFormat="1" ht="11.25" customHeight="1">
      <c r="A34" s="98" t="s">
        <v>26</v>
      </c>
      <c r="B34" s="92"/>
      <c r="C34" s="93">
        <v>132</v>
      </c>
      <c r="D34" s="93">
        <v>130</v>
      </c>
      <c r="E34" s="93">
        <v>140</v>
      </c>
      <c r="F34" s="94"/>
      <c r="G34" s="94"/>
      <c r="H34" s="181">
        <v>4.085</v>
      </c>
      <c r="I34" s="181">
        <v>3.55</v>
      </c>
      <c r="J34" s="181"/>
      <c r="K34" s="95"/>
    </row>
    <row r="35" spans="1:11" s="96" customFormat="1" ht="11.25" customHeight="1">
      <c r="A35" s="98" t="s">
        <v>27</v>
      </c>
      <c r="B35" s="92"/>
      <c r="C35" s="93">
        <v>362</v>
      </c>
      <c r="D35" s="93">
        <v>300</v>
      </c>
      <c r="E35" s="93">
        <v>250</v>
      </c>
      <c r="F35" s="94"/>
      <c r="G35" s="94"/>
      <c r="H35" s="181">
        <v>7.3250000000000002</v>
      </c>
      <c r="I35" s="181">
        <v>5.7</v>
      </c>
      <c r="J35" s="181">
        <v>4.8</v>
      </c>
      <c r="K35" s="95"/>
    </row>
    <row r="36" spans="1:11" s="96" customFormat="1" ht="11.25" customHeight="1">
      <c r="A36" s="98" t="s">
        <v>28</v>
      </c>
      <c r="B36" s="92"/>
      <c r="C36" s="93">
        <v>180</v>
      </c>
      <c r="D36" s="93">
        <v>180</v>
      </c>
      <c r="E36" s="93">
        <v>120</v>
      </c>
      <c r="F36" s="94"/>
      <c r="G36" s="94"/>
      <c r="H36" s="181">
        <v>3.6</v>
      </c>
      <c r="I36" s="181">
        <v>3.6</v>
      </c>
      <c r="J36" s="181">
        <v>2.4</v>
      </c>
      <c r="K36" s="95"/>
    </row>
    <row r="37" spans="1:11" s="105" customFormat="1" ht="11.25" customHeight="1">
      <c r="A37" s="99" t="s">
        <v>29</v>
      </c>
      <c r="B37" s="100"/>
      <c r="C37" s="101">
        <v>880</v>
      </c>
      <c r="D37" s="101">
        <v>810</v>
      </c>
      <c r="E37" s="101">
        <v>720</v>
      </c>
      <c r="F37" s="102">
        <f>IF(D37&gt;0,100*E37/D37,0)</f>
        <v>88.888888888888886</v>
      </c>
      <c r="G37" s="103"/>
      <c r="H37" s="182">
        <v>18.664000000000001</v>
      </c>
      <c r="I37" s="183">
        <v>15.950000000000001</v>
      </c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245</v>
      </c>
      <c r="D41" s="93">
        <v>280</v>
      </c>
      <c r="E41" s="93">
        <v>380</v>
      </c>
      <c r="F41" s="94"/>
      <c r="G41" s="94"/>
      <c r="H41" s="181">
        <v>10.29</v>
      </c>
      <c r="I41" s="181">
        <v>11.76</v>
      </c>
      <c r="J41" s="181">
        <v>16.34</v>
      </c>
      <c r="K41" s="95"/>
    </row>
    <row r="42" spans="1:11" s="96" customFormat="1" ht="11.25" customHeight="1">
      <c r="A42" s="98" t="s">
        <v>32</v>
      </c>
      <c r="B42" s="92"/>
      <c r="C42" s="93">
        <v>688</v>
      </c>
      <c r="D42" s="93">
        <v>674</v>
      </c>
      <c r="E42" s="93">
        <v>750</v>
      </c>
      <c r="F42" s="94"/>
      <c r="G42" s="94"/>
      <c r="H42" s="181">
        <v>28</v>
      </c>
      <c r="I42" s="181">
        <v>26.96</v>
      </c>
      <c r="J42" s="181">
        <v>27</v>
      </c>
      <c r="K42" s="95"/>
    </row>
    <row r="43" spans="1:11" s="96" customFormat="1" ht="11.25" customHeight="1">
      <c r="A43" s="98" t="s">
        <v>33</v>
      </c>
      <c r="B43" s="92"/>
      <c r="C43" s="93">
        <v>49</v>
      </c>
      <c r="D43" s="93">
        <v>50</v>
      </c>
      <c r="E43" s="93">
        <v>60</v>
      </c>
      <c r="F43" s="94"/>
      <c r="G43" s="94"/>
      <c r="H43" s="181">
        <v>1.5680000000000001</v>
      </c>
      <c r="I43" s="181">
        <v>1.6</v>
      </c>
      <c r="J43" s="181">
        <v>1.8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>
        <v>2430</v>
      </c>
      <c r="D45" s="93">
        <v>2075</v>
      </c>
      <c r="E45" s="93">
        <v>2400</v>
      </c>
      <c r="F45" s="94"/>
      <c r="G45" s="94"/>
      <c r="H45" s="181">
        <v>102.06</v>
      </c>
      <c r="I45" s="181">
        <v>88.188000000000002</v>
      </c>
      <c r="J45" s="181">
        <v>108</v>
      </c>
      <c r="K45" s="95"/>
    </row>
    <row r="46" spans="1:11" s="96" customFormat="1" ht="11.25" customHeight="1">
      <c r="A46" s="98" t="s">
        <v>36</v>
      </c>
      <c r="B46" s="92"/>
      <c r="C46" s="93">
        <v>500</v>
      </c>
      <c r="D46" s="93">
        <v>450</v>
      </c>
      <c r="E46" s="93">
        <v>400</v>
      </c>
      <c r="F46" s="94"/>
      <c r="G46" s="94"/>
      <c r="H46" s="181">
        <v>22.5</v>
      </c>
      <c r="I46" s="181">
        <v>20.25</v>
      </c>
      <c r="J46" s="181">
        <v>16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>
        <v>1498</v>
      </c>
      <c r="D48" s="93">
        <v>1700</v>
      </c>
      <c r="E48" s="93">
        <v>2800</v>
      </c>
      <c r="F48" s="94"/>
      <c r="G48" s="94"/>
      <c r="H48" s="181">
        <v>67.41</v>
      </c>
      <c r="I48" s="181">
        <v>78.709999999999994</v>
      </c>
      <c r="J48" s="181">
        <v>112</v>
      </c>
      <c r="K48" s="95"/>
    </row>
    <row r="49" spans="1:11" s="96" customFormat="1" ht="11.25" customHeight="1">
      <c r="A49" s="98" t="s">
        <v>39</v>
      </c>
      <c r="B49" s="92"/>
      <c r="C49" s="93">
        <v>451</v>
      </c>
      <c r="D49" s="93">
        <v>350</v>
      </c>
      <c r="E49" s="93">
        <v>445</v>
      </c>
      <c r="F49" s="94"/>
      <c r="G49" s="94"/>
      <c r="H49" s="181">
        <v>22.55</v>
      </c>
      <c r="I49" s="181">
        <v>17.5</v>
      </c>
      <c r="J49" s="181">
        <v>20.024999999999999</v>
      </c>
      <c r="K49" s="95"/>
    </row>
    <row r="50" spans="1:11" s="105" customFormat="1" ht="11.25" customHeight="1">
      <c r="A50" s="106" t="s">
        <v>40</v>
      </c>
      <c r="B50" s="100"/>
      <c r="C50" s="101">
        <v>5861</v>
      </c>
      <c r="D50" s="101">
        <v>5579</v>
      </c>
      <c r="E50" s="101">
        <v>7235</v>
      </c>
      <c r="F50" s="102">
        <f>IF(D50&gt;0,100*E50/D50,0)</f>
        <v>129.68273884208639</v>
      </c>
      <c r="G50" s="103"/>
      <c r="H50" s="182">
        <v>254.37800000000001</v>
      </c>
      <c r="I50" s="183">
        <v>244.96800000000002</v>
      </c>
      <c r="J50" s="183">
        <v>301.16499999999996</v>
      </c>
      <c r="K50" s="104">
        <f>IF(I50&gt;0,100*J50/I50,0)</f>
        <v>122.94054733679499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69</v>
      </c>
      <c r="D52" s="101">
        <v>69</v>
      </c>
      <c r="E52" s="101">
        <v>69</v>
      </c>
      <c r="F52" s="102">
        <f>IF(D52&gt;0,100*E52/D52,0)</f>
        <v>100</v>
      </c>
      <c r="G52" s="103"/>
      <c r="H52" s="182">
        <v>1.7509999999999999</v>
      </c>
      <c r="I52" s="183">
        <v>1.7390000000000001</v>
      </c>
      <c r="J52" s="183">
        <v>1.7509999999999999</v>
      </c>
      <c r="K52" s="104">
        <f>IF(I52&gt;0,100*J52/I52,0)</f>
        <v>100.69005175388153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885</v>
      </c>
      <c r="D54" s="93">
        <v>875</v>
      </c>
      <c r="E54" s="93">
        <v>900</v>
      </c>
      <c r="F54" s="94"/>
      <c r="G54" s="94"/>
      <c r="H54" s="181">
        <v>26.108000000000001</v>
      </c>
      <c r="I54" s="181">
        <v>28</v>
      </c>
      <c r="J54" s="181">
        <v>27.9</v>
      </c>
      <c r="K54" s="95"/>
    </row>
    <row r="55" spans="1:11" s="96" customFormat="1" ht="11.25" customHeight="1">
      <c r="A55" s="98" t="s">
        <v>43</v>
      </c>
      <c r="B55" s="92"/>
      <c r="C55" s="93">
        <v>160</v>
      </c>
      <c r="D55" s="93">
        <v>146</v>
      </c>
      <c r="E55" s="93">
        <v>136</v>
      </c>
      <c r="F55" s="94"/>
      <c r="G55" s="94"/>
      <c r="H55" s="181">
        <v>4.8</v>
      </c>
      <c r="I55" s="181">
        <v>4.38</v>
      </c>
      <c r="J55" s="181">
        <v>4.08</v>
      </c>
      <c r="K55" s="95"/>
    </row>
    <row r="56" spans="1:11" s="96" customFormat="1" ht="11.25" customHeight="1">
      <c r="A56" s="98" t="s">
        <v>44</v>
      </c>
      <c r="B56" s="92"/>
      <c r="C56" s="93">
        <v>75</v>
      </c>
      <c r="D56" s="93">
        <v>50</v>
      </c>
      <c r="E56" s="93">
        <v>63</v>
      </c>
      <c r="F56" s="94"/>
      <c r="G56" s="94"/>
      <c r="H56" s="181">
        <v>1.0720000000000001</v>
      </c>
      <c r="I56" s="181">
        <v>0.625</v>
      </c>
      <c r="J56" s="181">
        <v>0.65</v>
      </c>
      <c r="K56" s="95"/>
    </row>
    <row r="57" spans="1:11" s="96" customFormat="1" ht="11.25" customHeight="1">
      <c r="A57" s="98" t="s">
        <v>45</v>
      </c>
      <c r="B57" s="92"/>
      <c r="C57" s="93">
        <v>22</v>
      </c>
      <c r="D57" s="93">
        <v>70</v>
      </c>
      <c r="E57" s="93">
        <v>70</v>
      </c>
      <c r="F57" s="94"/>
      <c r="G57" s="94"/>
      <c r="H57" s="181">
        <v>0.5</v>
      </c>
      <c r="I57" s="181">
        <v>1.68</v>
      </c>
      <c r="J57" s="181">
        <v>1.68</v>
      </c>
      <c r="K57" s="95"/>
    </row>
    <row r="58" spans="1:11" s="96" customFormat="1" ht="11.25" customHeight="1">
      <c r="A58" s="98" t="s">
        <v>46</v>
      </c>
      <c r="B58" s="92"/>
      <c r="C58" s="93">
        <v>44</v>
      </c>
      <c r="D58" s="93">
        <v>62</v>
      </c>
      <c r="E58" s="93">
        <v>136</v>
      </c>
      <c r="F58" s="94"/>
      <c r="G58" s="94"/>
      <c r="H58" s="181">
        <v>1.1000000000000001</v>
      </c>
      <c r="I58" s="181">
        <v>1.86</v>
      </c>
      <c r="J58" s="181">
        <v>4.4400000000000004</v>
      </c>
      <c r="K58" s="95"/>
    </row>
    <row r="59" spans="1:11" s="105" customFormat="1" ht="11.25" customHeight="1">
      <c r="A59" s="99" t="s">
        <v>47</v>
      </c>
      <c r="B59" s="100"/>
      <c r="C59" s="101">
        <v>1186</v>
      </c>
      <c r="D59" s="101">
        <v>1203</v>
      </c>
      <c r="E59" s="101">
        <v>1305</v>
      </c>
      <c r="F59" s="102">
        <f>IF(D59&gt;0,100*E59/D59,0)</f>
        <v>108.47880299251871</v>
      </c>
      <c r="G59" s="103"/>
      <c r="H59" s="182">
        <v>33.580000000000005</v>
      </c>
      <c r="I59" s="183">
        <v>36.545000000000002</v>
      </c>
      <c r="J59" s="183">
        <v>38.749999999999993</v>
      </c>
      <c r="K59" s="104">
        <f>IF(I59&gt;0,100*J59/I59,0)</f>
        <v>106.03365713503896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249</v>
      </c>
      <c r="D61" s="93">
        <v>300</v>
      </c>
      <c r="E61" s="93">
        <v>350</v>
      </c>
      <c r="F61" s="94"/>
      <c r="G61" s="94"/>
      <c r="H61" s="181">
        <v>6.9720000000000004</v>
      </c>
      <c r="I61" s="181">
        <v>7.5</v>
      </c>
      <c r="J61" s="181">
        <v>8.75</v>
      </c>
      <c r="K61" s="95"/>
    </row>
    <row r="62" spans="1:11" s="96" customFormat="1" ht="11.25" customHeight="1">
      <c r="A62" s="98" t="s">
        <v>49</v>
      </c>
      <c r="B62" s="92"/>
      <c r="C62" s="93">
        <v>194</v>
      </c>
      <c r="D62" s="93">
        <v>97</v>
      </c>
      <c r="E62" s="93">
        <v>97</v>
      </c>
      <c r="F62" s="94"/>
      <c r="G62" s="94"/>
      <c r="H62" s="181">
        <v>4.4210000000000003</v>
      </c>
      <c r="I62" s="181">
        <v>1.952</v>
      </c>
      <c r="J62" s="181"/>
      <c r="K62" s="95"/>
    </row>
    <row r="63" spans="1:11" s="96" customFormat="1" ht="11.25" customHeight="1">
      <c r="A63" s="98" t="s">
        <v>50</v>
      </c>
      <c r="B63" s="92"/>
      <c r="C63" s="93">
        <v>101</v>
      </c>
      <c r="D63" s="93">
        <v>88</v>
      </c>
      <c r="E63" s="93">
        <v>88</v>
      </c>
      <c r="F63" s="94"/>
      <c r="G63" s="94"/>
      <c r="H63" s="181">
        <v>4.8479999999999999</v>
      </c>
      <c r="I63" s="181">
        <v>3.08</v>
      </c>
      <c r="J63" s="181"/>
      <c r="K63" s="95"/>
    </row>
    <row r="64" spans="1:11" s="105" customFormat="1" ht="11.25" customHeight="1">
      <c r="A64" s="99" t="s">
        <v>51</v>
      </c>
      <c r="B64" s="100"/>
      <c r="C64" s="101">
        <v>544</v>
      </c>
      <c r="D64" s="101">
        <v>485</v>
      </c>
      <c r="E64" s="101">
        <v>535</v>
      </c>
      <c r="F64" s="102">
        <f>IF(D64&gt;0,100*E64/D64,0)</f>
        <v>110.30927835051547</v>
      </c>
      <c r="G64" s="103"/>
      <c r="H64" s="182">
        <v>16.241</v>
      </c>
      <c r="I64" s="183">
        <v>12.532</v>
      </c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1077</v>
      </c>
      <c r="D66" s="101">
        <v>920</v>
      </c>
      <c r="E66" s="101">
        <v>1044</v>
      </c>
      <c r="F66" s="102">
        <f>IF(D66&gt;0,100*E66/D66,0)</f>
        <v>113.47826086956522</v>
      </c>
      <c r="G66" s="103"/>
      <c r="H66" s="182">
        <v>34.42</v>
      </c>
      <c r="I66" s="183">
        <v>36.622999999999998</v>
      </c>
      <c r="J66" s="183">
        <v>36.54</v>
      </c>
      <c r="K66" s="104">
        <f>IF(I66&gt;0,100*J66/I66,0)</f>
        <v>99.773366463697684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579</v>
      </c>
      <c r="D68" s="93">
        <v>440</v>
      </c>
      <c r="E68" s="93">
        <v>615</v>
      </c>
      <c r="F68" s="94"/>
      <c r="G68" s="94"/>
      <c r="H68" s="181">
        <v>24.608000000000001</v>
      </c>
      <c r="I68" s="181">
        <v>16.5</v>
      </c>
      <c r="J68" s="181">
        <v>25</v>
      </c>
      <c r="K68" s="95"/>
    </row>
    <row r="69" spans="1:11" s="96" customFormat="1" ht="11.25" customHeight="1">
      <c r="A69" s="98" t="s">
        <v>54</v>
      </c>
      <c r="B69" s="92"/>
      <c r="C69" s="93">
        <v>300</v>
      </c>
      <c r="D69" s="93">
        <v>120</v>
      </c>
      <c r="E69" s="93">
        <v>157</v>
      </c>
      <c r="F69" s="94"/>
      <c r="G69" s="94"/>
      <c r="H69" s="181">
        <v>12</v>
      </c>
      <c r="I69" s="181">
        <v>4</v>
      </c>
      <c r="J69" s="181">
        <v>6</v>
      </c>
      <c r="K69" s="95"/>
    </row>
    <row r="70" spans="1:11" s="105" customFormat="1" ht="11.25" customHeight="1">
      <c r="A70" s="99" t="s">
        <v>55</v>
      </c>
      <c r="B70" s="100"/>
      <c r="C70" s="101">
        <v>879</v>
      </c>
      <c r="D70" s="101">
        <v>560</v>
      </c>
      <c r="E70" s="101">
        <v>772</v>
      </c>
      <c r="F70" s="102">
        <f>IF(D70&gt;0,100*E70/D70,0)</f>
        <v>137.85714285714286</v>
      </c>
      <c r="G70" s="103"/>
      <c r="H70" s="182">
        <v>36.608000000000004</v>
      </c>
      <c r="I70" s="183">
        <v>20.5</v>
      </c>
      <c r="J70" s="183">
        <v>31</v>
      </c>
      <c r="K70" s="104">
        <f>IF(I70&gt;0,100*J70/I70,0)</f>
        <v>151.21951219512195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238</v>
      </c>
      <c r="D72" s="93">
        <v>215</v>
      </c>
      <c r="E72" s="93">
        <v>215</v>
      </c>
      <c r="F72" s="94"/>
      <c r="G72" s="94"/>
      <c r="H72" s="181">
        <v>6.2089999999999996</v>
      </c>
      <c r="I72" s="181">
        <v>5.6020000000000003</v>
      </c>
      <c r="J72" s="181">
        <v>5.6020000000000003</v>
      </c>
      <c r="K72" s="95"/>
    </row>
    <row r="73" spans="1:11" s="96" customFormat="1" ht="11.25" customHeight="1">
      <c r="A73" s="98" t="s">
        <v>57</v>
      </c>
      <c r="B73" s="92"/>
      <c r="C73" s="93">
        <v>640</v>
      </c>
      <c r="D73" s="93">
        <v>640</v>
      </c>
      <c r="E73" s="93">
        <v>97</v>
      </c>
      <c r="F73" s="94"/>
      <c r="G73" s="94"/>
      <c r="H73" s="181">
        <v>16.32</v>
      </c>
      <c r="I73" s="181">
        <v>16.3</v>
      </c>
      <c r="J73" s="181">
        <v>2.91</v>
      </c>
      <c r="K73" s="95"/>
    </row>
    <row r="74" spans="1:11" s="96" customFormat="1" ht="11.25" customHeight="1">
      <c r="A74" s="98" t="s">
        <v>58</v>
      </c>
      <c r="B74" s="92"/>
      <c r="C74" s="93">
        <v>382</v>
      </c>
      <c r="D74" s="93">
        <v>385</v>
      </c>
      <c r="E74" s="93">
        <v>455</v>
      </c>
      <c r="F74" s="94"/>
      <c r="G74" s="94"/>
      <c r="H74" s="181">
        <v>15.28</v>
      </c>
      <c r="I74" s="181">
        <v>15.4</v>
      </c>
      <c r="J74" s="181">
        <v>18.2</v>
      </c>
      <c r="K74" s="95"/>
    </row>
    <row r="75" spans="1:11" s="96" customFormat="1" ht="11.25" customHeight="1">
      <c r="A75" s="98" t="s">
        <v>59</v>
      </c>
      <c r="B75" s="92"/>
      <c r="C75" s="93">
        <v>645</v>
      </c>
      <c r="D75" s="93">
        <v>645</v>
      </c>
      <c r="E75" s="93">
        <v>543</v>
      </c>
      <c r="F75" s="94"/>
      <c r="G75" s="94"/>
      <c r="H75" s="181">
        <v>16.378</v>
      </c>
      <c r="I75" s="181">
        <v>16.378149999999998</v>
      </c>
      <c r="J75" s="181">
        <v>13.922000000000001</v>
      </c>
      <c r="K75" s="95"/>
    </row>
    <row r="76" spans="1:11" s="96" customFormat="1" ht="11.25" customHeight="1">
      <c r="A76" s="98" t="s">
        <v>60</v>
      </c>
      <c r="B76" s="92"/>
      <c r="C76" s="93">
        <v>150</v>
      </c>
      <c r="D76" s="93">
        <v>125</v>
      </c>
      <c r="E76" s="93">
        <v>120</v>
      </c>
      <c r="F76" s="94"/>
      <c r="G76" s="94"/>
      <c r="H76" s="181">
        <v>4.5</v>
      </c>
      <c r="I76" s="181">
        <v>3.875</v>
      </c>
      <c r="J76" s="181">
        <v>3.6</v>
      </c>
      <c r="K76" s="95"/>
    </row>
    <row r="77" spans="1:11" s="96" customFormat="1" ht="11.25" customHeight="1">
      <c r="A77" s="98" t="s">
        <v>61</v>
      </c>
      <c r="B77" s="92"/>
      <c r="C77" s="93">
        <v>77</v>
      </c>
      <c r="D77" s="93">
        <v>24</v>
      </c>
      <c r="E77" s="93">
        <v>50</v>
      </c>
      <c r="F77" s="94"/>
      <c r="G77" s="94"/>
      <c r="H77" s="181">
        <v>1.8069999999999999</v>
      </c>
      <c r="I77" s="181">
        <v>0.52800000000000002</v>
      </c>
      <c r="J77" s="181">
        <v>1</v>
      </c>
      <c r="K77" s="95"/>
    </row>
    <row r="78" spans="1:11" s="96" customFormat="1" ht="11.25" customHeight="1">
      <c r="A78" s="98" t="s">
        <v>62</v>
      </c>
      <c r="B78" s="92"/>
      <c r="C78" s="93">
        <v>291</v>
      </c>
      <c r="D78" s="93">
        <v>415</v>
      </c>
      <c r="E78" s="93">
        <v>415</v>
      </c>
      <c r="F78" s="94"/>
      <c r="G78" s="94"/>
      <c r="H78" s="181">
        <v>7.8280000000000003</v>
      </c>
      <c r="I78" s="181">
        <v>12.45</v>
      </c>
      <c r="J78" s="181">
        <v>11.827</v>
      </c>
      <c r="K78" s="95"/>
    </row>
    <row r="79" spans="1:11" s="96" customFormat="1" ht="11.25" customHeight="1">
      <c r="A79" s="98" t="s">
        <v>63</v>
      </c>
      <c r="B79" s="92"/>
      <c r="C79" s="93">
        <v>600</v>
      </c>
      <c r="D79" s="93">
        <v>600</v>
      </c>
      <c r="E79" s="93">
        <v>731.95399999999995</v>
      </c>
      <c r="F79" s="94"/>
      <c r="G79" s="94"/>
      <c r="H79" s="181">
        <v>17.995999999999999</v>
      </c>
      <c r="I79" s="181">
        <v>19</v>
      </c>
      <c r="J79" s="181">
        <v>36.597699999999996</v>
      </c>
      <c r="K79" s="95"/>
    </row>
    <row r="80" spans="1:11" s="105" customFormat="1" ht="11.25" customHeight="1">
      <c r="A80" s="106" t="s">
        <v>64</v>
      </c>
      <c r="B80" s="100"/>
      <c r="C80" s="101">
        <v>3023</v>
      </c>
      <c r="D80" s="101">
        <v>3049</v>
      </c>
      <c r="E80" s="101">
        <v>2626.9539999999997</v>
      </c>
      <c r="F80" s="102">
        <f>IF(D80&gt;0,100*E80/D80,0)</f>
        <v>86.157887832076085</v>
      </c>
      <c r="G80" s="103"/>
      <c r="H80" s="182">
        <v>86.317999999999998</v>
      </c>
      <c r="I80" s="183">
        <v>89.533149999999992</v>
      </c>
      <c r="J80" s="183">
        <v>93.658699999999996</v>
      </c>
      <c r="K80" s="104">
        <f>IF(I80&gt;0,100*J80/I80,0)</f>
        <v>104.60784636751862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228</v>
      </c>
      <c r="D82" s="93">
        <v>228</v>
      </c>
      <c r="E82" s="93">
        <v>252</v>
      </c>
      <c r="F82" s="94"/>
      <c r="G82" s="94"/>
      <c r="H82" s="181">
        <v>3.6280000000000001</v>
      </c>
      <c r="I82" s="181">
        <v>3.6280000000000001</v>
      </c>
      <c r="J82" s="181">
        <v>8.1790000000000003</v>
      </c>
      <c r="K82" s="95"/>
    </row>
    <row r="83" spans="1:11" s="96" customFormat="1" ht="11.25" customHeight="1">
      <c r="A83" s="98" t="s">
        <v>66</v>
      </c>
      <c r="B83" s="92"/>
      <c r="C83" s="93">
        <v>79</v>
      </c>
      <c r="D83" s="93">
        <v>80</v>
      </c>
      <c r="E83" s="93">
        <v>62</v>
      </c>
      <c r="F83" s="94"/>
      <c r="G83" s="94"/>
      <c r="H83" s="181">
        <v>1.5980000000000001</v>
      </c>
      <c r="I83" s="181">
        <v>1.6</v>
      </c>
      <c r="J83" s="181">
        <v>1.3240000000000001</v>
      </c>
      <c r="K83" s="95"/>
    </row>
    <row r="84" spans="1:11" s="105" customFormat="1" ht="11.25" customHeight="1">
      <c r="A84" s="99" t="s">
        <v>67</v>
      </c>
      <c r="B84" s="100"/>
      <c r="C84" s="101">
        <v>307</v>
      </c>
      <c r="D84" s="101">
        <v>308</v>
      </c>
      <c r="E84" s="101">
        <v>314</v>
      </c>
      <c r="F84" s="102">
        <f>IF(D84&gt;0,100*E84/D84,0)</f>
        <v>101.94805194805195</v>
      </c>
      <c r="G84" s="103"/>
      <c r="H84" s="182">
        <v>5.226</v>
      </c>
      <c r="I84" s="183">
        <v>5.2279999999999998</v>
      </c>
      <c r="J84" s="183">
        <v>9.5030000000000001</v>
      </c>
      <c r="K84" s="104">
        <f>IF(I84&gt;0,100*J84/I84,0)</f>
        <v>181.77123182861516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33109</v>
      </c>
      <c r="D87" s="116">
        <v>33091</v>
      </c>
      <c r="E87" s="116">
        <v>34193.953999999998</v>
      </c>
      <c r="F87" s="117">
        <f>IF(D87&gt;0,100*E87/D87,0)</f>
        <v>103.33309359040223</v>
      </c>
      <c r="G87" s="103"/>
      <c r="H87" s="186">
        <v>1032.991</v>
      </c>
      <c r="I87" s="187">
        <v>940.81215000000009</v>
      </c>
      <c r="J87" s="187"/>
      <c r="K87" s="117">
        <f>IF(I87&gt;0,100*J87/I87,0)</f>
        <v>0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28" orientation="portrait" useFirstPageNumber="1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O625"/>
  <sheetViews>
    <sheetView view="pageBreakPreview" topLeftCell="A46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90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52</v>
      </c>
      <c r="D9" s="93">
        <v>60</v>
      </c>
      <c r="E9" s="93">
        <v>56</v>
      </c>
      <c r="F9" s="94"/>
      <c r="G9" s="94"/>
      <c r="H9" s="181">
        <v>1.026</v>
      </c>
      <c r="I9" s="181">
        <v>0.96499999999999997</v>
      </c>
      <c r="J9" s="181"/>
      <c r="K9" s="95"/>
    </row>
    <row r="10" spans="1:11" s="96" customFormat="1" ht="11.25" customHeight="1">
      <c r="A10" s="98" t="s">
        <v>9</v>
      </c>
      <c r="B10" s="92"/>
      <c r="C10" s="93">
        <v>619</v>
      </c>
      <c r="D10" s="93">
        <v>618</v>
      </c>
      <c r="E10" s="93">
        <v>616</v>
      </c>
      <c r="F10" s="94"/>
      <c r="G10" s="94"/>
      <c r="H10" s="181">
        <v>11.619</v>
      </c>
      <c r="I10" s="181">
        <v>10.956</v>
      </c>
      <c r="J10" s="181"/>
      <c r="K10" s="95"/>
    </row>
    <row r="11" spans="1:11" s="96" customFormat="1" ht="11.25" customHeight="1">
      <c r="A11" s="91" t="s">
        <v>10</v>
      </c>
      <c r="B11" s="92"/>
      <c r="C11" s="93">
        <v>618</v>
      </c>
      <c r="D11" s="93">
        <v>677</v>
      </c>
      <c r="E11" s="93">
        <v>677</v>
      </c>
      <c r="F11" s="94"/>
      <c r="G11" s="94"/>
      <c r="H11" s="181">
        <v>11.964</v>
      </c>
      <c r="I11" s="181">
        <v>13.101000000000001</v>
      </c>
      <c r="J11" s="181"/>
      <c r="K11" s="95"/>
    </row>
    <row r="12" spans="1:11" s="96" customFormat="1" ht="11.25" customHeight="1">
      <c r="A12" s="98" t="s">
        <v>11</v>
      </c>
      <c r="B12" s="92"/>
      <c r="C12" s="93">
        <v>22</v>
      </c>
      <c r="D12" s="93">
        <v>24</v>
      </c>
      <c r="E12" s="93">
        <v>24</v>
      </c>
      <c r="F12" s="94"/>
      <c r="G12" s="94"/>
      <c r="H12" s="181">
        <v>0.36899999999999999</v>
      </c>
      <c r="I12" s="181">
        <v>0.315</v>
      </c>
      <c r="J12" s="181"/>
      <c r="K12" s="95"/>
    </row>
    <row r="13" spans="1:11" s="105" customFormat="1" ht="11.25" customHeight="1">
      <c r="A13" s="99" t="s">
        <v>12</v>
      </c>
      <c r="B13" s="100"/>
      <c r="C13" s="101">
        <v>1311</v>
      </c>
      <c r="D13" s="101">
        <v>1379</v>
      </c>
      <c r="E13" s="101">
        <v>1373</v>
      </c>
      <c r="F13" s="102">
        <f>IF(D13&gt;0,100*E13/D13,0)</f>
        <v>99.564902102973164</v>
      </c>
      <c r="G13" s="103"/>
      <c r="H13" s="182">
        <v>24.978000000000002</v>
      </c>
      <c r="I13" s="183">
        <v>25.337</v>
      </c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112</v>
      </c>
      <c r="D17" s="101">
        <v>200</v>
      </c>
      <c r="E17" s="101">
        <v>120</v>
      </c>
      <c r="F17" s="102">
        <f>IF(D17&gt;0,100*E17/D17,0)</f>
        <v>60</v>
      </c>
      <c r="G17" s="103"/>
      <c r="H17" s="182">
        <v>2.8</v>
      </c>
      <c r="I17" s="183">
        <v>3.2</v>
      </c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853</v>
      </c>
      <c r="D19" s="93">
        <v>816</v>
      </c>
      <c r="E19" s="93">
        <v>850</v>
      </c>
      <c r="F19" s="94"/>
      <c r="G19" s="94"/>
      <c r="H19" s="181">
        <v>34.459000000000003</v>
      </c>
      <c r="I19" s="181">
        <v>32.575000000000003</v>
      </c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>
        <v>10</v>
      </c>
      <c r="D21" s="93">
        <v>10</v>
      </c>
      <c r="E21" s="93">
        <v>10</v>
      </c>
      <c r="F21" s="94"/>
      <c r="G21" s="94"/>
      <c r="H21" s="181">
        <v>0.24299999999999999</v>
      </c>
      <c r="I21" s="181">
        <v>0.22500000000000001</v>
      </c>
      <c r="J21" s="181"/>
      <c r="K21" s="95"/>
    </row>
    <row r="22" spans="1:11" s="105" customFormat="1" ht="11.25" customHeight="1">
      <c r="A22" s="99" t="s">
        <v>18</v>
      </c>
      <c r="B22" s="100"/>
      <c r="C22" s="101">
        <v>863</v>
      </c>
      <c r="D22" s="101">
        <v>826</v>
      </c>
      <c r="E22" s="101">
        <v>860</v>
      </c>
      <c r="F22" s="102">
        <f>IF(D22&gt;0,100*E22/D22,0)</f>
        <v>104.11622276029055</v>
      </c>
      <c r="G22" s="103"/>
      <c r="H22" s="182">
        <v>34.702000000000005</v>
      </c>
      <c r="I22" s="183">
        <v>32.800000000000004</v>
      </c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253</v>
      </c>
      <c r="D24" s="101">
        <v>170</v>
      </c>
      <c r="E24" s="101">
        <v>174</v>
      </c>
      <c r="F24" s="102">
        <f>IF(D24&gt;0,100*E24/D24,0)</f>
        <v>102.35294117647059</v>
      </c>
      <c r="G24" s="103"/>
      <c r="H24" s="182">
        <v>5.4779999999999998</v>
      </c>
      <c r="I24" s="183">
        <v>3.5680000000000001</v>
      </c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406</v>
      </c>
      <c r="D26" s="101">
        <v>400</v>
      </c>
      <c r="E26" s="101">
        <v>400</v>
      </c>
      <c r="F26" s="102">
        <f>IF(D26&gt;0,100*E26/D26,0)</f>
        <v>100</v>
      </c>
      <c r="G26" s="103"/>
      <c r="H26" s="182">
        <v>20.640999999999998</v>
      </c>
      <c r="I26" s="183">
        <v>20.2</v>
      </c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>
        <v>234</v>
      </c>
      <c r="D29" s="93">
        <v>229</v>
      </c>
      <c r="E29" s="93">
        <v>240</v>
      </c>
      <c r="F29" s="94"/>
      <c r="G29" s="94"/>
      <c r="H29" s="181">
        <v>4.3979999999999997</v>
      </c>
      <c r="I29" s="181">
        <v>4.8719999999999999</v>
      </c>
      <c r="J29" s="181"/>
      <c r="K29" s="95"/>
    </row>
    <row r="30" spans="1:11" s="96" customFormat="1" ht="11.25" customHeight="1">
      <c r="A30" s="98" t="s">
        <v>23</v>
      </c>
      <c r="B30" s="92"/>
      <c r="C30" s="93">
        <v>52</v>
      </c>
      <c r="D30" s="93">
        <v>52</v>
      </c>
      <c r="E30" s="93">
        <v>69</v>
      </c>
      <c r="F30" s="94"/>
      <c r="G30" s="94"/>
      <c r="H30" s="181">
        <v>1.5469999999999999</v>
      </c>
      <c r="I30" s="181">
        <v>1.2749999999999999</v>
      </c>
      <c r="J30" s="181"/>
      <c r="K30" s="95"/>
    </row>
    <row r="31" spans="1:11" s="105" customFormat="1" ht="11.25" customHeight="1">
      <c r="A31" s="106" t="s">
        <v>24</v>
      </c>
      <c r="B31" s="100"/>
      <c r="C31" s="101">
        <v>286</v>
      </c>
      <c r="D31" s="101">
        <v>281</v>
      </c>
      <c r="E31" s="101">
        <v>309</v>
      </c>
      <c r="F31" s="102">
        <f>IF(D31&gt;0,100*E31/D31,0)</f>
        <v>109.9644128113879</v>
      </c>
      <c r="G31" s="103"/>
      <c r="H31" s="182">
        <v>5.9449999999999994</v>
      </c>
      <c r="I31" s="183">
        <v>6.1470000000000002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52</v>
      </c>
      <c r="D33" s="93">
        <v>50</v>
      </c>
      <c r="E33" s="93"/>
      <c r="F33" s="94"/>
      <c r="G33" s="94"/>
      <c r="H33" s="181">
        <v>1.069</v>
      </c>
      <c r="I33" s="181">
        <v>1.1000000000000001</v>
      </c>
      <c r="J33" s="181"/>
      <c r="K33" s="95"/>
    </row>
    <row r="34" spans="1:11" s="96" customFormat="1" ht="11.25" customHeight="1">
      <c r="A34" s="98" t="s">
        <v>26</v>
      </c>
      <c r="B34" s="92"/>
      <c r="C34" s="93">
        <v>95</v>
      </c>
      <c r="D34" s="93">
        <v>93</v>
      </c>
      <c r="E34" s="93">
        <v>42</v>
      </c>
      <c r="F34" s="94"/>
      <c r="G34" s="94"/>
      <c r="H34" s="181">
        <v>1.9550000000000001</v>
      </c>
      <c r="I34" s="181">
        <v>1.95</v>
      </c>
      <c r="J34" s="181"/>
      <c r="K34" s="95"/>
    </row>
    <row r="35" spans="1:11" s="96" customFormat="1" ht="11.25" customHeight="1">
      <c r="A35" s="98" t="s">
        <v>27</v>
      </c>
      <c r="B35" s="92"/>
      <c r="C35" s="93">
        <v>6</v>
      </c>
      <c r="D35" s="93">
        <v>10</v>
      </c>
      <c r="E35" s="93">
        <v>10</v>
      </c>
      <c r="F35" s="94"/>
      <c r="G35" s="94"/>
      <c r="H35" s="181">
        <v>0.12</v>
      </c>
      <c r="I35" s="181">
        <v>0.19</v>
      </c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>
        <v>153</v>
      </c>
      <c r="D37" s="101">
        <v>153</v>
      </c>
      <c r="E37" s="101">
        <v>52</v>
      </c>
      <c r="F37" s="102">
        <f>IF(D37&gt;0,100*E37/D37,0)</f>
        <v>33.986928104575163</v>
      </c>
      <c r="G37" s="103"/>
      <c r="H37" s="182">
        <v>3.1440000000000001</v>
      </c>
      <c r="I37" s="183">
        <v>3.2399999999999998</v>
      </c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280</v>
      </c>
      <c r="D39" s="101">
        <v>270</v>
      </c>
      <c r="E39" s="101">
        <v>280</v>
      </c>
      <c r="F39" s="102">
        <f>IF(D39&gt;0,100*E39/D39,0)</f>
        <v>103.70370370370371</v>
      </c>
      <c r="G39" s="103"/>
      <c r="H39" s="182">
        <v>8.77</v>
      </c>
      <c r="I39" s="183">
        <v>8.3000000000000007</v>
      </c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1038</v>
      </c>
      <c r="D41" s="93">
        <v>1050</v>
      </c>
      <c r="E41" s="93">
        <v>1174</v>
      </c>
      <c r="F41" s="94"/>
      <c r="G41" s="94"/>
      <c r="H41" s="181">
        <v>54.494999999999997</v>
      </c>
      <c r="I41" s="181">
        <v>53.057000000000002</v>
      </c>
      <c r="J41" s="181"/>
      <c r="K41" s="95"/>
    </row>
    <row r="42" spans="1:11" s="96" customFormat="1" ht="11.25" customHeight="1">
      <c r="A42" s="98" t="s">
        <v>32</v>
      </c>
      <c r="B42" s="92"/>
      <c r="C42" s="93">
        <v>1578</v>
      </c>
      <c r="D42" s="93">
        <v>1556</v>
      </c>
      <c r="E42" s="93">
        <v>1683</v>
      </c>
      <c r="F42" s="94"/>
      <c r="G42" s="94"/>
      <c r="H42" s="181">
        <v>59.963999999999999</v>
      </c>
      <c r="I42" s="181">
        <v>59.128</v>
      </c>
      <c r="J42" s="181"/>
      <c r="K42" s="95"/>
    </row>
    <row r="43" spans="1:11" s="96" customFormat="1" ht="11.25" customHeight="1">
      <c r="A43" s="98" t="s">
        <v>33</v>
      </c>
      <c r="B43" s="92"/>
      <c r="C43" s="93">
        <v>1478</v>
      </c>
      <c r="D43" s="93">
        <v>1550</v>
      </c>
      <c r="E43" s="93">
        <v>1467</v>
      </c>
      <c r="F43" s="94"/>
      <c r="G43" s="94"/>
      <c r="H43" s="181">
        <v>51.73</v>
      </c>
      <c r="I43" s="181">
        <v>54.25</v>
      </c>
      <c r="J43" s="181"/>
      <c r="K43" s="95"/>
    </row>
    <row r="44" spans="1:11" s="96" customFormat="1" ht="11.25" customHeight="1">
      <c r="A44" s="98" t="s">
        <v>34</v>
      </c>
      <c r="B44" s="92"/>
      <c r="C44" s="93">
        <v>962</v>
      </c>
      <c r="D44" s="93">
        <v>905</v>
      </c>
      <c r="E44" s="93">
        <v>892</v>
      </c>
      <c r="F44" s="94"/>
      <c r="G44" s="94"/>
      <c r="H44" s="181">
        <v>39.506999999999998</v>
      </c>
      <c r="I44" s="181">
        <v>35.274999999999999</v>
      </c>
      <c r="J44" s="181"/>
      <c r="K44" s="95"/>
    </row>
    <row r="45" spans="1:11" s="96" customFormat="1" ht="11.25" customHeight="1">
      <c r="A45" s="98" t="s">
        <v>35</v>
      </c>
      <c r="B45" s="92"/>
      <c r="C45" s="93">
        <v>1710</v>
      </c>
      <c r="D45" s="93">
        <v>2451</v>
      </c>
      <c r="E45" s="93">
        <v>2500</v>
      </c>
      <c r="F45" s="94"/>
      <c r="G45" s="94"/>
      <c r="H45" s="181">
        <v>82.08</v>
      </c>
      <c r="I45" s="181">
        <v>102.94199999999999</v>
      </c>
      <c r="J45" s="181"/>
      <c r="K45" s="95"/>
    </row>
    <row r="46" spans="1:11" s="96" customFormat="1" ht="11.25" customHeight="1">
      <c r="A46" s="98" t="s">
        <v>36</v>
      </c>
      <c r="B46" s="92"/>
      <c r="C46" s="93">
        <v>1630</v>
      </c>
      <c r="D46" s="93">
        <v>1726</v>
      </c>
      <c r="E46" s="93">
        <v>1724</v>
      </c>
      <c r="F46" s="94"/>
      <c r="G46" s="94"/>
      <c r="H46" s="181">
        <v>65.2</v>
      </c>
      <c r="I46" s="181">
        <v>73.355000000000004</v>
      </c>
      <c r="J46" s="181"/>
      <c r="K46" s="95"/>
    </row>
    <row r="47" spans="1:11" s="96" customFormat="1" ht="11.25" customHeight="1">
      <c r="A47" s="98" t="s">
        <v>37</v>
      </c>
      <c r="B47" s="92"/>
      <c r="C47" s="93">
        <v>457</v>
      </c>
      <c r="D47" s="93">
        <v>443</v>
      </c>
      <c r="E47" s="93">
        <v>404</v>
      </c>
      <c r="F47" s="94"/>
      <c r="G47" s="94"/>
      <c r="H47" s="181">
        <v>17.138000000000002</v>
      </c>
      <c r="I47" s="181">
        <v>18.163</v>
      </c>
      <c r="J47" s="181"/>
      <c r="K47" s="95"/>
    </row>
    <row r="48" spans="1:11" s="96" customFormat="1" ht="11.25" customHeight="1">
      <c r="A48" s="98" t="s">
        <v>38</v>
      </c>
      <c r="B48" s="92"/>
      <c r="C48" s="93">
        <v>3595</v>
      </c>
      <c r="D48" s="93">
        <v>3911</v>
      </c>
      <c r="E48" s="93">
        <v>2777</v>
      </c>
      <c r="F48" s="94"/>
      <c r="G48" s="94"/>
      <c r="H48" s="181">
        <v>168.965</v>
      </c>
      <c r="I48" s="181">
        <v>170.52</v>
      </c>
      <c r="J48" s="181"/>
      <c r="K48" s="95"/>
    </row>
    <row r="49" spans="1:11" s="96" customFormat="1" ht="11.25" customHeight="1">
      <c r="A49" s="98" t="s">
        <v>39</v>
      </c>
      <c r="B49" s="92"/>
      <c r="C49" s="93">
        <v>493</v>
      </c>
      <c r="D49" s="93">
        <v>700</v>
      </c>
      <c r="E49" s="93">
        <v>615</v>
      </c>
      <c r="F49" s="94"/>
      <c r="G49" s="94"/>
      <c r="H49" s="181">
        <v>24.65</v>
      </c>
      <c r="I49" s="181">
        <v>42</v>
      </c>
      <c r="J49" s="181"/>
      <c r="K49" s="95"/>
    </row>
    <row r="50" spans="1:11" s="105" customFormat="1" ht="11.25" customHeight="1">
      <c r="A50" s="106" t="s">
        <v>40</v>
      </c>
      <c r="B50" s="100"/>
      <c r="C50" s="101">
        <v>12941</v>
      </c>
      <c r="D50" s="101">
        <v>14292</v>
      </c>
      <c r="E50" s="101">
        <v>13236</v>
      </c>
      <c r="F50" s="102">
        <f>IF(D50&gt;0,100*E50/D50,0)</f>
        <v>92.611251049538197</v>
      </c>
      <c r="G50" s="103"/>
      <c r="H50" s="182">
        <v>563.72899999999993</v>
      </c>
      <c r="I50" s="183">
        <v>608.69000000000005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31</v>
      </c>
      <c r="D52" s="101">
        <v>31</v>
      </c>
      <c r="E52" s="101">
        <v>31</v>
      </c>
      <c r="F52" s="102">
        <f>IF(D52&gt;0,100*E52/D52,0)</f>
        <v>100</v>
      </c>
      <c r="G52" s="103"/>
      <c r="H52" s="182">
        <v>0.71299999999999997</v>
      </c>
      <c r="I52" s="183">
        <v>0.72499999999999998</v>
      </c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200</v>
      </c>
      <c r="D54" s="93">
        <v>300</v>
      </c>
      <c r="E54" s="93">
        <v>275</v>
      </c>
      <c r="F54" s="94"/>
      <c r="G54" s="94"/>
      <c r="H54" s="181">
        <v>5.6</v>
      </c>
      <c r="I54" s="181">
        <v>9</v>
      </c>
      <c r="J54" s="181"/>
      <c r="K54" s="95"/>
    </row>
    <row r="55" spans="1:11" s="96" customFormat="1" ht="11.25" customHeight="1">
      <c r="A55" s="98" t="s">
        <v>43</v>
      </c>
      <c r="B55" s="92"/>
      <c r="C55" s="93">
        <v>301</v>
      </c>
      <c r="D55" s="93">
        <v>291</v>
      </c>
      <c r="E55" s="93">
        <v>281</v>
      </c>
      <c r="F55" s="94"/>
      <c r="G55" s="94"/>
      <c r="H55" s="181">
        <v>9.0299999999999994</v>
      </c>
      <c r="I55" s="181">
        <v>8.73</v>
      </c>
      <c r="J55" s="181"/>
      <c r="K55" s="95"/>
    </row>
    <row r="56" spans="1:11" s="96" customFormat="1" ht="11.25" customHeight="1">
      <c r="A56" s="98" t="s">
        <v>44</v>
      </c>
      <c r="B56" s="92"/>
      <c r="C56" s="93">
        <v>90</v>
      </c>
      <c r="D56" s="93">
        <v>92</v>
      </c>
      <c r="E56" s="93">
        <v>101</v>
      </c>
      <c r="F56" s="94"/>
      <c r="G56" s="94"/>
      <c r="H56" s="181">
        <v>1.2030000000000001</v>
      </c>
      <c r="I56" s="181">
        <v>1.1000000000000001</v>
      </c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134</v>
      </c>
      <c r="D58" s="93">
        <v>205</v>
      </c>
      <c r="E58" s="93">
        <v>104</v>
      </c>
      <c r="F58" s="94"/>
      <c r="G58" s="94"/>
      <c r="H58" s="181">
        <v>2.8809999999999998</v>
      </c>
      <c r="I58" s="181">
        <v>5.33</v>
      </c>
      <c r="J58" s="181"/>
      <c r="K58" s="95"/>
    </row>
    <row r="59" spans="1:11" s="105" customFormat="1" ht="11.25" customHeight="1">
      <c r="A59" s="99" t="s">
        <v>47</v>
      </c>
      <c r="B59" s="100"/>
      <c r="C59" s="101">
        <v>725</v>
      </c>
      <c r="D59" s="101">
        <v>888</v>
      </c>
      <c r="E59" s="101">
        <v>761</v>
      </c>
      <c r="F59" s="102">
        <f>IF(D59&gt;0,100*E59/D59,0)</f>
        <v>85.698198198198199</v>
      </c>
      <c r="G59" s="103"/>
      <c r="H59" s="182">
        <v>18.713999999999999</v>
      </c>
      <c r="I59" s="183">
        <v>24.160000000000004</v>
      </c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286</v>
      </c>
      <c r="D61" s="93">
        <v>250</v>
      </c>
      <c r="E61" s="93">
        <v>220</v>
      </c>
      <c r="F61" s="94"/>
      <c r="G61" s="94"/>
      <c r="H61" s="181">
        <v>6.8639999999999999</v>
      </c>
      <c r="I61" s="181">
        <v>5</v>
      </c>
      <c r="J61" s="181"/>
      <c r="K61" s="95"/>
    </row>
    <row r="62" spans="1:11" s="96" customFormat="1" ht="11.25" customHeight="1">
      <c r="A62" s="98" t="s">
        <v>49</v>
      </c>
      <c r="B62" s="92"/>
      <c r="C62" s="93">
        <v>107</v>
      </c>
      <c r="D62" s="93">
        <v>97</v>
      </c>
      <c r="E62" s="93">
        <v>93</v>
      </c>
      <c r="F62" s="94"/>
      <c r="G62" s="94"/>
      <c r="H62" s="181">
        <v>1.4330000000000001</v>
      </c>
      <c r="I62" s="181">
        <v>1.198</v>
      </c>
      <c r="J62" s="181"/>
      <c r="K62" s="95"/>
    </row>
    <row r="63" spans="1:11" s="96" customFormat="1" ht="11.25" customHeight="1">
      <c r="A63" s="98" t="s">
        <v>50</v>
      </c>
      <c r="B63" s="92"/>
      <c r="C63" s="93">
        <v>74</v>
      </c>
      <c r="D63" s="93">
        <v>87</v>
      </c>
      <c r="E63" s="93">
        <v>77</v>
      </c>
      <c r="F63" s="94"/>
      <c r="G63" s="94"/>
      <c r="H63" s="181">
        <v>2.7749999999999999</v>
      </c>
      <c r="I63" s="181">
        <v>0.88739999999999997</v>
      </c>
      <c r="J63" s="181"/>
      <c r="K63" s="95"/>
    </row>
    <row r="64" spans="1:11" s="105" customFormat="1" ht="11.25" customHeight="1">
      <c r="A64" s="99" t="s">
        <v>51</v>
      </c>
      <c r="B64" s="100"/>
      <c r="C64" s="101">
        <v>467</v>
      </c>
      <c r="D64" s="101">
        <v>434</v>
      </c>
      <c r="E64" s="101">
        <v>390</v>
      </c>
      <c r="F64" s="102">
        <f>IF(D64&gt;0,100*E64/D64,0)</f>
        <v>89.861751152073737</v>
      </c>
      <c r="G64" s="103"/>
      <c r="H64" s="182">
        <v>11.072000000000001</v>
      </c>
      <c r="I64" s="183">
        <v>7.0853999999999999</v>
      </c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315</v>
      </c>
      <c r="D66" s="101">
        <v>330</v>
      </c>
      <c r="E66" s="101">
        <v>309</v>
      </c>
      <c r="F66" s="102">
        <f>IF(D66&gt;0,100*E66/D66,0)</f>
        <v>93.63636363636364</v>
      </c>
      <c r="G66" s="103"/>
      <c r="H66" s="182">
        <v>5.1349999999999998</v>
      </c>
      <c r="I66" s="183">
        <v>5.9</v>
      </c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77</v>
      </c>
      <c r="D72" s="93">
        <v>77</v>
      </c>
      <c r="E72" s="93">
        <v>63</v>
      </c>
      <c r="F72" s="94"/>
      <c r="G72" s="94"/>
      <c r="H72" s="181">
        <v>1.7130000000000001</v>
      </c>
      <c r="I72" s="181">
        <v>1.7130000000000001</v>
      </c>
      <c r="J72" s="181"/>
      <c r="K72" s="95"/>
    </row>
    <row r="73" spans="1:11" s="96" customFormat="1" ht="11.25" customHeight="1">
      <c r="A73" s="98" t="s">
        <v>57</v>
      </c>
      <c r="B73" s="92"/>
      <c r="C73" s="93">
        <v>305</v>
      </c>
      <c r="D73" s="93">
        <v>300</v>
      </c>
      <c r="E73" s="93">
        <v>385</v>
      </c>
      <c r="F73" s="94"/>
      <c r="G73" s="94"/>
      <c r="H73" s="181">
        <v>7.69</v>
      </c>
      <c r="I73" s="181">
        <v>7.2</v>
      </c>
      <c r="J73" s="181"/>
      <c r="K73" s="95"/>
    </row>
    <row r="74" spans="1:11" s="96" customFormat="1" ht="11.25" customHeight="1">
      <c r="A74" s="98" t="s">
        <v>58</v>
      </c>
      <c r="B74" s="92"/>
      <c r="C74" s="93">
        <v>70</v>
      </c>
      <c r="D74" s="93">
        <v>70</v>
      </c>
      <c r="E74" s="93">
        <v>85</v>
      </c>
      <c r="F74" s="94"/>
      <c r="G74" s="94"/>
      <c r="H74" s="181">
        <v>2.4500000000000002</v>
      </c>
      <c r="I74" s="181">
        <v>2.4500000000000002</v>
      </c>
      <c r="J74" s="181"/>
      <c r="K74" s="95"/>
    </row>
    <row r="75" spans="1:11" s="96" customFormat="1" ht="11.25" customHeight="1">
      <c r="A75" s="98" t="s">
        <v>59</v>
      </c>
      <c r="B75" s="92"/>
      <c r="C75" s="93">
        <v>92</v>
      </c>
      <c r="D75" s="93">
        <v>92</v>
      </c>
      <c r="E75" s="93">
        <v>60</v>
      </c>
      <c r="F75" s="94"/>
      <c r="G75" s="94"/>
      <c r="H75" s="181">
        <v>2.2530000000000001</v>
      </c>
      <c r="I75" s="181">
        <v>2.2524999999999999</v>
      </c>
      <c r="J75" s="181"/>
      <c r="K75" s="95"/>
    </row>
    <row r="76" spans="1:11" s="96" customFormat="1" ht="11.25" customHeight="1">
      <c r="A76" s="98" t="s">
        <v>60</v>
      </c>
      <c r="B76" s="92"/>
      <c r="C76" s="93">
        <v>80</v>
      </c>
      <c r="D76" s="93">
        <v>75</v>
      </c>
      <c r="E76" s="93">
        <v>70</v>
      </c>
      <c r="F76" s="94"/>
      <c r="G76" s="94"/>
      <c r="H76" s="181">
        <v>1.76</v>
      </c>
      <c r="I76" s="181">
        <v>2.25</v>
      </c>
      <c r="J76" s="181"/>
      <c r="K76" s="95"/>
    </row>
    <row r="77" spans="1:11" s="96" customFormat="1" ht="11.25" customHeight="1">
      <c r="A77" s="98" t="s">
        <v>61</v>
      </c>
      <c r="B77" s="92"/>
      <c r="C77" s="93">
        <v>37</v>
      </c>
      <c r="D77" s="93">
        <v>30</v>
      </c>
      <c r="E77" s="93">
        <v>25</v>
      </c>
      <c r="F77" s="94"/>
      <c r="G77" s="94"/>
      <c r="H77" s="181">
        <v>0.69399999999999995</v>
      </c>
      <c r="I77" s="181">
        <v>0.66</v>
      </c>
      <c r="J77" s="181"/>
      <c r="K77" s="95"/>
    </row>
    <row r="78" spans="1:11" s="96" customFormat="1" ht="11.25" customHeight="1">
      <c r="A78" s="98" t="s">
        <v>62</v>
      </c>
      <c r="B78" s="92"/>
      <c r="C78" s="93">
        <v>248</v>
      </c>
      <c r="D78" s="93">
        <v>310</v>
      </c>
      <c r="E78" s="93">
        <v>245</v>
      </c>
      <c r="F78" s="94"/>
      <c r="G78" s="94"/>
      <c r="H78" s="181">
        <v>4.7640000000000002</v>
      </c>
      <c r="I78" s="181">
        <v>7.75</v>
      </c>
      <c r="J78" s="181"/>
      <c r="K78" s="95"/>
    </row>
    <row r="79" spans="1:11" s="96" customFormat="1" ht="11.25" customHeight="1">
      <c r="A79" s="98" t="s">
        <v>63</v>
      </c>
      <c r="B79" s="92"/>
      <c r="C79" s="93">
        <v>100</v>
      </c>
      <c r="D79" s="93">
        <v>97</v>
      </c>
      <c r="E79" s="93">
        <v>105.22599999999998</v>
      </c>
      <c r="F79" s="94"/>
      <c r="G79" s="94"/>
      <c r="H79" s="181">
        <v>3</v>
      </c>
      <c r="I79" s="181">
        <v>2.657</v>
      </c>
      <c r="J79" s="181"/>
      <c r="K79" s="95"/>
    </row>
    <row r="80" spans="1:11" s="105" customFormat="1" ht="11.25" customHeight="1">
      <c r="A80" s="106" t="s">
        <v>64</v>
      </c>
      <c r="B80" s="100"/>
      <c r="C80" s="101">
        <v>1009</v>
      </c>
      <c r="D80" s="101">
        <v>1051</v>
      </c>
      <c r="E80" s="101">
        <v>1038.2259999999999</v>
      </c>
      <c r="F80" s="102">
        <f>IF(D80&gt;0,100*E80/D80,0)</f>
        <v>98.784586108468119</v>
      </c>
      <c r="G80" s="103"/>
      <c r="H80" s="182">
        <v>24.324000000000002</v>
      </c>
      <c r="I80" s="183">
        <v>26.932499999999997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303</v>
      </c>
      <c r="D82" s="93">
        <v>302</v>
      </c>
      <c r="E82" s="93">
        <v>186</v>
      </c>
      <c r="F82" s="94"/>
      <c r="G82" s="94"/>
      <c r="H82" s="181">
        <v>4.077</v>
      </c>
      <c r="I82" s="181">
        <v>4.077</v>
      </c>
      <c r="J82" s="181"/>
      <c r="K82" s="95"/>
    </row>
    <row r="83" spans="1:11" s="96" customFormat="1" ht="11.25" customHeight="1">
      <c r="A83" s="98" t="s">
        <v>66</v>
      </c>
      <c r="B83" s="92"/>
      <c r="C83" s="93">
        <v>562</v>
      </c>
      <c r="D83" s="93">
        <v>560</v>
      </c>
      <c r="E83" s="93">
        <v>486</v>
      </c>
      <c r="F83" s="94"/>
      <c r="G83" s="94"/>
      <c r="H83" s="181">
        <v>9.6419999999999995</v>
      </c>
      <c r="I83" s="181">
        <v>9.6</v>
      </c>
      <c r="J83" s="181"/>
      <c r="K83" s="95"/>
    </row>
    <row r="84" spans="1:11" s="105" customFormat="1" ht="11.25" customHeight="1">
      <c r="A84" s="99" t="s">
        <v>67</v>
      </c>
      <c r="B84" s="100"/>
      <c r="C84" s="101">
        <v>865</v>
      </c>
      <c r="D84" s="101">
        <v>862</v>
      </c>
      <c r="E84" s="101">
        <v>672</v>
      </c>
      <c r="F84" s="102">
        <f>IF(D84&gt;0,100*E84/D84,0)</f>
        <v>77.958236658932719</v>
      </c>
      <c r="G84" s="103"/>
      <c r="H84" s="182">
        <v>13.718999999999999</v>
      </c>
      <c r="I84" s="183">
        <v>13.677</v>
      </c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20017</v>
      </c>
      <c r="D87" s="116">
        <v>21567</v>
      </c>
      <c r="E87" s="116">
        <v>20005.225999999999</v>
      </c>
      <c r="F87" s="117">
        <f>IF(D87&gt;0,100*E87/D87,0)</f>
        <v>92.75850141419761</v>
      </c>
      <c r="G87" s="103"/>
      <c r="H87" s="186">
        <v>743.86399999999981</v>
      </c>
      <c r="I87" s="187">
        <v>789.96190000000013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29" orientation="portrait" useFirstPageNumber="1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O625"/>
  <sheetViews>
    <sheetView view="pageBreakPreview" topLeftCell="A43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91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3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/>
      <c r="I24" s="183"/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/>
      <c r="I31" s="183"/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/>
      <c r="I33" s="181"/>
      <c r="J33" s="181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/>
      <c r="I37" s="183"/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/>
      <c r="I50" s="183"/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/>
      <c r="I58" s="181"/>
      <c r="J58" s="181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/>
      <c r="I59" s="183"/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/>
      <c r="I64" s="183"/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/>
      <c r="I66" s="183"/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>
        <v>2870</v>
      </c>
      <c r="D73" s="93">
        <v>1900</v>
      </c>
      <c r="E73" s="93">
        <v>1830</v>
      </c>
      <c r="F73" s="94"/>
      <c r="G73" s="94"/>
      <c r="H73" s="181">
        <v>220.30699999999999</v>
      </c>
      <c r="I73" s="181">
        <v>144.26</v>
      </c>
      <c r="J73" s="181">
        <v>168.36</v>
      </c>
      <c r="K73" s="95"/>
    </row>
    <row r="74" spans="1:11" s="96" customFormat="1" ht="11.25" customHeight="1">
      <c r="A74" s="98" t="s">
        <v>58</v>
      </c>
      <c r="B74" s="92"/>
      <c r="C74" s="93">
        <v>62</v>
      </c>
      <c r="D74" s="93">
        <v>75</v>
      </c>
      <c r="E74" s="93">
        <v>75</v>
      </c>
      <c r="F74" s="94"/>
      <c r="G74" s="94"/>
      <c r="H74" s="181">
        <v>3.6949999999999998</v>
      </c>
      <c r="I74" s="181">
        <v>4.125</v>
      </c>
      <c r="J74" s="181">
        <v>4.5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/>
      <c r="I75" s="181"/>
      <c r="J75" s="181"/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/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>
        <v>5792</v>
      </c>
      <c r="D79" s="93">
        <v>5254</v>
      </c>
      <c r="E79" s="93">
        <v>5246</v>
      </c>
      <c r="F79" s="94"/>
      <c r="G79" s="94"/>
      <c r="H79" s="181">
        <v>552.66099999999994</v>
      </c>
      <c r="I79" s="181">
        <v>496.19299999999998</v>
      </c>
      <c r="J79" s="181">
        <v>485.18433849221674</v>
      </c>
      <c r="K79" s="95"/>
    </row>
    <row r="80" spans="1:11" s="105" customFormat="1" ht="11.25" customHeight="1">
      <c r="A80" s="106" t="s">
        <v>64</v>
      </c>
      <c r="B80" s="100"/>
      <c r="C80" s="101">
        <v>8724</v>
      </c>
      <c r="D80" s="101">
        <v>7229</v>
      </c>
      <c r="E80" s="101">
        <v>7151</v>
      </c>
      <c r="F80" s="102">
        <f>IF(D80&gt;0,100*E80/D80,0)</f>
        <v>98.921012588186471</v>
      </c>
      <c r="G80" s="103"/>
      <c r="H80" s="182">
        <v>776.6629999999999</v>
      </c>
      <c r="I80" s="183">
        <v>644.57799999999997</v>
      </c>
      <c r="J80" s="183">
        <v>658.04433849221675</v>
      </c>
      <c r="K80" s="104">
        <f>IF(I80&gt;0,100*J80/I80,0)</f>
        <v>102.08917128605333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8724</v>
      </c>
      <c r="D87" s="116">
        <v>7229</v>
      </c>
      <c r="E87" s="116">
        <v>7151</v>
      </c>
      <c r="F87" s="117">
        <f>IF(D87&gt;0,100*E87/D87,0)</f>
        <v>98.921012588186471</v>
      </c>
      <c r="G87" s="103"/>
      <c r="H87" s="186">
        <v>776.6629999999999</v>
      </c>
      <c r="I87" s="187">
        <v>644.57799999999997</v>
      </c>
      <c r="J87" s="187">
        <v>658.04433849221675</v>
      </c>
      <c r="K87" s="117">
        <f>IF(I87&gt;0,100*J87/I87,0)</f>
        <v>102.08917128605333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30" orientation="portrait" useFirstPageNumber="1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O625"/>
  <sheetViews>
    <sheetView view="pageBreakPreview" topLeftCell="A43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92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/>
      <c r="I24" s="183"/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/>
      <c r="I31" s="183"/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/>
      <c r="I33" s="181"/>
      <c r="J33" s="181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/>
      <c r="I37" s="183"/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/>
      <c r="I50" s="183"/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/>
      <c r="I58" s="181"/>
      <c r="J58" s="181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/>
      <c r="I59" s="183"/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/>
      <c r="I64" s="183"/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68</v>
      </c>
      <c r="D66" s="101">
        <v>51</v>
      </c>
      <c r="E66" s="101">
        <v>51</v>
      </c>
      <c r="F66" s="102">
        <f>IF(D66&gt;0,100*E66/D66,0)</f>
        <v>100</v>
      </c>
      <c r="G66" s="103"/>
      <c r="H66" s="182">
        <v>0.17699999999999999</v>
      </c>
      <c r="I66" s="183">
        <v>9.7000000000000003E-2</v>
      </c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>
        <v>13368</v>
      </c>
      <c r="D73" s="93">
        <v>12838</v>
      </c>
      <c r="E73" s="93">
        <v>13350</v>
      </c>
      <c r="F73" s="94"/>
      <c r="G73" s="94"/>
      <c r="H73" s="181">
        <v>36.362000000000002</v>
      </c>
      <c r="I73" s="181">
        <v>26.736000000000001</v>
      </c>
      <c r="J73" s="181"/>
      <c r="K73" s="95"/>
    </row>
    <row r="74" spans="1:11" s="96" customFormat="1" ht="11.25" customHeight="1">
      <c r="A74" s="98" t="s">
        <v>58</v>
      </c>
      <c r="B74" s="92"/>
      <c r="C74" s="93">
        <v>5396</v>
      </c>
      <c r="D74" s="93">
        <v>5013</v>
      </c>
      <c r="E74" s="93">
        <v>5015</v>
      </c>
      <c r="F74" s="94"/>
      <c r="G74" s="94"/>
      <c r="H74" s="181">
        <v>11.705</v>
      </c>
      <c r="I74" s="181">
        <v>12.006</v>
      </c>
      <c r="J74" s="181"/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/>
      <c r="I75" s="181"/>
      <c r="J75" s="181"/>
      <c r="K75" s="95"/>
    </row>
    <row r="76" spans="1:11" s="96" customFormat="1" ht="11.25" customHeight="1">
      <c r="A76" s="98" t="s">
        <v>60</v>
      </c>
      <c r="B76" s="92"/>
      <c r="C76" s="93">
        <v>345</v>
      </c>
      <c r="D76" s="93">
        <v>351</v>
      </c>
      <c r="E76" s="93">
        <v>350</v>
      </c>
      <c r="F76" s="94"/>
      <c r="G76" s="94"/>
      <c r="H76" s="181">
        <v>0.55700000000000005</v>
      </c>
      <c r="I76" s="181">
        <v>0.57699999999999996</v>
      </c>
      <c r="J76" s="181"/>
      <c r="K76" s="95"/>
    </row>
    <row r="77" spans="1:11" s="96" customFormat="1" ht="11.25" customHeight="1">
      <c r="A77" s="98" t="s">
        <v>61</v>
      </c>
      <c r="B77" s="92"/>
      <c r="C77" s="93">
        <v>4793</v>
      </c>
      <c r="D77" s="93">
        <v>4441</v>
      </c>
      <c r="E77" s="93">
        <v>4400</v>
      </c>
      <c r="F77" s="94"/>
      <c r="G77" s="94"/>
      <c r="H77" s="181">
        <v>9.1449999999999996</v>
      </c>
      <c r="I77" s="181">
        <v>11.102</v>
      </c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/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>
        <v>39315</v>
      </c>
      <c r="D79" s="93">
        <v>38007</v>
      </c>
      <c r="E79" s="93">
        <v>38975.374000000003</v>
      </c>
      <c r="F79" s="94"/>
      <c r="G79" s="94"/>
      <c r="H79" s="181">
        <v>102.14</v>
      </c>
      <c r="I79" s="181">
        <v>101.744</v>
      </c>
      <c r="J79" s="181"/>
      <c r="K79" s="95"/>
    </row>
    <row r="80" spans="1:11" s="105" customFormat="1" ht="11.25" customHeight="1">
      <c r="A80" s="106" t="s">
        <v>64</v>
      </c>
      <c r="B80" s="100"/>
      <c r="C80" s="101">
        <v>63217</v>
      </c>
      <c r="D80" s="101">
        <v>60650</v>
      </c>
      <c r="E80" s="101">
        <v>62090.374000000003</v>
      </c>
      <c r="F80" s="102">
        <f>IF(D80&gt;0,100*E80/D80,0)</f>
        <v>102.37489530090684</v>
      </c>
      <c r="G80" s="103"/>
      <c r="H80" s="182">
        <v>159.90899999999999</v>
      </c>
      <c r="I80" s="183">
        <v>152.16500000000002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63285</v>
      </c>
      <c r="D87" s="116">
        <v>60701</v>
      </c>
      <c r="E87" s="116">
        <v>62141.374000000003</v>
      </c>
      <c r="F87" s="117">
        <f>IF(D87&gt;0,100*E87/D87,0)</f>
        <v>102.37289995222484</v>
      </c>
      <c r="G87" s="103"/>
      <c r="H87" s="186">
        <v>160.08599999999998</v>
      </c>
      <c r="I87" s="187">
        <v>152.26200000000003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31" orientation="portrait" useFirstPageNumber="1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O625"/>
  <sheetViews>
    <sheetView view="pageBreakPreview" topLeftCell="A46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93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>
        <v>136</v>
      </c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>
        <v>84</v>
      </c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>
        <v>220</v>
      </c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5</v>
      </c>
      <c r="D17" s="101">
        <v>27</v>
      </c>
      <c r="E17" s="101">
        <v>29.56</v>
      </c>
      <c r="F17" s="102">
        <f>IF(D17&gt;0,100*E17/D17,0)</f>
        <v>109.48148148148148</v>
      </c>
      <c r="G17" s="103"/>
      <c r="H17" s="182">
        <v>7.0000000000000001E-3</v>
      </c>
      <c r="I17" s="183">
        <v>3.7999999999999999E-2</v>
      </c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1868</v>
      </c>
      <c r="D19" s="93">
        <v>1172</v>
      </c>
      <c r="E19" s="93">
        <v>1494</v>
      </c>
      <c r="F19" s="94"/>
      <c r="G19" s="94"/>
      <c r="H19" s="181">
        <v>4.109</v>
      </c>
      <c r="I19" s="181">
        <v>3.2229999999999999</v>
      </c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1868</v>
      </c>
      <c r="D22" s="101">
        <v>1172</v>
      </c>
      <c r="E22" s="101">
        <v>1494</v>
      </c>
      <c r="F22" s="102">
        <f>IF(D22&gt;0,100*E22/D22,0)</f>
        <v>127.47440273037543</v>
      </c>
      <c r="G22" s="103"/>
      <c r="H22" s="182">
        <v>4.109</v>
      </c>
      <c r="I22" s="183">
        <v>3.2229999999999999</v>
      </c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4028</v>
      </c>
      <c r="D24" s="101">
        <v>4017</v>
      </c>
      <c r="E24" s="101">
        <v>3910</v>
      </c>
      <c r="F24" s="102">
        <f>IF(D24&gt;0,100*E24/D24,0)</f>
        <v>97.336320637291507</v>
      </c>
      <c r="G24" s="103"/>
      <c r="H24" s="182">
        <v>8.5619999999999994</v>
      </c>
      <c r="I24" s="183">
        <v>8.3079999999999998</v>
      </c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774</v>
      </c>
      <c r="D26" s="101">
        <v>450</v>
      </c>
      <c r="E26" s="101">
        <v>500</v>
      </c>
      <c r="F26" s="102">
        <f>IF(D26&gt;0,100*E26/D26,0)</f>
        <v>111.11111111111111</v>
      </c>
      <c r="G26" s="103"/>
      <c r="H26" s="182">
        <v>1.782</v>
      </c>
      <c r="I26" s="183">
        <v>0.45</v>
      </c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1499</v>
      </c>
      <c r="D28" s="93">
        <v>5356</v>
      </c>
      <c r="E28" s="93">
        <v>4453</v>
      </c>
      <c r="F28" s="94"/>
      <c r="G28" s="94"/>
      <c r="H28" s="181">
        <v>3.141</v>
      </c>
      <c r="I28" s="181">
        <v>11.773999999999999</v>
      </c>
      <c r="J28" s="181"/>
      <c r="K28" s="95"/>
    </row>
    <row r="29" spans="1:11" s="96" customFormat="1" ht="11.25" customHeight="1">
      <c r="A29" s="98" t="s">
        <v>22</v>
      </c>
      <c r="B29" s="92"/>
      <c r="C29" s="93">
        <v>3541</v>
      </c>
      <c r="D29" s="93">
        <v>3677</v>
      </c>
      <c r="E29" s="93">
        <v>4286</v>
      </c>
      <c r="F29" s="94"/>
      <c r="G29" s="94"/>
      <c r="H29" s="181">
        <v>3.1669999999999998</v>
      </c>
      <c r="I29" s="181">
        <v>2.589</v>
      </c>
      <c r="J29" s="181"/>
      <c r="K29" s="95"/>
    </row>
    <row r="30" spans="1:11" s="96" customFormat="1" ht="11.25" customHeight="1">
      <c r="A30" s="98" t="s">
        <v>23</v>
      </c>
      <c r="B30" s="92"/>
      <c r="C30" s="93">
        <v>7165</v>
      </c>
      <c r="D30" s="93">
        <v>6378</v>
      </c>
      <c r="E30" s="93">
        <v>6847</v>
      </c>
      <c r="F30" s="94"/>
      <c r="G30" s="94"/>
      <c r="H30" s="181">
        <v>7.0549999999999997</v>
      </c>
      <c r="I30" s="181">
        <v>5.4889999999999999</v>
      </c>
      <c r="J30" s="181"/>
      <c r="K30" s="95"/>
    </row>
    <row r="31" spans="1:11" s="105" customFormat="1" ht="11.25" customHeight="1">
      <c r="A31" s="106" t="s">
        <v>24</v>
      </c>
      <c r="B31" s="100"/>
      <c r="C31" s="101">
        <v>12205</v>
      </c>
      <c r="D31" s="101">
        <v>15411</v>
      </c>
      <c r="E31" s="101">
        <v>15586</v>
      </c>
      <c r="F31" s="102">
        <f>IF(D31&gt;0,100*E31/D31,0)</f>
        <v>101.13555252741548</v>
      </c>
      <c r="G31" s="103"/>
      <c r="H31" s="182">
        <v>13.363</v>
      </c>
      <c r="I31" s="183">
        <v>19.852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346</v>
      </c>
      <c r="D33" s="93">
        <v>205</v>
      </c>
      <c r="E33" s="93">
        <v>220</v>
      </c>
      <c r="F33" s="94"/>
      <c r="G33" s="94"/>
      <c r="H33" s="181">
        <v>0.51700000000000002</v>
      </c>
      <c r="I33" s="181">
        <v>0.25</v>
      </c>
      <c r="J33" s="181"/>
      <c r="K33" s="95"/>
    </row>
    <row r="34" spans="1:11" s="96" customFormat="1" ht="11.25" customHeight="1">
      <c r="A34" s="98" t="s">
        <v>26</v>
      </c>
      <c r="B34" s="92"/>
      <c r="C34" s="93">
        <v>2033</v>
      </c>
      <c r="D34" s="93">
        <v>1600</v>
      </c>
      <c r="E34" s="93">
        <v>1800</v>
      </c>
      <c r="F34" s="94"/>
      <c r="G34" s="94"/>
      <c r="H34" s="181">
        <v>4.5389999999999997</v>
      </c>
      <c r="I34" s="181">
        <v>3.4</v>
      </c>
      <c r="J34" s="181"/>
      <c r="K34" s="95"/>
    </row>
    <row r="35" spans="1:11" s="96" customFormat="1" ht="11.25" customHeight="1">
      <c r="A35" s="98" t="s">
        <v>27</v>
      </c>
      <c r="B35" s="92"/>
      <c r="C35" s="93">
        <v>407</v>
      </c>
      <c r="D35" s="93">
        <v>950</v>
      </c>
      <c r="E35" s="93">
        <v>800</v>
      </c>
      <c r="F35" s="94"/>
      <c r="G35" s="94"/>
      <c r="H35" s="181">
        <v>0.96199999999999997</v>
      </c>
      <c r="I35" s="181">
        <v>1.9</v>
      </c>
      <c r="J35" s="181"/>
      <c r="K35" s="95"/>
    </row>
    <row r="36" spans="1:11" s="96" customFormat="1" ht="11.25" customHeight="1">
      <c r="A36" s="98" t="s">
        <v>28</v>
      </c>
      <c r="B36" s="92"/>
      <c r="C36" s="93">
        <v>11</v>
      </c>
      <c r="D36" s="93">
        <v>1.6905000000000001</v>
      </c>
      <c r="E36" s="93">
        <v>4</v>
      </c>
      <c r="F36" s="94"/>
      <c r="G36" s="94"/>
      <c r="H36" s="181">
        <v>2.1999999999999999E-2</v>
      </c>
      <c r="I36" s="181">
        <v>4.0000000000000001E-3</v>
      </c>
      <c r="J36" s="181"/>
      <c r="K36" s="95"/>
    </row>
    <row r="37" spans="1:11" s="105" customFormat="1" ht="11.25" customHeight="1">
      <c r="A37" s="99" t="s">
        <v>29</v>
      </c>
      <c r="B37" s="100"/>
      <c r="C37" s="101">
        <v>2797</v>
      </c>
      <c r="D37" s="101">
        <v>2756.6905000000002</v>
      </c>
      <c r="E37" s="101">
        <v>2824</v>
      </c>
      <c r="F37" s="102">
        <f>IF(D37&gt;0,100*E37/D37,0)</f>
        <v>102.44167780169735</v>
      </c>
      <c r="G37" s="103"/>
      <c r="H37" s="182">
        <v>6.04</v>
      </c>
      <c r="I37" s="183">
        <v>5.5539999999999994</v>
      </c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2</v>
      </c>
      <c r="D39" s="101">
        <v>2</v>
      </c>
      <c r="E39" s="101">
        <v>8</v>
      </c>
      <c r="F39" s="102">
        <f>IF(D39&gt;0,100*E39/D39,0)</f>
        <v>400</v>
      </c>
      <c r="G39" s="103"/>
      <c r="H39" s="182">
        <v>3.0000000000000001E-3</v>
      </c>
      <c r="I39" s="183">
        <v>3.0000000000000001E-3</v>
      </c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4941</v>
      </c>
      <c r="D41" s="93">
        <v>4300</v>
      </c>
      <c r="E41" s="93">
        <v>5195</v>
      </c>
      <c r="F41" s="94"/>
      <c r="G41" s="94"/>
      <c r="H41" s="181">
        <v>4.5819999999999999</v>
      </c>
      <c r="I41" s="181">
        <v>4.1150000000000002</v>
      </c>
      <c r="J41" s="181"/>
      <c r="K41" s="95"/>
    </row>
    <row r="42" spans="1:11" s="96" customFormat="1" ht="11.25" customHeight="1">
      <c r="A42" s="98" t="s">
        <v>32</v>
      </c>
      <c r="B42" s="92"/>
      <c r="C42" s="93">
        <v>57978</v>
      </c>
      <c r="D42" s="93">
        <v>50852</v>
      </c>
      <c r="E42" s="93">
        <v>59957</v>
      </c>
      <c r="F42" s="94"/>
      <c r="G42" s="94"/>
      <c r="H42" s="181">
        <v>64.698999999999998</v>
      </c>
      <c r="I42" s="181">
        <v>52.573</v>
      </c>
      <c r="J42" s="181"/>
      <c r="K42" s="95"/>
    </row>
    <row r="43" spans="1:11" s="96" customFormat="1" ht="11.25" customHeight="1">
      <c r="A43" s="98" t="s">
        <v>33</v>
      </c>
      <c r="B43" s="92"/>
      <c r="C43" s="93">
        <v>8353</v>
      </c>
      <c r="D43" s="93">
        <v>8400</v>
      </c>
      <c r="E43" s="93">
        <v>11146</v>
      </c>
      <c r="F43" s="94"/>
      <c r="G43" s="94"/>
      <c r="H43" s="181">
        <v>12.131</v>
      </c>
      <c r="I43" s="181">
        <v>13.58</v>
      </c>
      <c r="J43" s="181"/>
      <c r="K43" s="95"/>
    </row>
    <row r="44" spans="1:11" s="96" customFormat="1" ht="11.25" customHeight="1">
      <c r="A44" s="98" t="s">
        <v>34</v>
      </c>
      <c r="B44" s="92"/>
      <c r="C44" s="93">
        <v>36751</v>
      </c>
      <c r="D44" s="93">
        <v>34407</v>
      </c>
      <c r="E44" s="93">
        <v>41094</v>
      </c>
      <c r="F44" s="94"/>
      <c r="G44" s="94"/>
      <c r="H44" s="181">
        <v>44.148000000000003</v>
      </c>
      <c r="I44" s="181">
        <v>37.35</v>
      </c>
      <c r="J44" s="181"/>
      <c r="K44" s="95"/>
    </row>
    <row r="45" spans="1:11" s="96" customFormat="1" ht="11.25" customHeight="1">
      <c r="A45" s="98" t="s">
        <v>35</v>
      </c>
      <c r="B45" s="92"/>
      <c r="C45" s="93">
        <v>13810</v>
      </c>
      <c r="D45" s="93">
        <v>12878</v>
      </c>
      <c r="E45" s="93">
        <v>14509</v>
      </c>
      <c r="F45" s="94"/>
      <c r="G45" s="94"/>
      <c r="H45" s="181">
        <v>12.712</v>
      </c>
      <c r="I45" s="181">
        <v>10.69</v>
      </c>
      <c r="J45" s="181"/>
      <c r="K45" s="95"/>
    </row>
    <row r="46" spans="1:11" s="96" customFormat="1" ht="11.25" customHeight="1">
      <c r="A46" s="98" t="s">
        <v>36</v>
      </c>
      <c r="B46" s="92"/>
      <c r="C46" s="93">
        <v>27184</v>
      </c>
      <c r="D46" s="93">
        <v>29852</v>
      </c>
      <c r="E46" s="93">
        <v>28473</v>
      </c>
      <c r="F46" s="94"/>
      <c r="G46" s="94"/>
      <c r="H46" s="181">
        <v>22.484000000000002</v>
      </c>
      <c r="I46" s="181">
        <v>22.004000000000001</v>
      </c>
      <c r="J46" s="181"/>
      <c r="K46" s="95"/>
    </row>
    <row r="47" spans="1:11" s="96" customFormat="1" ht="11.25" customHeight="1">
      <c r="A47" s="98" t="s">
        <v>37</v>
      </c>
      <c r="B47" s="92"/>
      <c r="C47" s="93">
        <v>38031</v>
      </c>
      <c r="D47" s="93">
        <v>39026</v>
      </c>
      <c r="E47" s="93">
        <v>46656</v>
      </c>
      <c r="F47" s="94"/>
      <c r="G47" s="94"/>
      <c r="H47" s="181">
        <v>55.911000000000001</v>
      </c>
      <c r="I47" s="181">
        <v>46.756</v>
      </c>
      <c r="J47" s="181"/>
      <c r="K47" s="95"/>
    </row>
    <row r="48" spans="1:11" s="96" customFormat="1" ht="11.25" customHeight="1">
      <c r="A48" s="98" t="s">
        <v>38</v>
      </c>
      <c r="B48" s="92"/>
      <c r="C48" s="93">
        <v>45729</v>
      </c>
      <c r="D48" s="93">
        <v>47536</v>
      </c>
      <c r="E48" s="93">
        <v>42905</v>
      </c>
      <c r="F48" s="94"/>
      <c r="G48" s="94"/>
      <c r="H48" s="181">
        <v>43.103999999999999</v>
      </c>
      <c r="I48" s="181">
        <v>45.045000000000002</v>
      </c>
      <c r="J48" s="181"/>
      <c r="K48" s="95"/>
    </row>
    <row r="49" spans="1:11" s="96" customFormat="1" ht="11.25" customHeight="1">
      <c r="A49" s="98" t="s">
        <v>39</v>
      </c>
      <c r="B49" s="92"/>
      <c r="C49" s="93">
        <v>21512</v>
      </c>
      <c r="D49" s="93">
        <v>21273</v>
      </c>
      <c r="E49" s="93">
        <v>23191</v>
      </c>
      <c r="F49" s="94"/>
      <c r="G49" s="94"/>
      <c r="H49" s="181">
        <v>22.875</v>
      </c>
      <c r="I49" s="181">
        <v>22.94</v>
      </c>
      <c r="J49" s="181"/>
      <c r="K49" s="95"/>
    </row>
    <row r="50" spans="1:11" s="105" customFormat="1" ht="11.25" customHeight="1">
      <c r="A50" s="106" t="s">
        <v>40</v>
      </c>
      <c r="B50" s="100"/>
      <c r="C50" s="101">
        <v>254289</v>
      </c>
      <c r="D50" s="101">
        <v>248524</v>
      </c>
      <c r="E50" s="101">
        <v>273126</v>
      </c>
      <c r="F50" s="102">
        <f>IF(D50&gt;0,100*E50/D50,0)</f>
        <v>109.8992451433262</v>
      </c>
      <c r="G50" s="103"/>
      <c r="H50" s="182">
        <v>282.64600000000002</v>
      </c>
      <c r="I50" s="183">
        <v>255.053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999</v>
      </c>
      <c r="D52" s="101">
        <v>999</v>
      </c>
      <c r="E52" s="101">
        <v>999</v>
      </c>
      <c r="F52" s="102">
        <f>IF(D52&gt;0,100*E52/D52,0)</f>
        <v>100</v>
      </c>
      <c r="G52" s="103"/>
      <c r="H52" s="182">
        <v>1.1339999999999999</v>
      </c>
      <c r="I52" s="183">
        <v>1.1339999999999999</v>
      </c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3739</v>
      </c>
      <c r="D54" s="93">
        <v>3713</v>
      </c>
      <c r="E54" s="93">
        <v>3600</v>
      </c>
      <c r="F54" s="94"/>
      <c r="G54" s="94"/>
      <c r="H54" s="181">
        <v>4.7789999999999999</v>
      </c>
      <c r="I54" s="181">
        <v>4.6100000000000003</v>
      </c>
      <c r="J54" s="181"/>
      <c r="K54" s="95"/>
    </row>
    <row r="55" spans="1:11" s="96" customFormat="1" ht="11.25" customHeight="1">
      <c r="A55" s="98" t="s">
        <v>43</v>
      </c>
      <c r="B55" s="92"/>
      <c r="C55" s="93">
        <v>1034</v>
      </c>
      <c r="D55" s="93">
        <v>1022</v>
      </c>
      <c r="E55" s="93">
        <v>897</v>
      </c>
      <c r="F55" s="94"/>
      <c r="G55" s="94"/>
      <c r="H55" s="181">
        <v>0.77500000000000002</v>
      </c>
      <c r="I55" s="181">
        <v>0.77</v>
      </c>
      <c r="J55" s="181"/>
      <c r="K55" s="95"/>
    </row>
    <row r="56" spans="1:11" s="96" customFormat="1" ht="11.25" customHeight="1">
      <c r="A56" s="98" t="s">
        <v>44</v>
      </c>
      <c r="B56" s="92"/>
      <c r="C56" s="93">
        <v>138373</v>
      </c>
      <c r="D56" s="93">
        <v>148000</v>
      </c>
      <c r="E56" s="93">
        <v>145400</v>
      </c>
      <c r="F56" s="94"/>
      <c r="G56" s="94"/>
      <c r="H56" s="181">
        <v>109.539</v>
      </c>
      <c r="I56" s="181">
        <v>105</v>
      </c>
      <c r="J56" s="181"/>
      <c r="K56" s="95"/>
    </row>
    <row r="57" spans="1:11" s="96" customFormat="1" ht="11.25" customHeight="1">
      <c r="A57" s="98" t="s">
        <v>45</v>
      </c>
      <c r="B57" s="92"/>
      <c r="C57" s="93">
        <v>31186</v>
      </c>
      <c r="D57" s="93">
        <v>31152</v>
      </c>
      <c r="E57" s="93">
        <v>31152</v>
      </c>
      <c r="F57" s="94"/>
      <c r="G57" s="94"/>
      <c r="H57" s="181">
        <v>26.629000000000001</v>
      </c>
      <c r="I57" s="181">
        <v>37.382400000000004</v>
      </c>
      <c r="J57" s="181"/>
      <c r="K57" s="95"/>
    </row>
    <row r="58" spans="1:11" s="96" customFormat="1" ht="11.25" customHeight="1">
      <c r="A58" s="98" t="s">
        <v>46</v>
      </c>
      <c r="B58" s="92"/>
      <c r="C58" s="93">
        <v>2950</v>
      </c>
      <c r="D58" s="93">
        <v>1788</v>
      </c>
      <c r="E58" s="93">
        <v>1462</v>
      </c>
      <c r="F58" s="94"/>
      <c r="G58" s="94"/>
      <c r="H58" s="181">
        <v>1.649</v>
      </c>
      <c r="I58" s="181">
        <v>1.177</v>
      </c>
      <c r="J58" s="181"/>
      <c r="K58" s="95"/>
    </row>
    <row r="59" spans="1:11" s="105" customFormat="1" ht="11.25" customHeight="1">
      <c r="A59" s="99" t="s">
        <v>47</v>
      </c>
      <c r="B59" s="100"/>
      <c r="C59" s="101">
        <v>177282</v>
      </c>
      <c r="D59" s="101">
        <v>185675</v>
      </c>
      <c r="E59" s="101">
        <v>182511</v>
      </c>
      <c r="F59" s="102">
        <f>IF(D59&gt;0,100*E59/D59,0)</f>
        <v>98.295947219604145</v>
      </c>
      <c r="G59" s="103"/>
      <c r="H59" s="182">
        <v>143.37100000000001</v>
      </c>
      <c r="I59" s="183">
        <v>148.93940000000001</v>
      </c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394</v>
      </c>
      <c r="D61" s="93">
        <v>700</v>
      </c>
      <c r="E61" s="93">
        <v>410</v>
      </c>
      <c r="F61" s="94"/>
      <c r="G61" s="94"/>
      <c r="H61" s="181">
        <v>0.35499999999999998</v>
      </c>
      <c r="I61" s="181">
        <v>0.25</v>
      </c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>
        <v>465</v>
      </c>
      <c r="D63" s="93">
        <v>419</v>
      </c>
      <c r="E63" s="93">
        <v>1009</v>
      </c>
      <c r="F63" s="94"/>
      <c r="G63" s="94"/>
      <c r="H63" s="181">
        <v>0.499</v>
      </c>
      <c r="I63" s="181">
        <v>0.13408</v>
      </c>
      <c r="J63" s="181"/>
      <c r="K63" s="95"/>
    </row>
    <row r="64" spans="1:11" s="105" customFormat="1" ht="11.25" customHeight="1">
      <c r="A64" s="99" t="s">
        <v>51</v>
      </c>
      <c r="B64" s="100"/>
      <c r="C64" s="101">
        <v>859</v>
      </c>
      <c r="D64" s="101">
        <v>1119</v>
      </c>
      <c r="E64" s="101">
        <v>1419</v>
      </c>
      <c r="F64" s="102">
        <f>IF(D64&gt;0,100*E64/D64,0)</f>
        <v>126.80965147453082</v>
      </c>
      <c r="G64" s="103"/>
      <c r="H64" s="182">
        <v>0.85399999999999998</v>
      </c>
      <c r="I64" s="183">
        <v>0.38407999999999998</v>
      </c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77</v>
      </c>
      <c r="D66" s="101">
        <v>37</v>
      </c>
      <c r="E66" s="101">
        <v>37</v>
      </c>
      <c r="F66" s="102">
        <f>IF(D66&gt;0,100*E66/D66,0)</f>
        <v>100</v>
      </c>
      <c r="G66" s="103"/>
      <c r="H66" s="182">
        <v>7.6999999999999999E-2</v>
      </c>
      <c r="I66" s="183">
        <v>3.7999999999999999E-2</v>
      </c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19942</v>
      </c>
      <c r="D68" s="93">
        <v>17240</v>
      </c>
      <c r="E68" s="93">
        <v>15200</v>
      </c>
      <c r="F68" s="94"/>
      <c r="G68" s="94"/>
      <c r="H68" s="181">
        <v>19.577000000000002</v>
      </c>
      <c r="I68" s="181">
        <v>19</v>
      </c>
      <c r="J68" s="181"/>
      <c r="K68" s="95"/>
    </row>
    <row r="69" spans="1:11" s="96" customFormat="1" ht="11.25" customHeight="1">
      <c r="A69" s="98" t="s">
        <v>54</v>
      </c>
      <c r="B69" s="92"/>
      <c r="C69" s="93">
        <v>932</v>
      </c>
      <c r="D69" s="93">
        <v>1000</v>
      </c>
      <c r="E69" s="93">
        <v>1000</v>
      </c>
      <c r="F69" s="94"/>
      <c r="G69" s="94"/>
      <c r="H69" s="181">
        <v>1.968</v>
      </c>
      <c r="I69" s="181">
        <v>2</v>
      </c>
      <c r="J69" s="181"/>
      <c r="K69" s="95"/>
    </row>
    <row r="70" spans="1:11" s="105" customFormat="1" ht="11.25" customHeight="1">
      <c r="A70" s="99" t="s">
        <v>55</v>
      </c>
      <c r="B70" s="100"/>
      <c r="C70" s="101">
        <v>20874</v>
      </c>
      <c r="D70" s="101">
        <v>18240</v>
      </c>
      <c r="E70" s="101">
        <v>16200</v>
      </c>
      <c r="F70" s="102">
        <f>IF(D70&gt;0,100*E70/D70,0)</f>
        <v>88.815789473684205</v>
      </c>
      <c r="G70" s="103"/>
      <c r="H70" s="182">
        <v>21.545000000000002</v>
      </c>
      <c r="I70" s="183">
        <v>21</v>
      </c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>
        <v>60</v>
      </c>
      <c r="E72" s="93">
        <v>58</v>
      </c>
      <c r="F72" s="94"/>
      <c r="G72" s="94"/>
      <c r="H72" s="181"/>
      <c r="I72" s="181">
        <v>1.0999999999999999E-2</v>
      </c>
      <c r="J72" s="181"/>
      <c r="K72" s="95"/>
    </row>
    <row r="73" spans="1:11" s="96" customFormat="1" ht="11.25" customHeight="1">
      <c r="A73" s="98" t="s">
        <v>57</v>
      </c>
      <c r="B73" s="92"/>
      <c r="C73" s="93">
        <v>60682</v>
      </c>
      <c r="D73" s="93">
        <v>60250</v>
      </c>
      <c r="E73" s="93">
        <v>58700</v>
      </c>
      <c r="F73" s="94"/>
      <c r="G73" s="94"/>
      <c r="H73" s="181">
        <v>80.888000000000005</v>
      </c>
      <c r="I73" s="181">
        <v>61.1</v>
      </c>
      <c r="J73" s="181"/>
      <c r="K73" s="95"/>
    </row>
    <row r="74" spans="1:11" s="96" customFormat="1" ht="11.25" customHeight="1">
      <c r="A74" s="98" t="s">
        <v>58</v>
      </c>
      <c r="B74" s="92"/>
      <c r="C74" s="93">
        <v>46871</v>
      </c>
      <c r="D74" s="93">
        <v>41600</v>
      </c>
      <c r="E74" s="93">
        <v>41480</v>
      </c>
      <c r="F74" s="94"/>
      <c r="G74" s="94"/>
      <c r="H74" s="181">
        <v>39.811</v>
      </c>
      <c r="I74" s="181">
        <v>20.8</v>
      </c>
      <c r="J74" s="181"/>
      <c r="K74" s="95"/>
    </row>
    <row r="75" spans="1:11" s="96" customFormat="1" ht="11.25" customHeight="1">
      <c r="A75" s="98" t="s">
        <v>59</v>
      </c>
      <c r="B75" s="92"/>
      <c r="C75" s="93">
        <v>2193</v>
      </c>
      <c r="D75" s="93">
        <v>1452.213</v>
      </c>
      <c r="E75" s="93">
        <v>1439</v>
      </c>
      <c r="F75" s="94"/>
      <c r="G75" s="94"/>
      <c r="H75" s="181">
        <v>1.3340000000000001</v>
      </c>
      <c r="I75" s="181">
        <v>0.88315264135813965</v>
      </c>
      <c r="J75" s="181"/>
      <c r="K75" s="95"/>
    </row>
    <row r="76" spans="1:11" s="96" customFormat="1" ht="11.25" customHeight="1">
      <c r="A76" s="98" t="s">
        <v>60</v>
      </c>
      <c r="B76" s="92"/>
      <c r="C76" s="93">
        <v>15783</v>
      </c>
      <c r="D76" s="93">
        <v>15290</v>
      </c>
      <c r="E76" s="93">
        <v>15000</v>
      </c>
      <c r="F76" s="94"/>
      <c r="G76" s="94"/>
      <c r="H76" s="181">
        <v>20.202000000000002</v>
      </c>
      <c r="I76" s="181">
        <v>25.687000000000001</v>
      </c>
      <c r="J76" s="181"/>
      <c r="K76" s="95"/>
    </row>
    <row r="77" spans="1:11" s="96" customFormat="1" ht="11.25" customHeight="1">
      <c r="A77" s="98" t="s">
        <v>61</v>
      </c>
      <c r="B77" s="92"/>
      <c r="C77" s="93">
        <v>2116</v>
      </c>
      <c r="D77" s="93">
        <v>1295</v>
      </c>
      <c r="E77" s="93">
        <v>1300</v>
      </c>
      <c r="F77" s="94"/>
      <c r="G77" s="94"/>
      <c r="H77" s="181">
        <v>0.92600000000000005</v>
      </c>
      <c r="I77" s="181">
        <v>0.97</v>
      </c>
      <c r="J77" s="181"/>
      <c r="K77" s="95"/>
    </row>
    <row r="78" spans="1:11" s="96" customFormat="1" ht="11.25" customHeight="1">
      <c r="A78" s="98" t="s">
        <v>62</v>
      </c>
      <c r="B78" s="92"/>
      <c r="C78" s="93">
        <v>3613</v>
      </c>
      <c r="D78" s="93">
        <v>2710</v>
      </c>
      <c r="E78" s="93">
        <v>2750</v>
      </c>
      <c r="F78" s="94"/>
      <c r="G78" s="94"/>
      <c r="H78" s="181">
        <v>4.016</v>
      </c>
      <c r="I78" s="181">
        <v>1.762</v>
      </c>
      <c r="J78" s="181"/>
      <c r="K78" s="95"/>
    </row>
    <row r="79" spans="1:11" s="96" customFormat="1" ht="11.25" customHeight="1">
      <c r="A79" s="98" t="s">
        <v>63</v>
      </c>
      <c r="B79" s="92"/>
      <c r="C79" s="93">
        <v>131534</v>
      </c>
      <c r="D79" s="93">
        <v>117984</v>
      </c>
      <c r="E79" s="93">
        <v>110741.04210000002</v>
      </c>
      <c r="F79" s="94"/>
      <c r="G79" s="94"/>
      <c r="H79" s="181">
        <v>138.52500000000001</v>
      </c>
      <c r="I79" s="181">
        <v>138.12100000000001</v>
      </c>
      <c r="J79" s="181"/>
      <c r="K79" s="95"/>
    </row>
    <row r="80" spans="1:11" s="105" customFormat="1" ht="11.25" customHeight="1">
      <c r="A80" s="106" t="s">
        <v>64</v>
      </c>
      <c r="B80" s="100"/>
      <c r="C80" s="101">
        <v>262792</v>
      </c>
      <c r="D80" s="101">
        <v>240641.21299999999</v>
      </c>
      <c r="E80" s="101">
        <v>231468.04210000002</v>
      </c>
      <c r="F80" s="102">
        <f>IF(D80&gt;0,100*E80/D80,0)</f>
        <v>96.188029978057003</v>
      </c>
      <c r="G80" s="103"/>
      <c r="H80" s="182">
        <v>285.702</v>
      </c>
      <c r="I80" s="183">
        <v>249.33415264135814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738851</v>
      </c>
      <c r="D87" s="116">
        <v>719070.90350000001</v>
      </c>
      <c r="E87" s="116">
        <v>730331.60210000002</v>
      </c>
      <c r="F87" s="117">
        <f>IF(D87&gt;0,100*E87/D87,0)</f>
        <v>101.56600671021312</v>
      </c>
      <c r="G87" s="103"/>
      <c r="H87" s="186">
        <v>769.19500000000005</v>
      </c>
      <c r="I87" s="187">
        <v>713.3106326413581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32" orientation="portrait" useFirstPageNumber="1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O625"/>
  <sheetViews>
    <sheetView view="pageBreakPreview" topLeftCell="A43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94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27</v>
      </c>
      <c r="D24" s="101">
        <v>26</v>
      </c>
      <c r="E24" s="101">
        <v>84</v>
      </c>
      <c r="F24" s="102">
        <f>IF(D24&gt;0,100*E24/D24,0)</f>
        <v>323.07692307692309</v>
      </c>
      <c r="G24" s="103"/>
      <c r="H24" s="182">
        <v>5.7000000000000002E-2</v>
      </c>
      <c r="I24" s="183">
        <v>5.5E-2</v>
      </c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5</v>
      </c>
      <c r="D28" s="93">
        <v>14</v>
      </c>
      <c r="E28" s="93">
        <v>202</v>
      </c>
      <c r="F28" s="94"/>
      <c r="G28" s="94"/>
      <c r="H28" s="181">
        <v>1.4999999999999999E-2</v>
      </c>
      <c r="I28" s="181">
        <v>4.5999999999999999E-2</v>
      </c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>
        <v>83</v>
      </c>
      <c r="E29" s="93">
        <v>43</v>
      </c>
      <c r="F29" s="94"/>
      <c r="G29" s="94"/>
      <c r="H29" s="181"/>
      <c r="I29" s="181">
        <v>0.125</v>
      </c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>
        <v>59</v>
      </c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>
        <v>5</v>
      </c>
      <c r="D31" s="101">
        <v>97</v>
      </c>
      <c r="E31" s="101">
        <v>304</v>
      </c>
      <c r="F31" s="102">
        <f>IF(D31&gt;0,100*E31/D31,0)</f>
        <v>313.40206185567013</v>
      </c>
      <c r="G31" s="103"/>
      <c r="H31" s="182">
        <v>1.4999999999999999E-2</v>
      </c>
      <c r="I31" s="183">
        <v>0.17099999999999999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3</v>
      </c>
      <c r="D33" s="93"/>
      <c r="E33" s="93"/>
      <c r="F33" s="94"/>
      <c r="G33" s="94"/>
      <c r="H33" s="181">
        <v>0.01</v>
      </c>
      <c r="I33" s="181"/>
      <c r="J33" s="181"/>
      <c r="K33" s="95"/>
    </row>
    <row r="34" spans="1:11" s="96" customFormat="1" ht="11.25" customHeight="1">
      <c r="A34" s="98" t="s">
        <v>26</v>
      </c>
      <c r="B34" s="92"/>
      <c r="C34" s="93">
        <v>52</v>
      </c>
      <c r="D34" s="93">
        <v>22</v>
      </c>
      <c r="E34" s="93">
        <v>22</v>
      </c>
      <c r="F34" s="94"/>
      <c r="G34" s="94"/>
      <c r="H34" s="181">
        <v>0.1</v>
      </c>
      <c r="I34" s="181">
        <v>0.04</v>
      </c>
      <c r="J34" s="181"/>
      <c r="K34" s="95"/>
    </row>
    <row r="35" spans="1:11" s="96" customFormat="1" ht="11.25" customHeight="1">
      <c r="A35" s="98" t="s">
        <v>27</v>
      </c>
      <c r="B35" s="92"/>
      <c r="C35" s="93">
        <v>19</v>
      </c>
      <c r="D35" s="93">
        <v>30</v>
      </c>
      <c r="E35" s="93">
        <v>100</v>
      </c>
      <c r="F35" s="94"/>
      <c r="G35" s="94"/>
      <c r="H35" s="181">
        <v>3.7999999999999999E-2</v>
      </c>
      <c r="I35" s="181">
        <v>4.4999999999999998E-2</v>
      </c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>
        <v>74</v>
      </c>
      <c r="D37" s="101">
        <v>52</v>
      </c>
      <c r="E37" s="101">
        <v>122</v>
      </c>
      <c r="F37" s="102">
        <f>IF(D37&gt;0,100*E37/D37,0)</f>
        <v>234.61538461538461</v>
      </c>
      <c r="G37" s="103"/>
      <c r="H37" s="182">
        <v>0.14799999999999999</v>
      </c>
      <c r="I37" s="183">
        <v>8.4999999999999992E-2</v>
      </c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39</v>
      </c>
      <c r="D41" s="93">
        <v>42</v>
      </c>
      <c r="E41" s="93">
        <v>46</v>
      </c>
      <c r="F41" s="94"/>
      <c r="G41" s="94"/>
      <c r="H41" s="181">
        <v>0.14799999999999999</v>
      </c>
      <c r="I41" s="181">
        <v>0.13</v>
      </c>
      <c r="J41" s="181"/>
      <c r="K41" s="95"/>
    </row>
    <row r="42" spans="1:11" s="96" customFormat="1" ht="11.25" customHeight="1">
      <c r="A42" s="98" t="s">
        <v>32</v>
      </c>
      <c r="B42" s="92"/>
      <c r="C42" s="93">
        <v>9</v>
      </c>
      <c r="D42" s="93">
        <v>21</v>
      </c>
      <c r="E42" s="93">
        <v>37</v>
      </c>
      <c r="F42" s="94"/>
      <c r="G42" s="94"/>
      <c r="H42" s="181">
        <v>2.3E-2</v>
      </c>
      <c r="I42" s="181">
        <v>5.2999999999999999E-2</v>
      </c>
      <c r="J42" s="181"/>
      <c r="K42" s="95"/>
    </row>
    <row r="43" spans="1:11" s="96" customFormat="1" ht="11.25" customHeight="1">
      <c r="A43" s="98" t="s">
        <v>33</v>
      </c>
      <c r="B43" s="92"/>
      <c r="C43" s="93">
        <v>62</v>
      </c>
      <c r="D43" s="93">
        <v>102</v>
      </c>
      <c r="E43" s="93">
        <v>116</v>
      </c>
      <c r="F43" s="94"/>
      <c r="G43" s="94"/>
      <c r="H43" s="181">
        <v>0.186</v>
      </c>
      <c r="I43" s="181">
        <v>0.255</v>
      </c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>
        <v>67</v>
      </c>
      <c r="D45" s="93">
        <v>75</v>
      </c>
      <c r="E45" s="93">
        <v>27</v>
      </c>
      <c r="F45" s="94"/>
      <c r="G45" s="94"/>
      <c r="H45" s="181">
        <v>0.20799999999999999</v>
      </c>
      <c r="I45" s="181">
        <v>0.24</v>
      </c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>
        <v>22</v>
      </c>
      <c r="D48" s="93">
        <v>16</v>
      </c>
      <c r="E48" s="93">
        <v>50</v>
      </c>
      <c r="F48" s="94"/>
      <c r="G48" s="94"/>
      <c r="H48" s="181">
        <v>2.1999999999999999E-2</v>
      </c>
      <c r="I48" s="181">
        <v>0.04</v>
      </c>
      <c r="J48" s="181"/>
      <c r="K48" s="95"/>
    </row>
    <row r="49" spans="1:11" s="96" customFormat="1" ht="11.25" customHeight="1">
      <c r="A49" s="98" t="s">
        <v>39</v>
      </c>
      <c r="B49" s="92"/>
      <c r="C49" s="93">
        <v>27</v>
      </c>
      <c r="D49" s="93">
        <v>27</v>
      </c>
      <c r="E49" s="93">
        <v>20</v>
      </c>
      <c r="F49" s="94"/>
      <c r="G49" s="94"/>
      <c r="H49" s="181">
        <v>8.5999999999999993E-2</v>
      </c>
      <c r="I49" s="181">
        <v>8.5999999999999993E-2</v>
      </c>
      <c r="J49" s="181"/>
      <c r="K49" s="95"/>
    </row>
    <row r="50" spans="1:11" s="105" customFormat="1" ht="11.25" customHeight="1">
      <c r="A50" s="106" t="s">
        <v>40</v>
      </c>
      <c r="B50" s="100"/>
      <c r="C50" s="101">
        <v>226</v>
      </c>
      <c r="D50" s="101">
        <v>283</v>
      </c>
      <c r="E50" s="101">
        <v>296</v>
      </c>
      <c r="F50" s="102">
        <f>IF(D50&gt;0,100*E50/D50,0)</f>
        <v>104.59363957597174</v>
      </c>
      <c r="G50" s="103"/>
      <c r="H50" s="182">
        <v>0.67299999999999993</v>
      </c>
      <c r="I50" s="183">
        <v>0.80399999999999994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>
        <v>25</v>
      </c>
      <c r="D55" s="93">
        <v>27</v>
      </c>
      <c r="E55" s="93"/>
      <c r="F55" s="94"/>
      <c r="G55" s="94"/>
      <c r="H55" s="181">
        <v>5.7000000000000002E-2</v>
      </c>
      <c r="I55" s="181">
        <v>0.06</v>
      </c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>
        <v>18</v>
      </c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>
        <v>4</v>
      </c>
      <c r="D57" s="93"/>
      <c r="E57" s="93"/>
      <c r="F57" s="94"/>
      <c r="G57" s="94"/>
      <c r="H57" s="181">
        <v>8.0000000000000002E-3</v>
      </c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13</v>
      </c>
      <c r="D58" s="93">
        <v>4</v>
      </c>
      <c r="E58" s="93"/>
      <c r="F58" s="94"/>
      <c r="G58" s="94"/>
      <c r="H58" s="181">
        <v>2.7E-2</v>
      </c>
      <c r="I58" s="181">
        <v>1.2E-2</v>
      </c>
      <c r="J58" s="181"/>
      <c r="K58" s="95"/>
    </row>
    <row r="59" spans="1:11" s="105" customFormat="1" ht="11.25" customHeight="1">
      <c r="A59" s="99" t="s">
        <v>47</v>
      </c>
      <c r="B59" s="100"/>
      <c r="C59" s="101">
        <v>42</v>
      </c>
      <c r="D59" s="101">
        <v>31</v>
      </c>
      <c r="E59" s="101">
        <v>18</v>
      </c>
      <c r="F59" s="102">
        <f>IF(D59&gt;0,100*E59/D59,0)</f>
        <v>58.064516129032256</v>
      </c>
      <c r="G59" s="103"/>
      <c r="H59" s="182">
        <v>9.1999999999999998E-2</v>
      </c>
      <c r="I59" s="183">
        <v>7.1999999999999995E-2</v>
      </c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/>
      <c r="I64" s="183"/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/>
      <c r="I66" s="183"/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626</v>
      </c>
      <c r="D68" s="93">
        <v>340</v>
      </c>
      <c r="E68" s="93">
        <v>420</v>
      </c>
      <c r="F68" s="94"/>
      <c r="G68" s="94"/>
      <c r="H68" s="181">
        <v>2.097</v>
      </c>
      <c r="I68" s="181">
        <v>1.3</v>
      </c>
      <c r="J68" s="181"/>
      <c r="K68" s="95"/>
    </row>
    <row r="69" spans="1:11" s="96" customFormat="1" ht="11.25" customHeight="1">
      <c r="A69" s="98" t="s">
        <v>54</v>
      </c>
      <c r="B69" s="92"/>
      <c r="C69" s="93">
        <v>299</v>
      </c>
      <c r="D69" s="93">
        <v>190</v>
      </c>
      <c r="E69" s="93">
        <v>430</v>
      </c>
      <c r="F69" s="94"/>
      <c r="G69" s="94"/>
      <c r="H69" s="181">
        <v>1.0049999999999999</v>
      </c>
      <c r="I69" s="181">
        <v>0.5</v>
      </c>
      <c r="J69" s="181"/>
      <c r="K69" s="95"/>
    </row>
    <row r="70" spans="1:11" s="105" customFormat="1" ht="11.25" customHeight="1">
      <c r="A70" s="99" t="s">
        <v>55</v>
      </c>
      <c r="B70" s="100"/>
      <c r="C70" s="101">
        <v>925</v>
      </c>
      <c r="D70" s="101">
        <v>530</v>
      </c>
      <c r="E70" s="101">
        <v>850</v>
      </c>
      <c r="F70" s="102">
        <f>IF(D70&gt;0,100*E70/D70,0)</f>
        <v>160.37735849056602</v>
      </c>
      <c r="G70" s="103"/>
      <c r="H70" s="182">
        <v>3.1019999999999999</v>
      </c>
      <c r="I70" s="183">
        <v>1.8</v>
      </c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>
        <v>6</v>
      </c>
      <c r="D73" s="93">
        <v>7</v>
      </c>
      <c r="E73" s="93">
        <v>5</v>
      </c>
      <c r="F73" s="94"/>
      <c r="G73" s="94"/>
      <c r="H73" s="181">
        <v>1.6E-2</v>
      </c>
      <c r="I73" s="181">
        <v>1.9E-2</v>
      </c>
      <c r="J73" s="181"/>
      <c r="K73" s="95"/>
    </row>
    <row r="74" spans="1:11" s="96" customFormat="1" ht="11.25" customHeight="1">
      <c r="A74" s="98" t="s">
        <v>58</v>
      </c>
      <c r="B74" s="92"/>
      <c r="C74" s="93">
        <v>10</v>
      </c>
      <c r="D74" s="93">
        <v>10</v>
      </c>
      <c r="E74" s="93"/>
      <c r="F74" s="94"/>
      <c r="G74" s="94"/>
      <c r="H74" s="181">
        <v>8.0000000000000002E-3</v>
      </c>
      <c r="I74" s="181">
        <v>8.9999999999999993E-3</v>
      </c>
      <c r="J74" s="181"/>
      <c r="K74" s="95"/>
    </row>
    <row r="75" spans="1:11" s="96" customFormat="1" ht="11.25" customHeight="1">
      <c r="A75" s="98" t="s">
        <v>59</v>
      </c>
      <c r="B75" s="92"/>
      <c r="C75" s="93"/>
      <c r="D75" s="93">
        <v>1.008</v>
      </c>
      <c r="E75" s="93">
        <v>1</v>
      </c>
      <c r="F75" s="94"/>
      <c r="G75" s="94"/>
      <c r="H75" s="181"/>
      <c r="I75" s="181"/>
      <c r="J75" s="181"/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>
        <v>45</v>
      </c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/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>
        <v>2</v>
      </c>
      <c r="D79" s="93">
        <v>5</v>
      </c>
      <c r="E79" s="93">
        <v>4.95</v>
      </c>
      <c r="F79" s="94"/>
      <c r="G79" s="94"/>
      <c r="H79" s="181">
        <v>0.01</v>
      </c>
      <c r="I79" s="181">
        <v>0.01</v>
      </c>
      <c r="J79" s="181"/>
      <c r="K79" s="95"/>
    </row>
    <row r="80" spans="1:11" s="105" customFormat="1" ht="11.25" customHeight="1">
      <c r="A80" s="106" t="s">
        <v>64</v>
      </c>
      <c r="B80" s="100"/>
      <c r="C80" s="101">
        <v>18</v>
      </c>
      <c r="D80" s="101">
        <v>23.007999999999999</v>
      </c>
      <c r="E80" s="101">
        <v>55.95</v>
      </c>
      <c r="F80" s="102">
        <f>IF(D80&gt;0,100*E80/D80,0)</f>
        <v>243.17628650904035</v>
      </c>
      <c r="G80" s="103"/>
      <c r="H80" s="182">
        <v>3.4000000000000002E-2</v>
      </c>
      <c r="I80" s="183">
        <v>3.7999999999999999E-2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1317</v>
      </c>
      <c r="D87" s="116">
        <v>1042.008</v>
      </c>
      <c r="E87" s="116">
        <v>1729.95</v>
      </c>
      <c r="F87" s="117">
        <f>IF(D87&gt;0,100*E87/D87,0)</f>
        <v>166.02079830481148</v>
      </c>
      <c r="G87" s="103"/>
      <c r="H87" s="186">
        <v>4.1209999999999996</v>
      </c>
      <c r="I87" s="187">
        <v>3.0249999999999999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33" orientation="portrait" useFirstPageNumber="1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O625"/>
  <sheetViews>
    <sheetView view="pageBreakPreview" topLeftCell="A40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95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2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68</v>
      </c>
      <c r="D17" s="101"/>
      <c r="E17" s="101">
        <v>16</v>
      </c>
      <c r="F17" s="102"/>
      <c r="G17" s="103"/>
      <c r="H17" s="182">
        <v>0.15</v>
      </c>
      <c r="I17" s="183"/>
      <c r="J17" s="183">
        <v>2.3E-2</v>
      </c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834</v>
      </c>
      <c r="D19" s="93">
        <v>1022</v>
      </c>
      <c r="E19" s="93">
        <v>860</v>
      </c>
      <c r="F19" s="94"/>
      <c r="G19" s="94"/>
      <c r="H19" s="181">
        <v>2.5019999999999998</v>
      </c>
      <c r="I19" s="181">
        <v>3.577</v>
      </c>
      <c r="J19" s="181">
        <v>2.3220000000000001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834</v>
      </c>
      <c r="D22" s="101">
        <v>1022</v>
      </c>
      <c r="E22" s="101">
        <v>860</v>
      </c>
      <c r="F22" s="102">
        <f>IF(D22&gt;0,100*E22/D22,0)</f>
        <v>84.148727984344418</v>
      </c>
      <c r="G22" s="103"/>
      <c r="H22" s="182">
        <v>2.5019999999999998</v>
      </c>
      <c r="I22" s="183">
        <v>3.577</v>
      </c>
      <c r="J22" s="183">
        <v>2.3220000000000001</v>
      </c>
      <c r="K22" s="104">
        <f>IF(I22&gt;0,100*J22/I22,0)</f>
        <v>64.914733016494282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7075</v>
      </c>
      <c r="D24" s="101">
        <v>5401</v>
      </c>
      <c r="E24" s="101">
        <v>5402</v>
      </c>
      <c r="F24" s="102">
        <f>IF(D24&gt;0,100*E24/D24,0)</f>
        <v>100.01851508979819</v>
      </c>
      <c r="G24" s="103"/>
      <c r="H24" s="182">
        <v>16.597000000000001</v>
      </c>
      <c r="I24" s="183">
        <v>16.315000000000001</v>
      </c>
      <c r="J24" s="183">
        <v>14.51</v>
      </c>
      <c r="K24" s="104">
        <f>IF(I24&gt;0,100*J24/I24,0)</f>
        <v>88.936561446521594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516</v>
      </c>
      <c r="D26" s="101">
        <v>950</v>
      </c>
      <c r="E26" s="101">
        <v>300</v>
      </c>
      <c r="F26" s="102">
        <f>IF(D26&gt;0,100*E26/D26,0)</f>
        <v>31.578947368421051</v>
      </c>
      <c r="G26" s="103"/>
      <c r="H26" s="182">
        <v>1.3</v>
      </c>
      <c r="I26" s="183">
        <v>3</v>
      </c>
      <c r="J26" s="183">
        <v>0.75</v>
      </c>
      <c r="K26" s="104">
        <f>IF(I26&gt;0,100*J26/I26,0)</f>
        <v>25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3696</v>
      </c>
      <c r="D28" s="93">
        <v>3664</v>
      </c>
      <c r="E28" s="93">
        <v>2716</v>
      </c>
      <c r="F28" s="94"/>
      <c r="G28" s="94"/>
      <c r="H28" s="181">
        <v>7.7480000000000002</v>
      </c>
      <c r="I28" s="181">
        <v>7.9980000000000002</v>
      </c>
      <c r="J28" s="181">
        <v>8.8279999999999994</v>
      </c>
      <c r="K28" s="95"/>
    </row>
    <row r="29" spans="1:11" s="96" customFormat="1" ht="11.25" customHeight="1">
      <c r="A29" s="98" t="s">
        <v>22</v>
      </c>
      <c r="B29" s="92"/>
      <c r="C29" s="93">
        <v>100</v>
      </c>
      <c r="D29" s="93">
        <v>63</v>
      </c>
      <c r="E29" s="93">
        <v>94</v>
      </c>
      <c r="F29" s="94"/>
      <c r="G29" s="94"/>
      <c r="H29" s="181">
        <v>0.187</v>
      </c>
      <c r="I29" s="181">
        <v>0.11600000000000001</v>
      </c>
      <c r="J29" s="181">
        <v>0.129</v>
      </c>
      <c r="K29" s="95"/>
    </row>
    <row r="30" spans="1:11" s="96" customFormat="1" ht="11.25" customHeight="1">
      <c r="A30" s="98" t="s">
        <v>23</v>
      </c>
      <c r="B30" s="92"/>
      <c r="C30" s="93">
        <v>1508</v>
      </c>
      <c r="D30" s="93">
        <v>1508</v>
      </c>
      <c r="E30" s="93">
        <v>1509</v>
      </c>
      <c r="F30" s="94"/>
      <c r="G30" s="94"/>
      <c r="H30" s="181">
        <v>2.7559999999999998</v>
      </c>
      <c r="I30" s="181">
        <v>2.76</v>
      </c>
      <c r="J30" s="181">
        <v>2.4790000000000001</v>
      </c>
      <c r="K30" s="95"/>
    </row>
    <row r="31" spans="1:11" s="105" customFormat="1" ht="11.25" customHeight="1">
      <c r="A31" s="106" t="s">
        <v>24</v>
      </c>
      <c r="B31" s="100"/>
      <c r="C31" s="101">
        <v>5304</v>
      </c>
      <c r="D31" s="101">
        <v>5235</v>
      </c>
      <c r="E31" s="101">
        <v>4319</v>
      </c>
      <c r="F31" s="102">
        <f>IF(D31&gt;0,100*E31/D31,0)</f>
        <v>82.502387774594084</v>
      </c>
      <c r="G31" s="103"/>
      <c r="H31" s="182">
        <v>10.691000000000001</v>
      </c>
      <c r="I31" s="183">
        <v>10.874000000000001</v>
      </c>
      <c r="J31" s="183">
        <v>11.436</v>
      </c>
      <c r="K31" s="104">
        <f>IF(I31&gt;0,100*J31/I31,0)</f>
        <v>105.16829133713443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4496</v>
      </c>
      <c r="D33" s="93">
        <v>3967</v>
      </c>
      <c r="E33" s="93">
        <v>3800</v>
      </c>
      <c r="F33" s="94"/>
      <c r="G33" s="94"/>
      <c r="H33" s="181">
        <v>6.9509999999999996</v>
      </c>
      <c r="I33" s="181">
        <v>6</v>
      </c>
      <c r="J33" s="181">
        <v>5.2</v>
      </c>
      <c r="K33" s="95"/>
    </row>
    <row r="34" spans="1:11" s="96" customFormat="1" ht="11.25" customHeight="1">
      <c r="A34" s="98" t="s">
        <v>26</v>
      </c>
      <c r="B34" s="92"/>
      <c r="C34" s="93">
        <v>3239</v>
      </c>
      <c r="D34" s="93">
        <v>3650</v>
      </c>
      <c r="E34" s="93">
        <v>3600</v>
      </c>
      <c r="F34" s="94"/>
      <c r="G34" s="94"/>
      <c r="H34" s="181">
        <v>9.5719999999999992</v>
      </c>
      <c r="I34" s="181">
        <v>10.86</v>
      </c>
      <c r="J34" s="181">
        <v>11</v>
      </c>
      <c r="K34" s="95"/>
    </row>
    <row r="35" spans="1:11" s="96" customFormat="1" ht="11.25" customHeight="1">
      <c r="A35" s="98" t="s">
        <v>27</v>
      </c>
      <c r="B35" s="92"/>
      <c r="C35" s="93">
        <v>6619</v>
      </c>
      <c r="D35" s="93">
        <v>4500</v>
      </c>
      <c r="E35" s="93">
        <v>4000</v>
      </c>
      <c r="F35" s="94"/>
      <c r="G35" s="94"/>
      <c r="H35" s="181">
        <v>13.586</v>
      </c>
      <c r="I35" s="181">
        <v>14</v>
      </c>
      <c r="J35" s="181">
        <v>12</v>
      </c>
      <c r="K35" s="95"/>
    </row>
    <row r="36" spans="1:11" s="96" customFormat="1" ht="11.25" customHeight="1">
      <c r="A36" s="98" t="s">
        <v>28</v>
      </c>
      <c r="B36" s="92"/>
      <c r="C36" s="93">
        <v>494</v>
      </c>
      <c r="D36" s="93">
        <v>434</v>
      </c>
      <c r="E36" s="93">
        <v>650</v>
      </c>
      <c r="F36" s="94"/>
      <c r="G36" s="94"/>
      <c r="H36" s="181">
        <v>1.482</v>
      </c>
      <c r="I36" s="181">
        <v>1.302</v>
      </c>
      <c r="J36" s="181">
        <v>1.95</v>
      </c>
      <c r="K36" s="95"/>
    </row>
    <row r="37" spans="1:11" s="105" customFormat="1" ht="11.25" customHeight="1">
      <c r="A37" s="99" t="s">
        <v>29</v>
      </c>
      <c r="B37" s="100"/>
      <c r="C37" s="101">
        <v>14848</v>
      </c>
      <c r="D37" s="101">
        <v>12551</v>
      </c>
      <c r="E37" s="101">
        <v>12050</v>
      </c>
      <c r="F37" s="102">
        <f>IF(D37&gt;0,100*E37/D37,0)</f>
        <v>96.008286192335277</v>
      </c>
      <c r="G37" s="103"/>
      <c r="H37" s="182">
        <v>31.591000000000001</v>
      </c>
      <c r="I37" s="183">
        <v>32.161999999999999</v>
      </c>
      <c r="J37" s="183">
        <v>30.15</v>
      </c>
      <c r="K37" s="104">
        <f>IF(I37&gt;0,100*J37/I37,0)</f>
        <v>93.74417013867297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2163</v>
      </c>
      <c r="D41" s="93">
        <v>2985</v>
      </c>
      <c r="E41" s="93">
        <v>2918</v>
      </c>
      <c r="F41" s="94"/>
      <c r="G41" s="94"/>
      <c r="H41" s="181">
        <v>3.9969999999999999</v>
      </c>
      <c r="I41" s="181">
        <v>6.6639999999999997</v>
      </c>
      <c r="J41" s="181">
        <v>2.2789999999999999</v>
      </c>
      <c r="K41" s="95"/>
    </row>
    <row r="42" spans="1:11" s="96" customFormat="1" ht="11.25" customHeight="1">
      <c r="A42" s="98" t="s">
        <v>32</v>
      </c>
      <c r="B42" s="92"/>
      <c r="C42" s="93">
        <v>1193</v>
      </c>
      <c r="D42" s="93">
        <v>3559</v>
      </c>
      <c r="E42" s="93">
        <v>3016</v>
      </c>
      <c r="F42" s="94"/>
      <c r="G42" s="94"/>
      <c r="H42" s="181">
        <v>1.556</v>
      </c>
      <c r="I42" s="181">
        <v>6.4059999999999997</v>
      </c>
      <c r="J42" s="181">
        <v>3.6190000000000002</v>
      </c>
      <c r="K42" s="95"/>
    </row>
    <row r="43" spans="1:11" s="96" customFormat="1" ht="11.25" customHeight="1">
      <c r="A43" s="98" t="s">
        <v>33</v>
      </c>
      <c r="B43" s="92"/>
      <c r="C43" s="93">
        <v>1244</v>
      </c>
      <c r="D43" s="93">
        <v>2300</v>
      </c>
      <c r="E43" s="93">
        <v>2303</v>
      </c>
      <c r="F43" s="94"/>
      <c r="G43" s="94"/>
      <c r="H43" s="181">
        <v>2.4180000000000001</v>
      </c>
      <c r="I43" s="181">
        <v>5.5449999999999999</v>
      </c>
      <c r="J43" s="181">
        <v>3.2130000000000001</v>
      </c>
      <c r="K43" s="95"/>
    </row>
    <row r="44" spans="1:11" s="96" customFormat="1" ht="11.25" customHeight="1">
      <c r="A44" s="98" t="s">
        <v>34</v>
      </c>
      <c r="B44" s="92"/>
      <c r="C44" s="93">
        <v>465</v>
      </c>
      <c r="D44" s="93">
        <v>1413</v>
      </c>
      <c r="E44" s="93">
        <v>1199</v>
      </c>
      <c r="F44" s="94"/>
      <c r="G44" s="94"/>
      <c r="H44" s="181">
        <v>1.1020000000000001</v>
      </c>
      <c r="I44" s="181">
        <v>4.4710000000000001</v>
      </c>
      <c r="J44" s="181">
        <v>1.365</v>
      </c>
      <c r="K44" s="95"/>
    </row>
    <row r="45" spans="1:11" s="96" customFormat="1" ht="11.25" customHeight="1">
      <c r="A45" s="98" t="s">
        <v>35</v>
      </c>
      <c r="B45" s="92"/>
      <c r="C45" s="93">
        <v>7242</v>
      </c>
      <c r="D45" s="93">
        <v>7310</v>
      </c>
      <c r="E45" s="93">
        <v>7007</v>
      </c>
      <c r="F45" s="94"/>
      <c r="G45" s="94"/>
      <c r="H45" s="181">
        <v>11.896000000000001</v>
      </c>
      <c r="I45" s="181">
        <v>16.614000000000001</v>
      </c>
      <c r="J45" s="181">
        <v>8.9190000000000005</v>
      </c>
      <c r="K45" s="95"/>
    </row>
    <row r="46" spans="1:11" s="96" customFormat="1" ht="11.25" customHeight="1">
      <c r="A46" s="98" t="s">
        <v>36</v>
      </c>
      <c r="B46" s="92"/>
      <c r="C46" s="93">
        <v>1665</v>
      </c>
      <c r="D46" s="93">
        <v>2372</v>
      </c>
      <c r="E46" s="93">
        <v>2890</v>
      </c>
      <c r="F46" s="94"/>
      <c r="G46" s="94"/>
      <c r="H46" s="181">
        <v>3.8260000000000001</v>
      </c>
      <c r="I46" s="181">
        <v>5.9320000000000004</v>
      </c>
      <c r="J46" s="181">
        <v>1.871</v>
      </c>
      <c r="K46" s="95"/>
    </row>
    <row r="47" spans="1:11" s="96" customFormat="1" ht="11.25" customHeight="1">
      <c r="A47" s="98" t="s">
        <v>37</v>
      </c>
      <c r="B47" s="92"/>
      <c r="C47" s="93">
        <v>1280</v>
      </c>
      <c r="D47" s="93">
        <v>2779</v>
      </c>
      <c r="E47" s="93">
        <v>1815</v>
      </c>
      <c r="F47" s="94"/>
      <c r="G47" s="94"/>
      <c r="H47" s="181">
        <v>2.6779999999999999</v>
      </c>
      <c r="I47" s="181">
        <v>7.1079999999999997</v>
      </c>
      <c r="J47" s="181">
        <v>2.4689999999999999</v>
      </c>
      <c r="K47" s="95"/>
    </row>
    <row r="48" spans="1:11" s="96" customFormat="1" ht="11.25" customHeight="1">
      <c r="A48" s="98" t="s">
        <v>38</v>
      </c>
      <c r="B48" s="92"/>
      <c r="C48" s="93">
        <v>5932</v>
      </c>
      <c r="D48" s="93">
        <v>8228</v>
      </c>
      <c r="E48" s="93">
        <v>7626</v>
      </c>
      <c r="F48" s="94"/>
      <c r="G48" s="94"/>
      <c r="H48" s="181">
        <v>14.183</v>
      </c>
      <c r="I48" s="181">
        <v>26.468</v>
      </c>
      <c r="J48" s="181">
        <v>12.714</v>
      </c>
      <c r="K48" s="95"/>
    </row>
    <row r="49" spans="1:11" s="96" customFormat="1" ht="11.25" customHeight="1">
      <c r="A49" s="98" t="s">
        <v>39</v>
      </c>
      <c r="B49" s="92"/>
      <c r="C49" s="93">
        <v>7589</v>
      </c>
      <c r="D49" s="93">
        <v>11308</v>
      </c>
      <c r="E49" s="93">
        <v>9708</v>
      </c>
      <c r="F49" s="94"/>
      <c r="G49" s="94"/>
      <c r="H49" s="181">
        <v>17.541</v>
      </c>
      <c r="I49" s="181">
        <v>32.896999999999998</v>
      </c>
      <c r="J49" s="181">
        <v>12.209</v>
      </c>
      <c r="K49" s="95"/>
    </row>
    <row r="50" spans="1:11" s="105" customFormat="1" ht="11.25" customHeight="1">
      <c r="A50" s="106" t="s">
        <v>40</v>
      </c>
      <c r="B50" s="100"/>
      <c r="C50" s="101">
        <v>28773</v>
      </c>
      <c r="D50" s="101">
        <v>42254</v>
      </c>
      <c r="E50" s="101">
        <v>38482</v>
      </c>
      <c r="F50" s="102">
        <f>IF(D50&gt;0,100*E50/D50,0)</f>
        <v>91.073034505608931</v>
      </c>
      <c r="G50" s="103"/>
      <c r="H50" s="182">
        <v>59.197000000000003</v>
      </c>
      <c r="I50" s="183">
        <v>112.10499999999999</v>
      </c>
      <c r="J50" s="183">
        <v>48.658000000000001</v>
      </c>
      <c r="K50" s="104">
        <f>IF(I50&gt;0,100*J50/I50,0)</f>
        <v>43.40395165246867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532</v>
      </c>
      <c r="D52" s="101">
        <v>532</v>
      </c>
      <c r="E52" s="101">
        <v>532</v>
      </c>
      <c r="F52" s="102">
        <f>IF(D52&gt;0,100*E52/D52,0)</f>
        <v>100</v>
      </c>
      <c r="G52" s="103"/>
      <c r="H52" s="182">
        <v>0.90900000000000003</v>
      </c>
      <c r="I52" s="183">
        <v>0.90900000000000003</v>
      </c>
      <c r="J52" s="183">
        <v>0.90900000000000003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1766</v>
      </c>
      <c r="D54" s="93">
        <v>1622</v>
      </c>
      <c r="E54" s="93">
        <v>1600</v>
      </c>
      <c r="F54" s="94"/>
      <c r="G54" s="94"/>
      <c r="H54" s="181">
        <v>4.7750000000000004</v>
      </c>
      <c r="I54" s="181">
        <v>4.3789999999999996</v>
      </c>
      <c r="J54" s="181">
        <v>4.16</v>
      </c>
      <c r="K54" s="95"/>
    </row>
    <row r="55" spans="1:11" s="96" customFormat="1" ht="11.25" customHeight="1">
      <c r="A55" s="98" t="s">
        <v>43</v>
      </c>
      <c r="B55" s="92"/>
      <c r="C55" s="93">
        <v>221</v>
      </c>
      <c r="D55" s="93">
        <v>200</v>
      </c>
      <c r="E55" s="93">
        <v>259</v>
      </c>
      <c r="F55" s="94"/>
      <c r="G55" s="94"/>
      <c r="H55" s="181">
        <v>0.316</v>
      </c>
      <c r="I55" s="181">
        <v>0.28499999999999998</v>
      </c>
      <c r="J55" s="181">
        <v>0.36299999999999999</v>
      </c>
      <c r="K55" s="95"/>
    </row>
    <row r="56" spans="1:11" s="96" customFormat="1" ht="11.25" customHeight="1">
      <c r="A56" s="98" t="s">
        <v>44</v>
      </c>
      <c r="B56" s="92"/>
      <c r="C56" s="93">
        <v>1107</v>
      </c>
      <c r="D56" s="93">
        <v>1300</v>
      </c>
      <c r="E56" s="93">
        <v>1800</v>
      </c>
      <c r="F56" s="94"/>
      <c r="G56" s="94"/>
      <c r="H56" s="181">
        <v>1.59</v>
      </c>
      <c r="I56" s="181">
        <v>2.4500000000000002</v>
      </c>
      <c r="J56" s="181">
        <v>1.1100000000000001</v>
      </c>
      <c r="K56" s="95"/>
    </row>
    <row r="57" spans="1:11" s="96" customFormat="1" ht="11.25" customHeight="1">
      <c r="A57" s="98" t="s">
        <v>45</v>
      </c>
      <c r="B57" s="92"/>
      <c r="C57" s="93">
        <v>4449</v>
      </c>
      <c r="D57" s="93">
        <v>4436</v>
      </c>
      <c r="E57" s="93">
        <v>4436</v>
      </c>
      <c r="F57" s="94"/>
      <c r="G57" s="94"/>
      <c r="H57" s="181">
        <v>7.0540000000000003</v>
      </c>
      <c r="I57" s="181">
        <v>15.526</v>
      </c>
      <c r="J57" s="181">
        <v>15.526</v>
      </c>
      <c r="K57" s="95"/>
    </row>
    <row r="58" spans="1:11" s="96" customFormat="1" ht="11.25" customHeight="1">
      <c r="A58" s="98" t="s">
        <v>46</v>
      </c>
      <c r="B58" s="92"/>
      <c r="C58" s="93">
        <v>1698</v>
      </c>
      <c r="D58" s="93">
        <v>2707</v>
      </c>
      <c r="E58" s="93">
        <v>3086</v>
      </c>
      <c r="F58" s="94"/>
      <c r="G58" s="94"/>
      <c r="H58" s="181">
        <v>4.7539999999999996</v>
      </c>
      <c r="I58" s="181">
        <v>7.8920000000000003</v>
      </c>
      <c r="J58" s="181">
        <v>9.1910000000000007</v>
      </c>
      <c r="K58" s="95"/>
    </row>
    <row r="59" spans="1:11" s="105" customFormat="1" ht="11.25" customHeight="1">
      <c r="A59" s="99" t="s">
        <v>47</v>
      </c>
      <c r="B59" s="100"/>
      <c r="C59" s="101">
        <v>9241</v>
      </c>
      <c r="D59" s="101">
        <v>10265</v>
      </c>
      <c r="E59" s="101">
        <v>11181</v>
      </c>
      <c r="F59" s="102">
        <f>IF(D59&gt;0,100*E59/D59,0)</f>
        <v>108.92352654651729</v>
      </c>
      <c r="G59" s="103"/>
      <c r="H59" s="182">
        <v>18.488999999999997</v>
      </c>
      <c r="I59" s="183">
        <v>30.532</v>
      </c>
      <c r="J59" s="183">
        <v>30.35</v>
      </c>
      <c r="K59" s="104">
        <f>IF(I59&gt;0,100*J59/I59,0)</f>
        <v>99.403904100615748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/>
      <c r="I64" s="183"/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/>
      <c r="I66" s="183"/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94</v>
      </c>
      <c r="D68" s="93">
        <v>300</v>
      </c>
      <c r="E68" s="93">
        <v>1700</v>
      </c>
      <c r="F68" s="94"/>
      <c r="G68" s="94"/>
      <c r="H68" s="181">
        <v>0.1739</v>
      </c>
      <c r="I68" s="181">
        <v>0.6</v>
      </c>
      <c r="J68" s="181">
        <v>2.5</v>
      </c>
      <c r="K68" s="95"/>
    </row>
    <row r="69" spans="1:11" s="96" customFormat="1" ht="11.25" customHeight="1">
      <c r="A69" s="98" t="s">
        <v>54</v>
      </c>
      <c r="B69" s="92"/>
      <c r="C69" s="93">
        <v>8</v>
      </c>
      <c r="D69" s="93">
        <v>100</v>
      </c>
      <c r="E69" s="93">
        <v>100</v>
      </c>
      <c r="F69" s="94"/>
      <c r="G69" s="94"/>
      <c r="H69" s="181">
        <v>2.24E-2</v>
      </c>
      <c r="I69" s="181">
        <v>0.2</v>
      </c>
      <c r="J69" s="181">
        <v>0.2</v>
      </c>
      <c r="K69" s="95"/>
    </row>
    <row r="70" spans="1:11" s="105" customFormat="1" ht="11.25" customHeight="1">
      <c r="A70" s="99" t="s">
        <v>55</v>
      </c>
      <c r="B70" s="100"/>
      <c r="C70" s="101">
        <v>102</v>
      </c>
      <c r="D70" s="101">
        <v>400</v>
      </c>
      <c r="E70" s="101">
        <v>1800</v>
      </c>
      <c r="F70" s="102">
        <f>IF(D70&gt;0,100*E70/D70,0)</f>
        <v>450</v>
      </c>
      <c r="G70" s="103"/>
      <c r="H70" s="182">
        <v>0.1963</v>
      </c>
      <c r="I70" s="183">
        <v>0.8</v>
      </c>
      <c r="J70" s="183">
        <v>2.7</v>
      </c>
      <c r="K70" s="104">
        <f>IF(I70&gt;0,100*J70/I70,0)</f>
        <v>337.5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>
        <v>280</v>
      </c>
      <c r="D73" s="93">
        <v>780</v>
      </c>
      <c r="E73" s="93">
        <v>779</v>
      </c>
      <c r="F73" s="94"/>
      <c r="G73" s="94"/>
      <c r="H73" s="181">
        <v>0.28999999999999998</v>
      </c>
      <c r="I73" s="181">
        <v>1.17</v>
      </c>
      <c r="J73" s="181">
        <v>0.93500000000000005</v>
      </c>
      <c r="K73" s="95"/>
    </row>
    <row r="74" spans="1:11" s="96" customFormat="1" ht="11.25" customHeight="1">
      <c r="A74" s="98" t="s">
        <v>58</v>
      </c>
      <c r="B74" s="92"/>
      <c r="C74" s="93">
        <v>521</v>
      </c>
      <c r="D74" s="93">
        <v>520</v>
      </c>
      <c r="E74" s="93">
        <v>1685</v>
      </c>
      <c r="F74" s="94"/>
      <c r="G74" s="94"/>
      <c r="H74" s="181">
        <v>0.48499999999999999</v>
      </c>
      <c r="I74" s="181">
        <v>0.57199999999999995</v>
      </c>
      <c r="J74" s="181">
        <v>2.359</v>
      </c>
      <c r="K74" s="95"/>
    </row>
    <row r="75" spans="1:11" s="96" customFormat="1" ht="11.25" customHeight="1">
      <c r="A75" s="98" t="s">
        <v>59</v>
      </c>
      <c r="B75" s="92"/>
      <c r="C75" s="93">
        <v>1</v>
      </c>
      <c r="D75" s="93">
        <v>55</v>
      </c>
      <c r="E75" s="93">
        <v>49</v>
      </c>
      <c r="F75" s="94"/>
      <c r="G75" s="94"/>
      <c r="H75" s="181">
        <v>2E-3</v>
      </c>
      <c r="I75" s="181">
        <v>9.1999999999999998E-2</v>
      </c>
      <c r="J75" s="181">
        <v>3.5000000000000003E-2</v>
      </c>
      <c r="K75" s="95"/>
    </row>
    <row r="76" spans="1:11" s="96" customFormat="1" ht="11.25" customHeight="1">
      <c r="A76" s="98" t="s">
        <v>60</v>
      </c>
      <c r="B76" s="92"/>
      <c r="C76" s="93">
        <v>183</v>
      </c>
      <c r="D76" s="93">
        <v>723</v>
      </c>
      <c r="E76" s="93">
        <v>900</v>
      </c>
      <c r="F76" s="94"/>
      <c r="G76" s="94"/>
      <c r="H76" s="181">
        <v>0.64100000000000001</v>
      </c>
      <c r="I76" s="181">
        <v>2.097</v>
      </c>
      <c r="J76" s="181">
        <v>2.7</v>
      </c>
      <c r="K76" s="95"/>
    </row>
    <row r="77" spans="1:11" s="96" customFormat="1" ht="11.25" customHeight="1">
      <c r="A77" s="98" t="s">
        <v>61</v>
      </c>
      <c r="B77" s="92"/>
      <c r="C77" s="93">
        <v>83</v>
      </c>
      <c r="D77" s="93">
        <v>72</v>
      </c>
      <c r="E77" s="93">
        <v>70</v>
      </c>
      <c r="F77" s="94"/>
      <c r="G77" s="94"/>
      <c r="H77" s="181">
        <v>9.0999999999999998E-2</v>
      </c>
      <c r="I77" s="181">
        <v>8.6999999999999994E-2</v>
      </c>
      <c r="J77" s="181">
        <v>9.0999999999999998E-2</v>
      </c>
      <c r="K77" s="95"/>
    </row>
    <row r="78" spans="1:11" s="96" customFormat="1" ht="11.25" customHeight="1">
      <c r="A78" s="98" t="s">
        <v>62</v>
      </c>
      <c r="B78" s="92"/>
      <c r="C78" s="93">
        <v>197</v>
      </c>
      <c r="D78" s="93">
        <v>212</v>
      </c>
      <c r="E78" s="93">
        <v>250</v>
      </c>
      <c r="F78" s="94"/>
      <c r="G78" s="94"/>
      <c r="H78" s="181">
        <v>0.32200000000000001</v>
      </c>
      <c r="I78" s="181">
        <v>0.28599999999999998</v>
      </c>
      <c r="J78" s="181">
        <v>0.312</v>
      </c>
      <c r="K78" s="95"/>
    </row>
    <row r="79" spans="1:11" s="96" customFormat="1" ht="11.25" customHeight="1">
      <c r="A79" s="98" t="s">
        <v>63</v>
      </c>
      <c r="B79" s="92"/>
      <c r="C79" s="93">
        <v>2482</v>
      </c>
      <c r="D79" s="93">
        <v>8818</v>
      </c>
      <c r="E79" s="93">
        <v>9105</v>
      </c>
      <c r="F79" s="94"/>
      <c r="G79" s="94"/>
      <c r="H79" s="181">
        <v>5.9359999999999999</v>
      </c>
      <c r="I79" s="181">
        <v>16.986000000000001</v>
      </c>
      <c r="J79" s="181">
        <v>14.932416034809959</v>
      </c>
      <c r="K79" s="95"/>
    </row>
    <row r="80" spans="1:11" s="105" customFormat="1" ht="11.25" customHeight="1">
      <c r="A80" s="106" t="s">
        <v>64</v>
      </c>
      <c r="B80" s="100"/>
      <c r="C80" s="101">
        <v>3747</v>
      </c>
      <c r="D80" s="101">
        <v>11180</v>
      </c>
      <c r="E80" s="101">
        <v>12838</v>
      </c>
      <c r="F80" s="102">
        <f>IF(D80&gt;0,100*E80/D80,0)</f>
        <v>114.83005366726297</v>
      </c>
      <c r="G80" s="103"/>
      <c r="H80" s="182">
        <v>7.7669999999999995</v>
      </c>
      <c r="I80" s="183">
        <v>21.29</v>
      </c>
      <c r="J80" s="183">
        <v>21.36441603480996</v>
      </c>
      <c r="K80" s="104">
        <f>IF(I80&gt;0,100*J80/I80,0)</f>
        <v>100.34953515645824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71040</v>
      </c>
      <c r="D87" s="116">
        <v>89790</v>
      </c>
      <c r="E87" s="116">
        <v>87780</v>
      </c>
      <c r="F87" s="117">
        <f>IF(D87&gt;0,100*E87/D87,0)</f>
        <v>97.761443367858334</v>
      </c>
      <c r="G87" s="103"/>
      <c r="H87" s="186">
        <v>149.38930000000002</v>
      </c>
      <c r="I87" s="187">
        <v>231.56399999999999</v>
      </c>
      <c r="J87" s="187">
        <v>163.17241603480994</v>
      </c>
      <c r="K87" s="117">
        <f>IF(I87&gt;0,100*J87/I87,0)</f>
        <v>70.465364233995757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34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3"/>
  <sheetViews>
    <sheetView showZeros="0" view="pageBreakPreview" topLeftCell="A89" zoomScale="80" zoomScaleNormal="80" zoomScaleSheetLayoutView="80" workbookViewId="0">
      <selection activeCell="K95" sqref="K95"/>
    </sheetView>
  </sheetViews>
  <sheetFormatPr baseColWidth="10" defaultColWidth="8.7265625" defaultRowHeight="10"/>
  <cols>
    <col min="1" max="1" width="22" style="126" customWidth="1"/>
    <col min="2" max="2" width="1" style="126" customWidth="1"/>
    <col min="3" max="3" width="1.1796875" style="126" customWidth="1"/>
    <col min="4" max="4" width="6.453125" style="126" customWidth="1"/>
    <col min="5" max="6" width="9.453125" style="126" customWidth="1"/>
    <col min="7" max="7" width="8.81640625" style="126" customWidth="1"/>
    <col min="8" max="8" width="9.7265625" style="126" customWidth="1"/>
    <col min="9" max="9" width="1" style="126" customWidth="1"/>
    <col min="10" max="10" width="6.453125" style="126" customWidth="1"/>
    <col min="11" max="13" width="9.453125" style="126" customWidth="1"/>
    <col min="14" max="14" width="9.54296875" style="126" customWidth="1"/>
    <col min="15" max="15" width="22" style="126" customWidth="1"/>
    <col min="16" max="16" width="1" style="126" customWidth="1"/>
    <col min="17" max="17" width="1.1796875" style="126" customWidth="1"/>
    <col min="18" max="18" width="6.453125" style="126" customWidth="1"/>
    <col min="19" max="19" width="9.453125" style="126" customWidth="1"/>
    <col min="20" max="20" width="9" style="126" customWidth="1"/>
    <col min="21" max="22" width="9.453125" style="126" customWidth="1"/>
    <col min="23" max="23" width="1" style="126" customWidth="1"/>
    <col min="24" max="24" width="6.453125" style="126" customWidth="1"/>
    <col min="25" max="26" width="9.453125" style="126" customWidth="1"/>
    <col min="27" max="27" width="8.6328125" style="126" customWidth="1"/>
    <col min="28" max="28" width="9.1796875" style="126" customWidth="1"/>
    <col min="29" max="16384" width="8.7265625" style="126"/>
  </cols>
  <sheetData>
    <row r="1" spans="1:28">
      <c r="A1" s="125"/>
      <c r="B1" s="125"/>
      <c r="C1" s="125"/>
      <c r="D1" s="125"/>
      <c r="E1" s="125"/>
      <c r="F1" s="125"/>
      <c r="G1" s="125"/>
      <c r="H1" s="125"/>
      <c r="O1" s="125"/>
      <c r="P1" s="125"/>
      <c r="Q1" s="125"/>
      <c r="R1" s="125"/>
      <c r="S1" s="125"/>
      <c r="T1" s="125"/>
      <c r="U1" s="125"/>
      <c r="V1" s="125"/>
    </row>
    <row r="2" spans="1:28" s="129" customFormat="1" ht="10.5">
      <c r="A2" s="127" t="s">
        <v>133</v>
      </c>
      <c r="B2" s="128"/>
      <c r="C2" s="128"/>
      <c r="D2" s="128"/>
      <c r="E2" s="128"/>
      <c r="F2" s="128"/>
      <c r="G2" s="128"/>
      <c r="H2" s="128"/>
      <c r="J2" s="129" t="s">
        <v>134</v>
      </c>
      <c r="M2" s="129" t="s">
        <v>140</v>
      </c>
      <c r="O2" s="127" t="s">
        <v>133</v>
      </c>
      <c r="P2" s="128"/>
      <c r="Q2" s="128"/>
      <c r="R2" s="128"/>
      <c r="S2" s="128"/>
      <c r="T2" s="128"/>
      <c r="U2" s="128"/>
      <c r="V2" s="128"/>
      <c r="X2" s="129" t="s">
        <v>134</v>
      </c>
      <c r="AA2" s="129" t="s">
        <v>140</v>
      </c>
    </row>
    <row r="3" spans="1:28" s="129" customFormat="1" ht="12.25" customHeight="1" thickBot="1">
      <c r="A3" s="128"/>
      <c r="B3" s="128"/>
      <c r="C3" s="128"/>
      <c r="D3" s="128"/>
      <c r="E3" s="128"/>
      <c r="F3" s="128"/>
      <c r="G3" s="128"/>
      <c r="H3" s="128"/>
      <c r="O3" s="128"/>
      <c r="P3" s="128"/>
      <c r="Q3" s="128"/>
      <c r="R3" s="128"/>
      <c r="S3" s="128"/>
      <c r="T3" s="128"/>
      <c r="U3" s="128"/>
      <c r="V3" s="128"/>
    </row>
    <row r="4" spans="1:28" s="129" customFormat="1" ht="11" thickBot="1">
      <c r="A4" s="130"/>
      <c r="B4" s="131"/>
      <c r="C4" s="132"/>
      <c r="D4" s="256" t="s">
        <v>135</v>
      </c>
      <c r="E4" s="257"/>
      <c r="F4" s="257"/>
      <c r="G4" s="257"/>
      <c r="H4" s="258"/>
      <c r="J4" s="256" t="s">
        <v>136</v>
      </c>
      <c r="K4" s="257"/>
      <c r="L4" s="257"/>
      <c r="M4" s="257"/>
      <c r="N4" s="258"/>
      <c r="O4" s="130"/>
      <c r="P4" s="131"/>
      <c r="Q4" s="132"/>
      <c r="R4" s="256" t="s">
        <v>135</v>
      </c>
      <c r="S4" s="257"/>
      <c r="T4" s="257"/>
      <c r="U4" s="257"/>
      <c r="V4" s="258"/>
      <c r="X4" s="256" t="s">
        <v>136</v>
      </c>
      <c r="Y4" s="257"/>
      <c r="Z4" s="257"/>
      <c r="AA4" s="257"/>
      <c r="AB4" s="258"/>
    </row>
    <row r="5" spans="1:28" s="129" customFormat="1" ht="10.5">
      <c r="A5" s="133" t="s">
        <v>137</v>
      </c>
      <c r="B5" s="134"/>
      <c r="C5" s="132"/>
      <c r="D5" s="130"/>
      <c r="E5" s="135" t="s">
        <v>304</v>
      </c>
      <c r="F5" s="135" t="s">
        <v>138</v>
      </c>
      <c r="G5" s="135" t="s">
        <v>139</v>
      </c>
      <c r="H5" s="136">
        <f>G6</f>
        <v>2017</v>
      </c>
      <c r="J5" s="130"/>
      <c r="K5" s="135" t="s">
        <v>304</v>
      </c>
      <c r="L5" s="135" t="s">
        <v>138</v>
      </c>
      <c r="M5" s="135" t="s">
        <v>139</v>
      </c>
      <c r="N5" s="136">
        <f>M6</f>
        <v>2017</v>
      </c>
      <c r="O5" s="133" t="s">
        <v>137</v>
      </c>
      <c r="P5" s="134"/>
      <c r="Q5" s="132"/>
      <c r="R5" s="130"/>
      <c r="S5" s="135" t="s">
        <v>304</v>
      </c>
      <c r="T5" s="135" t="s">
        <v>138</v>
      </c>
      <c r="U5" s="135" t="s">
        <v>139</v>
      </c>
      <c r="V5" s="136">
        <f>U6</f>
        <v>2017</v>
      </c>
      <c r="X5" s="130"/>
      <c r="Y5" s="135" t="s">
        <v>304</v>
      </c>
      <c r="Z5" s="135" t="s">
        <v>138</v>
      </c>
      <c r="AA5" s="135" t="s">
        <v>139</v>
      </c>
      <c r="AB5" s="136">
        <f>AA6</f>
        <v>2017</v>
      </c>
    </row>
    <row r="6" spans="1:28" s="129" customFormat="1" ht="23.25" customHeight="1" thickBot="1">
      <c r="A6" s="137"/>
      <c r="B6" s="138"/>
      <c r="C6" s="139"/>
      <c r="D6" s="140" t="s">
        <v>307</v>
      </c>
      <c r="E6" s="141">
        <f>G6-2</f>
        <v>2015</v>
      </c>
      <c r="F6" s="141">
        <f>G6-1</f>
        <v>2016</v>
      </c>
      <c r="G6" s="141">
        <v>2017</v>
      </c>
      <c r="H6" s="142" t="str">
        <f>CONCATENATE(F6,"=100")</f>
        <v>2016=100</v>
      </c>
      <c r="I6" s="143"/>
      <c r="J6" s="140" t="s">
        <v>307</v>
      </c>
      <c r="K6" s="141">
        <f>M6-2</f>
        <v>2015</v>
      </c>
      <c r="L6" s="141">
        <f>M6-1</f>
        <v>2016</v>
      </c>
      <c r="M6" s="141">
        <v>2017</v>
      </c>
      <c r="N6" s="142" t="str">
        <f>CONCATENATE(L6,"=100")</f>
        <v>2016=100</v>
      </c>
      <c r="O6" s="137"/>
      <c r="P6" s="138"/>
      <c r="Q6" s="139"/>
      <c r="R6" s="140" t="s">
        <v>307</v>
      </c>
      <c r="S6" s="141">
        <f>U6-2</f>
        <v>2015</v>
      </c>
      <c r="T6" s="141">
        <f>U6-1</f>
        <v>2016</v>
      </c>
      <c r="U6" s="141">
        <v>2017</v>
      </c>
      <c r="V6" s="142" t="str">
        <f>CONCATENATE(T6,"=100")</f>
        <v>2016=100</v>
      </c>
      <c r="W6" s="143"/>
      <c r="X6" s="140" t="s">
        <v>307</v>
      </c>
      <c r="Y6" s="141">
        <f>AA6-2</f>
        <v>2015</v>
      </c>
      <c r="Z6" s="141">
        <f>AA6-1</f>
        <v>2016</v>
      </c>
      <c r="AA6" s="141">
        <v>2017</v>
      </c>
      <c r="AB6" s="142" t="str">
        <f>CONCATENATE(Z6,"=100")</f>
        <v>2016=100</v>
      </c>
    </row>
    <row r="7" spans="1:28" s="150" customFormat="1" ht="6" customHeight="1">
      <c r="A7" s="144"/>
      <c r="B7" s="144"/>
      <c r="C7" s="144"/>
      <c r="D7" s="145"/>
      <c r="E7" s="146"/>
      <c r="F7" s="146"/>
      <c r="G7" s="146"/>
      <c r="H7" s="146" t="str">
        <f>IF(AND(F7&gt;0,G7&gt;0),G7*100/F7,"")</f>
        <v/>
      </c>
      <c r="I7" s="147"/>
      <c r="J7" s="147"/>
      <c r="K7" s="148"/>
      <c r="L7" s="148"/>
      <c r="M7" s="148"/>
      <c r="N7" s="148" t="str">
        <f>IF(AND(L7&gt;0,M7&gt;0),M7*100/L7,"")</f>
        <v/>
      </c>
      <c r="O7" s="144"/>
      <c r="P7" s="144"/>
      <c r="Q7" s="144"/>
      <c r="R7" s="145"/>
      <c r="S7" s="146"/>
      <c r="T7" s="146"/>
      <c r="U7" s="146"/>
      <c r="V7" s="146" t="str">
        <f>IF(AND(T7&gt;0,U7&gt;0),U7*100/T7,"")</f>
        <v/>
      </c>
      <c r="W7" s="147"/>
      <c r="X7" s="147"/>
      <c r="Y7" s="148"/>
      <c r="Z7" s="148"/>
      <c r="AA7" s="148"/>
      <c r="AB7" s="149" t="str">
        <f>IF(AND(Z7&gt;0,AA7&gt;0),AA7*100/Z7,"")</f>
        <v/>
      </c>
    </row>
    <row r="8" spans="1:28" s="150" customFormat="1" ht="4.5" customHeight="1">
      <c r="A8" s="144"/>
      <c r="B8" s="144"/>
      <c r="C8" s="144"/>
      <c r="D8" s="145"/>
      <c r="E8" s="146"/>
      <c r="F8" s="146"/>
      <c r="G8" s="200"/>
      <c r="H8" s="146"/>
      <c r="I8" s="146"/>
      <c r="J8" s="146"/>
      <c r="K8" s="146"/>
      <c r="L8" s="146"/>
      <c r="M8" s="146"/>
      <c r="N8" s="148"/>
      <c r="O8" s="144"/>
      <c r="P8" s="144"/>
      <c r="Q8" s="144"/>
      <c r="R8" s="145"/>
      <c r="S8" s="146"/>
      <c r="T8" s="146"/>
      <c r="U8" s="146"/>
      <c r="V8" s="146"/>
      <c r="W8" s="147"/>
      <c r="X8" s="147"/>
      <c r="Y8" s="148"/>
      <c r="Z8" s="148"/>
      <c r="AA8" s="148"/>
      <c r="AB8" s="149"/>
    </row>
    <row r="9" spans="1:28" s="150" customFormat="1" ht="11.25" customHeight="1">
      <c r="A9" s="144" t="s">
        <v>141</v>
      </c>
      <c r="B9" s="144"/>
      <c r="C9" s="144"/>
      <c r="D9" s="159"/>
      <c r="E9" s="146"/>
      <c r="F9" s="146"/>
      <c r="G9" s="146"/>
      <c r="H9" s="146" t="str">
        <f t="shared" ref="H9:H22" si="0">IF(AND(F9&gt;0,G9&gt;0),G9*100/F9,"")</f>
        <v/>
      </c>
      <c r="I9" s="147"/>
      <c r="J9" s="160"/>
      <c r="K9" s="148"/>
      <c r="L9" s="148"/>
      <c r="M9" s="148"/>
      <c r="N9" s="148" t="str">
        <f t="shared" ref="N9:N22" si="1">IF(AND(L9&gt;0,M9&gt;0),M9*100/L9,"")</f>
        <v/>
      </c>
      <c r="O9" s="144" t="s">
        <v>175</v>
      </c>
      <c r="P9" s="144"/>
      <c r="Q9" s="144"/>
      <c r="R9" s="159"/>
      <c r="S9" s="146"/>
      <c r="T9" s="146"/>
      <c r="U9" s="146"/>
      <c r="V9" s="146" t="str">
        <f t="shared" ref="V9:V18" si="2">IF(AND(T9&gt;0,U9&gt;0),U9*100/T9,"")</f>
        <v/>
      </c>
      <c r="W9" s="147"/>
      <c r="X9" s="160"/>
      <c r="Y9" s="148"/>
      <c r="Z9" s="148"/>
      <c r="AA9" s="148"/>
      <c r="AB9" s="149" t="str">
        <f t="shared" ref="AB9:AB18" si="3">IF(AND(Z9&gt;0,AA9&gt;0),AA9*100/Z9,"")</f>
        <v/>
      </c>
    </row>
    <row r="10" spans="1:28" s="150" customFormat="1" ht="11.25" customHeight="1">
      <c r="A10" s="144" t="s">
        <v>142</v>
      </c>
      <c r="B10" s="146"/>
      <c r="C10" s="146"/>
      <c r="D10" s="159">
        <v>3</v>
      </c>
      <c r="E10" s="152">
        <v>1828.423</v>
      </c>
      <c r="F10" s="152">
        <v>1800.3616459999998</v>
      </c>
      <c r="G10" s="152">
        <v>1711.1297</v>
      </c>
      <c r="H10" s="152">
        <f t="shared" si="0"/>
        <v>95.043665465866084</v>
      </c>
      <c r="I10" s="148"/>
      <c r="J10" s="160">
        <v>5</v>
      </c>
      <c r="K10" s="149">
        <v>5437.7359999999999</v>
      </c>
      <c r="L10" s="149">
        <v>6913.5012581191277</v>
      </c>
      <c r="M10" s="149">
        <v>3981.1535332686012</v>
      </c>
      <c r="N10" s="148">
        <f t="shared" si="1"/>
        <v>57.585200098042726</v>
      </c>
      <c r="O10" s="144" t="s">
        <v>333</v>
      </c>
      <c r="P10" s="146"/>
      <c r="Q10" s="146"/>
      <c r="R10" s="159">
        <v>3</v>
      </c>
      <c r="S10" s="152">
        <v>6.173</v>
      </c>
      <c r="T10" s="152">
        <v>6.1239999999999997</v>
      </c>
      <c r="U10" s="152">
        <v>5.4509999999999996</v>
      </c>
      <c r="V10" s="152">
        <f t="shared" si="2"/>
        <v>89.010450685826243</v>
      </c>
      <c r="W10" s="148"/>
      <c r="X10" s="160">
        <v>3</v>
      </c>
      <c r="Y10" s="149">
        <v>53.596000000000004</v>
      </c>
      <c r="Z10" s="149">
        <v>57.66525</v>
      </c>
      <c r="AA10" s="149">
        <v>51.573735999999997</v>
      </c>
      <c r="AB10" s="149">
        <f t="shared" si="3"/>
        <v>89.436421414976962</v>
      </c>
    </row>
    <row r="11" spans="1:28" s="150" customFormat="1" ht="11.25" customHeight="1">
      <c r="A11" s="144" t="s">
        <v>143</v>
      </c>
      <c r="B11" s="146"/>
      <c r="C11" s="146"/>
      <c r="D11" s="159">
        <v>3</v>
      </c>
      <c r="E11" s="152">
        <v>347.94200000000001</v>
      </c>
      <c r="F11" s="152">
        <v>448.79505899999998</v>
      </c>
      <c r="G11" s="152">
        <v>443.11920000000003</v>
      </c>
      <c r="H11" s="152">
        <f t="shared" si="0"/>
        <v>98.735311611351776</v>
      </c>
      <c r="I11" s="148"/>
      <c r="J11" s="160">
        <v>5</v>
      </c>
      <c r="K11" s="149">
        <v>924.99199999999996</v>
      </c>
      <c r="L11" s="149">
        <v>1029.891939468258</v>
      </c>
      <c r="M11" s="149">
        <v>1160.5675629528293</v>
      </c>
      <c r="N11" s="148">
        <f t="shared" si="1"/>
        <v>112.68828490414637</v>
      </c>
      <c r="O11" s="144" t="s">
        <v>334</v>
      </c>
      <c r="P11" s="146"/>
      <c r="Q11" s="146"/>
      <c r="R11" s="159">
        <v>4</v>
      </c>
      <c r="S11" s="152">
        <v>31.9</v>
      </c>
      <c r="T11" s="152">
        <v>31.8</v>
      </c>
      <c r="U11" s="152">
        <v>38.799999999999997</v>
      </c>
      <c r="V11" s="152">
        <f t="shared" si="2"/>
        <v>122.01257861635219</v>
      </c>
      <c r="W11" s="148"/>
      <c r="X11" s="160">
        <v>12</v>
      </c>
      <c r="Y11" s="149">
        <v>7.6330000000000009</v>
      </c>
      <c r="Z11" s="149">
        <v>7.673</v>
      </c>
      <c r="AA11" s="149">
        <v>0</v>
      </c>
      <c r="AB11" s="149" t="str">
        <f t="shared" si="3"/>
        <v/>
      </c>
    </row>
    <row r="12" spans="1:28" ht="11.5">
      <c r="A12" s="144" t="s">
        <v>144</v>
      </c>
      <c r="B12" s="146"/>
      <c r="C12" s="146"/>
      <c r="D12" s="159">
        <v>3</v>
      </c>
      <c r="E12" s="152">
        <v>2176.3649999999998</v>
      </c>
      <c r="F12" s="152">
        <v>2249.1567049999999</v>
      </c>
      <c r="G12" s="152">
        <v>2154.2489</v>
      </c>
      <c r="H12" s="152">
        <f t="shared" si="0"/>
        <v>95.780293796825518</v>
      </c>
      <c r="I12" s="148"/>
      <c r="J12" s="160">
        <v>5</v>
      </c>
      <c r="K12" s="149">
        <v>6362.7279999999992</v>
      </c>
      <c r="L12" s="149">
        <v>7943.3931975873866</v>
      </c>
      <c r="M12" s="149">
        <v>5141.7210962214313</v>
      </c>
      <c r="N12" s="148">
        <f t="shared" si="1"/>
        <v>64.729530168330385</v>
      </c>
      <c r="O12" s="144" t="s">
        <v>195</v>
      </c>
      <c r="P12" s="146"/>
      <c r="Q12" s="146"/>
      <c r="R12" s="159">
        <v>10</v>
      </c>
      <c r="S12" s="152">
        <v>2.2909999999999999</v>
      </c>
      <c r="T12" s="152">
        <v>2.2970000000000002</v>
      </c>
      <c r="U12" s="152">
        <v>2.1280000000000001</v>
      </c>
      <c r="V12" s="152">
        <f t="shared" si="2"/>
        <v>92.642577274706142</v>
      </c>
      <c r="W12" s="148"/>
      <c r="X12" s="160">
        <v>3</v>
      </c>
      <c r="Y12" s="149">
        <v>63.881999999999998</v>
      </c>
      <c r="Z12" s="149">
        <v>64.227999999999994</v>
      </c>
      <c r="AA12" s="149">
        <v>57.593499999999999</v>
      </c>
      <c r="AB12" s="149">
        <f t="shared" si="3"/>
        <v>89.670392975026473</v>
      </c>
    </row>
    <row r="13" spans="1:28" s="129" customFormat="1" ht="11.5">
      <c r="A13" s="144" t="s">
        <v>145</v>
      </c>
      <c r="B13" s="146"/>
      <c r="C13" s="146"/>
      <c r="D13" s="159">
        <v>3</v>
      </c>
      <c r="E13" s="152">
        <v>368.43400000000003</v>
      </c>
      <c r="F13" s="152">
        <v>304.46180409640374</v>
      </c>
      <c r="G13" s="152">
        <v>302.13782499999996</v>
      </c>
      <c r="H13" s="152">
        <f t="shared" si="0"/>
        <v>99.236692726267918</v>
      </c>
      <c r="I13" s="148"/>
      <c r="J13" s="160">
        <v>5</v>
      </c>
      <c r="K13" s="149">
        <v>809.30000000000007</v>
      </c>
      <c r="L13" s="149">
        <v>808.42030882652921</v>
      </c>
      <c r="M13" s="149">
        <v>568.42875536619647</v>
      </c>
      <c r="N13" s="148">
        <f t="shared" si="1"/>
        <v>70.313517505677837</v>
      </c>
      <c r="O13" s="144" t="s">
        <v>196</v>
      </c>
      <c r="P13" s="146"/>
      <c r="Q13" s="146"/>
      <c r="R13" s="159">
        <v>3</v>
      </c>
      <c r="S13" s="152">
        <v>3.7170000000000001</v>
      </c>
      <c r="T13" s="152">
        <v>4.4429999999999996</v>
      </c>
      <c r="U13" s="152">
        <v>3.7610000000000001</v>
      </c>
      <c r="V13" s="152">
        <f t="shared" si="2"/>
        <v>84.650011253657453</v>
      </c>
      <c r="W13" s="148"/>
      <c r="X13" s="160">
        <v>5</v>
      </c>
      <c r="Y13" s="149">
        <v>66.989000000000004</v>
      </c>
      <c r="Z13" s="149">
        <v>82.031995800000004</v>
      </c>
      <c r="AA13" s="149">
        <v>62.759</v>
      </c>
      <c r="AB13" s="149">
        <f t="shared" si="3"/>
        <v>76.505513961907042</v>
      </c>
    </row>
    <row r="14" spans="1:28" s="129" customFormat="1" ht="12.25" customHeight="1">
      <c r="A14" s="144" t="s">
        <v>146</v>
      </c>
      <c r="B14" s="146"/>
      <c r="C14" s="146"/>
      <c r="D14" s="159">
        <v>4</v>
      </c>
      <c r="E14" s="152">
        <v>2230.462</v>
      </c>
      <c r="F14" s="152">
        <v>2265.1878674035961</v>
      </c>
      <c r="G14" s="152">
        <v>2276.9952749999998</v>
      </c>
      <c r="H14" s="152">
        <f t="shared" si="0"/>
        <v>100.52125511381701</v>
      </c>
      <c r="I14" s="148"/>
      <c r="J14" s="160">
        <v>5</v>
      </c>
      <c r="K14" s="149">
        <v>5895.8060000000005</v>
      </c>
      <c r="L14" s="149">
        <v>8481.3363731484988</v>
      </c>
      <c r="M14" s="149">
        <v>5192.5239598193175</v>
      </c>
      <c r="N14" s="148">
        <f t="shared" si="1"/>
        <v>61.222945669960666</v>
      </c>
      <c r="O14" s="144" t="s">
        <v>335</v>
      </c>
      <c r="P14" s="146"/>
      <c r="Q14" s="146"/>
      <c r="R14" s="159">
        <v>5</v>
      </c>
      <c r="S14" s="152">
        <v>48.997999999999998</v>
      </c>
      <c r="T14" s="152">
        <v>45.838000000000001</v>
      </c>
      <c r="U14" s="152">
        <v>43.396999999999998</v>
      </c>
      <c r="V14" s="152">
        <f t="shared" si="2"/>
        <v>94.67472402809895</v>
      </c>
      <c r="W14" s="148"/>
      <c r="X14" s="160">
        <v>4</v>
      </c>
      <c r="Y14" s="149">
        <v>140.54000000000002</v>
      </c>
      <c r="Z14" s="149">
        <v>132.745</v>
      </c>
      <c r="AA14" s="149">
        <v>134.21</v>
      </c>
      <c r="AB14" s="149">
        <f t="shared" si="3"/>
        <v>101.10361972202342</v>
      </c>
    </row>
    <row r="15" spans="1:28" s="129" customFormat="1" ht="11.5">
      <c r="A15" s="144" t="s">
        <v>147</v>
      </c>
      <c r="B15" s="146"/>
      <c r="C15" s="146"/>
      <c r="D15" s="159">
        <v>4</v>
      </c>
      <c r="E15" s="152">
        <v>2598.8960000000002</v>
      </c>
      <c r="F15" s="152">
        <v>2569.6496715000003</v>
      </c>
      <c r="G15" s="152">
        <v>2579.1331</v>
      </c>
      <c r="H15" s="152">
        <f t="shared" si="0"/>
        <v>100.36905530762347</v>
      </c>
      <c r="I15" s="148"/>
      <c r="J15" s="160">
        <v>5</v>
      </c>
      <c r="K15" s="149">
        <v>6705.1059999999998</v>
      </c>
      <c r="L15" s="149">
        <v>9289.75668197503</v>
      </c>
      <c r="M15" s="149">
        <v>5760.9527151855136</v>
      </c>
      <c r="N15" s="148">
        <f t="shared" si="1"/>
        <v>62.014032362801544</v>
      </c>
      <c r="O15" s="144" t="s">
        <v>336</v>
      </c>
      <c r="P15" s="146"/>
      <c r="Q15" s="146"/>
      <c r="R15" s="159">
        <v>5</v>
      </c>
      <c r="S15" s="152">
        <v>9.1820000000000004</v>
      </c>
      <c r="T15" s="152">
        <v>9.43</v>
      </c>
      <c r="U15" s="152">
        <v>9.11</v>
      </c>
      <c r="V15" s="152">
        <f t="shared" si="2"/>
        <v>96.606574761399784</v>
      </c>
      <c r="W15" s="148"/>
      <c r="X15" s="160">
        <v>4</v>
      </c>
      <c r="Y15" s="149">
        <v>14.645000000000003</v>
      </c>
      <c r="Z15" s="149">
        <v>16.215</v>
      </c>
      <c r="AA15" s="149">
        <v>15.676</v>
      </c>
      <c r="AB15" s="149">
        <f t="shared" si="3"/>
        <v>96.675917360468702</v>
      </c>
    </row>
    <row r="16" spans="1:28" s="129" customFormat="1" ht="11.5">
      <c r="A16" s="144" t="s">
        <v>148</v>
      </c>
      <c r="B16" s="146"/>
      <c r="C16" s="146"/>
      <c r="D16" s="159">
        <v>3</v>
      </c>
      <c r="E16" s="152">
        <v>483.72699999999998</v>
      </c>
      <c r="F16" s="152">
        <v>500.93625549999996</v>
      </c>
      <c r="G16" s="152">
        <v>548.61175000000003</v>
      </c>
      <c r="H16" s="152">
        <f t="shared" si="0"/>
        <v>109.51727769283013</v>
      </c>
      <c r="I16" s="148"/>
      <c r="J16" s="160">
        <v>5</v>
      </c>
      <c r="K16" s="149">
        <v>781.04799999999989</v>
      </c>
      <c r="L16" s="149">
        <v>1115.700360129066</v>
      </c>
      <c r="M16" s="149">
        <v>864.04896675153816</v>
      </c>
      <c r="N16" s="148">
        <f t="shared" si="1"/>
        <v>77.444535973044196</v>
      </c>
      <c r="O16" s="144" t="s">
        <v>197</v>
      </c>
      <c r="P16" s="146"/>
      <c r="Q16" s="146"/>
      <c r="R16" s="159"/>
      <c r="S16" s="152">
        <v>25.599</v>
      </c>
      <c r="T16" s="152">
        <v>29.021999999999998</v>
      </c>
      <c r="U16" s="152">
        <v>0</v>
      </c>
      <c r="V16" s="152" t="str">
        <f t="shared" si="2"/>
        <v/>
      </c>
      <c r="W16" s="148"/>
      <c r="X16" s="160"/>
      <c r="Y16" s="149">
        <v>452.17199999999991</v>
      </c>
      <c r="Z16" s="149">
        <v>496.47889428955222</v>
      </c>
      <c r="AA16" s="149">
        <v>0</v>
      </c>
      <c r="AB16" s="149" t="str">
        <f t="shared" si="3"/>
        <v/>
      </c>
    </row>
    <row r="17" spans="1:28" s="129" customFormat="1" ht="12" customHeight="1">
      <c r="A17" s="144" t="s">
        <v>149</v>
      </c>
      <c r="B17" s="146"/>
      <c r="C17" s="146"/>
      <c r="D17" s="159">
        <v>3</v>
      </c>
      <c r="E17" s="152">
        <v>146.625</v>
      </c>
      <c r="F17" s="152">
        <v>156.2999585</v>
      </c>
      <c r="G17" s="152">
        <v>115.97385</v>
      </c>
      <c r="H17" s="152">
        <f t="shared" si="0"/>
        <v>74.1995398546443</v>
      </c>
      <c r="I17" s="148"/>
      <c r="J17" s="160">
        <v>5</v>
      </c>
      <c r="K17" s="149">
        <v>281.36599999999999</v>
      </c>
      <c r="L17" s="149">
        <v>390.44063700011907</v>
      </c>
      <c r="M17" s="149">
        <v>135.25497200000001</v>
      </c>
      <c r="N17" s="148">
        <f t="shared" si="1"/>
        <v>34.641622613672453</v>
      </c>
      <c r="O17" s="144" t="s">
        <v>198</v>
      </c>
      <c r="P17" s="146"/>
      <c r="Q17" s="146"/>
      <c r="R17" s="159">
        <v>5</v>
      </c>
      <c r="S17" s="152">
        <v>1.776</v>
      </c>
      <c r="T17" s="152">
        <v>1.841</v>
      </c>
      <c r="U17" s="152">
        <v>1.734</v>
      </c>
      <c r="V17" s="152">
        <f t="shared" si="2"/>
        <v>94.18794133623031</v>
      </c>
      <c r="W17" s="148"/>
      <c r="X17" s="160">
        <v>5</v>
      </c>
      <c r="Y17" s="149">
        <v>96.181000000000012</v>
      </c>
      <c r="Z17" s="149">
        <v>98.740000000000009</v>
      </c>
      <c r="AA17" s="149">
        <v>89.077999999999989</v>
      </c>
      <c r="AB17" s="149">
        <f t="shared" si="3"/>
        <v>90.214705286611292</v>
      </c>
    </row>
    <row r="18" spans="1:28" s="150" customFormat="1" ht="11.25" customHeight="1">
      <c r="A18" s="144" t="s">
        <v>150</v>
      </c>
      <c r="B18" s="146"/>
      <c r="C18" s="146"/>
      <c r="D18" s="159">
        <v>3</v>
      </c>
      <c r="E18" s="152">
        <v>215.62</v>
      </c>
      <c r="F18" s="152">
        <v>223.98809600000001</v>
      </c>
      <c r="G18" s="152">
        <v>214.61260000000001</v>
      </c>
      <c r="H18" s="152">
        <f t="shared" si="0"/>
        <v>95.814288273605399</v>
      </c>
      <c r="I18" s="148"/>
      <c r="J18" s="160">
        <v>5</v>
      </c>
      <c r="K18" s="149">
        <v>449.983</v>
      </c>
      <c r="L18" s="149">
        <v>540.83424926674184</v>
      </c>
      <c r="M18" s="149">
        <v>363.63438735617694</v>
      </c>
      <c r="N18" s="148">
        <f t="shared" si="1"/>
        <v>67.235828324332118</v>
      </c>
      <c r="O18" s="144" t="s">
        <v>199</v>
      </c>
      <c r="P18" s="146"/>
      <c r="Q18" s="146"/>
      <c r="R18" s="159">
        <v>3</v>
      </c>
      <c r="S18" s="152">
        <v>8.0950000000000006</v>
      </c>
      <c r="T18" s="152">
        <v>8.0660000000000007</v>
      </c>
      <c r="U18" s="152">
        <v>8.0500000000000007</v>
      </c>
      <c r="V18" s="152">
        <f t="shared" si="2"/>
        <v>99.801636498884207</v>
      </c>
      <c r="W18" s="148"/>
      <c r="X18" s="160">
        <v>3</v>
      </c>
      <c r="Y18" s="149">
        <v>705.22300000000007</v>
      </c>
      <c r="Z18" s="149">
        <v>720.46464480557165</v>
      </c>
      <c r="AA18" s="149">
        <v>604.3121028037383</v>
      </c>
      <c r="AB18" s="149">
        <f t="shared" si="3"/>
        <v>83.878106602555235</v>
      </c>
    </row>
    <row r="19" spans="1:28" s="150" customFormat="1" ht="11.25" customHeight="1">
      <c r="A19" s="144" t="s">
        <v>305</v>
      </c>
      <c r="B19" s="146"/>
      <c r="C19" s="146"/>
      <c r="D19" s="159"/>
      <c r="E19" s="152">
        <f>E12+E15+E16+E17+E18</f>
        <v>5621.2330000000002</v>
      </c>
      <c r="F19" s="152">
        <f>F12+F15+F16+F17+F18</f>
        <v>5700.0306865000002</v>
      </c>
      <c r="G19" s="152">
        <f>G12+G15+G16+G17+G18</f>
        <v>5612.5802000000003</v>
      </c>
      <c r="H19" s="152">
        <f t="shared" si="0"/>
        <v>98.46578919816838</v>
      </c>
      <c r="I19" s="148"/>
      <c r="J19" s="160">
        <v>5</v>
      </c>
      <c r="K19" s="152">
        <f>K12+K15+K16+K17+K18</f>
        <v>14580.231</v>
      </c>
      <c r="L19" s="152">
        <f>L12+L15+L16+L17+L18</f>
        <v>19280.125125958348</v>
      </c>
      <c r="M19" s="152">
        <f>M12+M15+M16+M17+M18</f>
        <v>12265.612137514659</v>
      </c>
      <c r="N19" s="148">
        <f t="shared" si="1"/>
        <v>63.617907339203427</v>
      </c>
      <c r="O19" s="144" t="s">
        <v>337</v>
      </c>
      <c r="P19" s="146"/>
      <c r="Q19" s="146"/>
      <c r="R19" s="159">
        <v>4</v>
      </c>
      <c r="S19" s="152">
        <v>5.0999999999999996</v>
      </c>
      <c r="T19" s="152">
        <v>5.5</v>
      </c>
      <c r="U19" s="152">
        <v>4.9000000000000004</v>
      </c>
      <c r="V19" s="152">
        <f t="shared" ref="V19:V26" si="4">IF(AND(T19&gt;0,U19&gt;0),U19*100/T19,"")</f>
        <v>89.090909090909108</v>
      </c>
      <c r="W19" s="148"/>
      <c r="X19" s="160">
        <v>11</v>
      </c>
      <c r="Y19" s="149">
        <v>0.55300000000000005</v>
      </c>
      <c r="Z19" s="149">
        <v>0.60499999999999998</v>
      </c>
      <c r="AA19" s="149">
        <v>0</v>
      </c>
      <c r="AB19" s="149" t="str">
        <f t="shared" ref="AB19:AB26" si="5">IF(AND(Z19&gt;0,AA19&gt;0),AA19*100/Z19,"")</f>
        <v/>
      </c>
    </row>
    <row r="20" spans="1:28" s="150" customFormat="1" ht="11.25" customHeight="1">
      <c r="A20" s="144" t="s">
        <v>151</v>
      </c>
      <c r="B20" s="146"/>
      <c r="C20" s="146"/>
      <c r="D20" s="159">
        <v>5</v>
      </c>
      <c r="E20" s="152">
        <v>398.25700000000001</v>
      </c>
      <c r="F20" s="152">
        <v>353.24011849999999</v>
      </c>
      <c r="G20" s="152">
        <v>345.32784930000003</v>
      </c>
      <c r="H20" s="152">
        <f t="shared" si="0"/>
        <v>97.760087604545404</v>
      </c>
      <c r="I20" s="148"/>
      <c r="J20" s="160"/>
      <c r="K20" s="149">
        <v>4565.1193699999994</v>
      </c>
      <c r="L20" s="149">
        <v>3919.5738694402498</v>
      </c>
      <c r="M20" s="149"/>
      <c r="N20" s="148" t="str">
        <f t="shared" si="1"/>
        <v/>
      </c>
      <c r="O20" s="144" t="s">
        <v>200</v>
      </c>
      <c r="P20" s="146"/>
      <c r="Q20" s="146"/>
      <c r="R20" s="159">
        <v>4</v>
      </c>
      <c r="S20" s="152">
        <v>3.8359999999999999</v>
      </c>
      <c r="T20" s="152">
        <v>3.923</v>
      </c>
      <c r="U20" s="152">
        <v>3.5849199999999999</v>
      </c>
      <c r="V20" s="152">
        <f t="shared" si="4"/>
        <v>91.382105531481002</v>
      </c>
      <c r="W20" s="148"/>
      <c r="X20" s="160">
        <v>4</v>
      </c>
      <c r="Y20" s="149">
        <v>244.54</v>
      </c>
      <c r="Z20" s="149">
        <v>236.60064</v>
      </c>
      <c r="AA20" s="149">
        <v>228.73492695652175</v>
      </c>
      <c r="AB20" s="149">
        <f t="shared" si="5"/>
        <v>96.67553179759858</v>
      </c>
    </row>
    <row r="21" spans="1:28" s="150" customFormat="1" ht="11.25" customHeight="1">
      <c r="A21" s="144" t="s">
        <v>152</v>
      </c>
      <c r="B21" s="146"/>
      <c r="C21" s="146"/>
      <c r="D21" s="159">
        <v>4</v>
      </c>
      <c r="E21" s="152">
        <v>8.375</v>
      </c>
      <c r="F21" s="152">
        <v>8.9606189999999994</v>
      </c>
      <c r="G21" s="152">
        <v>8.3297000000000008</v>
      </c>
      <c r="H21" s="152">
        <f t="shared" si="0"/>
        <v>92.958979731199378</v>
      </c>
      <c r="I21" s="148"/>
      <c r="J21" s="160">
        <v>12</v>
      </c>
      <c r="K21" s="149">
        <v>50.335000000000008</v>
      </c>
      <c r="L21" s="149">
        <v>52.360440729032256</v>
      </c>
      <c r="M21" s="149">
        <v>0</v>
      </c>
      <c r="N21" s="148" t="str">
        <f t="shared" si="1"/>
        <v/>
      </c>
      <c r="O21" s="144" t="s">
        <v>201</v>
      </c>
      <c r="P21" s="146"/>
      <c r="Q21" s="146"/>
      <c r="R21" s="159">
        <v>5</v>
      </c>
      <c r="S21" s="152">
        <v>2.8849999999999998</v>
      </c>
      <c r="T21" s="152">
        <v>3.0270000000000001</v>
      </c>
      <c r="U21" s="152">
        <v>3.3480536000000001</v>
      </c>
      <c r="V21" s="152">
        <f t="shared" si="4"/>
        <v>110.60632969937231</v>
      </c>
      <c r="W21" s="148"/>
      <c r="X21" s="160">
        <v>11</v>
      </c>
      <c r="Y21" s="149">
        <v>82.707999999999998</v>
      </c>
      <c r="Z21" s="149">
        <v>100.7503</v>
      </c>
      <c r="AA21" s="149">
        <v>0</v>
      </c>
      <c r="AB21" s="149" t="str">
        <f t="shared" si="5"/>
        <v/>
      </c>
    </row>
    <row r="22" spans="1:28" s="150" customFormat="1" ht="11.25" customHeight="1">
      <c r="A22" s="144" t="s">
        <v>306</v>
      </c>
      <c r="B22" s="146"/>
      <c r="C22" s="146"/>
      <c r="D22" s="159">
        <v>5</v>
      </c>
      <c r="E22" s="152">
        <v>109.29</v>
      </c>
      <c r="F22" s="152">
        <v>109.325</v>
      </c>
      <c r="G22" s="152">
        <v>109.3021574</v>
      </c>
      <c r="H22" s="152">
        <f t="shared" si="0"/>
        <v>99.979105785501943</v>
      </c>
      <c r="I22" s="148"/>
      <c r="J22" s="160">
        <v>11</v>
      </c>
      <c r="K22" s="149">
        <v>847.02600000000007</v>
      </c>
      <c r="L22" s="149">
        <v>821.46399999999994</v>
      </c>
      <c r="M22" s="149">
        <v>0</v>
      </c>
      <c r="N22" s="148" t="str">
        <f t="shared" si="1"/>
        <v/>
      </c>
      <c r="O22" s="144" t="s">
        <v>202</v>
      </c>
      <c r="P22" s="146"/>
      <c r="Q22" s="146"/>
      <c r="R22" s="159">
        <v>5</v>
      </c>
      <c r="S22" s="152">
        <v>10.717000000000001</v>
      </c>
      <c r="T22" s="152">
        <v>10.879</v>
      </c>
      <c r="U22" s="152">
        <v>11.396253</v>
      </c>
      <c r="V22" s="152">
        <f t="shared" si="4"/>
        <v>104.75460060667341</v>
      </c>
      <c r="W22" s="148"/>
      <c r="X22" s="160">
        <v>4</v>
      </c>
      <c r="Y22" s="149">
        <v>543.19499999999994</v>
      </c>
      <c r="Z22" s="149">
        <v>574.23775000000001</v>
      </c>
      <c r="AA22" s="149">
        <v>584.46228896366085</v>
      </c>
      <c r="AB22" s="149">
        <f t="shared" si="5"/>
        <v>101.78054106746914</v>
      </c>
    </row>
    <row r="23" spans="1:28" s="150" customFormat="1" ht="11.25" customHeight="1">
      <c r="A23" s="144"/>
      <c r="B23" s="146"/>
      <c r="C23" s="146"/>
      <c r="D23" s="159"/>
      <c r="E23" s="152"/>
      <c r="F23" s="152"/>
      <c r="G23" s="152"/>
      <c r="H23" s="152"/>
      <c r="I23" s="148"/>
      <c r="J23" s="160"/>
      <c r="K23" s="149"/>
      <c r="L23" s="149"/>
      <c r="M23" s="149"/>
      <c r="N23" s="148"/>
      <c r="O23" s="144" t="s">
        <v>203</v>
      </c>
      <c r="P23" s="146"/>
      <c r="Q23" s="146"/>
      <c r="R23" s="159">
        <v>5</v>
      </c>
      <c r="S23" s="152">
        <v>6.6920000000000002</v>
      </c>
      <c r="T23" s="152">
        <v>6.665</v>
      </c>
      <c r="U23" s="152">
        <v>6.7109560000000004</v>
      </c>
      <c r="V23" s="152">
        <f t="shared" si="4"/>
        <v>100.68951237809452</v>
      </c>
      <c r="W23" s="148"/>
      <c r="X23" s="160">
        <v>5</v>
      </c>
      <c r="Y23" s="149">
        <v>410.86499999999995</v>
      </c>
      <c r="Z23" s="149">
        <v>400.96899999999999</v>
      </c>
      <c r="AA23" s="149">
        <v>401.04822870117971</v>
      </c>
      <c r="AB23" s="149">
        <f t="shared" si="5"/>
        <v>100.0197593083704</v>
      </c>
    </row>
    <row r="24" spans="1:28" s="150" customFormat="1" ht="11.25" customHeight="1">
      <c r="A24" s="144" t="s">
        <v>153</v>
      </c>
      <c r="B24" s="146"/>
      <c r="C24" s="146"/>
      <c r="D24" s="159"/>
      <c r="E24" s="152"/>
      <c r="F24" s="152"/>
      <c r="G24" s="152"/>
      <c r="H24" s="152"/>
      <c r="I24" s="148"/>
      <c r="J24" s="160"/>
      <c r="K24" s="149"/>
      <c r="L24" s="149"/>
      <c r="M24" s="149"/>
      <c r="N24" s="148"/>
      <c r="O24" s="144" t="s">
        <v>338</v>
      </c>
      <c r="P24" s="146"/>
      <c r="Q24" s="146"/>
      <c r="R24" s="159">
        <v>3</v>
      </c>
      <c r="S24" s="152">
        <v>6.9530000000000003</v>
      </c>
      <c r="T24" s="152">
        <v>7.0578544830827683</v>
      </c>
      <c r="U24" s="152">
        <v>6.2009999999999996</v>
      </c>
      <c r="V24" s="152">
        <f t="shared" si="4"/>
        <v>87.859561497951034</v>
      </c>
      <c r="W24" s="148"/>
      <c r="X24" s="160">
        <v>5</v>
      </c>
      <c r="Y24" s="149">
        <v>86.866000000000014</v>
      </c>
      <c r="Z24" s="149">
        <v>81.841700000000003</v>
      </c>
      <c r="AA24" s="149">
        <v>74.622000000000028</v>
      </c>
      <c r="AB24" s="149">
        <f t="shared" si="5"/>
        <v>91.178457925483002</v>
      </c>
    </row>
    <row r="25" spans="1:28" s="150" customFormat="1" ht="11.25" customHeight="1">
      <c r="A25" s="144" t="s">
        <v>154</v>
      </c>
      <c r="B25" s="146"/>
      <c r="C25" s="146"/>
      <c r="D25" s="159">
        <v>4</v>
      </c>
      <c r="E25" s="152">
        <v>8.8019999999999996</v>
      </c>
      <c r="F25" s="152">
        <v>9.2634799999999995</v>
      </c>
      <c r="G25" s="152">
        <v>9.5807000000000002</v>
      </c>
      <c r="H25" s="152">
        <f t="shared" ref="H25:H32" si="6">IF(AND(F25&gt;0,G25&gt;0),G25*100/F25,"")</f>
        <v>103.42441501465973</v>
      </c>
      <c r="I25" s="148"/>
      <c r="J25" s="160">
        <v>11</v>
      </c>
      <c r="K25" s="149">
        <v>17.125000000000004</v>
      </c>
      <c r="L25" s="149">
        <v>17.567979999999999</v>
      </c>
      <c r="M25" s="149">
        <v>0</v>
      </c>
      <c r="N25" s="148" t="str">
        <f t="shared" ref="N25:N32" si="7">IF(AND(L25&gt;0,M25&gt;0),M25*100/L25,"")</f>
        <v/>
      </c>
      <c r="O25" s="144" t="s">
        <v>339</v>
      </c>
      <c r="P25" s="146"/>
      <c r="Q25" s="146"/>
      <c r="R25" s="159">
        <v>3</v>
      </c>
      <c r="S25" s="152">
        <v>26.3</v>
      </c>
      <c r="T25" s="152">
        <v>27.7</v>
      </c>
      <c r="U25" s="152">
        <v>25.8</v>
      </c>
      <c r="V25" s="152">
        <f t="shared" si="4"/>
        <v>93.140794223826717</v>
      </c>
      <c r="W25" s="148"/>
      <c r="X25" s="160">
        <v>12</v>
      </c>
      <c r="Y25" s="149">
        <v>4.9570000000000007</v>
      </c>
      <c r="Z25" s="149">
        <v>4.8420000000000005</v>
      </c>
      <c r="AA25" s="149">
        <v>4.8166000000000002</v>
      </c>
      <c r="AB25" s="149">
        <f t="shared" si="5"/>
        <v>99.475423378769094</v>
      </c>
    </row>
    <row r="26" spans="1:28" s="150" customFormat="1" ht="11.25" customHeight="1">
      <c r="A26" s="144" t="s">
        <v>155</v>
      </c>
      <c r="B26" s="146"/>
      <c r="C26" s="146"/>
      <c r="D26" s="159">
        <v>2</v>
      </c>
      <c r="E26" s="152">
        <v>50.072000000000003</v>
      </c>
      <c r="F26" s="152">
        <v>46.192650999999998</v>
      </c>
      <c r="G26" s="152">
        <v>45.456000000000003</v>
      </c>
      <c r="H26" s="152">
        <f t="shared" si="6"/>
        <v>98.405263642478559</v>
      </c>
      <c r="I26" s="148"/>
      <c r="J26" s="160">
        <v>5</v>
      </c>
      <c r="K26" s="149">
        <v>65.531999999999996</v>
      </c>
      <c r="L26" s="149">
        <v>55.035400000000003</v>
      </c>
      <c r="M26" s="149">
        <v>50.52108619968903</v>
      </c>
      <c r="N26" s="148">
        <f t="shared" si="7"/>
        <v>91.79743619504724</v>
      </c>
      <c r="O26" s="144" t="s">
        <v>204</v>
      </c>
      <c r="P26" s="146"/>
      <c r="Q26" s="146"/>
      <c r="R26" s="159">
        <v>11</v>
      </c>
      <c r="S26" s="152">
        <v>2.7759999999999998</v>
      </c>
      <c r="T26" s="152">
        <v>2.6840000000000002</v>
      </c>
      <c r="U26" s="152">
        <v>2.6930000000000001</v>
      </c>
      <c r="V26" s="152">
        <f t="shared" si="4"/>
        <v>100.33532041728763</v>
      </c>
      <c r="W26" s="148"/>
      <c r="X26" s="160">
        <v>3</v>
      </c>
      <c r="Y26" s="149">
        <v>89.553000000000026</v>
      </c>
      <c r="Z26" s="149">
        <v>80.373499999999993</v>
      </c>
      <c r="AA26" s="149">
        <v>81.490749999999991</v>
      </c>
      <c r="AB26" s="149">
        <f t="shared" si="5"/>
        <v>101.39007259855549</v>
      </c>
    </row>
    <row r="27" spans="1:28" s="150" customFormat="1" ht="11.25" customHeight="1">
      <c r="A27" s="144" t="s">
        <v>156</v>
      </c>
      <c r="B27" s="146"/>
      <c r="C27" s="146"/>
      <c r="D27" s="159">
        <v>4</v>
      </c>
      <c r="E27" s="152">
        <v>29.72</v>
      </c>
      <c r="F27" s="152">
        <v>26.627419999999997</v>
      </c>
      <c r="G27" s="152">
        <v>34.049489999999999</v>
      </c>
      <c r="H27" s="152">
        <f t="shared" si="6"/>
        <v>127.873785744169</v>
      </c>
      <c r="I27" s="148"/>
      <c r="J27" s="160">
        <v>5</v>
      </c>
      <c r="K27" s="149">
        <v>23.193000000000001</v>
      </c>
      <c r="L27" s="149">
        <v>29.343999999999998</v>
      </c>
      <c r="M27" s="149">
        <v>21.071000000000002</v>
      </c>
      <c r="N27" s="148">
        <f t="shared" si="7"/>
        <v>71.806842966194125</v>
      </c>
    </row>
    <row r="28" spans="1:28" s="150" customFormat="1" ht="11.25" customHeight="1">
      <c r="A28" s="144" t="s">
        <v>157</v>
      </c>
      <c r="B28" s="146"/>
      <c r="C28" s="146"/>
      <c r="D28" s="159">
        <v>4</v>
      </c>
      <c r="E28" s="152">
        <v>37.869</v>
      </c>
      <c r="F28" s="152">
        <v>33.472491000000005</v>
      </c>
      <c r="G28" s="152">
        <v>38.424999999999997</v>
      </c>
      <c r="H28" s="152">
        <f t="shared" si="6"/>
        <v>114.79575870227283</v>
      </c>
      <c r="I28" s="148"/>
      <c r="J28" s="160">
        <v>5</v>
      </c>
      <c r="K28" s="149">
        <v>27.347999999999995</v>
      </c>
      <c r="L28" s="149">
        <v>38.931500000000007</v>
      </c>
      <c r="M28" s="149">
        <v>38.330434253971895</v>
      </c>
      <c r="N28" s="148">
        <f t="shared" si="7"/>
        <v>98.456094047164598</v>
      </c>
      <c r="O28" s="144" t="s">
        <v>205</v>
      </c>
      <c r="P28" s="146"/>
      <c r="Q28" s="146"/>
      <c r="R28" s="159"/>
      <c r="S28" s="152"/>
      <c r="T28" s="152"/>
      <c r="U28" s="152"/>
      <c r="V28" s="152"/>
      <c r="W28" s="148"/>
      <c r="X28" s="160"/>
      <c r="Y28" s="149"/>
      <c r="Z28" s="149"/>
      <c r="AA28" s="149"/>
      <c r="AB28" s="149"/>
    </row>
    <row r="29" spans="1:28" s="150" customFormat="1" ht="12" customHeight="1">
      <c r="A29" s="144" t="s">
        <v>158</v>
      </c>
      <c r="B29" s="146"/>
      <c r="C29" s="146"/>
      <c r="D29" s="159">
        <v>4</v>
      </c>
      <c r="E29" s="152">
        <v>161.74600000000001</v>
      </c>
      <c r="F29" s="152">
        <v>160.73531750000001</v>
      </c>
      <c r="G29" s="152">
        <v>154.36099999999999</v>
      </c>
      <c r="H29" s="152">
        <f t="shared" si="6"/>
        <v>96.034276972140844</v>
      </c>
      <c r="I29" s="148"/>
      <c r="J29" s="160">
        <v>5</v>
      </c>
      <c r="K29" s="149">
        <v>193.38899999999998</v>
      </c>
      <c r="L29" s="149">
        <v>297.11599999999999</v>
      </c>
      <c r="M29" s="149">
        <v>203.73458339950633</v>
      </c>
      <c r="N29" s="148">
        <f t="shared" si="7"/>
        <v>68.570720997693272</v>
      </c>
      <c r="O29" s="144" t="s">
        <v>206</v>
      </c>
      <c r="P29" s="146"/>
      <c r="Q29" s="146"/>
      <c r="R29" s="159">
        <v>0</v>
      </c>
      <c r="S29" s="152">
        <v>0</v>
      </c>
      <c r="T29" s="152">
        <v>0</v>
      </c>
      <c r="U29" s="152">
        <v>0</v>
      </c>
      <c r="V29" s="152" t="str">
        <f t="shared" ref="V29:V34" si="8">IF(AND(T29&gt;0,U29&gt;0),U29*100/T29,"")</f>
        <v/>
      </c>
      <c r="W29" s="148"/>
      <c r="X29" s="160"/>
      <c r="Y29" s="149">
        <v>3086.7780000000002</v>
      </c>
      <c r="Z29" s="149">
        <v>3642.1569999999997</v>
      </c>
      <c r="AA29" s="149">
        <v>0</v>
      </c>
      <c r="AB29" s="149" t="str">
        <f t="shared" ref="AB29:AB34" si="9">IF(AND(Z29&gt;0,AA29&gt;0),AA29*100/Z29,"")</f>
        <v/>
      </c>
    </row>
    <row r="30" spans="1:28" s="150" customFormat="1" ht="11.25" customHeight="1">
      <c r="A30" s="144" t="s">
        <v>159</v>
      </c>
      <c r="B30" s="146"/>
      <c r="C30" s="146"/>
      <c r="D30" s="159">
        <v>2</v>
      </c>
      <c r="E30" s="152">
        <v>106.122</v>
      </c>
      <c r="F30" s="152">
        <v>91.410997999999992</v>
      </c>
      <c r="G30" s="152">
        <v>104.9164</v>
      </c>
      <c r="H30" s="152">
        <f t="shared" si="6"/>
        <v>114.77437321054082</v>
      </c>
      <c r="I30" s="148"/>
      <c r="J30" s="160">
        <v>5</v>
      </c>
      <c r="K30" s="149">
        <v>86.998999999999995</v>
      </c>
      <c r="L30" s="149">
        <v>111.44660000000002</v>
      </c>
      <c r="M30" s="149">
        <v>78.751922304278452</v>
      </c>
      <c r="N30" s="148">
        <f t="shared" si="7"/>
        <v>70.663369097198512</v>
      </c>
      <c r="O30" s="144" t="s">
        <v>207</v>
      </c>
      <c r="P30" s="146"/>
      <c r="Q30" s="146"/>
      <c r="R30" s="159">
        <v>0</v>
      </c>
      <c r="S30" s="152">
        <v>0</v>
      </c>
      <c r="T30" s="152">
        <v>0</v>
      </c>
      <c r="U30" s="152">
        <v>0</v>
      </c>
      <c r="V30" s="152" t="str">
        <f t="shared" si="8"/>
        <v/>
      </c>
      <c r="W30" s="148"/>
      <c r="X30" s="160"/>
      <c r="Y30" s="149">
        <v>775.75199999999995</v>
      </c>
      <c r="Z30" s="149">
        <v>961.10125767939576</v>
      </c>
      <c r="AA30" s="149">
        <v>0</v>
      </c>
      <c r="AB30" s="149" t="str">
        <f t="shared" si="9"/>
        <v/>
      </c>
    </row>
    <row r="31" spans="1:28" s="150" customFormat="1" ht="11.25" customHeight="1">
      <c r="A31" s="144" t="s">
        <v>160</v>
      </c>
      <c r="B31" s="146"/>
      <c r="C31" s="146"/>
      <c r="D31" s="159">
        <v>4</v>
      </c>
      <c r="E31" s="152">
        <v>3.8759999999999999</v>
      </c>
      <c r="F31" s="152">
        <v>3.2440000000000002</v>
      </c>
      <c r="G31" s="152">
        <v>3.7909999999999999</v>
      </c>
      <c r="H31" s="152">
        <f t="shared" si="6"/>
        <v>116.86189889025893</v>
      </c>
      <c r="I31" s="148"/>
      <c r="J31" s="160">
        <v>5</v>
      </c>
      <c r="K31" s="149">
        <v>2.8470000000000004</v>
      </c>
      <c r="L31" s="149">
        <v>3.1889999999999996</v>
      </c>
      <c r="M31" s="149">
        <v>3.4614139561784794</v>
      </c>
      <c r="N31" s="148">
        <f t="shared" si="7"/>
        <v>108.54230028781686</v>
      </c>
      <c r="O31" s="144" t="s">
        <v>208</v>
      </c>
      <c r="P31" s="146"/>
      <c r="Q31" s="146"/>
      <c r="R31" s="159">
        <v>0</v>
      </c>
      <c r="S31" s="152">
        <v>0</v>
      </c>
      <c r="T31" s="152">
        <v>0</v>
      </c>
      <c r="U31" s="152">
        <v>0</v>
      </c>
      <c r="V31" s="152" t="str">
        <f t="shared" si="8"/>
        <v/>
      </c>
      <c r="W31" s="148"/>
      <c r="X31" s="160"/>
      <c r="Y31" s="149">
        <v>68.411999999999992</v>
      </c>
      <c r="Z31" s="149">
        <v>68.98434353492334</v>
      </c>
      <c r="AA31" s="149">
        <v>0</v>
      </c>
      <c r="AB31" s="149" t="str">
        <f t="shared" si="9"/>
        <v/>
      </c>
    </row>
    <row r="32" spans="1:28" s="150" customFormat="1" ht="11.25" customHeight="1">
      <c r="A32" s="144" t="s">
        <v>161</v>
      </c>
      <c r="B32" s="146"/>
      <c r="C32" s="146"/>
      <c r="D32" s="159">
        <v>2</v>
      </c>
      <c r="E32" s="152">
        <v>74.361999999999995</v>
      </c>
      <c r="F32" s="152">
        <v>71.709964999999997</v>
      </c>
      <c r="G32" s="152">
        <v>61.454599999999999</v>
      </c>
      <c r="H32" s="152">
        <f t="shared" si="6"/>
        <v>85.698828607711633</v>
      </c>
      <c r="I32" s="148"/>
      <c r="J32" s="160">
        <v>5</v>
      </c>
      <c r="K32" s="149">
        <v>71.220999999999989</v>
      </c>
      <c r="L32" s="149">
        <v>84.65300000000002</v>
      </c>
      <c r="M32" s="149">
        <v>45.115929999999999</v>
      </c>
      <c r="N32" s="148">
        <f t="shared" si="7"/>
        <v>53.295134253954366</v>
      </c>
      <c r="O32" s="144" t="s">
        <v>209</v>
      </c>
      <c r="P32" s="146"/>
      <c r="Q32" s="146"/>
      <c r="R32" s="159">
        <v>0</v>
      </c>
      <c r="S32" s="152">
        <v>0</v>
      </c>
      <c r="T32" s="152">
        <v>0</v>
      </c>
      <c r="U32" s="152">
        <v>0</v>
      </c>
      <c r="V32" s="152" t="str">
        <f t="shared" si="8"/>
        <v/>
      </c>
      <c r="W32" s="148"/>
      <c r="X32" s="160">
        <v>12</v>
      </c>
      <c r="Y32" s="149">
        <v>117.486</v>
      </c>
      <c r="Z32" s="149">
        <v>202.017</v>
      </c>
      <c r="AA32" s="149">
        <v>0</v>
      </c>
      <c r="AB32" s="149" t="str">
        <f t="shared" si="9"/>
        <v/>
      </c>
    </row>
    <row r="33" spans="1:28" s="150" customFormat="1" ht="11.25" customHeight="1">
      <c r="A33" s="144"/>
      <c r="B33" s="146"/>
      <c r="C33" s="146"/>
      <c r="D33" s="159"/>
      <c r="E33" s="152"/>
      <c r="F33" s="152"/>
      <c r="G33" s="152"/>
      <c r="H33" s="152"/>
      <c r="I33" s="148"/>
      <c r="J33" s="160"/>
      <c r="K33" s="149"/>
      <c r="L33" s="149"/>
      <c r="M33" s="149"/>
      <c r="N33" s="148"/>
      <c r="O33" s="144" t="s">
        <v>210</v>
      </c>
      <c r="P33" s="146"/>
      <c r="Q33" s="146"/>
      <c r="R33" s="159">
        <v>0</v>
      </c>
      <c r="S33" s="152">
        <v>0</v>
      </c>
      <c r="T33" s="152">
        <v>0</v>
      </c>
      <c r="U33" s="152">
        <v>0</v>
      </c>
      <c r="V33" s="152" t="str">
        <f t="shared" si="8"/>
        <v/>
      </c>
      <c r="W33" s="148"/>
      <c r="X33" s="160"/>
      <c r="Y33" s="149">
        <v>1353.3779000000002</v>
      </c>
      <c r="Z33" s="149">
        <v>1590.6489999999999</v>
      </c>
      <c r="AA33" s="149">
        <v>0</v>
      </c>
      <c r="AB33" s="149" t="str">
        <f t="shared" si="9"/>
        <v/>
      </c>
    </row>
    <row r="34" spans="1:28" s="150" customFormat="1" ht="11.25" customHeight="1">
      <c r="A34" s="144" t="s">
        <v>162</v>
      </c>
      <c r="B34" s="146"/>
      <c r="C34" s="146"/>
      <c r="D34" s="159"/>
      <c r="E34" s="152"/>
      <c r="F34" s="152"/>
      <c r="G34" s="201"/>
      <c r="H34" s="152"/>
      <c r="I34" s="152"/>
      <c r="J34" s="152"/>
      <c r="K34" s="152"/>
      <c r="L34" s="152"/>
      <c r="M34" s="149"/>
      <c r="N34" s="148"/>
      <c r="O34" s="144" t="s">
        <v>211</v>
      </c>
      <c r="P34" s="146"/>
      <c r="Q34" s="146"/>
      <c r="R34" s="159">
        <v>0</v>
      </c>
      <c r="S34" s="152">
        <v>0</v>
      </c>
      <c r="T34" s="152">
        <v>0</v>
      </c>
      <c r="U34" s="152">
        <v>0</v>
      </c>
      <c r="V34" s="152" t="str">
        <f t="shared" si="8"/>
        <v/>
      </c>
      <c r="W34" s="148"/>
      <c r="X34" s="160"/>
      <c r="Y34" s="204">
        <v>523.43589999999983</v>
      </c>
      <c r="Z34" s="204">
        <v>581.94044500000007</v>
      </c>
      <c r="AA34" s="149">
        <v>0</v>
      </c>
      <c r="AB34" s="149" t="str">
        <f t="shared" si="9"/>
        <v/>
      </c>
    </row>
    <row r="35" spans="1:28" s="150" customFormat="1" ht="11.25" customHeight="1">
      <c r="A35" s="144" t="s">
        <v>163</v>
      </c>
      <c r="B35" s="146"/>
      <c r="C35" s="146"/>
      <c r="D35" s="159">
        <v>4</v>
      </c>
      <c r="E35" s="152">
        <v>4.4649999999999999</v>
      </c>
      <c r="F35" s="152">
        <v>4.3079999999999998</v>
      </c>
      <c r="G35" s="152">
        <v>3.9687049999999999</v>
      </c>
      <c r="H35" s="152">
        <f>IF(AND(F35&gt;0,G35&gt;0),G35*100/F35,"")</f>
        <v>92.124071494893229</v>
      </c>
      <c r="I35" s="148"/>
      <c r="J35" s="160">
        <v>4</v>
      </c>
      <c r="K35" s="149">
        <v>100.12</v>
      </c>
      <c r="L35" s="149">
        <v>105.5155</v>
      </c>
      <c r="M35" s="149">
        <v>99.363100000000003</v>
      </c>
      <c r="N35" s="148">
        <f>IF(AND(L35&gt;0,M35&gt;0),M35*100/L35,"")</f>
        <v>94.169197890357339</v>
      </c>
      <c r="O35" s="150" t="s">
        <v>340</v>
      </c>
      <c r="Y35" s="204">
        <f>Y32+Y33+Y34</f>
        <v>1994.2998000000002</v>
      </c>
      <c r="Z35" s="204">
        <f>Z32+Z33+Z34</f>
        <v>2374.6064449999999</v>
      </c>
    </row>
    <row r="36" spans="1:28" s="150" customFormat="1" ht="11.25" customHeight="1">
      <c r="A36" s="144" t="s">
        <v>164</v>
      </c>
      <c r="B36" s="146"/>
      <c r="C36" s="146"/>
      <c r="D36" s="159">
        <v>4</v>
      </c>
      <c r="E36" s="152">
        <v>14.085000000000001</v>
      </c>
      <c r="F36" s="152">
        <v>14.23</v>
      </c>
      <c r="G36" s="152">
        <v>15.274192299999999</v>
      </c>
      <c r="H36" s="152">
        <f>IF(AND(F36&gt;0,G36&gt;0),G36*100/F36,"")</f>
        <v>107.33796416022487</v>
      </c>
      <c r="I36" s="148"/>
      <c r="J36" s="160">
        <v>5</v>
      </c>
      <c r="K36" s="149">
        <v>407.09800000000001</v>
      </c>
      <c r="L36" s="149">
        <v>408.04499999999996</v>
      </c>
      <c r="M36" s="149">
        <v>491.48850729605806</v>
      </c>
      <c r="N36" s="148">
        <f>IF(AND(L36&gt;0,M36&gt;0),M36*100/L36,"")</f>
        <v>120.44958455465895</v>
      </c>
      <c r="O36" s="144"/>
      <c r="P36" s="146"/>
      <c r="Q36" s="146"/>
      <c r="R36" s="159"/>
      <c r="S36" s="152"/>
      <c r="T36" s="152"/>
      <c r="U36" s="152"/>
      <c r="V36" s="152"/>
      <c r="W36" s="148"/>
      <c r="X36" s="160"/>
      <c r="Y36" s="149"/>
      <c r="Z36" s="149"/>
      <c r="AA36" s="149"/>
      <c r="AB36" s="149"/>
    </row>
    <row r="37" spans="1:28" s="150" customFormat="1" ht="11.25" customHeight="1">
      <c r="A37" s="144" t="s">
        <v>165</v>
      </c>
      <c r="B37" s="146"/>
      <c r="C37" s="146"/>
      <c r="D37" s="159">
        <v>5</v>
      </c>
      <c r="E37" s="152">
        <v>33.109000000000002</v>
      </c>
      <c r="F37" s="152">
        <v>33.091000000000001</v>
      </c>
      <c r="G37" s="152">
        <v>34.193953999999998</v>
      </c>
      <c r="H37" s="152">
        <f>IF(AND(F37&gt;0,G37&gt;0),G37*100/F37,"")</f>
        <v>103.33309359040221</v>
      </c>
      <c r="I37" s="148"/>
      <c r="J37" s="160"/>
      <c r="K37" s="149">
        <v>1032.991</v>
      </c>
      <c r="L37" s="149">
        <v>940.81215000000009</v>
      </c>
      <c r="M37" s="149"/>
      <c r="N37" s="148" t="str">
        <f>IF(AND(L37&gt;0,M37&gt;0),M37*100/L37,"")</f>
        <v/>
      </c>
      <c r="O37" s="144" t="s">
        <v>212</v>
      </c>
      <c r="P37" s="146"/>
      <c r="Q37" s="146"/>
      <c r="R37" s="159"/>
      <c r="S37" s="152"/>
      <c r="T37" s="152"/>
      <c r="U37" s="152"/>
      <c r="V37" s="152"/>
      <c r="W37" s="148"/>
      <c r="X37" s="160"/>
      <c r="Y37" s="149"/>
      <c r="Z37" s="149"/>
      <c r="AA37" s="149"/>
      <c r="AB37" s="149"/>
    </row>
    <row r="38" spans="1:28" s="150" customFormat="1" ht="11.25" customHeight="1">
      <c r="A38" s="144" t="s">
        <v>166</v>
      </c>
      <c r="B38" s="146"/>
      <c r="C38" s="146"/>
      <c r="D38" s="159">
        <v>5</v>
      </c>
      <c r="E38" s="152">
        <v>20.016999999999999</v>
      </c>
      <c r="F38" s="152">
        <v>21.567</v>
      </c>
      <c r="G38" s="152">
        <v>20.005226</v>
      </c>
      <c r="H38" s="152">
        <f>IF(AND(F38&gt;0,G38&gt;0),G38*100/F38,"")</f>
        <v>92.75850141419761</v>
      </c>
      <c r="I38" s="148"/>
      <c r="J38" s="160">
        <v>12</v>
      </c>
      <c r="K38" s="149">
        <v>743.86399999999981</v>
      </c>
      <c r="L38" s="149">
        <v>789.96190000000013</v>
      </c>
      <c r="M38" s="149">
        <v>0</v>
      </c>
      <c r="N38" s="148" t="str">
        <f>IF(AND(L38&gt;0,M38&gt;0),M38*100/L38,"")</f>
        <v/>
      </c>
      <c r="O38" s="144" t="s">
        <v>213</v>
      </c>
      <c r="P38" s="146"/>
      <c r="Q38" s="146"/>
      <c r="R38" s="159">
        <v>0</v>
      </c>
      <c r="S38" s="152">
        <v>0</v>
      </c>
      <c r="T38" s="152">
        <v>0</v>
      </c>
      <c r="U38" s="152">
        <v>0</v>
      </c>
      <c r="V38" s="152" t="str">
        <f t="shared" ref="V38:V55" si="10">IF(AND(T38&gt;0,U38&gt;0),U38*100/T38,"")</f>
        <v/>
      </c>
      <c r="W38" s="148"/>
      <c r="X38" s="160">
        <v>5</v>
      </c>
      <c r="Y38" s="149">
        <v>84.483000000000004</v>
      </c>
      <c r="Z38" s="149">
        <v>84.159000000000006</v>
      </c>
      <c r="AA38" s="149">
        <v>86.966999999999999</v>
      </c>
      <c r="AB38" s="149">
        <f t="shared" ref="AB38:AB55" si="11">IF(AND(Z38&gt;0,AA38&gt;0),AA38*100/Z38,"")</f>
        <v>103.33654154635867</v>
      </c>
    </row>
    <row r="39" spans="1:28" s="150" customFormat="1" ht="11.25" customHeight="1">
      <c r="A39" s="144" t="s">
        <v>167</v>
      </c>
      <c r="B39" s="146"/>
      <c r="C39" s="146"/>
      <c r="D39" s="159">
        <v>4</v>
      </c>
      <c r="E39" s="152">
        <v>71.676000000000002</v>
      </c>
      <c r="F39" s="152">
        <v>73.195999999999998</v>
      </c>
      <c r="G39" s="152">
        <v>73.442077299999994</v>
      </c>
      <c r="H39" s="152">
        <f>IF(AND(F39&gt;0,G39&gt;0),G39*100/F39,"")</f>
        <v>100.33618954587682</v>
      </c>
      <c r="I39" s="148"/>
      <c r="J39" s="160">
        <v>12</v>
      </c>
      <c r="K39" s="149">
        <v>2284.0729999999999</v>
      </c>
      <c r="L39" s="149">
        <v>2244.3345499999996</v>
      </c>
      <c r="M39" s="149">
        <v>0</v>
      </c>
      <c r="N39" s="148" t="str">
        <f>IF(AND(L39&gt;0,M39&gt;0),M39*100/L39,"")</f>
        <v/>
      </c>
      <c r="O39" s="144" t="s">
        <v>214</v>
      </c>
      <c r="P39" s="146"/>
      <c r="Q39" s="146"/>
      <c r="R39" s="159">
        <v>0</v>
      </c>
      <c r="S39" s="152">
        <v>0</v>
      </c>
      <c r="T39" s="152">
        <v>0</v>
      </c>
      <c r="U39" s="152">
        <v>0</v>
      </c>
      <c r="V39" s="152" t="str">
        <f t="shared" si="10"/>
        <v/>
      </c>
      <c r="W39" s="148"/>
      <c r="X39" s="160">
        <v>5</v>
      </c>
      <c r="Y39" s="149">
        <v>513.72399999999993</v>
      </c>
      <c r="Z39" s="149">
        <v>539.25471600000003</v>
      </c>
      <c r="AA39" s="149">
        <v>525.95320000000004</v>
      </c>
      <c r="AB39" s="149">
        <f t="shared" si="11"/>
        <v>97.5333519382703</v>
      </c>
    </row>
    <row r="40" spans="1:28" s="150" customFormat="1" ht="11.25" customHeight="1">
      <c r="A40" s="144"/>
      <c r="B40" s="146"/>
      <c r="C40" s="146"/>
      <c r="D40" s="159"/>
      <c r="E40" s="152"/>
      <c r="F40" s="152"/>
      <c r="G40" s="152"/>
      <c r="H40" s="152"/>
      <c r="I40" s="148"/>
      <c r="J40" s="160"/>
      <c r="K40" s="149"/>
      <c r="L40" s="149"/>
      <c r="M40" s="149"/>
      <c r="N40" s="148"/>
      <c r="O40" s="144" t="s">
        <v>341</v>
      </c>
      <c r="X40" s="150">
        <v>5</v>
      </c>
      <c r="Y40" s="149">
        <f>SUM(Y38:Y39)</f>
        <v>598.20699999999988</v>
      </c>
      <c r="Z40" s="149">
        <f>SUM(Z38:Z39)</f>
        <v>623.41371600000002</v>
      </c>
      <c r="AA40" s="149">
        <f>SUM(AA38:AA39)</f>
        <v>612.92020000000002</v>
      </c>
      <c r="AB40" s="149">
        <f t="shared" si="11"/>
        <v>98.316765298760288</v>
      </c>
    </row>
    <row r="41" spans="1:28" s="150" customFormat="1" ht="11.25" customHeight="1">
      <c r="A41" s="144" t="s">
        <v>168</v>
      </c>
      <c r="B41" s="146"/>
      <c r="C41" s="146"/>
      <c r="D41" s="159"/>
      <c r="E41" s="152"/>
      <c r="F41" s="152"/>
      <c r="G41" s="152"/>
      <c r="H41" s="152"/>
      <c r="I41" s="148"/>
      <c r="J41" s="160"/>
      <c r="K41" s="149"/>
      <c r="L41" s="149"/>
      <c r="M41" s="149"/>
      <c r="N41" s="148"/>
      <c r="O41" s="144" t="s">
        <v>215</v>
      </c>
      <c r="P41" s="146"/>
      <c r="Q41" s="146"/>
      <c r="R41" s="159">
        <v>0</v>
      </c>
      <c r="S41" s="152">
        <v>0</v>
      </c>
      <c r="T41" s="152">
        <v>0</v>
      </c>
      <c r="U41" s="152">
        <v>0</v>
      </c>
      <c r="V41" s="152" t="str">
        <f>IF(AND(T41&gt;0,U41&gt;0),U41*100/T41,"")</f>
        <v/>
      </c>
      <c r="W41" s="148"/>
      <c r="X41" s="160">
        <v>5</v>
      </c>
      <c r="Y41" s="149">
        <v>355.40999999999997</v>
      </c>
      <c r="Z41" s="149">
        <v>339.48594199999997</v>
      </c>
      <c r="AA41" s="149">
        <v>330.57643035294114</v>
      </c>
      <c r="AB41" s="149">
        <f>IF(AND(Z41&gt;0,AA41&gt;0),AA41*100/Z41,"")</f>
        <v>97.375587455972237</v>
      </c>
    </row>
    <row r="42" spans="1:28" s="150" customFormat="1" ht="11.25" customHeight="1">
      <c r="A42" s="144" t="s">
        <v>169</v>
      </c>
      <c r="B42" s="146"/>
      <c r="C42" s="146"/>
      <c r="D42" s="159">
        <v>3</v>
      </c>
      <c r="E42" s="152">
        <v>8.7240000000000002</v>
      </c>
      <c r="F42" s="152">
        <v>7.2290000000000001</v>
      </c>
      <c r="G42" s="152">
        <v>7.1509999999999998</v>
      </c>
      <c r="H42" s="152">
        <f t="shared" ref="H42:H49" si="12">IF(AND(F42&gt;0,G42&gt;0),G42*100/F42,"")</f>
        <v>98.921012588186471</v>
      </c>
      <c r="I42" s="148"/>
      <c r="J42" s="160">
        <v>5</v>
      </c>
      <c r="K42" s="149">
        <v>776.6629999999999</v>
      </c>
      <c r="L42" s="149">
        <v>644.57799999999997</v>
      </c>
      <c r="M42" s="149">
        <v>658.04433849221675</v>
      </c>
      <c r="N42" s="148">
        <f t="shared" ref="N42:N49" si="13">IF(AND(L42&gt;0,M42&gt;0),M42*100/L42,"")</f>
        <v>102.08917128605333</v>
      </c>
      <c r="O42" s="144" t="s">
        <v>216</v>
      </c>
      <c r="P42" s="146"/>
      <c r="Q42" s="146"/>
      <c r="R42" s="159">
        <v>0</v>
      </c>
      <c r="S42" s="152">
        <v>0</v>
      </c>
      <c r="T42" s="152">
        <v>0</v>
      </c>
      <c r="U42" s="152">
        <v>0</v>
      </c>
      <c r="V42" s="152" t="str">
        <f>IF(AND(T42&gt;0,U42&gt;0),U42*100/T42,"")</f>
        <v/>
      </c>
      <c r="W42" s="148"/>
      <c r="X42" s="160">
        <v>5</v>
      </c>
      <c r="Y42" s="149">
        <v>153.667</v>
      </c>
      <c r="Z42" s="149">
        <v>156.331795</v>
      </c>
      <c r="AA42" s="149">
        <v>167.28139921642375</v>
      </c>
      <c r="AB42" s="149">
        <f>IF(AND(Z42&gt;0,AA42&gt;0),AA42*100/Z42,"")</f>
        <v>107.00408014660341</v>
      </c>
    </row>
    <row r="43" spans="1:28" s="150" customFormat="1" ht="11.25" customHeight="1">
      <c r="A43" s="144" t="s">
        <v>170</v>
      </c>
      <c r="B43" s="146"/>
      <c r="C43" s="146"/>
      <c r="D43" s="159">
        <v>4</v>
      </c>
      <c r="E43" s="152">
        <v>28.879000000000001</v>
      </c>
      <c r="F43" s="152">
        <v>25.675000000000001</v>
      </c>
      <c r="G43" s="152">
        <v>29.533999999999999</v>
      </c>
      <c r="H43" s="152">
        <f t="shared" si="12"/>
        <v>115.03018500486856</v>
      </c>
      <c r="I43" s="148"/>
      <c r="J43" s="160">
        <v>3</v>
      </c>
      <c r="K43" s="149">
        <v>2564.6089999999999</v>
      </c>
      <c r="L43" s="149">
        <v>2317.4299999999998</v>
      </c>
      <c r="M43" s="149">
        <v>0</v>
      </c>
      <c r="N43" s="148" t="str">
        <f t="shared" si="13"/>
        <v/>
      </c>
      <c r="O43" s="144" t="s">
        <v>217</v>
      </c>
      <c r="P43" s="146"/>
      <c r="Q43" s="146"/>
      <c r="R43" s="159">
        <v>0</v>
      </c>
      <c r="S43" s="152">
        <v>0</v>
      </c>
      <c r="T43" s="152">
        <v>0</v>
      </c>
      <c r="U43" s="152">
        <v>0</v>
      </c>
      <c r="V43" s="152" t="str">
        <f>IF(AND(T43&gt;0,U43&gt;0),U43*100/T43,"")</f>
        <v/>
      </c>
      <c r="W43" s="148"/>
      <c r="X43" s="160">
        <v>5</v>
      </c>
      <c r="Y43" s="149">
        <v>94.143000000000001</v>
      </c>
      <c r="Z43" s="149">
        <v>86.670329999999993</v>
      </c>
      <c r="AA43" s="149">
        <v>102.86880999999998</v>
      </c>
      <c r="AB43" s="149">
        <f>IF(AND(Z43&gt;0,AA43&gt;0),AA43*100/Z43,"")</f>
        <v>118.68976384421288</v>
      </c>
    </row>
    <row r="44" spans="1:28" s="150" customFormat="1" ht="11.25" customHeight="1">
      <c r="A44" s="144" t="s">
        <v>308</v>
      </c>
      <c r="B44" s="146"/>
      <c r="C44" s="146"/>
      <c r="D44" s="159">
        <v>5</v>
      </c>
      <c r="E44" s="152">
        <f>SUM(E42:E43)</f>
        <v>37.603000000000002</v>
      </c>
      <c r="F44" s="152">
        <f>SUM(F42:F43)</f>
        <v>32.904000000000003</v>
      </c>
      <c r="G44" s="152">
        <f>SUM(G42:G43)</f>
        <v>36.685000000000002</v>
      </c>
      <c r="H44" s="152">
        <f t="shared" si="12"/>
        <v>111.49100413323607</v>
      </c>
      <c r="I44" s="148"/>
      <c r="J44" s="160"/>
      <c r="K44" s="152">
        <f>SUM(K42:K43)</f>
        <v>3341.2719999999999</v>
      </c>
      <c r="L44" s="152">
        <f>SUM(L42:L43)</f>
        <v>2962.0079999999998</v>
      </c>
      <c r="M44" s="149"/>
      <c r="N44" s="148"/>
      <c r="O44" s="144" t="s">
        <v>342</v>
      </c>
      <c r="P44" s="146"/>
      <c r="Q44" s="146"/>
      <c r="R44" s="159">
        <v>0</v>
      </c>
      <c r="S44" s="152">
        <v>0</v>
      </c>
      <c r="T44" s="152">
        <v>0</v>
      </c>
      <c r="U44" s="152">
        <v>0</v>
      </c>
      <c r="V44" s="152" t="str">
        <f t="shared" si="10"/>
        <v/>
      </c>
      <c r="W44" s="148"/>
      <c r="X44" s="160">
        <v>5</v>
      </c>
      <c r="Y44" s="149">
        <v>964.11399999999981</v>
      </c>
      <c r="Z44" s="149">
        <v>939.65777200000002</v>
      </c>
      <c r="AA44" s="149">
        <v>924.74740845590986</v>
      </c>
      <c r="AB44" s="149">
        <f t="shared" si="11"/>
        <v>98.413213407222244</v>
      </c>
    </row>
    <row r="45" spans="1:28" s="150" customFormat="1" ht="11.25" customHeight="1">
      <c r="A45" s="144" t="s">
        <v>309</v>
      </c>
      <c r="B45" s="146"/>
      <c r="C45" s="146"/>
      <c r="D45" s="159">
        <v>5</v>
      </c>
      <c r="E45" s="152">
        <v>63.284999999999997</v>
      </c>
      <c r="F45" s="152">
        <v>60.701000000000001</v>
      </c>
      <c r="G45" s="152">
        <v>62.141374000000006</v>
      </c>
      <c r="H45" s="152">
        <f t="shared" si="12"/>
        <v>102.37289995222484</v>
      </c>
      <c r="I45" s="148"/>
      <c r="J45" s="160"/>
      <c r="K45" s="149">
        <v>160.08599999999998</v>
      </c>
      <c r="L45" s="149">
        <v>152.26200000000003</v>
      </c>
      <c r="M45" s="149">
        <v>0</v>
      </c>
      <c r="N45" s="148" t="str">
        <f t="shared" si="13"/>
        <v/>
      </c>
      <c r="O45" s="144" t="s">
        <v>218</v>
      </c>
      <c r="P45" s="146"/>
      <c r="Q45" s="146"/>
      <c r="R45" s="159">
        <v>0</v>
      </c>
      <c r="S45" s="152">
        <v>0</v>
      </c>
      <c r="T45" s="152">
        <v>0</v>
      </c>
      <c r="U45" s="152">
        <v>0</v>
      </c>
      <c r="V45" s="152" t="str">
        <f t="shared" si="10"/>
        <v/>
      </c>
      <c r="W45" s="148"/>
      <c r="X45" s="160">
        <v>5</v>
      </c>
      <c r="Y45" s="149">
        <v>217.291</v>
      </c>
      <c r="Z45" s="149">
        <v>186.94929999999999</v>
      </c>
      <c r="AA45" s="149">
        <v>176.70897016405851</v>
      </c>
      <c r="AB45" s="149">
        <f t="shared" si="11"/>
        <v>94.522402685679239</v>
      </c>
    </row>
    <row r="46" spans="1:28" s="150" customFormat="1" ht="11.25" customHeight="1">
      <c r="A46" s="144" t="s">
        <v>171</v>
      </c>
      <c r="B46" s="146"/>
      <c r="C46" s="146"/>
      <c r="D46" s="159">
        <v>5</v>
      </c>
      <c r="E46" s="152">
        <v>738.851</v>
      </c>
      <c r="F46" s="152">
        <v>719.07090349999999</v>
      </c>
      <c r="G46" s="152">
        <v>730.33160210000005</v>
      </c>
      <c r="H46" s="152">
        <f t="shared" si="12"/>
        <v>101.5660067102131</v>
      </c>
      <c r="I46" s="148"/>
      <c r="J46" s="160">
        <v>11</v>
      </c>
      <c r="K46" s="149">
        <v>769.19500000000005</v>
      </c>
      <c r="L46" s="149">
        <v>713.3106326413581</v>
      </c>
      <c r="M46" s="149">
        <v>0</v>
      </c>
      <c r="N46" s="148" t="str">
        <f t="shared" si="13"/>
        <v/>
      </c>
      <c r="O46" s="144" t="s">
        <v>219</v>
      </c>
      <c r="P46" s="146"/>
      <c r="Q46" s="146"/>
      <c r="R46" s="159">
        <v>0</v>
      </c>
      <c r="S46" s="152">
        <v>0</v>
      </c>
      <c r="T46" s="152">
        <v>0</v>
      </c>
      <c r="U46" s="152">
        <v>0</v>
      </c>
      <c r="V46" s="152" t="str">
        <f t="shared" si="10"/>
        <v/>
      </c>
      <c r="W46" s="148"/>
      <c r="X46" s="160">
        <v>5</v>
      </c>
      <c r="Y46" s="149">
        <v>381.983</v>
      </c>
      <c r="Z46" s="149">
        <v>421.67499999999995</v>
      </c>
      <c r="AA46" s="149">
        <v>411.815</v>
      </c>
      <c r="AB46" s="149">
        <f t="shared" si="11"/>
        <v>97.661706290389532</v>
      </c>
    </row>
    <row r="47" spans="1:28" s="150" customFormat="1" ht="11.25" customHeight="1">
      <c r="A47" s="144" t="s">
        <v>172</v>
      </c>
      <c r="B47" s="146"/>
      <c r="C47" s="146"/>
      <c r="D47" s="159">
        <v>5</v>
      </c>
      <c r="E47" s="152">
        <v>1.3169999999999999</v>
      </c>
      <c r="F47" s="152">
        <v>1.042008</v>
      </c>
      <c r="G47" s="152">
        <v>1.7299500000000001</v>
      </c>
      <c r="H47" s="152">
        <f t="shared" si="12"/>
        <v>166.02079830481148</v>
      </c>
      <c r="I47" s="148"/>
      <c r="J47" s="160">
        <v>11</v>
      </c>
      <c r="K47" s="149">
        <v>4.1209999999999996</v>
      </c>
      <c r="L47" s="149">
        <v>3.0249999999999999</v>
      </c>
      <c r="M47" s="149">
        <v>0</v>
      </c>
      <c r="N47" s="148" t="str">
        <f t="shared" si="13"/>
        <v/>
      </c>
      <c r="O47" s="144" t="s">
        <v>220</v>
      </c>
      <c r="P47" s="146"/>
      <c r="Q47" s="146"/>
      <c r="R47" s="159">
        <v>0</v>
      </c>
      <c r="S47" s="152">
        <v>0</v>
      </c>
      <c r="T47" s="152">
        <v>0</v>
      </c>
      <c r="U47" s="152">
        <v>0</v>
      </c>
      <c r="V47" s="152" t="str">
        <f t="shared" si="10"/>
        <v/>
      </c>
      <c r="W47" s="148"/>
      <c r="X47" s="160">
        <v>10</v>
      </c>
      <c r="Y47" s="149">
        <v>26.496000000000002</v>
      </c>
      <c r="Z47" s="149">
        <v>28.422904999999997</v>
      </c>
      <c r="AA47" s="149">
        <v>0</v>
      </c>
      <c r="AB47" s="149" t="str">
        <f t="shared" si="11"/>
        <v/>
      </c>
    </row>
    <row r="48" spans="1:28" s="150" customFormat="1" ht="11.25" customHeight="1">
      <c r="A48" s="144" t="s">
        <v>173</v>
      </c>
      <c r="B48" s="146"/>
      <c r="C48" s="146"/>
      <c r="D48" s="159">
        <v>2</v>
      </c>
      <c r="E48" s="152">
        <v>71.040000000000006</v>
      </c>
      <c r="F48" s="152">
        <v>89.79</v>
      </c>
      <c r="G48" s="152">
        <v>87.78</v>
      </c>
      <c r="H48" s="152">
        <f t="shared" si="12"/>
        <v>97.761443367858334</v>
      </c>
      <c r="I48" s="148"/>
      <c r="J48" s="160">
        <v>5</v>
      </c>
      <c r="K48" s="149">
        <v>149.38930000000002</v>
      </c>
      <c r="L48" s="149">
        <v>231.56399999999999</v>
      </c>
      <c r="M48" s="149">
        <v>163.17241603480994</v>
      </c>
      <c r="N48" s="148">
        <f t="shared" si="13"/>
        <v>70.465364233995757</v>
      </c>
      <c r="O48" s="144" t="s">
        <v>221</v>
      </c>
      <c r="P48" s="146"/>
      <c r="Q48" s="146"/>
      <c r="R48" s="159">
        <v>0</v>
      </c>
      <c r="S48" s="152">
        <v>0</v>
      </c>
      <c r="T48" s="152">
        <v>0</v>
      </c>
      <c r="U48" s="152">
        <v>0</v>
      </c>
      <c r="V48" s="152" t="str">
        <f t="shared" si="10"/>
        <v/>
      </c>
      <c r="W48" s="148"/>
      <c r="X48" s="160">
        <v>12</v>
      </c>
      <c r="Y48" s="149">
        <v>21.271999999999995</v>
      </c>
      <c r="Z48" s="149">
        <v>26.878000000000004</v>
      </c>
      <c r="AA48" s="149">
        <v>0</v>
      </c>
      <c r="AB48" s="149" t="str">
        <f t="shared" si="11"/>
        <v/>
      </c>
    </row>
    <row r="49" spans="1:28" s="150" customFormat="1" ht="11.25" customHeight="1">
      <c r="A49" s="144" t="s">
        <v>310</v>
      </c>
      <c r="B49" s="146"/>
      <c r="C49" s="146"/>
      <c r="D49" s="159">
        <v>5</v>
      </c>
      <c r="E49" s="152">
        <v>9.0220000000000002</v>
      </c>
      <c r="F49" s="152">
        <v>8.9566800000000004</v>
      </c>
      <c r="G49" s="152">
        <v>8.7467500000000005</v>
      </c>
      <c r="H49" s="152">
        <f t="shared" si="12"/>
        <v>97.656162774599522</v>
      </c>
      <c r="I49" s="148"/>
      <c r="J49" s="160">
        <v>11</v>
      </c>
      <c r="K49" s="149">
        <v>29.534000000000002</v>
      </c>
      <c r="L49" s="149">
        <v>28.983000000000001</v>
      </c>
      <c r="M49" s="149">
        <v>0</v>
      </c>
      <c r="N49" s="148" t="str">
        <f t="shared" si="13"/>
        <v/>
      </c>
      <c r="O49" s="144" t="s">
        <v>222</v>
      </c>
      <c r="P49" s="146"/>
      <c r="Q49" s="146"/>
      <c r="R49" s="159">
        <v>0</v>
      </c>
      <c r="S49" s="152">
        <v>0</v>
      </c>
      <c r="T49" s="152">
        <v>0</v>
      </c>
      <c r="U49" s="152">
        <v>0</v>
      </c>
      <c r="V49" s="152" t="str">
        <f t="shared" si="10"/>
        <v/>
      </c>
      <c r="W49" s="148"/>
      <c r="X49" s="160"/>
      <c r="Y49" s="149">
        <v>83.705499999999986</v>
      </c>
      <c r="Z49" s="149">
        <v>90.9375</v>
      </c>
      <c r="AA49" s="149">
        <v>0</v>
      </c>
      <c r="AB49" s="149" t="str">
        <f t="shared" si="11"/>
        <v/>
      </c>
    </row>
    <row r="50" spans="1:28" s="150" customFormat="1" ht="11.25" customHeight="1">
      <c r="A50" s="144"/>
      <c r="B50" s="146"/>
      <c r="C50" s="146"/>
      <c r="D50" s="159"/>
      <c r="E50" s="152"/>
      <c r="F50" s="152"/>
      <c r="G50" s="152"/>
      <c r="H50" s="152"/>
      <c r="I50" s="148"/>
      <c r="J50" s="160"/>
      <c r="K50" s="149"/>
      <c r="L50" s="149"/>
      <c r="M50" s="149"/>
      <c r="N50" s="148"/>
      <c r="O50" s="144" t="s">
        <v>223</v>
      </c>
      <c r="P50" s="146"/>
      <c r="Q50" s="146"/>
      <c r="R50" s="159">
        <v>0</v>
      </c>
      <c r="S50" s="152">
        <v>0</v>
      </c>
      <c r="T50" s="152">
        <v>0</v>
      </c>
      <c r="U50" s="152">
        <v>0</v>
      </c>
      <c r="V50" s="152" t="str">
        <f t="shared" si="10"/>
        <v/>
      </c>
      <c r="W50" s="148"/>
      <c r="X50" s="160">
        <v>10</v>
      </c>
      <c r="Y50" s="149">
        <v>617.78500000000008</v>
      </c>
      <c r="Z50" s="149">
        <v>536.14876000000004</v>
      </c>
      <c r="AA50" s="149">
        <v>0</v>
      </c>
      <c r="AB50" s="149" t="str">
        <f t="shared" si="11"/>
        <v/>
      </c>
    </row>
    <row r="51" spans="1:28" s="150" customFormat="1" ht="11.25" customHeight="1">
      <c r="A51" s="144" t="s">
        <v>174</v>
      </c>
      <c r="B51" s="146"/>
      <c r="C51" s="146"/>
      <c r="D51" s="159"/>
      <c r="E51" s="152"/>
      <c r="F51" s="152"/>
      <c r="G51" s="152"/>
      <c r="H51" s="152"/>
      <c r="I51" s="148"/>
      <c r="J51" s="160"/>
      <c r="K51" s="149"/>
      <c r="L51" s="149"/>
      <c r="M51" s="149"/>
      <c r="N51" s="148"/>
      <c r="O51" s="144" t="s">
        <v>343</v>
      </c>
      <c r="P51" s="146"/>
      <c r="Q51" s="146"/>
      <c r="R51" s="159">
        <v>0</v>
      </c>
      <c r="S51" s="152">
        <v>0</v>
      </c>
      <c r="T51" s="152">
        <v>0</v>
      </c>
      <c r="U51" s="152">
        <v>0</v>
      </c>
      <c r="V51" s="152" t="str">
        <f t="shared" si="10"/>
        <v/>
      </c>
      <c r="W51" s="148"/>
      <c r="X51" s="160">
        <v>11</v>
      </c>
      <c r="Y51" s="149">
        <v>15.331999999999999</v>
      </c>
      <c r="Z51" s="149">
        <v>13.662990000000001</v>
      </c>
      <c r="AA51" s="149">
        <v>0</v>
      </c>
      <c r="AB51" s="149" t="str">
        <f t="shared" si="11"/>
        <v/>
      </c>
    </row>
    <row r="52" spans="1:28" s="150" customFormat="1" ht="11.25" customHeight="1">
      <c r="A52" s="144" t="s">
        <v>311</v>
      </c>
      <c r="B52" s="146"/>
      <c r="C52" s="146"/>
      <c r="D52" s="159">
        <v>5</v>
      </c>
      <c r="E52" s="152">
        <v>107.917</v>
      </c>
      <c r="F52" s="152">
        <v>108.03204000000001</v>
      </c>
      <c r="G52" s="152">
        <v>105.69873</v>
      </c>
      <c r="H52" s="152">
        <f>IF(AND(F52&gt;0,G52&gt;0),G52*100/F52,"")</f>
        <v>97.840168527781188</v>
      </c>
      <c r="I52" s="148"/>
      <c r="J52" s="160">
        <v>11</v>
      </c>
      <c r="K52" s="149">
        <v>4473.5889999999999</v>
      </c>
      <c r="L52" s="149">
        <v>4411.0662599999996</v>
      </c>
      <c r="M52" s="149">
        <v>0</v>
      </c>
      <c r="N52" s="148" t="str">
        <f>IF(AND(L52&gt;0,M52&gt;0),M52*100/L52,"")</f>
        <v/>
      </c>
      <c r="O52" s="144" t="s">
        <v>224</v>
      </c>
      <c r="P52" s="146"/>
      <c r="Q52" s="146"/>
      <c r="R52" s="159">
        <v>0</v>
      </c>
      <c r="S52" s="152">
        <v>0</v>
      </c>
      <c r="T52" s="152">
        <v>0</v>
      </c>
      <c r="U52" s="152">
        <v>0</v>
      </c>
      <c r="V52" s="152" t="str">
        <f t="shared" si="10"/>
        <v/>
      </c>
      <c r="W52" s="148"/>
      <c r="X52" s="160">
        <v>12</v>
      </c>
      <c r="Y52" s="149">
        <v>164.14199999999997</v>
      </c>
      <c r="Z52" s="149">
        <v>166.40530000000001</v>
      </c>
      <c r="AA52" s="149">
        <v>0</v>
      </c>
      <c r="AB52" s="149" t="str">
        <f t="shared" si="11"/>
        <v/>
      </c>
    </row>
    <row r="53" spans="1:28" s="150" customFormat="1" ht="11.25" customHeight="1">
      <c r="A53" s="144" t="s">
        <v>312</v>
      </c>
      <c r="B53" s="146"/>
      <c r="C53" s="146"/>
      <c r="D53" s="159">
        <v>3</v>
      </c>
      <c r="E53" s="152">
        <v>256.952</v>
      </c>
      <c r="F53" s="152">
        <v>267.39104349999997</v>
      </c>
      <c r="G53" s="152">
        <v>267.036</v>
      </c>
      <c r="H53" s="152">
        <f>IF(AND(F53&gt;0,G53&gt;0),G53*100/F53,"")</f>
        <v>99.867219374533775</v>
      </c>
      <c r="I53" s="148"/>
      <c r="J53" s="160">
        <v>5</v>
      </c>
      <c r="K53" s="149">
        <v>9664.7279999999992</v>
      </c>
      <c r="L53" s="149">
        <v>11149.277101239892</v>
      </c>
      <c r="M53" s="149">
        <v>9638.2590430311466</v>
      </c>
      <c r="N53" s="148">
        <f>IF(AND(L53&gt;0,M53&gt;0),M53*100/L53,"")</f>
        <v>86.447389866732195</v>
      </c>
      <c r="O53" s="144" t="s">
        <v>225</v>
      </c>
      <c r="P53" s="146"/>
      <c r="Q53" s="146"/>
      <c r="R53" s="159">
        <v>0</v>
      </c>
      <c r="S53" s="152">
        <v>0</v>
      </c>
      <c r="T53" s="152">
        <v>0</v>
      </c>
      <c r="U53" s="152">
        <v>0</v>
      </c>
      <c r="V53" s="152" t="str">
        <f t="shared" si="10"/>
        <v/>
      </c>
      <c r="W53" s="148"/>
      <c r="X53" s="160">
        <v>4</v>
      </c>
      <c r="Y53" s="149">
        <v>16.727999999999998</v>
      </c>
      <c r="Z53" s="149">
        <v>21.884</v>
      </c>
      <c r="AA53" s="149">
        <v>24.644999999999996</v>
      </c>
      <c r="AB53" s="149">
        <f t="shared" si="11"/>
        <v>112.61652348747941</v>
      </c>
    </row>
    <row r="54" spans="1:28" s="150" customFormat="1" ht="11.25" customHeight="1">
      <c r="A54" s="144" t="s">
        <v>313</v>
      </c>
      <c r="B54" s="146"/>
      <c r="C54" s="146"/>
      <c r="D54" s="159">
        <v>2</v>
      </c>
      <c r="E54" s="152">
        <v>127.64100000000001</v>
      </c>
      <c r="F54" s="152">
        <v>124.4</v>
      </c>
      <c r="G54" s="152">
        <v>129.25299999999999</v>
      </c>
      <c r="H54" s="152">
        <f>IF(AND(F54&gt;0,G54&gt;0),G54*100/F54,"")</f>
        <v>103.90112540192925</v>
      </c>
      <c r="I54" s="148"/>
      <c r="J54" s="160">
        <v>5</v>
      </c>
      <c r="K54" s="149">
        <v>1467.2010000000002</v>
      </c>
      <c r="L54" s="149">
        <v>1782.93535</v>
      </c>
      <c r="M54" s="149">
        <v>1060.4335999999998</v>
      </c>
      <c r="N54" s="148">
        <f>IF(AND(L54&gt;0,M54&gt;0),M54*100/L54,"")</f>
        <v>59.476839695842024</v>
      </c>
      <c r="O54" s="144" t="s">
        <v>344</v>
      </c>
      <c r="P54" s="146"/>
      <c r="Q54" s="146"/>
      <c r="R54" s="159">
        <v>0</v>
      </c>
      <c r="S54" s="152">
        <v>0</v>
      </c>
      <c r="T54" s="152">
        <v>0</v>
      </c>
      <c r="U54" s="152">
        <v>0</v>
      </c>
      <c r="V54" s="152" t="str">
        <f t="shared" si="10"/>
        <v/>
      </c>
      <c r="W54" s="148"/>
      <c r="X54" s="160">
        <v>5</v>
      </c>
      <c r="Y54" s="149">
        <v>211.08500000000001</v>
      </c>
      <c r="Z54" s="149">
        <v>193.60230058377618</v>
      </c>
      <c r="AA54" s="149">
        <v>246.06677952081648</v>
      </c>
      <c r="AB54" s="149">
        <f t="shared" si="11"/>
        <v>127.0990989150657</v>
      </c>
    </row>
    <row r="55" spans="1:28" s="150" customFormat="1" ht="11.25" customHeight="1">
      <c r="A55" s="144"/>
      <c r="B55" s="146"/>
      <c r="C55" s="146"/>
      <c r="D55" s="159"/>
      <c r="E55" s="152"/>
      <c r="F55" s="152"/>
      <c r="G55" s="152"/>
      <c r="H55" s="152"/>
      <c r="I55" s="148"/>
      <c r="J55" s="160"/>
      <c r="K55" s="149"/>
      <c r="L55" s="149"/>
      <c r="M55" s="149"/>
      <c r="N55" s="148"/>
      <c r="O55" s="144" t="s">
        <v>345</v>
      </c>
      <c r="P55" s="146"/>
      <c r="Q55" s="146"/>
      <c r="R55" s="159">
        <v>0</v>
      </c>
      <c r="S55" s="152">
        <v>0</v>
      </c>
      <c r="T55" s="152">
        <v>0</v>
      </c>
      <c r="U55" s="152">
        <v>0</v>
      </c>
      <c r="V55" s="152" t="str">
        <f t="shared" si="10"/>
        <v/>
      </c>
      <c r="W55" s="148"/>
      <c r="X55" s="160">
        <v>11</v>
      </c>
      <c r="Y55" s="149">
        <v>11.424999999999999</v>
      </c>
      <c r="Z55" s="149">
        <v>12.121</v>
      </c>
      <c r="AA55" s="149">
        <v>0</v>
      </c>
      <c r="AB55" s="149" t="str">
        <f t="shared" si="11"/>
        <v/>
      </c>
    </row>
    <row r="56" spans="1:28" s="150" customFormat="1" ht="11.25" customHeight="1">
      <c r="A56" s="144" t="s">
        <v>175</v>
      </c>
      <c r="B56" s="146"/>
      <c r="C56" s="146"/>
      <c r="D56" s="159"/>
      <c r="E56" s="152"/>
      <c r="F56" s="152"/>
      <c r="G56" s="152"/>
      <c r="H56" s="152"/>
      <c r="I56" s="148"/>
      <c r="J56" s="160"/>
      <c r="K56" s="149"/>
      <c r="L56" s="149"/>
      <c r="M56" s="149"/>
      <c r="N56" s="148"/>
      <c r="O56" s="144"/>
      <c r="P56" s="146"/>
      <c r="Q56" s="146"/>
      <c r="R56" s="159"/>
      <c r="S56" s="152"/>
      <c r="T56" s="152"/>
      <c r="U56" s="152"/>
      <c r="V56" s="152"/>
      <c r="W56" s="148"/>
      <c r="X56" s="160"/>
      <c r="Y56" s="149"/>
      <c r="Z56" s="149"/>
      <c r="AA56" s="149"/>
      <c r="AB56" s="149"/>
    </row>
    <row r="57" spans="1:28" s="150" customFormat="1" ht="11.25" customHeight="1">
      <c r="A57" s="144" t="s">
        <v>176</v>
      </c>
      <c r="B57" s="146"/>
      <c r="C57" s="146"/>
      <c r="D57" s="159">
        <v>11</v>
      </c>
      <c r="E57" s="152">
        <v>4.9950000000000001</v>
      </c>
      <c r="F57" s="152">
        <v>5.6849999999999996</v>
      </c>
      <c r="G57" s="152">
        <v>0</v>
      </c>
      <c r="H57" s="152" t="str">
        <f t="shared" ref="H57:H78" si="14">IF(AND(F57&gt;0,G57&gt;0),G57*100/F57,"")</f>
        <v/>
      </c>
      <c r="I57" s="148"/>
      <c r="J57" s="160">
        <v>11</v>
      </c>
      <c r="K57" s="149">
        <v>165.77100000000002</v>
      </c>
      <c r="L57" s="149">
        <v>190.62623999999997</v>
      </c>
      <c r="M57" s="149">
        <v>0</v>
      </c>
      <c r="N57" s="148" t="str">
        <f t="shared" ref="N57:N78" si="15">IF(AND(L57&gt;0,M57&gt;0),M57*100/L57,"")</f>
        <v/>
      </c>
      <c r="O57" s="144" t="s">
        <v>226</v>
      </c>
      <c r="P57" s="146"/>
      <c r="Q57" s="146"/>
      <c r="R57" s="159"/>
      <c r="S57" s="152"/>
      <c r="T57" s="152"/>
      <c r="U57" s="152"/>
      <c r="V57" s="152"/>
      <c r="W57" s="148"/>
      <c r="X57" s="160"/>
      <c r="Y57" s="149"/>
      <c r="Z57" s="149"/>
      <c r="AA57" s="149"/>
      <c r="AB57" s="149"/>
    </row>
    <row r="58" spans="1:28" s="150" customFormat="1" ht="11.25" customHeight="1">
      <c r="A58" s="144" t="s">
        <v>177</v>
      </c>
      <c r="B58" s="146"/>
      <c r="C58" s="146"/>
      <c r="D58" s="159">
        <v>7</v>
      </c>
      <c r="E58" s="152">
        <v>11.250999999999999</v>
      </c>
      <c r="F58" s="152">
        <v>11.632</v>
      </c>
      <c r="G58" s="152">
        <v>0</v>
      </c>
      <c r="H58" s="152" t="str">
        <f t="shared" si="14"/>
        <v/>
      </c>
      <c r="I58" s="148"/>
      <c r="J58" s="160">
        <v>5</v>
      </c>
      <c r="K58" s="149">
        <v>58.771000000000001</v>
      </c>
      <c r="L58" s="149">
        <v>51.698900500000008</v>
      </c>
      <c r="M58" s="149">
        <v>62.627325138746151</v>
      </c>
      <c r="N58" s="148">
        <f t="shared" si="15"/>
        <v>121.13860165893885</v>
      </c>
      <c r="O58" s="144" t="s">
        <v>227</v>
      </c>
      <c r="P58" s="146"/>
      <c r="Q58" s="146"/>
      <c r="R58" s="159">
        <v>0</v>
      </c>
      <c r="S58" s="152">
        <v>0</v>
      </c>
      <c r="T58" s="152">
        <v>0</v>
      </c>
      <c r="U58" s="152">
        <v>0</v>
      </c>
      <c r="V58" s="152" t="str">
        <f>IF(AND(T58&gt;0,U58&gt;0),U58*100/T58,"")</f>
        <v/>
      </c>
      <c r="W58" s="148"/>
      <c r="X58" s="160">
        <v>11</v>
      </c>
      <c r="Y58" s="149">
        <v>251.78621000000001</v>
      </c>
      <c r="Z58" s="149">
        <v>271.60152000000005</v>
      </c>
      <c r="AA58" s="149">
        <v>0</v>
      </c>
      <c r="AB58" s="149" t="str">
        <f>IF(AND(Z58&gt;0,AA58&gt;0),AA58*100/Z58,"")</f>
        <v/>
      </c>
    </row>
    <row r="59" spans="1:28" s="150" customFormat="1" ht="11.25" customHeight="1">
      <c r="A59" s="144" t="s">
        <v>178</v>
      </c>
      <c r="B59" s="146"/>
      <c r="C59" s="146"/>
      <c r="D59" s="159">
        <v>5</v>
      </c>
      <c r="E59" s="152">
        <v>34.314</v>
      </c>
      <c r="F59" s="152">
        <v>35.371000000000002</v>
      </c>
      <c r="G59" s="152">
        <v>36.235991999999996</v>
      </c>
      <c r="H59" s="152">
        <f t="shared" si="14"/>
        <v>102.44548358825024</v>
      </c>
      <c r="I59" s="148"/>
      <c r="J59" s="160">
        <v>5</v>
      </c>
      <c r="K59" s="149">
        <v>927.19799999999998</v>
      </c>
      <c r="L59" s="149">
        <v>924.64862700000003</v>
      </c>
      <c r="M59" s="149">
        <v>939.15948946849323</v>
      </c>
      <c r="N59" s="148">
        <f t="shared" si="15"/>
        <v>101.56933802146804</v>
      </c>
      <c r="O59" s="144" t="s">
        <v>346</v>
      </c>
      <c r="P59" s="146"/>
      <c r="Q59" s="146"/>
      <c r="R59" s="159">
        <v>0</v>
      </c>
      <c r="S59" s="152">
        <v>0</v>
      </c>
      <c r="T59" s="152">
        <v>0</v>
      </c>
      <c r="U59" s="152">
        <v>0</v>
      </c>
      <c r="V59" s="152" t="str">
        <f>IF(AND(T59&gt;0,U59&gt;0),U59*100/T59,"")</f>
        <v/>
      </c>
      <c r="W59" s="148"/>
      <c r="X59" s="160"/>
      <c r="Y59" s="149">
        <v>5725.7904842961725</v>
      </c>
      <c r="Z59" s="149">
        <v>6047.3489439999994</v>
      </c>
      <c r="AA59" s="149">
        <v>0</v>
      </c>
      <c r="AB59" s="149" t="str">
        <f>IF(AND(Z59&gt;0,AA59&gt;0),AA59*100/Z59,"")</f>
        <v/>
      </c>
    </row>
    <row r="60" spans="1:28" s="150" customFormat="1" ht="11.25" customHeight="1">
      <c r="A60" s="144" t="s">
        <v>179</v>
      </c>
      <c r="B60" s="146"/>
      <c r="C60" s="146"/>
      <c r="D60" s="159">
        <v>4</v>
      </c>
      <c r="E60" s="152">
        <v>19.146999999999998</v>
      </c>
      <c r="F60" s="152">
        <v>19.675999999999998</v>
      </c>
      <c r="G60" s="152">
        <v>19.751999999999999</v>
      </c>
      <c r="H60" s="152">
        <f t="shared" si="14"/>
        <v>100.38625736938403</v>
      </c>
      <c r="I60" s="148"/>
      <c r="J60" s="160">
        <v>5</v>
      </c>
      <c r="K60" s="149">
        <v>1039.6980000000001</v>
      </c>
      <c r="L60" s="149">
        <v>1075.0455999999999</v>
      </c>
      <c r="M60" s="149">
        <v>1114.2459999999999</v>
      </c>
      <c r="N60" s="148">
        <f t="shared" si="15"/>
        <v>103.64639416225693</v>
      </c>
      <c r="O60" s="144" t="s">
        <v>347</v>
      </c>
      <c r="P60" s="146"/>
      <c r="Q60" s="146"/>
      <c r="R60" s="159">
        <v>0</v>
      </c>
      <c r="S60" s="152">
        <v>0</v>
      </c>
      <c r="T60" s="152">
        <v>0</v>
      </c>
      <c r="U60" s="152">
        <v>0</v>
      </c>
      <c r="V60" s="152" t="str">
        <f>IF(AND(T60&gt;0,U60&gt;0),U60*100/T60,"")</f>
        <v/>
      </c>
      <c r="W60" s="148"/>
      <c r="X60" s="160"/>
      <c r="Y60" s="149">
        <v>43259.148295959851</v>
      </c>
      <c r="Z60" s="149">
        <v>44220.959999999999</v>
      </c>
      <c r="AA60" s="149">
        <v>0</v>
      </c>
      <c r="AB60" s="149" t="str">
        <f>IF(AND(Z60&gt;0,AA60&gt;0),AA60*100/Z60,"")</f>
        <v/>
      </c>
    </row>
    <row r="61" spans="1:28" s="150" customFormat="1" ht="11.25" customHeight="1">
      <c r="A61" s="144" t="s">
        <v>180</v>
      </c>
      <c r="B61" s="146"/>
      <c r="C61" s="146"/>
      <c r="D61" s="159">
        <v>4</v>
      </c>
      <c r="E61" s="152">
        <v>22.143999999999998</v>
      </c>
      <c r="F61" s="152">
        <v>21.503</v>
      </c>
      <c r="G61" s="152">
        <v>20.236446000000001</v>
      </c>
      <c r="H61" s="152">
        <f t="shared" si="14"/>
        <v>94.109873040971024</v>
      </c>
      <c r="I61" s="148"/>
      <c r="J61" s="160">
        <v>11</v>
      </c>
      <c r="K61" s="149">
        <v>692.05600000000004</v>
      </c>
      <c r="L61" s="149">
        <v>685.22549700000002</v>
      </c>
      <c r="M61" s="149">
        <v>0</v>
      </c>
      <c r="N61" s="148" t="str">
        <f t="shared" si="15"/>
        <v/>
      </c>
      <c r="O61" s="144" t="s">
        <v>348</v>
      </c>
      <c r="P61" s="146"/>
      <c r="Q61" s="146"/>
      <c r="R61" s="159">
        <v>0</v>
      </c>
      <c r="S61" s="152">
        <v>0</v>
      </c>
      <c r="T61" s="152">
        <v>0</v>
      </c>
      <c r="U61" s="152">
        <v>0</v>
      </c>
      <c r="V61" s="152" t="str">
        <f>IF(AND(T61&gt;0,U61&gt;0),U61*100/T61,"")</f>
        <v/>
      </c>
      <c r="W61" s="148"/>
      <c r="X61" s="160">
        <v>11</v>
      </c>
      <c r="Y61" s="149">
        <v>1.2979999999999998</v>
      </c>
      <c r="Z61" s="149">
        <v>1.2109999999999999</v>
      </c>
      <c r="AA61" s="149">
        <v>0</v>
      </c>
      <c r="AB61" s="149" t="str">
        <f>IF(AND(Z61&gt;0,AA61&gt;0),AA61*100/Z61,"")</f>
        <v/>
      </c>
    </row>
    <row r="62" spans="1:28" s="150" customFormat="1" ht="11.25" customHeight="1">
      <c r="A62" s="144" t="s">
        <v>181</v>
      </c>
      <c r="B62" s="146"/>
      <c r="C62" s="146"/>
      <c r="D62" s="159">
        <v>5</v>
      </c>
      <c r="E62" s="152">
        <v>10.824999999999999</v>
      </c>
      <c r="F62" s="152">
        <v>11.297000000000001</v>
      </c>
      <c r="G62" s="152">
        <v>11.380904799342547</v>
      </c>
      <c r="H62" s="152">
        <f t="shared" si="14"/>
        <v>100.74271752980921</v>
      </c>
      <c r="I62" s="148"/>
      <c r="J62" s="160">
        <v>5</v>
      </c>
      <c r="K62" s="149">
        <v>1017.8859999999999</v>
      </c>
      <c r="L62" s="149">
        <v>1084.571958</v>
      </c>
      <c r="M62" s="149">
        <v>1002.6719999999999</v>
      </c>
      <c r="N62" s="148">
        <f t="shared" si="15"/>
        <v>92.448637695646553</v>
      </c>
      <c r="O62" s="144"/>
      <c r="P62" s="146"/>
      <c r="Q62" s="146"/>
      <c r="R62" s="159"/>
      <c r="S62" s="152"/>
      <c r="T62" s="152"/>
      <c r="U62" s="152"/>
      <c r="V62" s="152"/>
      <c r="W62" s="148"/>
      <c r="X62" s="160"/>
      <c r="Y62" s="149"/>
      <c r="Z62" s="149"/>
      <c r="AA62" s="149"/>
      <c r="AB62" s="149"/>
    </row>
    <row r="63" spans="1:28" s="150" customFormat="1" ht="11.25" customHeight="1">
      <c r="A63" s="144" t="s">
        <v>182</v>
      </c>
      <c r="B63" s="146"/>
      <c r="C63" s="146"/>
      <c r="D63" s="159">
        <v>4</v>
      </c>
      <c r="E63" s="152">
        <v>41.911000000000001</v>
      </c>
      <c r="F63" s="152">
        <v>45.927999999999997</v>
      </c>
      <c r="G63" s="152">
        <v>45.881</v>
      </c>
      <c r="H63" s="152">
        <f t="shared" si="14"/>
        <v>99.897665911862063</v>
      </c>
      <c r="I63" s="148"/>
      <c r="J63" s="160">
        <v>9</v>
      </c>
      <c r="K63" s="149">
        <v>3319.7599999999998</v>
      </c>
      <c r="L63" s="149">
        <v>3549.7113589999999</v>
      </c>
      <c r="M63" s="149">
        <v>0</v>
      </c>
      <c r="N63" s="148" t="str">
        <f t="shared" si="15"/>
        <v/>
      </c>
      <c r="O63" s="144" t="s">
        <v>228</v>
      </c>
      <c r="P63" s="146"/>
      <c r="Q63" s="146"/>
      <c r="R63" s="159"/>
      <c r="S63" s="152"/>
      <c r="T63" s="152"/>
      <c r="U63" s="152"/>
      <c r="V63" s="152"/>
      <c r="W63" s="148"/>
      <c r="X63" s="160"/>
      <c r="Y63" s="149"/>
      <c r="Z63" s="149"/>
      <c r="AA63" s="149"/>
      <c r="AB63" s="149"/>
    </row>
    <row r="64" spans="1:28" s="150" customFormat="1" ht="11.25" customHeight="1">
      <c r="A64" s="144" t="s">
        <v>183</v>
      </c>
      <c r="B64" s="146"/>
      <c r="C64" s="146"/>
      <c r="D64" s="159"/>
      <c r="E64" s="152">
        <v>5.39</v>
      </c>
      <c r="F64" s="152">
        <v>5.867</v>
      </c>
      <c r="G64" s="152"/>
      <c r="H64" s="152" t="str">
        <f t="shared" si="14"/>
        <v/>
      </c>
      <c r="I64" s="148"/>
      <c r="J64" s="160">
        <v>12</v>
      </c>
      <c r="K64" s="149">
        <v>495.05400000000003</v>
      </c>
      <c r="L64" s="149">
        <v>523.83193499999993</v>
      </c>
      <c r="M64" s="149">
        <v>0</v>
      </c>
      <c r="N64" s="148" t="str">
        <f t="shared" si="15"/>
        <v/>
      </c>
      <c r="O64" s="144" t="s">
        <v>229</v>
      </c>
      <c r="P64" s="146"/>
      <c r="Q64" s="146"/>
      <c r="R64" s="159">
        <v>0</v>
      </c>
      <c r="S64" s="152">
        <v>0</v>
      </c>
      <c r="T64" s="152">
        <v>0</v>
      </c>
      <c r="U64" s="152">
        <v>0</v>
      </c>
      <c r="V64" s="152" t="str">
        <f>IF(AND(T64&gt;0,U64&gt;0),U64*100/T64,"")</f>
        <v/>
      </c>
      <c r="W64" s="148"/>
      <c r="X64" s="160">
        <v>11</v>
      </c>
      <c r="Y64" s="149">
        <v>601.80439999999999</v>
      </c>
      <c r="Z64" s="149">
        <v>606.44000000000005</v>
      </c>
      <c r="AA64" s="149">
        <v>0</v>
      </c>
      <c r="AB64" s="149" t="str">
        <f>IF(AND(Z64&gt;0,AA64&gt;0),AA64*100/Z64,"")</f>
        <v/>
      </c>
    </row>
    <row r="65" spans="1:28" s="150" customFormat="1" ht="11.25" customHeight="1">
      <c r="A65" s="144" t="s">
        <v>184</v>
      </c>
      <c r="B65" s="146"/>
      <c r="C65" s="146"/>
      <c r="D65" s="159">
        <v>12</v>
      </c>
      <c r="E65" s="152">
        <v>58.125999999999998</v>
      </c>
      <c r="F65" s="152">
        <v>63.091999999999999</v>
      </c>
      <c r="G65" s="152">
        <v>0</v>
      </c>
      <c r="H65" s="152" t="str">
        <f t="shared" si="14"/>
        <v/>
      </c>
      <c r="I65" s="148"/>
      <c r="J65" s="160">
        <v>12</v>
      </c>
      <c r="K65" s="149">
        <v>4832.7</v>
      </c>
      <c r="L65" s="149">
        <v>5158.1152519999996</v>
      </c>
      <c r="M65" s="149">
        <v>0</v>
      </c>
      <c r="N65" s="148" t="str">
        <f t="shared" si="15"/>
        <v/>
      </c>
      <c r="O65" s="144" t="s">
        <v>230</v>
      </c>
      <c r="P65" s="146"/>
      <c r="Q65" s="146"/>
      <c r="R65" s="159">
        <v>0</v>
      </c>
      <c r="S65" s="152">
        <v>0</v>
      </c>
      <c r="T65" s="152">
        <v>0</v>
      </c>
      <c r="U65" s="152">
        <v>0</v>
      </c>
      <c r="V65" s="152" t="str">
        <f>IF(AND(T65&gt;0,U65&gt;0),U65*100/T65,"")</f>
        <v/>
      </c>
      <c r="W65" s="148"/>
      <c r="X65" s="160"/>
      <c r="Y65" s="149">
        <v>6759.1793980738366</v>
      </c>
      <c r="Z65" s="149">
        <v>6474.5457508650516</v>
      </c>
      <c r="AA65" s="149">
        <v>0</v>
      </c>
      <c r="AB65" s="149" t="str">
        <f>IF(AND(Z65&gt;0,AA65&gt;0),AA65*100/Z65,"")</f>
        <v/>
      </c>
    </row>
    <row r="66" spans="1:28" s="150" customFormat="1" ht="11.25" customHeight="1">
      <c r="A66" s="144" t="s">
        <v>314</v>
      </c>
      <c r="B66" s="146"/>
      <c r="C66" s="146"/>
      <c r="D66" s="159">
        <v>5</v>
      </c>
      <c r="E66" s="152">
        <v>32.488</v>
      </c>
      <c r="F66" s="152">
        <v>35.951999999999998</v>
      </c>
      <c r="G66" s="152">
        <v>36.506732499999998</v>
      </c>
      <c r="H66" s="152">
        <f t="shared" si="14"/>
        <v>101.54298091900311</v>
      </c>
      <c r="I66" s="148"/>
      <c r="J66" s="160">
        <v>11</v>
      </c>
      <c r="K66" s="149">
        <v>2707.8140000000003</v>
      </c>
      <c r="L66" s="149">
        <v>2805.4409999999998</v>
      </c>
      <c r="M66" s="149">
        <v>0</v>
      </c>
      <c r="N66" s="148" t="str">
        <f t="shared" si="15"/>
        <v/>
      </c>
      <c r="O66" s="144" t="s">
        <v>231</v>
      </c>
      <c r="P66" s="146"/>
      <c r="Q66" s="146"/>
      <c r="R66" s="159">
        <v>0</v>
      </c>
      <c r="S66" s="152">
        <v>0</v>
      </c>
      <c r="T66" s="152">
        <v>0</v>
      </c>
      <c r="U66" s="152">
        <v>0</v>
      </c>
      <c r="V66" s="152" t="str">
        <f>IF(AND(T66&gt;0,U66&gt;0),U66*100/T66,"")</f>
        <v/>
      </c>
      <c r="W66" s="148"/>
      <c r="X66" s="160"/>
      <c r="Y66" s="149">
        <v>1395.075523434992</v>
      </c>
      <c r="Z66" s="149">
        <v>1279.5573899999999</v>
      </c>
      <c r="AA66" s="149">
        <v>0</v>
      </c>
      <c r="AB66" s="149" t="str">
        <f>IF(AND(Z66&gt;0,AA66&gt;0),AA66*100/Z66,"")</f>
        <v/>
      </c>
    </row>
    <row r="67" spans="1:28" s="150" customFormat="1" ht="11.25" customHeight="1">
      <c r="A67" s="144" t="s">
        <v>315</v>
      </c>
      <c r="B67" s="146"/>
      <c r="C67" s="146"/>
      <c r="D67" s="159">
        <v>5</v>
      </c>
      <c r="E67" s="152">
        <v>18.379000000000001</v>
      </c>
      <c r="F67" s="152">
        <v>20.344999999999999</v>
      </c>
      <c r="G67" s="152">
        <v>22.026540000000001</v>
      </c>
      <c r="H67" s="152">
        <f t="shared" si="14"/>
        <v>108.26512656672402</v>
      </c>
      <c r="I67" s="148"/>
      <c r="J67" s="160">
        <v>11</v>
      </c>
      <c r="K67" s="149">
        <v>1102.5220000000004</v>
      </c>
      <c r="L67" s="149">
        <v>1187.6143500000001</v>
      </c>
      <c r="M67" s="149">
        <v>0</v>
      </c>
      <c r="N67" s="148" t="str">
        <f t="shared" si="15"/>
        <v/>
      </c>
      <c r="O67" s="144"/>
      <c r="P67" s="146"/>
      <c r="Q67" s="146"/>
      <c r="R67" s="159"/>
      <c r="S67" s="152"/>
      <c r="T67" s="152"/>
      <c r="U67" s="152"/>
      <c r="V67" s="152"/>
      <c r="W67" s="148"/>
      <c r="X67" s="160"/>
      <c r="Y67" s="149"/>
      <c r="Z67" s="149"/>
      <c r="AA67" s="149"/>
      <c r="AB67" s="149"/>
    </row>
    <row r="68" spans="1:28" s="150" customFormat="1" ht="11.25" customHeight="1">
      <c r="A68" s="144" t="s">
        <v>185</v>
      </c>
      <c r="B68" s="146"/>
      <c r="C68" s="146"/>
      <c r="D68" s="159">
        <v>5</v>
      </c>
      <c r="E68" s="152">
        <v>1.784</v>
      </c>
      <c r="F68" s="152">
        <v>2.5670000000000002</v>
      </c>
      <c r="G68" s="152">
        <v>2.9851185</v>
      </c>
      <c r="H68" s="152">
        <f t="shared" si="14"/>
        <v>116.28821581612776</v>
      </c>
      <c r="I68" s="148"/>
      <c r="J68" s="160">
        <v>11</v>
      </c>
      <c r="K68" s="149">
        <v>61.644000000000005</v>
      </c>
      <c r="L68" s="149">
        <v>98.317999999999998</v>
      </c>
      <c r="M68" s="149">
        <v>0</v>
      </c>
      <c r="N68" s="148" t="str">
        <f t="shared" si="15"/>
        <v/>
      </c>
      <c r="O68" s="153"/>
      <c r="P68" s="146"/>
      <c r="Q68" s="146"/>
      <c r="R68" s="157"/>
      <c r="S68" s="152"/>
      <c r="T68" s="152"/>
      <c r="U68" s="152"/>
      <c r="V68" s="152" t="str">
        <f>IF(AND(T68&gt;0,U68&gt;0),U68*100/T68,"")</f>
        <v/>
      </c>
      <c r="W68" s="148"/>
      <c r="X68" s="158"/>
      <c r="Y68" s="149"/>
      <c r="Z68" s="149"/>
      <c r="AA68" s="149"/>
      <c r="AB68" s="149"/>
    </row>
    <row r="69" spans="1:28" s="150" customFormat="1" ht="11.25" customHeight="1">
      <c r="A69" s="144" t="s">
        <v>186</v>
      </c>
      <c r="B69" s="146"/>
      <c r="C69" s="146"/>
      <c r="D69" s="159">
        <v>4</v>
      </c>
      <c r="E69" s="152">
        <v>7.2670000000000003</v>
      </c>
      <c r="F69" s="152">
        <v>6.835</v>
      </c>
      <c r="G69" s="152">
        <v>7.3591600000000001</v>
      </c>
      <c r="H69" s="152">
        <f t="shared" si="14"/>
        <v>107.66876371616679</v>
      </c>
      <c r="I69" s="148"/>
      <c r="J69" s="160">
        <v>4</v>
      </c>
      <c r="K69" s="149">
        <v>399.21699999999998</v>
      </c>
      <c r="L69" s="149">
        <v>376.95259999999996</v>
      </c>
      <c r="M69" s="149">
        <v>404.41559999999993</v>
      </c>
      <c r="N69" s="148">
        <f t="shared" si="15"/>
        <v>107.28553139041884</v>
      </c>
      <c r="O69" s="127" t="s">
        <v>133</v>
      </c>
      <c r="P69" s="128"/>
      <c r="Q69" s="128"/>
      <c r="R69" s="128"/>
      <c r="S69" s="128"/>
      <c r="T69" s="128"/>
      <c r="U69" s="128"/>
      <c r="V69" s="128"/>
      <c r="W69" s="129"/>
      <c r="X69" s="129" t="s">
        <v>134</v>
      </c>
      <c r="Y69" s="129"/>
      <c r="Z69" s="129"/>
      <c r="AA69" s="129" t="s">
        <v>140</v>
      </c>
      <c r="AB69" s="129"/>
    </row>
    <row r="70" spans="1:28" s="150" customFormat="1" ht="11.25" customHeight="1" thickBot="1">
      <c r="A70" s="144" t="s">
        <v>187</v>
      </c>
      <c r="B70" s="146"/>
      <c r="C70" s="146"/>
      <c r="D70" s="159"/>
      <c r="E70" s="152">
        <v>15.826000000000001</v>
      </c>
      <c r="F70" s="152">
        <v>16.053176400000002</v>
      </c>
      <c r="G70" s="152">
        <v>0</v>
      </c>
      <c r="H70" s="152" t="str">
        <f t="shared" si="14"/>
        <v/>
      </c>
      <c r="I70" s="148"/>
      <c r="J70" s="160"/>
      <c r="K70" s="149">
        <v>214.29000000000002</v>
      </c>
      <c r="L70" s="149">
        <v>218.80029191005735</v>
      </c>
      <c r="M70" s="149">
        <v>0</v>
      </c>
      <c r="N70" s="148" t="str">
        <f t="shared" si="15"/>
        <v/>
      </c>
      <c r="O70" s="128"/>
      <c r="P70" s="128"/>
      <c r="Q70" s="128"/>
      <c r="R70" s="128"/>
      <c r="S70" s="128"/>
      <c r="T70" s="128"/>
      <c r="U70" s="128"/>
      <c r="V70" s="128"/>
      <c r="W70" s="129"/>
      <c r="X70" s="129"/>
      <c r="Y70" s="129"/>
      <c r="Z70" s="129"/>
      <c r="AA70" s="129"/>
      <c r="AB70" s="129"/>
    </row>
    <row r="71" spans="1:28" s="150" customFormat="1" ht="11.25" customHeight="1" thickBot="1">
      <c r="A71" s="144" t="s">
        <v>188</v>
      </c>
      <c r="B71" s="146"/>
      <c r="C71" s="146"/>
      <c r="D71" s="159"/>
      <c r="E71" s="152">
        <v>6.7193999999999994</v>
      </c>
      <c r="F71" s="152">
        <v>6.7790299999999997</v>
      </c>
      <c r="G71" s="152">
        <v>0</v>
      </c>
      <c r="H71" s="152" t="str">
        <f t="shared" si="14"/>
        <v/>
      </c>
      <c r="I71" s="148"/>
      <c r="J71" s="160"/>
      <c r="K71" s="149">
        <v>155.28960000000001</v>
      </c>
      <c r="L71" s="149">
        <v>155.58464925758622</v>
      </c>
      <c r="M71" s="149">
        <v>0</v>
      </c>
      <c r="N71" s="148" t="str">
        <f t="shared" si="15"/>
        <v/>
      </c>
      <c r="O71" s="130"/>
      <c r="P71" s="131"/>
      <c r="Q71" s="132"/>
      <c r="R71" s="256" t="s">
        <v>135</v>
      </c>
      <c r="S71" s="257"/>
      <c r="T71" s="257"/>
      <c r="U71" s="257"/>
      <c r="V71" s="258"/>
      <c r="W71" s="129"/>
      <c r="X71" s="256" t="s">
        <v>136</v>
      </c>
      <c r="Y71" s="257"/>
      <c r="Z71" s="257"/>
      <c r="AA71" s="257"/>
      <c r="AB71" s="258"/>
    </row>
    <row r="72" spans="1:28" s="150" customFormat="1" ht="11.25" customHeight="1">
      <c r="A72" s="144" t="s">
        <v>189</v>
      </c>
      <c r="B72" s="146"/>
      <c r="C72" s="146"/>
      <c r="D72" s="159">
        <v>1</v>
      </c>
      <c r="E72" s="152">
        <v>19.995999999999999</v>
      </c>
      <c r="F72" s="152">
        <v>21.018000000000001</v>
      </c>
      <c r="G72" s="152">
        <v>24.3</v>
      </c>
      <c r="H72" s="152">
        <f t="shared" si="14"/>
        <v>115.61518698258635</v>
      </c>
      <c r="I72" s="148"/>
      <c r="J72" s="160">
        <v>8</v>
      </c>
      <c r="K72" s="149">
        <v>178.416</v>
      </c>
      <c r="L72" s="149">
        <v>203.30840000000001</v>
      </c>
      <c r="M72" s="149">
        <v>0</v>
      </c>
      <c r="N72" s="148" t="str">
        <f t="shared" si="15"/>
        <v/>
      </c>
      <c r="O72" s="133" t="s">
        <v>137</v>
      </c>
      <c r="P72" s="134"/>
      <c r="Q72" s="132"/>
      <c r="R72" s="130"/>
      <c r="S72" s="135" t="s">
        <v>304</v>
      </c>
      <c r="T72" s="135" t="s">
        <v>304</v>
      </c>
      <c r="U72" s="135" t="s">
        <v>139</v>
      </c>
      <c r="V72" s="136">
        <f>U73</f>
        <v>2016</v>
      </c>
      <c r="W72" s="129"/>
      <c r="X72" s="130"/>
      <c r="Y72" s="135" t="s">
        <v>304</v>
      </c>
      <c r="Z72" s="135" t="s">
        <v>304</v>
      </c>
      <c r="AA72" s="135" t="s">
        <v>139</v>
      </c>
      <c r="AB72" s="136">
        <f>AA73</f>
        <v>2016</v>
      </c>
    </row>
    <row r="73" spans="1:28" s="150" customFormat="1" ht="11.25" customHeight="1" thickBot="1">
      <c r="A73" s="144" t="s">
        <v>190</v>
      </c>
      <c r="B73" s="146"/>
      <c r="C73" s="146"/>
      <c r="D73" s="159">
        <v>4</v>
      </c>
      <c r="E73" s="152">
        <v>4.04</v>
      </c>
      <c r="F73" s="152">
        <v>4</v>
      </c>
      <c r="G73" s="152">
        <v>4.4939999999999998</v>
      </c>
      <c r="H73" s="152">
        <f t="shared" si="14"/>
        <v>112.35</v>
      </c>
      <c r="I73" s="148"/>
      <c r="J73" s="160">
        <v>5</v>
      </c>
      <c r="K73" s="149">
        <v>200.238</v>
      </c>
      <c r="L73" s="149">
        <v>211.04749408447941</v>
      </c>
      <c r="M73" s="149">
        <v>218.32476945293442</v>
      </c>
      <c r="N73" s="148">
        <f t="shared" si="15"/>
        <v>103.44816952223181</v>
      </c>
      <c r="O73" s="137"/>
      <c r="P73" s="138"/>
      <c r="Q73" s="139"/>
      <c r="R73" s="140" t="s">
        <v>307</v>
      </c>
      <c r="S73" s="141">
        <f>U73-2</f>
        <v>2014</v>
      </c>
      <c r="T73" s="141">
        <f>U73-1</f>
        <v>2015</v>
      </c>
      <c r="U73" s="141">
        <v>2016</v>
      </c>
      <c r="V73" s="142" t="str">
        <f>CONCATENATE(T73,"=100")</f>
        <v>2015=100</v>
      </c>
      <c r="W73" s="143"/>
      <c r="X73" s="140" t="s">
        <v>307</v>
      </c>
      <c r="Y73" s="141">
        <f>AA73-2</f>
        <v>2014</v>
      </c>
      <c r="Z73" s="141">
        <f>AA73-1</f>
        <v>2015</v>
      </c>
      <c r="AA73" s="141">
        <v>2016</v>
      </c>
      <c r="AB73" s="142" t="str">
        <f>CONCATENATE(Z73,"=100")</f>
        <v>2015=100</v>
      </c>
    </row>
    <row r="74" spans="1:28" s="150" customFormat="1" ht="11.25" customHeight="1">
      <c r="A74" s="144" t="s">
        <v>191</v>
      </c>
      <c r="B74" s="146"/>
      <c r="C74" s="146"/>
      <c r="D74" s="159">
        <v>5</v>
      </c>
      <c r="E74" s="152">
        <v>12.204000000000001</v>
      </c>
      <c r="F74" s="152">
        <v>12.782999999999999</v>
      </c>
      <c r="G74" s="152">
        <v>13.129259999999999</v>
      </c>
      <c r="H74" s="152">
        <f t="shared" si="14"/>
        <v>102.70875381365876</v>
      </c>
      <c r="I74" s="148"/>
      <c r="J74" s="160"/>
      <c r="K74" s="149">
        <v>716.65899999999999</v>
      </c>
      <c r="L74" s="149">
        <v>792.74977000000001</v>
      </c>
      <c r="M74" s="149"/>
      <c r="N74" s="148" t="str">
        <f t="shared" si="15"/>
        <v/>
      </c>
    </row>
    <row r="75" spans="1:28" s="150" customFormat="1" ht="11.25" customHeight="1">
      <c r="A75" s="144" t="s">
        <v>192</v>
      </c>
      <c r="B75" s="146"/>
      <c r="C75" s="146"/>
      <c r="D75" s="159">
        <v>4</v>
      </c>
      <c r="E75" s="152">
        <v>7.2480000000000002</v>
      </c>
      <c r="F75" s="152">
        <v>7.468</v>
      </c>
      <c r="G75" s="152">
        <v>7.7629999999999999</v>
      </c>
      <c r="H75" s="152">
        <f t="shared" si="14"/>
        <v>103.95018746652383</v>
      </c>
      <c r="I75" s="148"/>
      <c r="J75" s="160">
        <v>11</v>
      </c>
      <c r="K75" s="149">
        <v>324.16200000000003</v>
      </c>
      <c r="L75" s="149">
        <v>339.858001</v>
      </c>
      <c r="M75" s="149">
        <v>0</v>
      </c>
      <c r="N75" s="148" t="str">
        <f t="shared" si="15"/>
        <v/>
      </c>
      <c r="O75" s="144" t="s">
        <v>175</v>
      </c>
      <c r="P75" s="144"/>
      <c r="Q75" s="144"/>
      <c r="R75" s="159"/>
      <c r="S75" s="146"/>
      <c r="T75" s="146"/>
      <c r="U75" s="146"/>
      <c r="V75" s="146" t="str">
        <f>IF(AND(T75&gt;0,U75&gt;0),U75*100/T75,"")</f>
        <v/>
      </c>
      <c r="W75" s="147"/>
      <c r="X75" s="160"/>
      <c r="Y75" s="148"/>
      <c r="Z75" s="148"/>
      <c r="AA75" s="148"/>
      <c r="AB75" s="149" t="str">
        <f>IF(AND(Z75&gt;0,AA75&gt;0),AA75*100/Z75,"")</f>
        <v/>
      </c>
    </row>
    <row r="76" spans="1:28" s="150" customFormat="1" ht="11.25" customHeight="1">
      <c r="A76" s="144" t="s">
        <v>193</v>
      </c>
      <c r="B76" s="146"/>
      <c r="C76" s="146"/>
      <c r="D76" s="159">
        <v>4</v>
      </c>
      <c r="E76" s="152">
        <v>23.492000000000001</v>
      </c>
      <c r="F76" s="152">
        <v>24.251000000000001</v>
      </c>
      <c r="G76" s="152">
        <v>25.38626</v>
      </c>
      <c r="H76" s="152">
        <f t="shared" si="14"/>
        <v>104.68129149313431</v>
      </c>
      <c r="I76" s="148"/>
      <c r="J76" s="160">
        <v>11</v>
      </c>
      <c r="K76" s="149">
        <v>1241.0590000000002</v>
      </c>
      <c r="L76" s="149">
        <v>1343.6552650844792</v>
      </c>
      <c r="M76" s="149">
        <v>0</v>
      </c>
      <c r="N76" s="148" t="str">
        <f t="shared" si="15"/>
        <v/>
      </c>
      <c r="O76" s="144" t="s">
        <v>187</v>
      </c>
      <c r="P76" s="146"/>
      <c r="Q76" s="146"/>
      <c r="R76" s="159"/>
      <c r="S76" s="152">
        <v>16.777999999999999</v>
      </c>
      <c r="T76" s="152">
        <v>15.826000000000001</v>
      </c>
      <c r="U76" s="152">
        <v>16.053176400000002</v>
      </c>
      <c r="V76" s="152">
        <f>IF(AND(T76&gt;0,U76&gt;0),U76*100/T76,"")</f>
        <v>101.43546316188551</v>
      </c>
      <c r="W76" s="148"/>
      <c r="X76" s="160"/>
      <c r="Y76" s="149">
        <v>222.25385</v>
      </c>
      <c r="Z76" s="149">
        <v>214.29000000000002</v>
      </c>
      <c r="AA76" s="149">
        <v>218.80029191005735</v>
      </c>
      <c r="AB76" s="149">
        <f>IF(AND(Z76&gt;0,AA76&gt;0),AA76*100/Z76,"")</f>
        <v>102.10476079614416</v>
      </c>
    </row>
    <row r="77" spans="1:28" s="150" customFormat="1" ht="11.25" customHeight="1">
      <c r="A77" s="144" t="s">
        <v>194</v>
      </c>
      <c r="B77" s="146"/>
      <c r="C77" s="146"/>
      <c r="D77" s="159">
        <v>5</v>
      </c>
      <c r="E77" s="152">
        <v>9.4450000000000003</v>
      </c>
      <c r="F77" s="152">
        <v>9.2897599999999994</v>
      </c>
      <c r="G77" s="152">
        <v>8.8242405000000002</v>
      </c>
      <c r="H77" s="152">
        <f t="shared" si="14"/>
        <v>94.988896376225014</v>
      </c>
      <c r="I77" s="148"/>
      <c r="J77" s="160">
        <v>5</v>
      </c>
      <c r="K77" s="149">
        <v>179.947</v>
      </c>
      <c r="L77" s="149">
        <v>171.76374000000001</v>
      </c>
      <c r="M77" s="149">
        <v>165.48927499999999</v>
      </c>
      <c r="N77" s="148">
        <f t="shared" si="15"/>
        <v>96.347037506286227</v>
      </c>
      <c r="O77" s="144" t="s">
        <v>188</v>
      </c>
      <c r="P77" s="146"/>
      <c r="Q77" s="146"/>
      <c r="R77" s="159"/>
      <c r="S77" s="152">
        <v>6.61</v>
      </c>
      <c r="T77" s="152">
        <v>6.7193999999999994</v>
      </c>
      <c r="U77" s="152">
        <v>6.7790299999999997</v>
      </c>
      <c r="V77" s="152">
        <f>IF(AND(T77&gt;0,U77&gt;0),U77*100/T77,"")</f>
        <v>100.88743042533561</v>
      </c>
      <c r="W77" s="148"/>
      <c r="X77" s="160"/>
      <c r="Y77" s="149">
        <v>151.65100000000001</v>
      </c>
      <c r="Z77" s="149">
        <v>155.28960000000001</v>
      </c>
      <c r="AA77" s="149">
        <v>155.58464925758622</v>
      </c>
      <c r="AB77" s="149">
        <f>IF(AND(Z77&gt;0,AA77&gt;0),AA77*100/Z77,"")</f>
        <v>100.18999936736667</v>
      </c>
    </row>
    <row r="78" spans="1:28" s="150" customFormat="1" ht="11.25" customHeight="1">
      <c r="A78" s="144" t="s">
        <v>316</v>
      </c>
      <c r="B78" s="146"/>
      <c r="C78" s="146"/>
      <c r="D78" s="159">
        <v>3</v>
      </c>
      <c r="E78" s="152">
        <v>14</v>
      </c>
      <c r="F78" s="152">
        <v>13.369</v>
      </c>
      <c r="G78" s="152">
        <v>17.306000000000001</v>
      </c>
      <c r="H78" s="152">
        <f t="shared" si="14"/>
        <v>129.44872466153041</v>
      </c>
      <c r="I78" s="148"/>
      <c r="J78" s="160">
        <v>3</v>
      </c>
      <c r="K78" s="149">
        <v>86.433000000000007</v>
      </c>
      <c r="L78" s="149">
        <v>87.722779999999986</v>
      </c>
      <c r="M78" s="149">
        <v>116.1613</v>
      </c>
      <c r="N78" s="148">
        <f t="shared" si="15"/>
        <v>132.41862603989523</v>
      </c>
      <c r="O78" s="144" t="s">
        <v>197</v>
      </c>
      <c r="P78" s="146"/>
      <c r="Q78" s="146"/>
      <c r="R78" s="159"/>
      <c r="S78" s="152">
        <v>26.611999999999998</v>
      </c>
      <c r="T78" s="152">
        <v>25.599</v>
      </c>
      <c r="U78" s="152">
        <v>29.021999999999998</v>
      </c>
      <c r="V78" s="152">
        <f>IF(AND(T78&gt;0,U78&gt;0),U78*100/T78,"")</f>
        <v>113.37161607875306</v>
      </c>
      <c r="W78" s="148"/>
      <c r="X78" s="160"/>
      <c r="Y78" s="149">
        <v>445.88400000000001</v>
      </c>
      <c r="Z78" s="149">
        <v>452.17199999999991</v>
      </c>
      <c r="AA78" s="149">
        <v>496.47889428955222</v>
      </c>
      <c r="AB78" s="149">
        <f>IF(AND(Z78&gt;0,AA78&gt;0),AA78*100/Z78,"")</f>
        <v>109.79868153922673</v>
      </c>
    </row>
    <row r="79" spans="1:28" s="150" customFormat="1" ht="11.25" customHeight="1">
      <c r="A79" s="144"/>
      <c r="B79" s="146"/>
      <c r="C79" s="146"/>
      <c r="D79" s="159"/>
      <c r="E79" s="152"/>
      <c r="F79" s="152"/>
      <c r="G79" s="152"/>
      <c r="H79" s="152"/>
      <c r="I79" s="148"/>
      <c r="J79" s="160"/>
      <c r="K79" s="149"/>
      <c r="L79" s="149"/>
      <c r="M79" s="149"/>
      <c r="N79" s="148"/>
      <c r="O79" s="144"/>
      <c r="P79" s="146"/>
      <c r="Q79" s="146"/>
      <c r="R79" s="159"/>
      <c r="S79" s="152"/>
      <c r="T79" s="152"/>
      <c r="U79" s="152"/>
      <c r="V79" s="152"/>
      <c r="W79" s="148"/>
      <c r="X79" s="160"/>
      <c r="Y79" s="149"/>
      <c r="Z79" s="149"/>
      <c r="AA79" s="149"/>
      <c r="AB79" s="149"/>
    </row>
    <row r="80" spans="1:28" s="150" customFormat="1" ht="11.25" customHeight="1">
      <c r="H80" s="152"/>
      <c r="I80" s="148"/>
      <c r="J80" s="158"/>
      <c r="K80" s="149"/>
      <c r="L80" s="149"/>
      <c r="M80" s="149"/>
      <c r="N80" s="149"/>
      <c r="O80" s="144" t="s">
        <v>205</v>
      </c>
      <c r="P80" s="146"/>
      <c r="Q80" s="146"/>
      <c r="R80" s="159"/>
      <c r="S80" s="152"/>
      <c r="T80" s="152"/>
      <c r="U80" s="152"/>
      <c r="V80" s="152"/>
      <c r="W80" s="148"/>
      <c r="X80" s="160"/>
      <c r="Y80" s="149"/>
      <c r="Z80" s="149"/>
      <c r="AA80" s="149"/>
      <c r="AB80" s="149"/>
    </row>
    <row r="81" spans="1:28" s="150" customFormat="1" ht="11.25" customHeight="1">
      <c r="E81" s="205"/>
      <c r="F81" s="205"/>
      <c r="G81" s="205"/>
      <c r="H81" s="152"/>
      <c r="I81" s="152"/>
      <c r="J81" s="152"/>
      <c r="K81" s="152"/>
      <c r="L81" s="152"/>
      <c r="M81" s="149"/>
      <c r="N81" s="149"/>
      <c r="O81" s="144" t="s">
        <v>206</v>
      </c>
      <c r="P81" s="146"/>
      <c r="Q81" s="146"/>
      <c r="R81" s="159">
        <v>0</v>
      </c>
      <c r="S81" s="152">
        <v>0</v>
      </c>
      <c r="T81" s="152">
        <v>0</v>
      </c>
      <c r="U81" s="152">
        <v>0</v>
      </c>
      <c r="V81" s="152" t="str">
        <f>IF(AND(T81&gt;0,U81&gt;0),U81*100/T81,"")</f>
        <v/>
      </c>
      <c r="W81" s="148"/>
      <c r="X81" s="160"/>
      <c r="Y81" s="149">
        <v>3483.5869999999995</v>
      </c>
      <c r="Z81" s="149">
        <v>3086.7780000000002</v>
      </c>
      <c r="AA81" s="149">
        <v>3642.1569999999997</v>
      </c>
      <c r="AB81" s="149">
        <f>IF(AND(Z81&gt;0,AA81&gt;0),AA81*100/Z81,"")</f>
        <v>117.9921912103818</v>
      </c>
    </row>
    <row r="82" spans="1:28" s="150" customFormat="1" ht="11.25" customHeight="1">
      <c r="H82" s="152"/>
      <c r="I82" s="147"/>
      <c r="J82" s="151"/>
      <c r="K82" s="149"/>
      <c r="L82" s="149"/>
      <c r="M82" s="149"/>
      <c r="N82" s="149"/>
      <c r="O82" s="144" t="s">
        <v>207</v>
      </c>
      <c r="P82" s="146"/>
      <c r="Q82" s="146"/>
      <c r="R82" s="159">
        <v>0</v>
      </c>
      <c r="S82" s="152">
        <v>0</v>
      </c>
      <c r="T82" s="152">
        <v>0</v>
      </c>
      <c r="U82" s="152">
        <v>0</v>
      </c>
      <c r="V82" s="152" t="str">
        <f>IF(AND(T82&gt;0,U82&gt;0),U82*100/T82,"")</f>
        <v/>
      </c>
      <c r="W82" s="148"/>
      <c r="X82" s="160"/>
      <c r="Y82" s="149">
        <v>1088.982</v>
      </c>
      <c r="Z82" s="149">
        <v>775.75199999999995</v>
      </c>
      <c r="AA82" s="149">
        <v>961.10125767939576</v>
      </c>
      <c r="AB82" s="149">
        <f>IF(AND(Z82&gt;0,AA82&gt;0),AA82*100/Z82,"")</f>
        <v>123.89284947759025</v>
      </c>
    </row>
    <row r="83" spans="1:28" s="150" customFormat="1" ht="11.25" customHeight="1"/>
    <row r="84" spans="1:28" s="150" customFormat="1" ht="11.25" customHeight="1">
      <c r="H84" s="262"/>
      <c r="I84" s="263"/>
      <c r="J84" s="263"/>
      <c r="K84" s="263"/>
      <c r="O84" s="206"/>
      <c r="P84" s="207"/>
      <c r="Q84" s="207"/>
      <c r="R84" s="208"/>
      <c r="S84" s="209"/>
      <c r="T84" s="209" t="str">
        <f>IF(AND(R84&gt;0,S84&gt;0),S84*100/R84,"")</f>
        <v/>
      </c>
      <c r="U84" s="209"/>
    </row>
    <row r="85" spans="1:28" s="150" customFormat="1" ht="11.25" customHeight="1">
      <c r="H85" s="203"/>
      <c r="O85" s="203" t="s">
        <v>324</v>
      </c>
    </row>
    <row r="86" spans="1:28" s="150" customFormat="1" ht="11.25" customHeight="1">
      <c r="H86" s="203"/>
      <c r="O86" s="259" t="s">
        <v>325</v>
      </c>
      <c r="P86" s="259"/>
      <c r="Q86" s="259"/>
      <c r="R86" s="259"/>
      <c r="S86" s="259"/>
      <c r="T86" s="259"/>
      <c r="U86" s="259"/>
    </row>
    <row r="87" spans="1:28" s="150" customFormat="1" ht="11.25" customHeight="1">
      <c r="H87" s="203"/>
      <c r="O87" s="260" t="s">
        <v>326</v>
      </c>
      <c r="P87" s="261"/>
      <c r="Q87" s="261"/>
      <c r="R87" s="261"/>
      <c r="S87" s="261"/>
    </row>
    <row r="88" spans="1:28" s="150" customFormat="1" ht="11.25" customHeight="1">
      <c r="A88" s="206"/>
      <c r="B88" s="207"/>
      <c r="C88" s="207"/>
      <c r="D88" s="208"/>
      <c r="E88" s="209"/>
      <c r="F88" s="209" t="str">
        <f>IF(AND(D88&gt;0,E88&gt;0),E88*100/D88,"")</f>
        <v/>
      </c>
      <c r="G88" s="209"/>
      <c r="H88" s="203"/>
      <c r="O88" s="260" t="s">
        <v>327</v>
      </c>
      <c r="P88" s="261"/>
      <c r="Q88" s="261"/>
      <c r="R88" s="261"/>
      <c r="S88" s="261"/>
    </row>
    <row r="89" spans="1:28" s="150" customFormat="1" ht="11.25" customHeight="1">
      <c r="A89" s="262" t="s">
        <v>317</v>
      </c>
      <c r="B89" s="263"/>
      <c r="C89" s="263"/>
      <c r="D89" s="263"/>
      <c r="H89" s="260"/>
      <c r="I89" s="260"/>
      <c r="J89" s="260"/>
      <c r="K89" s="260"/>
      <c r="L89" s="260"/>
      <c r="M89" s="260"/>
      <c r="N89" s="260"/>
      <c r="O89" s="259" t="s">
        <v>328</v>
      </c>
      <c r="P89" s="259"/>
      <c r="Q89" s="259"/>
      <c r="R89" s="259"/>
      <c r="S89" s="259"/>
      <c r="T89" s="259"/>
      <c r="U89" s="259"/>
      <c r="AA89" s="129"/>
      <c r="AB89" s="129"/>
    </row>
    <row r="90" spans="1:28" s="150" customFormat="1" ht="11.25" customHeight="1">
      <c r="A90" s="203" t="s">
        <v>318</v>
      </c>
      <c r="H90" s="260"/>
      <c r="I90" s="260"/>
      <c r="J90" s="260"/>
      <c r="K90" s="260"/>
      <c r="L90" s="260"/>
      <c r="M90" s="260"/>
      <c r="O90" s="260" t="s">
        <v>329</v>
      </c>
      <c r="P90" s="260"/>
      <c r="Q90" s="260"/>
      <c r="R90" s="260"/>
      <c r="S90" s="260"/>
      <c r="T90" s="260"/>
      <c r="U90" s="260"/>
      <c r="V90" s="261"/>
      <c r="W90" s="261"/>
      <c r="X90" s="261"/>
      <c r="Y90" s="261"/>
      <c r="Z90" s="261"/>
      <c r="AA90" s="156"/>
      <c r="AB90" s="156"/>
    </row>
    <row r="91" spans="1:28" s="150" customFormat="1" ht="11.25" customHeight="1">
      <c r="A91" s="203" t="s">
        <v>319</v>
      </c>
      <c r="H91" s="203"/>
      <c r="O91" s="266" t="s">
        <v>330</v>
      </c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</row>
    <row r="92" spans="1:28" s="150" customFormat="1" ht="12" customHeight="1">
      <c r="A92" s="203" t="s">
        <v>320</v>
      </c>
      <c r="O92" s="260" t="s">
        <v>331</v>
      </c>
      <c r="P92" s="260"/>
      <c r="Q92" s="260"/>
      <c r="R92" s="260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</row>
    <row r="93" spans="1:28" s="129" customFormat="1" ht="12" customHeight="1">
      <c r="A93" s="203" t="s">
        <v>321</v>
      </c>
      <c r="B93" s="150"/>
      <c r="C93" s="150"/>
      <c r="D93" s="150"/>
      <c r="E93" s="150"/>
      <c r="F93" s="150"/>
      <c r="G93" s="150"/>
      <c r="O93" s="260" t="s">
        <v>332</v>
      </c>
      <c r="P93" s="265"/>
      <c r="Q93" s="265"/>
      <c r="R93" s="265"/>
      <c r="S93" s="265"/>
      <c r="T93" s="265"/>
      <c r="U93" s="265"/>
      <c r="V93" s="265"/>
      <c r="W93" s="265"/>
      <c r="X93" s="265"/>
      <c r="Y93" s="265"/>
    </row>
    <row r="94" spans="1:28" s="156" customFormat="1" ht="11.25" customHeight="1">
      <c r="A94" s="260" t="s">
        <v>322</v>
      </c>
      <c r="B94" s="260"/>
      <c r="C94" s="260"/>
      <c r="D94" s="260"/>
      <c r="E94" s="260"/>
      <c r="F94" s="260"/>
      <c r="G94" s="260"/>
    </row>
    <row r="95" spans="1:28" s="156" customFormat="1" ht="12" customHeight="1">
      <c r="A95" s="260" t="s">
        <v>323</v>
      </c>
      <c r="B95" s="260"/>
      <c r="C95" s="260"/>
      <c r="D95" s="260"/>
      <c r="E95" s="260"/>
      <c r="F95" s="260"/>
      <c r="G95" s="150"/>
      <c r="O95" s="264" t="s">
        <v>351</v>
      </c>
      <c r="P95" s="265"/>
      <c r="Q95" s="265"/>
      <c r="R95" s="265"/>
      <c r="S95" s="265"/>
    </row>
    <row r="96" spans="1:28" s="156" customFormat="1" ht="10" customHeight="1">
      <c r="A96" s="203" t="s">
        <v>324</v>
      </c>
      <c r="B96" s="150"/>
      <c r="C96" s="150"/>
      <c r="D96" s="150"/>
      <c r="E96" s="150"/>
      <c r="F96" s="150"/>
      <c r="G96" s="150"/>
      <c r="O96" s="255" t="s">
        <v>349</v>
      </c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</row>
    <row r="97" spans="1:28" s="156" customFormat="1" ht="12" customHeight="1">
      <c r="O97" s="255" t="s">
        <v>350</v>
      </c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</row>
    <row r="98" spans="1:28" s="156" customFormat="1" ht="11.25" customHeight="1"/>
    <row r="99" spans="1:28" s="156" customFormat="1" ht="11.25" customHeight="1"/>
    <row r="100" spans="1:28" s="156" customFormat="1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150"/>
      <c r="P100" s="126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</row>
    <row r="101" spans="1:28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</row>
    <row r="102" spans="1:28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</row>
    <row r="103" spans="1:28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</row>
    <row r="104" spans="1:28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</row>
    <row r="105" spans="1:28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</row>
    <row r="106" spans="1:28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</row>
    <row r="107" spans="1:28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</row>
    <row r="108" spans="1:28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</row>
    <row r="109" spans="1:28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</row>
    <row r="110" spans="1:28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</row>
    <row r="111" spans="1:28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</row>
    <row r="132" spans="1:28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</row>
    <row r="133" spans="1:28" ht="14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</row>
    <row r="134" spans="1:28" ht="14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</row>
    <row r="135" spans="1:28" ht="14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</row>
    <row r="136" spans="1:28" ht="14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</row>
    <row r="137" spans="1:28" ht="14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</row>
    <row r="138" spans="1:28" ht="14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</row>
    <row r="139" spans="1:28" ht="11.5">
      <c r="A139" s="150"/>
      <c r="B139" s="150"/>
      <c r="C139" s="150"/>
      <c r="D139" s="147"/>
      <c r="E139" s="148"/>
      <c r="F139" s="148"/>
      <c r="G139" s="148"/>
      <c r="H139" s="148"/>
      <c r="I139" s="147"/>
      <c r="J139" s="147"/>
      <c r="K139" s="147"/>
      <c r="L139" s="147"/>
      <c r="M139" s="147"/>
      <c r="N139" s="147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8" ht="11.5">
      <c r="A140" s="153"/>
      <c r="B140" s="150"/>
      <c r="C140" s="150"/>
      <c r="D140" s="147"/>
      <c r="E140" s="148"/>
      <c r="F140" s="148"/>
      <c r="G140" s="148"/>
      <c r="H140" s="148"/>
      <c r="I140" s="147"/>
      <c r="J140" s="147"/>
      <c r="K140" s="147"/>
      <c r="L140" s="147"/>
      <c r="M140" s="147"/>
      <c r="N140" s="147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8" ht="11.5">
      <c r="A141" s="153"/>
      <c r="B141" s="150"/>
      <c r="C141" s="150"/>
      <c r="D141" s="147"/>
      <c r="E141" s="148"/>
      <c r="F141" s="148"/>
      <c r="G141" s="148"/>
      <c r="H141" s="148"/>
      <c r="I141" s="147"/>
      <c r="J141" s="147"/>
      <c r="K141" s="147"/>
      <c r="L141" s="147"/>
      <c r="M141" s="147"/>
      <c r="N141" s="147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</row>
    <row r="142" spans="1:28" ht="11.5">
      <c r="A142" s="153"/>
      <c r="B142" s="150"/>
      <c r="C142" s="150"/>
      <c r="D142" s="147"/>
      <c r="E142" s="148"/>
      <c r="F142" s="148"/>
      <c r="G142" s="148"/>
      <c r="H142" s="148"/>
      <c r="I142" s="147"/>
      <c r="J142" s="147"/>
      <c r="K142" s="147"/>
      <c r="L142" s="147"/>
      <c r="M142" s="147"/>
      <c r="N142" s="147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</row>
    <row r="143" spans="1:28" ht="11.5">
      <c r="A143" s="153"/>
      <c r="B143" s="150"/>
      <c r="C143" s="150"/>
      <c r="D143" s="147"/>
      <c r="E143" s="148"/>
      <c r="F143" s="148"/>
      <c r="G143" s="148"/>
      <c r="H143" s="148"/>
      <c r="I143" s="147"/>
      <c r="J143" s="147"/>
      <c r="K143" s="147"/>
      <c r="L143" s="147"/>
      <c r="M143" s="147"/>
      <c r="N143" s="147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</row>
    <row r="144" spans="1:28" ht="11.5">
      <c r="N144" s="147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</row>
    <row r="145" spans="1:28" ht="10.5">
      <c r="N145" s="129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</row>
    <row r="146" spans="1:28" ht="11.5">
      <c r="N146" s="154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</row>
    <row r="147" spans="1:28" ht="11.5">
      <c r="N147" s="154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</row>
    <row r="148" spans="1:28" ht="12.5">
      <c r="N148" s="154"/>
      <c r="O148" s="155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</row>
    <row r="149" spans="1:28" ht="11.5">
      <c r="N149" s="154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</row>
    <row r="150" spans="1:28" ht="11.5">
      <c r="N150" s="154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</row>
    <row r="151" spans="1:28" ht="11.5">
      <c r="N151" s="154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</row>
    <row r="152" spans="1:28" ht="11.5">
      <c r="N152" s="154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</row>
    <row r="153" spans="1:28" ht="11.5">
      <c r="N153" s="154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</row>
    <row r="154" spans="1:28" ht="11.5">
      <c r="N154" s="154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</row>
    <row r="155" spans="1:28" ht="11.5">
      <c r="N155" s="154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</row>
    <row r="156" spans="1:28" ht="11.5">
      <c r="N156" s="154"/>
    </row>
    <row r="157" spans="1:28" ht="11.5">
      <c r="N157" s="154"/>
    </row>
    <row r="158" spans="1:28" ht="11.5">
      <c r="N158" s="154"/>
    </row>
    <row r="159" spans="1:28" ht="11.5">
      <c r="N159" s="154"/>
    </row>
    <row r="160" spans="1:28" ht="14.5">
      <c r="A160"/>
      <c r="B160"/>
      <c r="C160"/>
      <c r="D160"/>
      <c r="N160" s="154"/>
    </row>
    <row r="161" spans="1:14" ht="14.5">
      <c r="A161"/>
      <c r="B161"/>
      <c r="C161"/>
      <c r="D161"/>
      <c r="N161" s="154"/>
    </row>
    <row r="162" spans="1:14" ht="14.5">
      <c r="A162"/>
      <c r="B162"/>
      <c r="C162"/>
      <c r="D162"/>
      <c r="N162" s="154"/>
    </row>
    <row r="163" spans="1:14" ht="14.5">
      <c r="A163"/>
      <c r="B163"/>
      <c r="C163"/>
      <c r="D163"/>
      <c r="N163" s="154"/>
    </row>
    <row r="164" spans="1:14" ht="14.5">
      <c r="A164"/>
      <c r="B164"/>
      <c r="C164"/>
      <c r="D164"/>
      <c r="N164" s="154"/>
    </row>
    <row r="165" spans="1:14" ht="14.5">
      <c r="A165"/>
      <c r="B165"/>
      <c r="C165"/>
      <c r="D165"/>
      <c r="N165" s="154"/>
    </row>
    <row r="166" spans="1:14" ht="14.5">
      <c r="A166"/>
      <c r="B166"/>
      <c r="C166"/>
      <c r="D166"/>
      <c r="N166" s="154"/>
    </row>
    <row r="167" spans="1:14" ht="14.5">
      <c r="A167"/>
      <c r="B167"/>
      <c r="C167"/>
      <c r="D167"/>
      <c r="N167" s="154"/>
    </row>
    <row r="168" spans="1:14" ht="14.5">
      <c r="A168"/>
      <c r="B168"/>
      <c r="C168"/>
      <c r="D168"/>
      <c r="N168" s="154"/>
    </row>
    <row r="169" spans="1:14" ht="14.5">
      <c r="A169"/>
      <c r="B169"/>
      <c r="C169"/>
      <c r="D169"/>
      <c r="N169" s="154"/>
    </row>
    <row r="170" spans="1:14" ht="14.5">
      <c r="A170"/>
      <c r="B170"/>
      <c r="C170"/>
      <c r="D170"/>
      <c r="N170" s="154"/>
    </row>
    <row r="171" spans="1:14" ht="14.5">
      <c r="A171"/>
      <c r="B171"/>
      <c r="C171"/>
      <c r="D171"/>
      <c r="N171" s="154"/>
    </row>
    <row r="172" spans="1:14" ht="14.5">
      <c r="A172"/>
      <c r="B172"/>
      <c r="C172"/>
      <c r="D172"/>
      <c r="N172" s="154"/>
    </row>
    <row r="173" spans="1:14" ht="14.5">
      <c r="A173"/>
      <c r="B173"/>
      <c r="C173"/>
      <c r="D173"/>
      <c r="N173" s="154"/>
    </row>
    <row r="174" spans="1:14" ht="14.5">
      <c r="A174"/>
      <c r="B174"/>
      <c r="C174"/>
      <c r="D174"/>
      <c r="N174" s="154"/>
    </row>
    <row r="175" spans="1:14" ht="14.5">
      <c r="A175"/>
      <c r="B175"/>
      <c r="C175"/>
      <c r="D175"/>
      <c r="N175" s="154"/>
    </row>
    <row r="176" spans="1:14" ht="14.5">
      <c r="A176"/>
      <c r="B176"/>
      <c r="C176"/>
      <c r="D176"/>
      <c r="N176" s="154"/>
    </row>
    <row r="177" spans="1:14" ht="14.5">
      <c r="A177"/>
      <c r="B177"/>
      <c r="C177"/>
      <c r="D177"/>
      <c r="N177" s="154"/>
    </row>
    <row r="178" spans="1:14" ht="11.5">
      <c r="N178" s="154"/>
    </row>
    <row r="179" spans="1:14" ht="11.5">
      <c r="N179" s="154"/>
    </row>
    <row r="180" spans="1:14" ht="11.5">
      <c r="N180" s="154"/>
    </row>
    <row r="181" spans="1:14" ht="11.5">
      <c r="N181" s="154"/>
    </row>
    <row r="182" spans="1:14" ht="11.5">
      <c r="N182" s="154"/>
    </row>
    <row r="183" spans="1:14" ht="11.5">
      <c r="N183" s="154"/>
    </row>
  </sheetData>
  <mergeCells count="23">
    <mergeCell ref="A95:F95"/>
    <mergeCell ref="H90:M90"/>
    <mergeCell ref="O95:S95"/>
    <mergeCell ref="O96:AB96"/>
    <mergeCell ref="O93:Y93"/>
    <mergeCell ref="A89:D89"/>
    <mergeCell ref="O89:U89"/>
    <mergeCell ref="O90:Z90"/>
    <mergeCell ref="O91:AB91"/>
    <mergeCell ref="O92:R92"/>
    <mergeCell ref="H84:K84"/>
    <mergeCell ref="A94:G94"/>
    <mergeCell ref="H89:N89"/>
    <mergeCell ref="D4:H4"/>
    <mergeCell ref="J4:N4"/>
    <mergeCell ref="R4:V4"/>
    <mergeCell ref="X4:AB4"/>
    <mergeCell ref="O97:AB97"/>
    <mergeCell ref="R71:V71"/>
    <mergeCell ref="X71:AB71"/>
    <mergeCell ref="O86:U86"/>
    <mergeCell ref="O87:S87"/>
    <mergeCell ref="O88:S88"/>
  </mergeCells>
  <printOptions horizontalCentered="1"/>
  <pageMargins left="0.59055118110236227" right="0.43307086614173229" top="0.19685039370078741" bottom="0.19685039370078741" header="0.19685039370078741" footer="0.19685039370078741"/>
  <pageSetup paperSize="9" scale="73" firstPageNumber="7" pageOrder="overThenDown" orientation="portrait" useFirstPageNumber="1" r:id="rId1"/>
  <headerFooter alignWithMargins="0">
    <oddFooter>&amp;C&amp;P</oddFooter>
  </headerFooter>
  <colBreaks count="1" manualBreakCount="1">
    <brk id="14" max="9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O625"/>
  <sheetViews>
    <sheetView view="pageBreakPreview" topLeftCell="A40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96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8</v>
      </c>
      <c r="D19" s="93">
        <v>1</v>
      </c>
      <c r="E19" s="93"/>
      <c r="F19" s="94"/>
      <c r="G19" s="94"/>
      <c r="H19" s="181">
        <v>2.1999999999999999E-2</v>
      </c>
      <c r="I19" s="181">
        <v>1E-3</v>
      </c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8</v>
      </c>
      <c r="D22" s="101">
        <v>1</v>
      </c>
      <c r="E22" s="101"/>
      <c r="F22" s="102"/>
      <c r="G22" s="103"/>
      <c r="H22" s="182">
        <v>2.1999999999999999E-2</v>
      </c>
      <c r="I22" s="183">
        <v>1E-3</v>
      </c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10</v>
      </c>
      <c r="D24" s="101">
        <v>9</v>
      </c>
      <c r="E24" s="101">
        <v>9</v>
      </c>
      <c r="F24" s="102">
        <f>IF(D24&gt;0,100*E24/D24,0)</f>
        <v>100</v>
      </c>
      <c r="G24" s="103"/>
      <c r="H24" s="182">
        <v>3.3000000000000002E-2</v>
      </c>
      <c r="I24" s="183">
        <v>2.9000000000000001E-2</v>
      </c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/>
      <c r="I31" s="183"/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/>
      <c r="I33" s="181"/>
      <c r="J33" s="181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>
        <v>1</v>
      </c>
      <c r="D35" s="93"/>
      <c r="E35" s="93"/>
      <c r="F35" s="94"/>
      <c r="G35" s="94"/>
      <c r="H35" s="181">
        <v>2E-3</v>
      </c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>
        <v>1</v>
      </c>
      <c r="D37" s="101"/>
      <c r="E37" s="101"/>
      <c r="F37" s="102"/>
      <c r="G37" s="103"/>
      <c r="H37" s="182">
        <v>2E-3</v>
      </c>
      <c r="I37" s="183"/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68</v>
      </c>
      <c r="D41" s="93">
        <v>60</v>
      </c>
      <c r="E41" s="93">
        <v>56</v>
      </c>
      <c r="F41" s="94"/>
      <c r="G41" s="94"/>
      <c r="H41" s="181">
        <v>0.218</v>
      </c>
      <c r="I41" s="181">
        <v>0.191</v>
      </c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>
        <v>68</v>
      </c>
      <c r="D50" s="101">
        <v>60</v>
      </c>
      <c r="E50" s="101">
        <v>56</v>
      </c>
      <c r="F50" s="102">
        <f>IF(D50&gt;0,100*E50/D50,0)</f>
        <v>93.333333333333329</v>
      </c>
      <c r="G50" s="103"/>
      <c r="H50" s="182">
        <v>0.218</v>
      </c>
      <c r="I50" s="183">
        <v>0.191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55</v>
      </c>
      <c r="D58" s="93">
        <v>48</v>
      </c>
      <c r="E58" s="93">
        <v>48</v>
      </c>
      <c r="F58" s="94"/>
      <c r="G58" s="94"/>
      <c r="H58" s="181">
        <v>0.17100000000000001</v>
      </c>
      <c r="I58" s="181">
        <v>0.14899999999999999</v>
      </c>
      <c r="J58" s="181"/>
      <c r="K58" s="95"/>
    </row>
    <row r="59" spans="1:11" s="105" customFormat="1" ht="11.25" customHeight="1">
      <c r="A59" s="99" t="s">
        <v>47</v>
      </c>
      <c r="B59" s="100"/>
      <c r="C59" s="101">
        <v>55</v>
      </c>
      <c r="D59" s="101">
        <v>48</v>
      </c>
      <c r="E59" s="101">
        <v>48</v>
      </c>
      <c r="F59" s="102">
        <f>IF(D59&gt;0,100*E59/D59,0)</f>
        <v>100</v>
      </c>
      <c r="G59" s="103"/>
      <c r="H59" s="182">
        <v>0.17100000000000001</v>
      </c>
      <c r="I59" s="183">
        <v>0.14899999999999999</v>
      </c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/>
      <c r="I64" s="183"/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/>
      <c r="I66" s="183"/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52</v>
      </c>
      <c r="D68" s="93">
        <v>10</v>
      </c>
      <c r="E68" s="93"/>
      <c r="F68" s="94"/>
      <c r="G68" s="94"/>
      <c r="H68" s="181">
        <v>0.14899999999999999</v>
      </c>
      <c r="I68" s="181">
        <v>0.03</v>
      </c>
      <c r="J68" s="181"/>
      <c r="K68" s="95"/>
    </row>
    <row r="69" spans="1:11" s="96" customFormat="1" ht="11.25" customHeight="1">
      <c r="A69" s="98" t="s">
        <v>54</v>
      </c>
      <c r="B69" s="92"/>
      <c r="C69" s="93">
        <v>8617</v>
      </c>
      <c r="D69" s="93">
        <v>8700</v>
      </c>
      <c r="E69" s="93">
        <v>8500</v>
      </c>
      <c r="F69" s="94"/>
      <c r="G69" s="94"/>
      <c r="H69" s="181">
        <v>28.195</v>
      </c>
      <c r="I69" s="181">
        <v>28</v>
      </c>
      <c r="J69" s="181"/>
      <c r="K69" s="95"/>
    </row>
    <row r="70" spans="1:11" s="105" customFormat="1" ht="11.25" customHeight="1">
      <c r="A70" s="99" t="s">
        <v>55</v>
      </c>
      <c r="B70" s="100"/>
      <c r="C70" s="101">
        <v>8669</v>
      </c>
      <c r="D70" s="101">
        <v>8710</v>
      </c>
      <c r="E70" s="101">
        <v>8500</v>
      </c>
      <c r="F70" s="102">
        <f>IF(D70&gt;0,100*E70/D70,0)</f>
        <v>97.588978185993113</v>
      </c>
      <c r="G70" s="103"/>
      <c r="H70" s="182">
        <v>28.344000000000001</v>
      </c>
      <c r="I70" s="183">
        <v>28.03</v>
      </c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/>
      <c r="I73" s="181"/>
      <c r="J73" s="181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/>
      <c r="I74" s="181"/>
      <c r="J74" s="181"/>
      <c r="K74" s="95"/>
    </row>
    <row r="75" spans="1:11" s="96" customFormat="1" ht="11.25" customHeight="1">
      <c r="A75" s="98" t="s">
        <v>59</v>
      </c>
      <c r="B75" s="92"/>
      <c r="C75" s="93">
        <v>209</v>
      </c>
      <c r="D75" s="93">
        <v>127.68</v>
      </c>
      <c r="E75" s="93">
        <v>133</v>
      </c>
      <c r="F75" s="94"/>
      <c r="G75" s="94"/>
      <c r="H75" s="181">
        <v>0.74</v>
      </c>
      <c r="I75" s="181">
        <v>0.58099999999999996</v>
      </c>
      <c r="J75" s="181"/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/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>
        <v>1</v>
      </c>
      <c r="D79" s="93">
        <v>1</v>
      </c>
      <c r="E79" s="93">
        <v>0.75000000000000011</v>
      </c>
      <c r="F79" s="94"/>
      <c r="G79" s="94"/>
      <c r="H79" s="181">
        <v>3.0000000000000001E-3</v>
      </c>
      <c r="I79" s="181">
        <v>2E-3</v>
      </c>
      <c r="J79" s="181"/>
      <c r="K79" s="95"/>
    </row>
    <row r="80" spans="1:11" s="105" customFormat="1" ht="11.25" customHeight="1">
      <c r="A80" s="106" t="s">
        <v>64</v>
      </c>
      <c r="B80" s="100"/>
      <c r="C80" s="101">
        <v>210</v>
      </c>
      <c r="D80" s="101">
        <v>128.68</v>
      </c>
      <c r="E80" s="101">
        <v>133.75</v>
      </c>
      <c r="F80" s="102">
        <f>IF(D80&gt;0,100*E80/D80,0)</f>
        <v>103.94000621697234</v>
      </c>
      <c r="G80" s="103"/>
      <c r="H80" s="182">
        <v>0.74299999999999999</v>
      </c>
      <c r="I80" s="183">
        <v>0.58299999999999996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>
        <v>1</v>
      </c>
      <c r="D83" s="93"/>
      <c r="E83" s="93"/>
      <c r="F83" s="94"/>
      <c r="G83" s="94"/>
      <c r="H83" s="181">
        <v>1E-3</v>
      </c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>
        <v>1</v>
      </c>
      <c r="D84" s="101"/>
      <c r="E84" s="101"/>
      <c r="F84" s="102"/>
      <c r="G84" s="103"/>
      <c r="H84" s="182">
        <v>1E-3</v>
      </c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9022</v>
      </c>
      <c r="D87" s="116">
        <v>8956.68</v>
      </c>
      <c r="E87" s="116">
        <v>8746.75</v>
      </c>
      <c r="F87" s="117">
        <f>IF(D87&gt;0,100*E87/D87,0)</f>
        <v>97.656162774599508</v>
      </c>
      <c r="G87" s="103"/>
      <c r="H87" s="186">
        <v>29.534000000000002</v>
      </c>
      <c r="I87" s="187">
        <v>28.983000000000001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35" orientation="portrait" useFirstPageNumber="1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O625"/>
  <sheetViews>
    <sheetView view="pageBreakPreview" topLeftCell="A40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97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43822</v>
      </c>
      <c r="D9" s="93">
        <v>43982</v>
      </c>
      <c r="E9" s="93">
        <v>43982</v>
      </c>
      <c r="F9" s="94"/>
      <c r="G9" s="94"/>
      <c r="H9" s="181">
        <v>1588.5129999999999</v>
      </c>
      <c r="I9" s="181">
        <v>1594.817</v>
      </c>
      <c r="J9" s="181"/>
      <c r="K9" s="95"/>
    </row>
    <row r="10" spans="1:11" s="96" customFormat="1" ht="11.25" customHeight="1">
      <c r="A10" s="98" t="s">
        <v>9</v>
      </c>
      <c r="B10" s="92"/>
      <c r="C10" s="93">
        <v>19661</v>
      </c>
      <c r="D10" s="93">
        <v>19931</v>
      </c>
      <c r="E10" s="93">
        <v>19933</v>
      </c>
      <c r="F10" s="94"/>
      <c r="G10" s="94"/>
      <c r="H10" s="181">
        <v>662.37900000000002</v>
      </c>
      <c r="I10" s="181">
        <v>620.79999999999995</v>
      </c>
      <c r="J10" s="181"/>
      <c r="K10" s="95"/>
    </row>
    <row r="11" spans="1:11" s="96" customFormat="1" ht="11.25" customHeight="1">
      <c r="A11" s="91" t="s">
        <v>10</v>
      </c>
      <c r="B11" s="92"/>
      <c r="C11" s="93">
        <v>791</v>
      </c>
      <c r="D11" s="93">
        <v>651</v>
      </c>
      <c r="E11" s="93">
        <v>653</v>
      </c>
      <c r="F11" s="94"/>
      <c r="G11" s="94"/>
      <c r="H11" s="181">
        <v>36.908000000000001</v>
      </c>
      <c r="I11" s="181">
        <v>30.318000000000001</v>
      </c>
      <c r="J11" s="181"/>
      <c r="K11" s="95"/>
    </row>
    <row r="12" spans="1:11" s="96" customFormat="1" ht="11.25" customHeight="1">
      <c r="A12" s="98" t="s">
        <v>11</v>
      </c>
      <c r="B12" s="92"/>
      <c r="C12" s="93">
        <v>5271</v>
      </c>
      <c r="D12" s="93">
        <v>5328</v>
      </c>
      <c r="E12" s="93">
        <v>5328</v>
      </c>
      <c r="F12" s="94"/>
      <c r="G12" s="94"/>
      <c r="H12" s="181">
        <v>163.17099999999999</v>
      </c>
      <c r="I12" s="181">
        <v>132.24</v>
      </c>
      <c r="J12" s="181"/>
      <c r="K12" s="95"/>
    </row>
    <row r="13" spans="1:11" s="105" customFormat="1" ht="11.25" customHeight="1">
      <c r="A13" s="99" t="s">
        <v>12</v>
      </c>
      <c r="B13" s="100"/>
      <c r="C13" s="101">
        <v>69545</v>
      </c>
      <c r="D13" s="101">
        <v>69892</v>
      </c>
      <c r="E13" s="101">
        <v>69896</v>
      </c>
      <c r="F13" s="102">
        <f>IF(D13&gt;0,100*E13/D13,0)</f>
        <v>100.00572311566417</v>
      </c>
      <c r="G13" s="103"/>
      <c r="H13" s="182">
        <v>2450.9709999999995</v>
      </c>
      <c r="I13" s="183">
        <v>2378.1750000000002</v>
      </c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8209</v>
      </c>
      <c r="D15" s="101">
        <v>8200</v>
      </c>
      <c r="E15" s="101">
        <v>7500</v>
      </c>
      <c r="F15" s="102">
        <f>IF(D15&gt;0,100*E15/D15,0)</f>
        <v>91.463414634146346</v>
      </c>
      <c r="G15" s="103"/>
      <c r="H15" s="182">
        <v>451.495</v>
      </c>
      <c r="I15" s="183">
        <v>452</v>
      </c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1200</v>
      </c>
      <c r="D17" s="101">
        <v>1200</v>
      </c>
      <c r="E17" s="101">
        <v>408.59</v>
      </c>
      <c r="F17" s="102">
        <f>IF(D17&gt;0,100*E17/D17,0)</f>
        <v>34.049166666666665</v>
      </c>
      <c r="G17" s="103"/>
      <c r="H17" s="182">
        <v>66</v>
      </c>
      <c r="I17" s="183">
        <v>51</v>
      </c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625</v>
      </c>
      <c r="D19" s="93">
        <v>569</v>
      </c>
      <c r="E19" s="93">
        <v>584</v>
      </c>
      <c r="F19" s="94"/>
      <c r="G19" s="94"/>
      <c r="H19" s="181">
        <v>30.626000000000001</v>
      </c>
      <c r="I19" s="181">
        <v>23.898</v>
      </c>
      <c r="J19" s="181"/>
      <c r="K19" s="95"/>
    </row>
    <row r="20" spans="1:11" s="96" customFormat="1" ht="11.25" customHeight="1">
      <c r="A20" s="98" t="s">
        <v>16</v>
      </c>
      <c r="B20" s="92"/>
      <c r="C20" s="93">
        <v>140</v>
      </c>
      <c r="D20" s="93">
        <v>195</v>
      </c>
      <c r="E20" s="93">
        <v>191</v>
      </c>
      <c r="F20" s="94"/>
      <c r="G20" s="94"/>
      <c r="H20" s="181">
        <v>5.25</v>
      </c>
      <c r="I20" s="181">
        <v>4.5830000000000002</v>
      </c>
      <c r="J20" s="181"/>
      <c r="K20" s="95"/>
    </row>
    <row r="21" spans="1:11" s="96" customFormat="1" ht="11.25" customHeight="1">
      <c r="A21" s="98" t="s">
        <v>17</v>
      </c>
      <c r="B21" s="92"/>
      <c r="C21" s="93">
        <v>280</v>
      </c>
      <c r="D21" s="93">
        <v>134</v>
      </c>
      <c r="E21" s="93">
        <v>140</v>
      </c>
      <c r="F21" s="94"/>
      <c r="G21" s="94"/>
      <c r="H21" s="181">
        <v>9.66</v>
      </c>
      <c r="I21" s="181">
        <v>2.8540000000000001</v>
      </c>
      <c r="J21" s="181"/>
      <c r="K21" s="95"/>
    </row>
    <row r="22" spans="1:11" s="105" customFormat="1" ht="11.25" customHeight="1">
      <c r="A22" s="99" t="s">
        <v>18</v>
      </c>
      <c r="B22" s="100"/>
      <c r="C22" s="101">
        <v>1045</v>
      </c>
      <c r="D22" s="101">
        <v>898</v>
      </c>
      <c r="E22" s="101">
        <v>915</v>
      </c>
      <c r="F22" s="102">
        <f>IF(D22&gt;0,100*E22/D22,0)</f>
        <v>101.89309576837417</v>
      </c>
      <c r="G22" s="103"/>
      <c r="H22" s="182">
        <v>45.536000000000001</v>
      </c>
      <c r="I22" s="183">
        <v>31.335000000000001</v>
      </c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4417</v>
      </c>
      <c r="D24" s="101">
        <v>4268</v>
      </c>
      <c r="E24" s="101">
        <v>4162</v>
      </c>
      <c r="F24" s="102">
        <f>IF(D24&gt;0,100*E24/D24,0)</f>
        <v>97.516401124648553</v>
      </c>
      <c r="G24" s="103"/>
      <c r="H24" s="182">
        <v>207.28700000000001</v>
      </c>
      <c r="I24" s="183">
        <v>182.095</v>
      </c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117</v>
      </c>
      <c r="D26" s="101">
        <v>110</v>
      </c>
      <c r="E26" s="101">
        <v>100</v>
      </c>
      <c r="F26" s="102">
        <f>IF(D26&gt;0,100*E26/D26,0)</f>
        <v>90.909090909090907</v>
      </c>
      <c r="G26" s="103"/>
      <c r="H26" s="182">
        <v>5.9669999999999996</v>
      </c>
      <c r="I26" s="183">
        <v>5.5</v>
      </c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>
        <v>10</v>
      </c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>
        <v>10</v>
      </c>
      <c r="F31" s="102"/>
      <c r="G31" s="103"/>
      <c r="H31" s="182"/>
      <c r="I31" s="183"/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1642</v>
      </c>
      <c r="D33" s="93">
        <v>2000</v>
      </c>
      <c r="E33" s="93">
        <v>2000</v>
      </c>
      <c r="F33" s="94"/>
      <c r="G33" s="94"/>
      <c r="H33" s="181">
        <v>52.13</v>
      </c>
      <c r="I33" s="181">
        <v>72</v>
      </c>
      <c r="J33" s="181"/>
      <c r="K33" s="95"/>
    </row>
    <row r="34" spans="1:11" s="96" customFormat="1" ht="11.25" customHeight="1">
      <c r="A34" s="98" t="s">
        <v>26</v>
      </c>
      <c r="B34" s="92"/>
      <c r="C34" s="93">
        <v>3177</v>
      </c>
      <c r="D34" s="93">
        <v>2800</v>
      </c>
      <c r="E34" s="93">
        <v>3400</v>
      </c>
      <c r="F34" s="94"/>
      <c r="G34" s="94"/>
      <c r="H34" s="181">
        <v>167.40199999999999</v>
      </c>
      <c r="I34" s="181">
        <v>150</v>
      </c>
      <c r="J34" s="181"/>
      <c r="K34" s="95"/>
    </row>
    <row r="35" spans="1:11" s="96" customFormat="1" ht="11.25" customHeight="1">
      <c r="A35" s="98" t="s">
        <v>27</v>
      </c>
      <c r="B35" s="92"/>
      <c r="C35" s="93">
        <v>3575</v>
      </c>
      <c r="D35" s="93">
        <v>3500</v>
      </c>
      <c r="E35" s="93">
        <v>4000</v>
      </c>
      <c r="F35" s="94"/>
      <c r="G35" s="94"/>
      <c r="H35" s="181">
        <v>210.83099999999999</v>
      </c>
      <c r="I35" s="181">
        <v>210</v>
      </c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>
        <v>67.040000000000006</v>
      </c>
      <c r="E36" s="93"/>
      <c r="F36" s="94"/>
      <c r="G36" s="94"/>
      <c r="H36" s="181"/>
      <c r="I36" s="181">
        <v>0.60336000000000001</v>
      </c>
      <c r="J36" s="181"/>
      <c r="K36" s="95"/>
    </row>
    <row r="37" spans="1:11" s="105" customFormat="1" ht="11.25" customHeight="1">
      <c r="A37" s="99" t="s">
        <v>29</v>
      </c>
      <c r="B37" s="100"/>
      <c r="C37" s="101">
        <v>8394</v>
      </c>
      <c r="D37" s="101">
        <v>8367.0400000000009</v>
      </c>
      <c r="E37" s="101">
        <v>9400</v>
      </c>
      <c r="F37" s="102">
        <f>IF(D37&gt;0,100*E37/D37,0)</f>
        <v>112.34558457949285</v>
      </c>
      <c r="G37" s="103"/>
      <c r="H37" s="182">
        <v>430.36299999999994</v>
      </c>
      <c r="I37" s="183">
        <v>432.60336000000001</v>
      </c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121</v>
      </c>
      <c r="D39" s="101">
        <v>121</v>
      </c>
      <c r="E39" s="101">
        <v>115</v>
      </c>
      <c r="F39" s="102">
        <f>IF(D39&gt;0,100*E39/D39,0)</f>
        <v>95.04132231404958</v>
      </c>
      <c r="G39" s="103"/>
      <c r="H39" s="182">
        <v>5.8179999999999996</v>
      </c>
      <c r="I39" s="183">
        <v>5.8</v>
      </c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660</v>
      </c>
      <c r="D41" s="93">
        <v>447</v>
      </c>
      <c r="E41" s="93">
        <v>480</v>
      </c>
      <c r="F41" s="94"/>
      <c r="G41" s="94"/>
      <c r="H41" s="181">
        <v>42.015999999999998</v>
      </c>
      <c r="I41" s="181">
        <v>30.061</v>
      </c>
      <c r="J41" s="181"/>
      <c r="K41" s="95"/>
    </row>
    <row r="42" spans="1:11" s="96" customFormat="1" ht="11.25" customHeight="1">
      <c r="A42" s="98" t="s">
        <v>32</v>
      </c>
      <c r="B42" s="92"/>
      <c r="C42" s="93">
        <v>654</v>
      </c>
      <c r="D42" s="93">
        <v>647</v>
      </c>
      <c r="E42" s="93">
        <v>623</v>
      </c>
      <c r="F42" s="94"/>
      <c r="G42" s="94"/>
      <c r="H42" s="181">
        <v>37.32</v>
      </c>
      <c r="I42" s="181">
        <v>34.700000000000003</v>
      </c>
      <c r="J42" s="181"/>
      <c r="K42" s="95"/>
    </row>
    <row r="43" spans="1:11" s="96" customFormat="1" ht="11.25" customHeight="1">
      <c r="A43" s="98" t="s">
        <v>33</v>
      </c>
      <c r="B43" s="92"/>
      <c r="C43" s="93">
        <v>3757</v>
      </c>
      <c r="D43" s="93">
        <v>3045</v>
      </c>
      <c r="E43" s="93">
        <v>3100</v>
      </c>
      <c r="F43" s="94"/>
      <c r="G43" s="94"/>
      <c r="H43" s="181">
        <v>244.20500000000001</v>
      </c>
      <c r="I43" s="181">
        <v>197.92500000000001</v>
      </c>
      <c r="J43" s="181"/>
      <c r="K43" s="95"/>
    </row>
    <row r="44" spans="1:11" s="96" customFormat="1" ht="11.25" customHeight="1">
      <c r="A44" s="98" t="s">
        <v>34</v>
      </c>
      <c r="B44" s="92"/>
      <c r="C44" s="93">
        <v>3500</v>
      </c>
      <c r="D44" s="93">
        <v>3500</v>
      </c>
      <c r="E44" s="93">
        <v>1653</v>
      </c>
      <c r="F44" s="94"/>
      <c r="G44" s="94"/>
      <c r="H44" s="181">
        <v>175</v>
      </c>
      <c r="I44" s="181">
        <v>175</v>
      </c>
      <c r="J44" s="181"/>
      <c r="K44" s="95"/>
    </row>
    <row r="45" spans="1:11" s="96" customFormat="1" ht="11.25" customHeight="1">
      <c r="A45" s="98" t="s">
        <v>35</v>
      </c>
      <c r="B45" s="92"/>
      <c r="C45" s="93">
        <v>193</v>
      </c>
      <c r="D45" s="93">
        <v>140</v>
      </c>
      <c r="E45" s="93">
        <v>200</v>
      </c>
      <c r="F45" s="94"/>
      <c r="G45" s="94"/>
      <c r="H45" s="181">
        <v>10.09</v>
      </c>
      <c r="I45" s="181">
        <v>9.1</v>
      </c>
      <c r="J45" s="181"/>
      <c r="K45" s="95"/>
    </row>
    <row r="46" spans="1:11" s="96" customFormat="1" ht="11.25" customHeight="1">
      <c r="A46" s="98" t="s">
        <v>36</v>
      </c>
      <c r="B46" s="92"/>
      <c r="C46" s="93">
        <v>540</v>
      </c>
      <c r="D46" s="93">
        <v>470</v>
      </c>
      <c r="E46" s="93">
        <v>475</v>
      </c>
      <c r="F46" s="94"/>
      <c r="G46" s="94"/>
      <c r="H46" s="181">
        <v>32.4</v>
      </c>
      <c r="I46" s="181">
        <v>28.2</v>
      </c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>
        <v>154</v>
      </c>
      <c r="D48" s="93">
        <v>500</v>
      </c>
      <c r="E48" s="93">
        <v>500</v>
      </c>
      <c r="F48" s="94"/>
      <c r="G48" s="94"/>
      <c r="H48" s="181">
        <v>11.55</v>
      </c>
      <c r="I48" s="181">
        <v>37.5</v>
      </c>
      <c r="J48" s="181"/>
      <c r="K48" s="95"/>
    </row>
    <row r="49" spans="1:11" s="96" customFormat="1" ht="11.25" customHeight="1">
      <c r="A49" s="98" t="s">
        <v>39</v>
      </c>
      <c r="B49" s="92"/>
      <c r="C49" s="93">
        <v>974</v>
      </c>
      <c r="D49" s="93">
        <v>1227</v>
      </c>
      <c r="E49" s="93">
        <v>931</v>
      </c>
      <c r="F49" s="94"/>
      <c r="G49" s="94"/>
      <c r="H49" s="181">
        <v>63.31</v>
      </c>
      <c r="I49" s="181">
        <v>73.611999999999995</v>
      </c>
      <c r="J49" s="181"/>
      <c r="K49" s="95"/>
    </row>
    <row r="50" spans="1:11" s="105" customFormat="1" ht="11.25" customHeight="1">
      <c r="A50" s="106" t="s">
        <v>40</v>
      </c>
      <c r="B50" s="100"/>
      <c r="C50" s="101">
        <v>10432</v>
      </c>
      <c r="D50" s="101">
        <v>9976</v>
      </c>
      <c r="E50" s="101">
        <v>7962</v>
      </c>
      <c r="F50" s="102">
        <f>IF(D50&gt;0,100*E50/D50,0)</f>
        <v>79.81154771451483</v>
      </c>
      <c r="G50" s="103"/>
      <c r="H50" s="182">
        <v>615.89099999999985</v>
      </c>
      <c r="I50" s="183">
        <v>586.09800000000007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800</v>
      </c>
      <c r="D54" s="93">
        <v>800</v>
      </c>
      <c r="E54" s="93">
        <v>700</v>
      </c>
      <c r="F54" s="94"/>
      <c r="G54" s="94"/>
      <c r="H54" s="181">
        <v>42.4</v>
      </c>
      <c r="I54" s="181">
        <v>44</v>
      </c>
      <c r="J54" s="181"/>
      <c r="K54" s="95"/>
    </row>
    <row r="55" spans="1:11" s="96" customFormat="1" ht="11.25" customHeight="1">
      <c r="A55" s="98" t="s">
        <v>43</v>
      </c>
      <c r="B55" s="92"/>
      <c r="C55" s="93">
        <v>56</v>
      </c>
      <c r="D55" s="93">
        <v>48</v>
      </c>
      <c r="E55" s="93">
        <v>42</v>
      </c>
      <c r="F55" s="94"/>
      <c r="G55" s="94"/>
      <c r="H55" s="181">
        <v>2.52</v>
      </c>
      <c r="I55" s="181">
        <v>2.16</v>
      </c>
      <c r="J55" s="181"/>
      <c r="K55" s="95"/>
    </row>
    <row r="56" spans="1:11" s="96" customFormat="1" ht="11.25" customHeight="1">
      <c r="A56" s="98" t="s">
        <v>44</v>
      </c>
      <c r="B56" s="92"/>
      <c r="C56" s="93">
        <v>20</v>
      </c>
      <c r="D56" s="93">
        <v>5</v>
      </c>
      <c r="E56" s="93">
        <v>7</v>
      </c>
      <c r="F56" s="94"/>
      <c r="G56" s="94"/>
      <c r="H56" s="181">
        <v>0.32</v>
      </c>
      <c r="I56" s="181">
        <v>0.08</v>
      </c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1063</v>
      </c>
      <c r="D58" s="93">
        <v>1509</v>
      </c>
      <c r="E58" s="93">
        <v>1562</v>
      </c>
      <c r="F58" s="94"/>
      <c r="G58" s="94"/>
      <c r="H58" s="181">
        <v>55.276000000000003</v>
      </c>
      <c r="I58" s="181">
        <v>70.923000000000002</v>
      </c>
      <c r="J58" s="181"/>
      <c r="K58" s="95"/>
    </row>
    <row r="59" spans="1:11" s="105" customFormat="1" ht="11.25" customHeight="1">
      <c r="A59" s="99" t="s">
        <v>47</v>
      </c>
      <c r="B59" s="100"/>
      <c r="C59" s="101">
        <v>1939</v>
      </c>
      <c r="D59" s="101">
        <v>2362</v>
      </c>
      <c r="E59" s="101">
        <v>2311</v>
      </c>
      <c r="F59" s="102">
        <f>IF(D59&gt;0,100*E59/D59,0)</f>
        <v>97.840812870448772</v>
      </c>
      <c r="G59" s="103"/>
      <c r="H59" s="182">
        <v>100.51600000000001</v>
      </c>
      <c r="I59" s="183">
        <v>117.163</v>
      </c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55</v>
      </c>
      <c r="D61" s="93"/>
      <c r="E61" s="93"/>
      <c r="F61" s="94"/>
      <c r="G61" s="94"/>
      <c r="H61" s="181">
        <v>1.54</v>
      </c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>
        <v>39</v>
      </c>
      <c r="D62" s="93">
        <v>40</v>
      </c>
      <c r="E62" s="93">
        <v>40</v>
      </c>
      <c r="F62" s="94"/>
      <c r="G62" s="94"/>
      <c r="H62" s="181">
        <v>0.52500000000000002</v>
      </c>
      <c r="I62" s="181">
        <v>0.52800000000000002</v>
      </c>
      <c r="J62" s="181"/>
      <c r="K62" s="95"/>
    </row>
    <row r="63" spans="1:11" s="96" customFormat="1" ht="11.25" customHeight="1">
      <c r="A63" s="98" t="s">
        <v>50</v>
      </c>
      <c r="B63" s="92"/>
      <c r="C63" s="93">
        <v>24</v>
      </c>
      <c r="D63" s="93">
        <v>190</v>
      </c>
      <c r="E63" s="93">
        <v>190</v>
      </c>
      <c r="F63" s="94"/>
      <c r="G63" s="94"/>
      <c r="H63" s="181">
        <v>0.52500000000000002</v>
      </c>
      <c r="I63" s="181">
        <v>3.61</v>
      </c>
      <c r="J63" s="181"/>
      <c r="K63" s="95"/>
    </row>
    <row r="64" spans="1:11" s="105" customFormat="1" ht="11.25" customHeight="1">
      <c r="A64" s="99" t="s">
        <v>51</v>
      </c>
      <c r="B64" s="100"/>
      <c r="C64" s="101">
        <v>118</v>
      </c>
      <c r="D64" s="101">
        <v>230</v>
      </c>
      <c r="E64" s="101">
        <v>230</v>
      </c>
      <c r="F64" s="102">
        <f>IF(D64&gt;0,100*E64/D64,0)</f>
        <v>100</v>
      </c>
      <c r="G64" s="103"/>
      <c r="H64" s="182">
        <v>2.59</v>
      </c>
      <c r="I64" s="183">
        <v>4.1379999999999999</v>
      </c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27</v>
      </c>
      <c r="D66" s="101">
        <v>26</v>
      </c>
      <c r="E66" s="101">
        <v>26</v>
      </c>
      <c r="F66" s="102">
        <f>IF(D66&gt;0,100*E66/D66,0)</f>
        <v>100</v>
      </c>
      <c r="G66" s="103"/>
      <c r="H66" s="182">
        <v>0.75600000000000001</v>
      </c>
      <c r="I66" s="183">
        <v>0.73</v>
      </c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230</v>
      </c>
      <c r="D68" s="93">
        <v>230</v>
      </c>
      <c r="E68" s="93">
        <v>200</v>
      </c>
      <c r="F68" s="94"/>
      <c r="G68" s="94"/>
      <c r="H68" s="181">
        <v>13.34</v>
      </c>
      <c r="I68" s="181">
        <v>13</v>
      </c>
      <c r="J68" s="181"/>
      <c r="K68" s="95"/>
    </row>
    <row r="69" spans="1:11" s="96" customFormat="1" ht="11.25" customHeight="1">
      <c r="A69" s="98" t="s">
        <v>54</v>
      </c>
      <c r="B69" s="92"/>
      <c r="C69" s="93">
        <v>360</v>
      </c>
      <c r="D69" s="93">
        <v>360</v>
      </c>
      <c r="E69" s="93">
        <v>300</v>
      </c>
      <c r="F69" s="94"/>
      <c r="G69" s="94"/>
      <c r="H69" s="181">
        <v>19.440000000000001</v>
      </c>
      <c r="I69" s="181">
        <v>19</v>
      </c>
      <c r="J69" s="181"/>
      <c r="K69" s="95"/>
    </row>
    <row r="70" spans="1:11" s="105" customFormat="1" ht="11.25" customHeight="1">
      <c r="A70" s="99" t="s">
        <v>55</v>
      </c>
      <c r="B70" s="100"/>
      <c r="C70" s="101">
        <v>590</v>
      </c>
      <c r="D70" s="101">
        <v>590</v>
      </c>
      <c r="E70" s="101">
        <v>500</v>
      </c>
      <c r="F70" s="102">
        <f>IF(D70&gt;0,100*E70/D70,0)</f>
        <v>84.745762711864401</v>
      </c>
      <c r="G70" s="103"/>
      <c r="H70" s="182">
        <v>32.78</v>
      </c>
      <c r="I70" s="183">
        <v>32</v>
      </c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11</v>
      </c>
      <c r="D72" s="93">
        <v>11</v>
      </c>
      <c r="E72" s="93">
        <v>11</v>
      </c>
      <c r="F72" s="94"/>
      <c r="G72" s="94"/>
      <c r="H72" s="181">
        <v>0.10100000000000001</v>
      </c>
      <c r="I72" s="181">
        <v>0.10100000000000001</v>
      </c>
      <c r="J72" s="181"/>
      <c r="K72" s="95"/>
    </row>
    <row r="73" spans="1:11" s="96" customFormat="1" ht="11.25" customHeight="1">
      <c r="A73" s="98" t="s">
        <v>57</v>
      </c>
      <c r="B73" s="92"/>
      <c r="C73" s="93">
        <v>300</v>
      </c>
      <c r="D73" s="93">
        <v>300</v>
      </c>
      <c r="E73" s="93">
        <v>300</v>
      </c>
      <c r="F73" s="94"/>
      <c r="G73" s="94"/>
      <c r="H73" s="181">
        <v>8.1</v>
      </c>
      <c r="I73" s="181">
        <v>79</v>
      </c>
      <c r="J73" s="181"/>
      <c r="K73" s="95"/>
    </row>
    <row r="74" spans="1:11" s="96" customFormat="1" ht="11.25" customHeight="1">
      <c r="A74" s="98" t="s">
        <v>58</v>
      </c>
      <c r="B74" s="92"/>
      <c r="C74" s="93">
        <v>159</v>
      </c>
      <c r="D74" s="93">
        <v>160</v>
      </c>
      <c r="E74" s="93">
        <v>130</v>
      </c>
      <c r="F74" s="94"/>
      <c r="G74" s="94"/>
      <c r="H74" s="181">
        <v>7.86</v>
      </c>
      <c r="I74" s="181">
        <v>7.2</v>
      </c>
      <c r="J74" s="181"/>
      <c r="K74" s="95"/>
    </row>
    <row r="75" spans="1:11" s="96" customFormat="1" ht="11.25" customHeight="1">
      <c r="A75" s="98" t="s">
        <v>59</v>
      </c>
      <c r="B75" s="92"/>
      <c r="C75" s="93">
        <v>152</v>
      </c>
      <c r="D75" s="93">
        <v>152</v>
      </c>
      <c r="E75" s="93">
        <v>523</v>
      </c>
      <c r="F75" s="94"/>
      <c r="G75" s="94"/>
      <c r="H75" s="181">
        <v>6.7460000000000004</v>
      </c>
      <c r="I75" s="181">
        <v>6.7458999999999998</v>
      </c>
      <c r="J75" s="181"/>
      <c r="K75" s="95"/>
    </row>
    <row r="76" spans="1:11" s="96" customFormat="1" ht="11.25" customHeight="1">
      <c r="A76" s="98" t="s">
        <v>60</v>
      </c>
      <c r="B76" s="92"/>
      <c r="C76" s="93">
        <v>149</v>
      </c>
      <c r="D76" s="93">
        <v>100</v>
      </c>
      <c r="E76" s="93">
        <v>100</v>
      </c>
      <c r="F76" s="94"/>
      <c r="G76" s="94"/>
      <c r="H76" s="181">
        <v>8.5229999999999997</v>
      </c>
      <c r="I76" s="181">
        <v>5.4340000000000002</v>
      </c>
      <c r="J76" s="181"/>
      <c r="K76" s="95"/>
    </row>
    <row r="77" spans="1:11" s="96" customFormat="1" ht="11.25" customHeight="1">
      <c r="A77" s="98" t="s">
        <v>61</v>
      </c>
      <c r="B77" s="92"/>
      <c r="C77" s="93">
        <v>66</v>
      </c>
      <c r="D77" s="93">
        <v>145</v>
      </c>
      <c r="E77" s="93">
        <v>155</v>
      </c>
      <c r="F77" s="94"/>
      <c r="G77" s="94"/>
      <c r="H77" s="181">
        <v>2.4500000000000002</v>
      </c>
      <c r="I77" s="181">
        <v>6.5250000000000004</v>
      </c>
      <c r="J77" s="181"/>
      <c r="K77" s="95"/>
    </row>
    <row r="78" spans="1:11" s="96" customFormat="1" ht="11.25" customHeight="1">
      <c r="A78" s="98" t="s">
        <v>62</v>
      </c>
      <c r="B78" s="92"/>
      <c r="C78" s="93">
        <v>50</v>
      </c>
      <c r="D78" s="93">
        <v>50</v>
      </c>
      <c r="E78" s="93">
        <v>45</v>
      </c>
      <c r="F78" s="94"/>
      <c r="G78" s="94"/>
      <c r="H78" s="181">
        <v>1.63</v>
      </c>
      <c r="I78" s="181">
        <v>1.63</v>
      </c>
      <c r="J78" s="181"/>
      <c r="K78" s="95"/>
    </row>
    <row r="79" spans="1:11" s="96" customFormat="1" ht="11.25" customHeight="1">
      <c r="A79" s="98" t="s">
        <v>63</v>
      </c>
      <c r="B79" s="92"/>
      <c r="C79" s="93">
        <v>300</v>
      </c>
      <c r="D79" s="93">
        <v>299</v>
      </c>
      <c r="E79" s="93">
        <v>371.14000000000004</v>
      </c>
      <c r="F79" s="94"/>
      <c r="G79" s="94"/>
      <c r="H79" s="181">
        <v>15.73</v>
      </c>
      <c r="I79" s="181">
        <v>19.295999999999999</v>
      </c>
      <c r="J79" s="181"/>
      <c r="K79" s="95"/>
    </row>
    <row r="80" spans="1:11" s="105" customFormat="1" ht="11.25" customHeight="1">
      <c r="A80" s="106" t="s">
        <v>64</v>
      </c>
      <c r="B80" s="100"/>
      <c r="C80" s="101">
        <v>1187</v>
      </c>
      <c r="D80" s="101">
        <v>1217</v>
      </c>
      <c r="E80" s="101">
        <v>1635.14</v>
      </c>
      <c r="F80" s="102">
        <f>IF(D80&gt;0,100*E80/D80,0)</f>
        <v>134.35825801150369</v>
      </c>
      <c r="G80" s="103"/>
      <c r="H80" s="182">
        <v>51.14</v>
      </c>
      <c r="I80" s="183">
        <v>125.93190000000001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376</v>
      </c>
      <c r="D82" s="93">
        <v>375</v>
      </c>
      <c r="E82" s="93">
        <v>371</v>
      </c>
      <c r="F82" s="94"/>
      <c r="G82" s="94"/>
      <c r="H82" s="181">
        <v>4.4969999999999999</v>
      </c>
      <c r="I82" s="181">
        <v>4.4969999999999999</v>
      </c>
      <c r="J82" s="181"/>
      <c r="K82" s="95"/>
    </row>
    <row r="83" spans="1:11" s="96" customFormat="1" ht="11.25" customHeight="1">
      <c r="A83" s="98" t="s">
        <v>66</v>
      </c>
      <c r="B83" s="92"/>
      <c r="C83" s="93">
        <v>200</v>
      </c>
      <c r="D83" s="93">
        <v>200</v>
      </c>
      <c r="E83" s="93">
        <v>157</v>
      </c>
      <c r="F83" s="94"/>
      <c r="G83" s="94"/>
      <c r="H83" s="181">
        <v>1.982</v>
      </c>
      <c r="I83" s="181">
        <v>2</v>
      </c>
      <c r="J83" s="181"/>
      <c r="K83" s="95"/>
    </row>
    <row r="84" spans="1:11" s="105" customFormat="1" ht="11.25" customHeight="1">
      <c r="A84" s="99" t="s">
        <v>67</v>
      </c>
      <c r="B84" s="100"/>
      <c r="C84" s="101">
        <v>576</v>
      </c>
      <c r="D84" s="101">
        <v>575</v>
      </c>
      <c r="E84" s="101">
        <v>528</v>
      </c>
      <c r="F84" s="102">
        <f>IF(D84&gt;0,100*E84/D84,0)</f>
        <v>91.826086956521735</v>
      </c>
      <c r="G84" s="103"/>
      <c r="H84" s="182">
        <v>6.4790000000000001</v>
      </c>
      <c r="I84" s="183">
        <v>6.4969999999999999</v>
      </c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107917</v>
      </c>
      <c r="D87" s="116">
        <v>108032.04000000001</v>
      </c>
      <c r="E87" s="116">
        <v>105698.73</v>
      </c>
      <c r="F87" s="117">
        <f>IF(D87&gt;0,100*E87/D87,0)</f>
        <v>97.840168527781202</v>
      </c>
      <c r="G87" s="103"/>
      <c r="H87" s="186">
        <v>4473.5889999999999</v>
      </c>
      <c r="I87" s="187">
        <v>4411.0662599999996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36" orientation="portrait" useFirstPageNumber="1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O625"/>
  <sheetViews>
    <sheetView view="pageBreakPreview" topLeftCell="A52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98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3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>
        <v>318</v>
      </c>
      <c r="E9" s="93">
        <v>318</v>
      </c>
      <c r="F9" s="94"/>
      <c r="G9" s="94"/>
      <c r="H9" s="181"/>
      <c r="I9" s="181">
        <v>7.4729999999999999</v>
      </c>
      <c r="J9" s="181">
        <v>7.4729999999999999</v>
      </c>
      <c r="K9" s="95"/>
    </row>
    <row r="10" spans="1:11" s="96" customFormat="1" ht="11.25" customHeight="1">
      <c r="A10" s="98" t="s">
        <v>9</v>
      </c>
      <c r="B10" s="92"/>
      <c r="C10" s="93">
        <v>36</v>
      </c>
      <c r="D10" s="93">
        <v>155</v>
      </c>
      <c r="E10" s="93">
        <v>155</v>
      </c>
      <c r="F10" s="94"/>
      <c r="G10" s="94"/>
      <c r="H10" s="181">
        <v>0.95099999999999996</v>
      </c>
      <c r="I10" s="181">
        <v>3.6425000000000001</v>
      </c>
      <c r="J10" s="181">
        <v>3.6425000000000001</v>
      </c>
      <c r="K10" s="95"/>
    </row>
    <row r="11" spans="1:11" s="96" customFormat="1" ht="11.25" customHeight="1">
      <c r="A11" s="91" t="s">
        <v>10</v>
      </c>
      <c r="B11" s="92"/>
      <c r="C11" s="93">
        <v>30</v>
      </c>
      <c r="D11" s="93">
        <v>32</v>
      </c>
      <c r="E11" s="93">
        <v>32</v>
      </c>
      <c r="F11" s="94"/>
      <c r="G11" s="94"/>
      <c r="H11" s="181">
        <v>0.77</v>
      </c>
      <c r="I11" s="181">
        <v>0.85</v>
      </c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>
        <v>18</v>
      </c>
      <c r="E12" s="93">
        <v>18</v>
      </c>
      <c r="F12" s="94"/>
      <c r="G12" s="94"/>
      <c r="H12" s="181"/>
      <c r="I12" s="181">
        <v>0.42299999999999999</v>
      </c>
      <c r="J12" s="181">
        <v>0.42299999999999999</v>
      </c>
      <c r="K12" s="95"/>
    </row>
    <row r="13" spans="1:11" s="105" customFormat="1" ht="11.25" customHeight="1">
      <c r="A13" s="99" t="s">
        <v>12</v>
      </c>
      <c r="B13" s="100"/>
      <c r="C13" s="101">
        <v>66</v>
      </c>
      <c r="D13" s="101">
        <v>523</v>
      </c>
      <c r="E13" s="101">
        <v>523</v>
      </c>
      <c r="F13" s="102">
        <f>IF(D13&gt;0,100*E13/D13,0)</f>
        <v>100</v>
      </c>
      <c r="G13" s="103"/>
      <c r="H13" s="182">
        <v>1.7210000000000001</v>
      </c>
      <c r="I13" s="183">
        <v>12.388500000000001</v>
      </c>
      <c r="J13" s="183">
        <v>11.538500000000001</v>
      </c>
      <c r="K13" s="104">
        <f>IF(I13&gt;0,100*J13/I13,0)</f>
        <v>93.138798078863474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22</v>
      </c>
      <c r="D15" s="101">
        <v>22</v>
      </c>
      <c r="E15" s="101">
        <v>13</v>
      </c>
      <c r="F15" s="102">
        <f>IF(D15&gt;0,100*E15/D15,0)</f>
        <v>59.090909090909093</v>
      </c>
      <c r="G15" s="103"/>
      <c r="H15" s="182">
        <v>0.77</v>
      </c>
      <c r="I15" s="183">
        <v>0.77</v>
      </c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107</v>
      </c>
      <c r="D17" s="101">
        <v>21</v>
      </c>
      <c r="E17" s="101">
        <v>40</v>
      </c>
      <c r="F17" s="102">
        <f>IF(D17&gt;0,100*E17/D17,0)</f>
        <v>190.47619047619048</v>
      </c>
      <c r="G17" s="103"/>
      <c r="H17" s="182">
        <v>3.21</v>
      </c>
      <c r="I17" s="183">
        <v>0.58799999999999997</v>
      </c>
      <c r="J17" s="183">
        <v>1.113</v>
      </c>
      <c r="K17" s="104">
        <f>IF(I17&gt;0,100*J17/I17,0)</f>
        <v>189.28571428571428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274</v>
      </c>
      <c r="D19" s="93">
        <v>340</v>
      </c>
      <c r="E19" s="93">
        <v>340</v>
      </c>
      <c r="F19" s="94"/>
      <c r="G19" s="94"/>
      <c r="H19" s="181">
        <v>11.097</v>
      </c>
      <c r="I19" s="181">
        <v>13.6</v>
      </c>
      <c r="J19" s="181">
        <v>13.6</v>
      </c>
      <c r="K19" s="95"/>
    </row>
    <row r="20" spans="1:11" s="96" customFormat="1" ht="11.25" customHeight="1">
      <c r="A20" s="98" t="s">
        <v>16</v>
      </c>
      <c r="B20" s="92"/>
      <c r="C20" s="93">
        <v>50</v>
      </c>
      <c r="D20" s="93">
        <v>50</v>
      </c>
      <c r="E20" s="93">
        <v>50</v>
      </c>
      <c r="F20" s="94"/>
      <c r="G20" s="94"/>
      <c r="H20" s="181">
        <v>1.95</v>
      </c>
      <c r="I20" s="181">
        <v>2.0750000000000002</v>
      </c>
      <c r="J20" s="181">
        <v>2.0750000000000002</v>
      </c>
      <c r="K20" s="95"/>
    </row>
    <row r="21" spans="1:11" s="96" customFormat="1" ht="11.25" customHeight="1">
      <c r="A21" s="98" t="s">
        <v>17</v>
      </c>
      <c r="B21" s="92"/>
      <c r="C21" s="93">
        <v>58</v>
      </c>
      <c r="D21" s="93">
        <v>58</v>
      </c>
      <c r="E21" s="93">
        <v>58</v>
      </c>
      <c r="F21" s="94"/>
      <c r="G21" s="94"/>
      <c r="H21" s="181">
        <v>2.0880000000000001</v>
      </c>
      <c r="I21" s="181">
        <v>2.2330000000000001</v>
      </c>
      <c r="J21" s="181">
        <v>2.2330000000000001</v>
      </c>
      <c r="K21" s="95"/>
    </row>
    <row r="22" spans="1:11" s="105" customFormat="1" ht="11.25" customHeight="1">
      <c r="A22" s="99" t="s">
        <v>18</v>
      </c>
      <c r="B22" s="100"/>
      <c r="C22" s="101">
        <v>382</v>
      </c>
      <c r="D22" s="101">
        <v>448</v>
      </c>
      <c r="E22" s="101">
        <v>448</v>
      </c>
      <c r="F22" s="102">
        <f>IF(D22&gt;0,100*E22/D22,0)</f>
        <v>100</v>
      </c>
      <c r="G22" s="103"/>
      <c r="H22" s="182">
        <v>15.134999999999998</v>
      </c>
      <c r="I22" s="183">
        <v>17.908000000000001</v>
      </c>
      <c r="J22" s="183">
        <v>17.908000000000001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6271</v>
      </c>
      <c r="D24" s="101">
        <v>6254</v>
      </c>
      <c r="E24" s="101">
        <v>6293</v>
      </c>
      <c r="F24" s="102">
        <f>IF(D24&gt;0,100*E24/D24,0)</f>
        <v>100.62360089542693</v>
      </c>
      <c r="G24" s="103"/>
      <c r="H24" s="182">
        <v>324.45400000000001</v>
      </c>
      <c r="I24" s="183">
        <v>321.85500000000002</v>
      </c>
      <c r="J24" s="183">
        <v>316.06299999999999</v>
      </c>
      <c r="K24" s="104">
        <f>IF(I24&gt;0,100*J24/I24,0)</f>
        <v>98.200431871494914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1091</v>
      </c>
      <c r="D26" s="101">
        <v>1090</v>
      </c>
      <c r="E26" s="101">
        <v>1020</v>
      </c>
      <c r="F26" s="102">
        <f>IF(D26&gt;0,100*E26/D26,0)</f>
        <v>93.577981651376149</v>
      </c>
      <c r="G26" s="103"/>
      <c r="H26" s="182">
        <v>52.277999999999999</v>
      </c>
      <c r="I26" s="183">
        <v>50</v>
      </c>
      <c r="J26" s="183">
        <v>47</v>
      </c>
      <c r="K26" s="104">
        <f>IF(I26&gt;0,100*J26/I26,0)</f>
        <v>94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41204</v>
      </c>
      <c r="D28" s="93">
        <v>43733</v>
      </c>
      <c r="E28" s="93">
        <v>41869</v>
      </c>
      <c r="F28" s="94"/>
      <c r="G28" s="94"/>
      <c r="H28" s="181">
        <v>1584.01</v>
      </c>
      <c r="I28" s="181">
        <v>1653.384</v>
      </c>
      <c r="J28" s="181">
        <v>1572.9110000000001</v>
      </c>
      <c r="K28" s="95"/>
    </row>
    <row r="29" spans="1:11" s="96" customFormat="1" ht="11.25" customHeight="1">
      <c r="A29" s="98" t="s">
        <v>22</v>
      </c>
      <c r="B29" s="92"/>
      <c r="C29" s="93">
        <v>6692</v>
      </c>
      <c r="D29" s="93">
        <v>6951</v>
      </c>
      <c r="E29" s="93">
        <v>7107</v>
      </c>
      <c r="F29" s="94"/>
      <c r="G29" s="94"/>
      <c r="H29" s="181">
        <v>63.539000000000001</v>
      </c>
      <c r="I29" s="181">
        <v>101.047</v>
      </c>
      <c r="J29" s="181"/>
      <c r="K29" s="95"/>
    </row>
    <row r="30" spans="1:11" s="96" customFormat="1" ht="11.25" customHeight="1">
      <c r="A30" s="98" t="s">
        <v>23</v>
      </c>
      <c r="B30" s="92"/>
      <c r="C30" s="93">
        <v>39046</v>
      </c>
      <c r="D30" s="93">
        <v>39046</v>
      </c>
      <c r="E30" s="93">
        <v>39046</v>
      </c>
      <c r="F30" s="94"/>
      <c r="G30" s="94"/>
      <c r="H30" s="181">
        <v>2216.377</v>
      </c>
      <c r="I30" s="181">
        <v>2307.0639999999999</v>
      </c>
      <c r="J30" s="181">
        <v>2403.7350000000001</v>
      </c>
      <c r="K30" s="95"/>
    </row>
    <row r="31" spans="1:11" s="105" customFormat="1" ht="11.25" customHeight="1">
      <c r="A31" s="106" t="s">
        <v>24</v>
      </c>
      <c r="B31" s="100"/>
      <c r="C31" s="101">
        <v>86942</v>
      </c>
      <c r="D31" s="101">
        <v>89730</v>
      </c>
      <c r="E31" s="101">
        <v>88022</v>
      </c>
      <c r="F31" s="102">
        <f>IF(D31&gt;0,100*E31/D31,0)</f>
        <v>98.09651175749471</v>
      </c>
      <c r="G31" s="103"/>
      <c r="H31" s="182">
        <v>3863.9259999999999</v>
      </c>
      <c r="I31" s="183">
        <v>4061.4949999999999</v>
      </c>
      <c r="J31" s="183">
        <v>3976.6460000000002</v>
      </c>
      <c r="K31" s="104">
        <f>IF(I31&gt;0,100*J31/I31,0)</f>
        <v>97.910892417693489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3260</v>
      </c>
      <c r="D33" s="93">
        <v>3200</v>
      </c>
      <c r="E33" s="93">
        <v>3500</v>
      </c>
      <c r="F33" s="94"/>
      <c r="G33" s="94"/>
      <c r="H33" s="181">
        <v>60.835000000000001</v>
      </c>
      <c r="I33" s="181">
        <v>57.6</v>
      </c>
      <c r="J33" s="181">
        <v>53</v>
      </c>
      <c r="K33" s="95"/>
    </row>
    <row r="34" spans="1:11" s="96" customFormat="1" ht="11.25" customHeight="1">
      <c r="A34" s="98" t="s">
        <v>26</v>
      </c>
      <c r="B34" s="92"/>
      <c r="C34" s="93">
        <v>7984</v>
      </c>
      <c r="D34" s="93">
        <v>8120</v>
      </c>
      <c r="E34" s="93">
        <v>8000</v>
      </c>
      <c r="F34" s="94"/>
      <c r="G34" s="94"/>
      <c r="H34" s="181">
        <v>270.31900000000002</v>
      </c>
      <c r="I34" s="181">
        <v>290</v>
      </c>
      <c r="J34" s="181">
        <v>220</v>
      </c>
      <c r="K34" s="95"/>
    </row>
    <row r="35" spans="1:11" s="96" customFormat="1" ht="11.25" customHeight="1">
      <c r="A35" s="98" t="s">
        <v>27</v>
      </c>
      <c r="B35" s="92"/>
      <c r="C35" s="93">
        <v>22784</v>
      </c>
      <c r="D35" s="93">
        <v>24000</v>
      </c>
      <c r="E35" s="93">
        <v>24000</v>
      </c>
      <c r="F35" s="94"/>
      <c r="G35" s="94"/>
      <c r="H35" s="181">
        <v>1190.7950000000001</v>
      </c>
      <c r="I35" s="181">
        <v>1360</v>
      </c>
      <c r="J35" s="181">
        <v>1400</v>
      </c>
      <c r="K35" s="95"/>
    </row>
    <row r="36" spans="1:11" s="96" customFormat="1" ht="11.25" customHeight="1">
      <c r="A36" s="98" t="s">
        <v>28</v>
      </c>
      <c r="B36" s="92"/>
      <c r="C36" s="93">
        <v>152</v>
      </c>
      <c r="D36" s="93">
        <v>182.4</v>
      </c>
      <c r="E36" s="93">
        <v>190</v>
      </c>
      <c r="F36" s="94"/>
      <c r="G36" s="94"/>
      <c r="H36" s="181">
        <v>4.32</v>
      </c>
      <c r="I36" s="181">
        <v>5.1984000000000004</v>
      </c>
      <c r="J36" s="181">
        <v>5.75</v>
      </c>
      <c r="K36" s="95"/>
    </row>
    <row r="37" spans="1:11" s="105" customFormat="1" ht="11.25" customHeight="1">
      <c r="A37" s="99" t="s">
        <v>29</v>
      </c>
      <c r="B37" s="100"/>
      <c r="C37" s="101">
        <v>34180</v>
      </c>
      <c r="D37" s="101">
        <v>35502.400000000001</v>
      </c>
      <c r="E37" s="101">
        <v>35690</v>
      </c>
      <c r="F37" s="102">
        <f>IF(D37&gt;0,100*E37/D37,0)</f>
        <v>100.52841498039568</v>
      </c>
      <c r="G37" s="103"/>
      <c r="H37" s="182">
        <v>1526.269</v>
      </c>
      <c r="I37" s="183">
        <v>1712.7983999999999</v>
      </c>
      <c r="J37" s="183">
        <v>1678.75</v>
      </c>
      <c r="K37" s="104">
        <f>IF(I37&gt;0,100*J37/I37,0)</f>
        <v>98.01211864747188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759</v>
      </c>
      <c r="D39" s="101">
        <v>683</v>
      </c>
      <c r="E39" s="101">
        <v>815</v>
      </c>
      <c r="F39" s="102">
        <f>IF(D39&gt;0,100*E39/D39,0)</f>
        <v>119.32650073206442</v>
      </c>
      <c r="G39" s="103"/>
      <c r="H39" s="182">
        <v>36.917999999999999</v>
      </c>
      <c r="I39" s="183">
        <v>27</v>
      </c>
      <c r="J39" s="183">
        <v>37</v>
      </c>
      <c r="K39" s="104">
        <f>IF(I39&gt;0,100*J39/I39,0)</f>
        <v>137.03703703703704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910</v>
      </c>
      <c r="D41" s="93">
        <v>903</v>
      </c>
      <c r="E41" s="93">
        <v>896</v>
      </c>
      <c r="F41" s="94"/>
      <c r="G41" s="94"/>
      <c r="H41" s="181">
        <v>48.308</v>
      </c>
      <c r="I41" s="181">
        <v>47.567</v>
      </c>
      <c r="J41" s="181">
        <v>48.89</v>
      </c>
      <c r="K41" s="95"/>
    </row>
    <row r="42" spans="1:11" s="96" customFormat="1" ht="11.25" customHeight="1">
      <c r="A42" s="98" t="s">
        <v>32</v>
      </c>
      <c r="B42" s="92"/>
      <c r="C42" s="93">
        <v>5872</v>
      </c>
      <c r="D42" s="93">
        <v>6273</v>
      </c>
      <c r="E42" s="93">
        <v>6431</v>
      </c>
      <c r="F42" s="94"/>
      <c r="G42" s="94"/>
      <c r="H42" s="181">
        <v>199.58</v>
      </c>
      <c r="I42" s="181">
        <v>244.67500000000001</v>
      </c>
      <c r="J42" s="181">
        <v>231.42</v>
      </c>
      <c r="K42" s="95"/>
    </row>
    <row r="43" spans="1:11" s="96" customFormat="1" ht="11.25" customHeight="1">
      <c r="A43" s="98" t="s">
        <v>33</v>
      </c>
      <c r="B43" s="92"/>
      <c r="C43" s="93">
        <v>10834</v>
      </c>
      <c r="D43" s="93">
        <v>11600</v>
      </c>
      <c r="E43" s="93">
        <v>11315</v>
      </c>
      <c r="F43" s="94"/>
      <c r="G43" s="94"/>
      <c r="H43" s="181">
        <v>239.255</v>
      </c>
      <c r="I43" s="181">
        <v>453.6</v>
      </c>
      <c r="J43" s="181">
        <v>200.13200000000001</v>
      </c>
      <c r="K43" s="95"/>
    </row>
    <row r="44" spans="1:11" s="96" customFormat="1" ht="11.25" customHeight="1">
      <c r="A44" s="98" t="s">
        <v>34</v>
      </c>
      <c r="B44" s="92"/>
      <c r="C44" s="93">
        <v>38115</v>
      </c>
      <c r="D44" s="93">
        <v>39351</v>
      </c>
      <c r="E44" s="93">
        <v>38292</v>
      </c>
      <c r="F44" s="94"/>
      <c r="G44" s="94"/>
      <c r="H44" s="181">
        <v>708.15200000000004</v>
      </c>
      <c r="I44" s="181">
        <v>1033.7439999999999</v>
      </c>
      <c r="J44" s="181">
        <v>487.548</v>
      </c>
      <c r="K44" s="95"/>
    </row>
    <row r="45" spans="1:11" s="96" customFormat="1" ht="11.25" customHeight="1">
      <c r="A45" s="98" t="s">
        <v>35</v>
      </c>
      <c r="B45" s="92"/>
      <c r="C45" s="93">
        <v>707</v>
      </c>
      <c r="D45" s="93">
        <v>763</v>
      </c>
      <c r="E45" s="93">
        <v>776</v>
      </c>
      <c r="F45" s="94"/>
      <c r="G45" s="94"/>
      <c r="H45" s="181">
        <v>34.363999999999997</v>
      </c>
      <c r="I45" s="181">
        <v>41.965000000000003</v>
      </c>
      <c r="J45" s="181">
        <v>38.799999999999997</v>
      </c>
      <c r="K45" s="95"/>
    </row>
    <row r="46" spans="1:11" s="96" customFormat="1" ht="11.25" customHeight="1">
      <c r="A46" s="98" t="s">
        <v>36</v>
      </c>
      <c r="B46" s="92"/>
      <c r="C46" s="93">
        <v>527</v>
      </c>
      <c r="D46" s="93">
        <v>578</v>
      </c>
      <c r="E46" s="93">
        <v>504</v>
      </c>
      <c r="F46" s="94"/>
      <c r="G46" s="94"/>
      <c r="H46" s="181">
        <v>23.795000000000002</v>
      </c>
      <c r="I46" s="181">
        <v>29.027999999999999</v>
      </c>
      <c r="J46" s="181">
        <v>27.111999999999998</v>
      </c>
      <c r="K46" s="95"/>
    </row>
    <row r="47" spans="1:11" s="96" customFormat="1" ht="11.25" customHeight="1">
      <c r="A47" s="98" t="s">
        <v>37</v>
      </c>
      <c r="B47" s="92"/>
      <c r="C47" s="93">
        <v>862</v>
      </c>
      <c r="D47" s="93">
        <v>953</v>
      </c>
      <c r="E47" s="93">
        <v>983</v>
      </c>
      <c r="F47" s="94"/>
      <c r="G47" s="94"/>
      <c r="H47" s="181">
        <v>22.184000000000001</v>
      </c>
      <c r="I47" s="181">
        <v>26.568000000000001</v>
      </c>
      <c r="J47" s="181">
        <v>19.77</v>
      </c>
      <c r="K47" s="95"/>
    </row>
    <row r="48" spans="1:11" s="96" customFormat="1" ht="11.25" customHeight="1">
      <c r="A48" s="98" t="s">
        <v>38</v>
      </c>
      <c r="B48" s="92"/>
      <c r="C48" s="93">
        <v>23554</v>
      </c>
      <c r="D48" s="93">
        <v>25437</v>
      </c>
      <c r="E48" s="93">
        <v>24908</v>
      </c>
      <c r="F48" s="94"/>
      <c r="G48" s="94"/>
      <c r="H48" s="181">
        <v>477.82</v>
      </c>
      <c r="I48" s="181">
        <v>779.03700000000003</v>
      </c>
      <c r="J48" s="181">
        <v>384.64299999999997</v>
      </c>
      <c r="K48" s="95"/>
    </row>
    <row r="49" spans="1:11" s="96" customFormat="1" ht="11.25" customHeight="1">
      <c r="A49" s="98" t="s">
        <v>39</v>
      </c>
      <c r="B49" s="92"/>
      <c r="C49" s="93">
        <v>13746</v>
      </c>
      <c r="D49" s="93">
        <v>14866</v>
      </c>
      <c r="E49" s="93">
        <v>15272</v>
      </c>
      <c r="F49" s="94"/>
      <c r="G49" s="94"/>
      <c r="H49" s="181">
        <v>230.12299999999999</v>
      </c>
      <c r="I49" s="181">
        <v>418.13200000000001</v>
      </c>
      <c r="J49" s="181">
        <v>259.149</v>
      </c>
      <c r="K49" s="95"/>
    </row>
    <row r="50" spans="1:11" s="105" customFormat="1" ht="11.25" customHeight="1">
      <c r="A50" s="106" t="s">
        <v>40</v>
      </c>
      <c r="B50" s="100"/>
      <c r="C50" s="101">
        <v>95127</v>
      </c>
      <c r="D50" s="101">
        <v>100724</v>
      </c>
      <c r="E50" s="101">
        <v>99377</v>
      </c>
      <c r="F50" s="102">
        <f>IF(D50&gt;0,100*E50/D50,0)</f>
        <v>98.662682181009487</v>
      </c>
      <c r="G50" s="103"/>
      <c r="H50" s="182">
        <v>1983.5810000000001</v>
      </c>
      <c r="I50" s="183">
        <v>3074.3160000000003</v>
      </c>
      <c r="J50" s="183">
        <v>1697.4639999999999</v>
      </c>
      <c r="K50" s="104">
        <f>IF(I50&gt;0,100*J50/I50,0)</f>
        <v>55.214363129879942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1408</v>
      </c>
      <c r="D52" s="101">
        <v>1325</v>
      </c>
      <c r="E52" s="101">
        <v>1325</v>
      </c>
      <c r="F52" s="102">
        <f>IF(D52&gt;0,100*E52/D52,0)</f>
        <v>100</v>
      </c>
      <c r="G52" s="103"/>
      <c r="H52" s="182">
        <v>77.44</v>
      </c>
      <c r="I52" s="183">
        <v>72.875</v>
      </c>
      <c r="J52" s="183">
        <v>72.875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6354</v>
      </c>
      <c r="D54" s="93">
        <v>6565</v>
      </c>
      <c r="E54" s="93">
        <v>6600</v>
      </c>
      <c r="F54" s="94"/>
      <c r="G54" s="94"/>
      <c r="H54" s="181">
        <v>428.89499999999998</v>
      </c>
      <c r="I54" s="181">
        <v>466.11500000000001</v>
      </c>
      <c r="J54" s="181">
        <v>462</v>
      </c>
      <c r="K54" s="95"/>
    </row>
    <row r="55" spans="1:11" s="96" customFormat="1" ht="11.25" customHeight="1">
      <c r="A55" s="98" t="s">
        <v>43</v>
      </c>
      <c r="B55" s="92"/>
      <c r="C55" s="93">
        <v>1871</v>
      </c>
      <c r="D55" s="93">
        <v>1920</v>
      </c>
      <c r="E55" s="93">
        <v>1802</v>
      </c>
      <c r="F55" s="94"/>
      <c r="G55" s="94"/>
      <c r="H55" s="181">
        <v>102.905</v>
      </c>
      <c r="I55" s="181">
        <v>105.6</v>
      </c>
      <c r="J55" s="181">
        <v>96.16</v>
      </c>
      <c r="K55" s="95"/>
    </row>
    <row r="56" spans="1:11" s="96" customFormat="1" ht="11.25" customHeight="1">
      <c r="A56" s="98" t="s">
        <v>44</v>
      </c>
      <c r="B56" s="92"/>
      <c r="C56" s="93">
        <v>454</v>
      </c>
      <c r="D56" s="93">
        <v>450</v>
      </c>
      <c r="E56" s="93">
        <v>670</v>
      </c>
      <c r="F56" s="94"/>
      <c r="G56" s="94"/>
      <c r="H56" s="181">
        <v>23.702999999999999</v>
      </c>
      <c r="I56" s="181">
        <v>23.494</v>
      </c>
      <c r="J56" s="181">
        <v>35</v>
      </c>
      <c r="K56" s="95"/>
    </row>
    <row r="57" spans="1:11" s="96" customFormat="1" ht="11.25" customHeight="1">
      <c r="A57" s="98" t="s">
        <v>45</v>
      </c>
      <c r="B57" s="92"/>
      <c r="C57" s="93">
        <v>517</v>
      </c>
      <c r="D57" s="93">
        <v>789</v>
      </c>
      <c r="E57" s="93">
        <v>789</v>
      </c>
      <c r="F57" s="94"/>
      <c r="G57" s="94"/>
      <c r="H57" s="181">
        <v>19.43</v>
      </c>
      <c r="I57" s="181">
        <v>39.450000000000003</v>
      </c>
      <c r="J57" s="181">
        <v>39.450000000000003</v>
      </c>
      <c r="K57" s="95"/>
    </row>
    <row r="58" spans="1:11" s="96" customFormat="1" ht="11.25" customHeight="1">
      <c r="A58" s="98" t="s">
        <v>46</v>
      </c>
      <c r="B58" s="92"/>
      <c r="C58" s="93">
        <v>6186</v>
      </c>
      <c r="D58" s="93">
        <v>6658</v>
      </c>
      <c r="E58" s="93">
        <v>7069</v>
      </c>
      <c r="F58" s="94"/>
      <c r="G58" s="94"/>
      <c r="H58" s="181">
        <v>362.74700000000001</v>
      </c>
      <c r="I58" s="181">
        <v>403.952</v>
      </c>
      <c r="J58" s="181">
        <v>400.51600000000002</v>
      </c>
      <c r="K58" s="95"/>
    </row>
    <row r="59" spans="1:11" s="105" customFormat="1" ht="11.25" customHeight="1">
      <c r="A59" s="99" t="s">
        <v>47</v>
      </c>
      <c r="B59" s="100"/>
      <c r="C59" s="101">
        <v>15382</v>
      </c>
      <c r="D59" s="101">
        <v>16382</v>
      </c>
      <c r="E59" s="101">
        <v>16930</v>
      </c>
      <c r="F59" s="102">
        <f>IF(D59&gt;0,100*E59/D59,0)</f>
        <v>103.3451349041631</v>
      </c>
      <c r="G59" s="103"/>
      <c r="H59" s="182">
        <v>937.67999999999984</v>
      </c>
      <c r="I59" s="183">
        <v>1038.6110000000001</v>
      </c>
      <c r="J59" s="183">
        <v>1033.126</v>
      </c>
      <c r="K59" s="104">
        <f>IF(I59&gt;0,100*J59/I59,0)</f>
        <v>99.471890823417027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1444</v>
      </c>
      <c r="D61" s="93">
        <v>1300</v>
      </c>
      <c r="E61" s="93">
        <v>1300</v>
      </c>
      <c r="F61" s="94"/>
      <c r="G61" s="94"/>
      <c r="H61" s="181">
        <v>89.257999999999996</v>
      </c>
      <c r="I61" s="181">
        <v>78</v>
      </c>
      <c r="J61" s="181">
        <v>72</v>
      </c>
      <c r="K61" s="95"/>
    </row>
    <row r="62" spans="1:11" s="96" customFormat="1" ht="11.25" customHeight="1">
      <c r="A62" s="98" t="s">
        <v>49</v>
      </c>
      <c r="B62" s="92"/>
      <c r="C62" s="93">
        <v>286</v>
      </c>
      <c r="D62" s="93">
        <v>266</v>
      </c>
      <c r="E62" s="93">
        <v>266</v>
      </c>
      <c r="F62" s="94"/>
      <c r="G62" s="94"/>
      <c r="H62" s="181">
        <v>8.2149999999999999</v>
      </c>
      <c r="I62" s="181">
        <v>7.4189999999999996</v>
      </c>
      <c r="J62" s="181">
        <v>7.665</v>
      </c>
      <c r="K62" s="95"/>
    </row>
    <row r="63" spans="1:11" s="96" customFormat="1" ht="11.25" customHeight="1">
      <c r="A63" s="98" t="s">
        <v>50</v>
      </c>
      <c r="B63" s="92"/>
      <c r="C63" s="93">
        <v>433</v>
      </c>
      <c r="D63" s="93">
        <v>433</v>
      </c>
      <c r="E63" s="93">
        <v>359</v>
      </c>
      <c r="F63" s="94"/>
      <c r="G63" s="94"/>
      <c r="H63" s="181">
        <v>3.1669999999999998</v>
      </c>
      <c r="I63" s="181">
        <v>5.8</v>
      </c>
      <c r="J63" s="181">
        <v>4.8090000000000002</v>
      </c>
      <c r="K63" s="95"/>
    </row>
    <row r="64" spans="1:11" s="105" customFormat="1" ht="11.25" customHeight="1">
      <c r="A64" s="99" t="s">
        <v>51</v>
      </c>
      <c r="B64" s="100"/>
      <c r="C64" s="101">
        <v>2163</v>
      </c>
      <c r="D64" s="101">
        <v>1999</v>
      </c>
      <c r="E64" s="101">
        <v>1925</v>
      </c>
      <c r="F64" s="102">
        <f>IF(D64&gt;0,100*E64/D64,0)</f>
        <v>96.298149074537264</v>
      </c>
      <c r="G64" s="103"/>
      <c r="H64" s="182">
        <v>100.64</v>
      </c>
      <c r="I64" s="183">
        <v>91.218999999999994</v>
      </c>
      <c r="J64" s="183">
        <v>84.474000000000004</v>
      </c>
      <c r="K64" s="104">
        <f>IF(I64&gt;0,100*J64/I64,0)</f>
        <v>92.605707144344933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427</v>
      </c>
      <c r="D66" s="101">
        <v>380</v>
      </c>
      <c r="E66" s="101">
        <v>456</v>
      </c>
      <c r="F66" s="102">
        <f>IF(D66&gt;0,100*E66/D66,0)</f>
        <v>120</v>
      </c>
      <c r="G66" s="103"/>
      <c r="H66" s="182">
        <v>29.783000000000001</v>
      </c>
      <c r="I66" s="183">
        <v>26.262</v>
      </c>
      <c r="J66" s="183">
        <v>28.841999999999999</v>
      </c>
      <c r="K66" s="104">
        <f>IF(I66&gt;0,100*J66/I66,0)</f>
        <v>109.82408042037925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2340</v>
      </c>
      <c r="D68" s="93">
        <v>2430</v>
      </c>
      <c r="E68" s="93">
        <v>2500</v>
      </c>
      <c r="F68" s="94"/>
      <c r="G68" s="94"/>
      <c r="H68" s="181">
        <v>99.215999999999994</v>
      </c>
      <c r="I68" s="181">
        <v>105</v>
      </c>
      <c r="J68" s="181">
        <v>130</v>
      </c>
      <c r="K68" s="95"/>
    </row>
    <row r="69" spans="1:11" s="96" customFormat="1" ht="11.25" customHeight="1">
      <c r="A69" s="98" t="s">
        <v>54</v>
      </c>
      <c r="B69" s="92"/>
      <c r="C69" s="93">
        <v>300</v>
      </c>
      <c r="D69" s="93">
        <v>350</v>
      </c>
      <c r="E69" s="93">
        <v>350</v>
      </c>
      <c r="F69" s="94"/>
      <c r="G69" s="94"/>
      <c r="H69" s="181">
        <v>11.34</v>
      </c>
      <c r="I69" s="181">
        <v>13.5</v>
      </c>
      <c r="J69" s="181">
        <v>16</v>
      </c>
      <c r="K69" s="95"/>
    </row>
    <row r="70" spans="1:11" s="105" customFormat="1" ht="11.25" customHeight="1">
      <c r="A70" s="99" t="s">
        <v>55</v>
      </c>
      <c r="B70" s="100"/>
      <c r="C70" s="101">
        <v>2640</v>
      </c>
      <c r="D70" s="101">
        <v>2780</v>
      </c>
      <c r="E70" s="101">
        <v>2850</v>
      </c>
      <c r="F70" s="102">
        <f>IF(D70&gt;0,100*E70/D70,0)</f>
        <v>102.5179856115108</v>
      </c>
      <c r="G70" s="103"/>
      <c r="H70" s="182">
        <v>110.556</v>
      </c>
      <c r="I70" s="183">
        <v>118.5</v>
      </c>
      <c r="J70" s="183">
        <v>146</v>
      </c>
      <c r="K70" s="104">
        <f>IF(I70&gt;0,100*J70/I70,0)</f>
        <v>123.20675105485232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116</v>
      </c>
      <c r="D72" s="93">
        <v>116</v>
      </c>
      <c r="E72" s="93">
        <v>89</v>
      </c>
      <c r="F72" s="94"/>
      <c r="G72" s="94"/>
      <c r="H72" s="181">
        <v>5.984</v>
      </c>
      <c r="I72" s="181">
        <v>5.984</v>
      </c>
      <c r="J72" s="181">
        <v>4.58</v>
      </c>
      <c r="K72" s="95"/>
    </row>
    <row r="73" spans="1:11" s="96" customFormat="1" ht="11.25" customHeight="1">
      <c r="A73" s="98" t="s">
        <v>57</v>
      </c>
      <c r="B73" s="92"/>
      <c r="C73" s="93">
        <v>1514</v>
      </c>
      <c r="D73" s="93">
        <v>600</v>
      </c>
      <c r="E73" s="93">
        <v>1717</v>
      </c>
      <c r="F73" s="94"/>
      <c r="G73" s="94"/>
      <c r="H73" s="181">
        <v>68.825999999999993</v>
      </c>
      <c r="I73" s="181">
        <v>27.7</v>
      </c>
      <c r="J73" s="181">
        <v>77.265000000000001</v>
      </c>
      <c r="K73" s="95"/>
    </row>
    <row r="74" spans="1:11" s="96" customFormat="1" ht="11.25" customHeight="1">
      <c r="A74" s="98" t="s">
        <v>58</v>
      </c>
      <c r="B74" s="92"/>
      <c r="C74" s="93">
        <v>947</v>
      </c>
      <c r="D74" s="93">
        <v>950</v>
      </c>
      <c r="E74" s="93">
        <v>975</v>
      </c>
      <c r="F74" s="94"/>
      <c r="G74" s="94"/>
      <c r="H74" s="181">
        <v>60.564999999999998</v>
      </c>
      <c r="I74" s="181">
        <v>57</v>
      </c>
      <c r="J74" s="181">
        <v>58.5</v>
      </c>
      <c r="K74" s="95"/>
    </row>
    <row r="75" spans="1:11" s="96" customFormat="1" ht="11.25" customHeight="1">
      <c r="A75" s="98" t="s">
        <v>59</v>
      </c>
      <c r="B75" s="92"/>
      <c r="C75" s="93">
        <v>2473</v>
      </c>
      <c r="D75" s="93">
        <v>2439.6434999999997</v>
      </c>
      <c r="E75" s="93">
        <v>2472</v>
      </c>
      <c r="F75" s="94"/>
      <c r="G75" s="94"/>
      <c r="H75" s="181">
        <v>165.64599999999999</v>
      </c>
      <c r="I75" s="181">
        <v>163.41320123989084</v>
      </c>
      <c r="J75" s="181">
        <v>161.143</v>
      </c>
      <c r="K75" s="95"/>
    </row>
    <row r="76" spans="1:11" s="96" customFormat="1" ht="11.25" customHeight="1">
      <c r="A76" s="98" t="s">
        <v>60</v>
      </c>
      <c r="B76" s="92"/>
      <c r="C76" s="93">
        <v>225</v>
      </c>
      <c r="D76" s="93">
        <v>177</v>
      </c>
      <c r="E76" s="93">
        <v>150</v>
      </c>
      <c r="F76" s="94"/>
      <c r="G76" s="94"/>
      <c r="H76" s="181">
        <v>2.5939999999999999</v>
      </c>
      <c r="I76" s="181">
        <v>1.8380000000000001</v>
      </c>
      <c r="J76" s="181">
        <v>1.55</v>
      </c>
      <c r="K76" s="95"/>
    </row>
    <row r="77" spans="1:11" s="96" customFormat="1" ht="11.25" customHeight="1">
      <c r="A77" s="98" t="s">
        <v>61</v>
      </c>
      <c r="B77" s="92"/>
      <c r="C77" s="93">
        <v>772</v>
      </c>
      <c r="D77" s="93">
        <v>794</v>
      </c>
      <c r="E77" s="93">
        <v>850</v>
      </c>
      <c r="F77" s="94"/>
      <c r="G77" s="94"/>
      <c r="H77" s="181">
        <v>33.484999999999999</v>
      </c>
      <c r="I77" s="181">
        <v>37.5</v>
      </c>
      <c r="J77" s="181">
        <v>38</v>
      </c>
      <c r="K77" s="95"/>
    </row>
    <row r="78" spans="1:11" s="96" customFormat="1" ht="11.25" customHeight="1">
      <c r="A78" s="98" t="s">
        <v>62</v>
      </c>
      <c r="B78" s="92"/>
      <c r="C78" s="93">
        <v>422</v>
      </c>
      <c r="D78" s="93">
        <v>425</v>
      </c>
      <c r="E78" s="93">
        <v>430</v>
      </c>
      <c r="F78" s="94"/>
      <c r="G78" s="94"/>
      <c r="H78" s="181">
        <v>11.284000000000001</v>
      </c>
      <c r="I78" s="181">
        <v>12.75</v>
      </c>
      <c r="J78" s="181">
        <v>11.523999999999999</v>
      </c>
      <c r="K78" s="95"/>
    </row>
    <row r="79" spans="1:11" s="96" customFormat="1" ht="11.25" customHeight="1">
      <c r="A79" s="98" t="s">
        <v>63</v>
      </c>
      <c r="B79" s="92"/>
      <c r="C79" s="93">
        <v>3436</v>
      </c>
      <c r="D79" s="93">
        <v>3947</v>
      </c>
      <c r="E79" s="93">
        <v>4538</v>
      </c>
      <c r="F79" s="94"/>
      <c r="G79" s="94"/>
      <c r="H79" s="181">
        <v>248.864</v>
      </c>
      <c r="I79" s="181">
        <v>213.404</v>
      </c>
      <c r="J79" s="181">
        <v>133.52054303114565</v>
      </c>
      <c r="K79" s="95"/>
    </row>
    <row r="80" spans="1:11" s="105" customFormat="1" ht="11.25" customHeight="1">
      <c r="A80" s="106" t="s">
        <v>64</v>
      </c>
      <c r="B80" s="100"/>
      <c r="C80" s="101">
        <v>9905</v>
      </c>
      <c r="D80" s="101">
        <v>9448.6435000000001</v>
      </c>
      <c r="E80" s="101">
        <v>11221</v>
      </c>
      <c r="F80" s="102">
        <f>IF(D80&gt;0,100*E80/D80,0)</f>
        <v>118.75778782425223</v>
      </c>
      <c r="G80" s="103"/>
      <c r="H80" s="182">
        <v>597.24799999999993</v>
      </c>
      <c r="I80" s="183">
        <v>519.58920123989083</v>
      </c>
      <c r="J80" s="183">
        <v>486.08254303114563</v>
      </c>
      <c r="K80" s="104">
        <f>IF(I80&gt;0,100*J80/I80,0)</f>
        <v>93.551317439086759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54</v>
      </c>
      <c r="D82" s="93">
        <v>54</v>
      </c>
      <c r="E82" s="93">
        <v>61</v>
      </c>
      <c r="F82" s="94"/>
      <c r="G82" s="94"/>
      <c r="H82" s="181">
        <v>2.2269999999999999</v>
      </c>
      <c r="I82" s="181">
        <v>2.2269999999999999</v>
      </c>
      <c r="J82" s="181">
        <v>2.4670000000000001</v>
      </c>
      <c r="K82" s="95"/>
    </row>
    <row r="83" spans="1:11" s="96" customFormat="1" ht="11.25" customHeight="1">
      <c r="A83" s="98" t="s">
        <v>66</v>
      </c>
      <c r="B83" s="92"/>
      <c r="C83" s="93">
        <v>26</v>
      </c>
      <c r="D83" s="93">
        <v>25</v>
      </c>
      <c r="E83" s="93">
        <v>27</v>
      </c>
      <c r="F83" s="94"/>
      <c r="G83" s="94"/>
      <c r="H83" s="181">
        <v>0.89200000000000002</v>
      </c>
      <c r="I83" s="181">
        <v>0.875</v>
      </c>
      <c r="J83" s="181">
        <v>0.91</v>
      </c>
      <c r="K83" s="95"/>
    </row>
    <row r="84" spans="1:11" s="105" customFormat="1" ht="11.25" customHeight="1">
      <c r="A84" s="99" t="s">
        <v>67</v>
      </c>
      <c r="B84" s="100"/>
      <c r="C84" s="101">
        <v>80</v>
      </c>
      <c r="D84" s="101">
        <v>79</v>
      </c>
      <c r="E84" s="101">
        <v>88</v>
      </c>
      <c r="F84" s="102">
        <f>IF(D84&gt;0,100*E84/D84,0)</f>
        <v>111.39240506329114</v>
      </c>
      <c r="G84" s="103"/>
      <c r="H84" s="182">
        <v>3.1189999999999998</v>
      </c>
      <c r="I84" s="183">
        <v>3.1019999999999999</v>
      </c>
      <c r="J84" s="183">
        <v>3.3770000000000002</v>
      </c>
      <c r="K84" s="104">
        <f>IF(I84&gt;0,100*J84/I84,0)</f>
        <v>108.86524822695037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256952</v>
      </c>
      <c r="D87" s="116">
        <v>267391.04349999997</v>
      </c>
      <c r="E87" s="116">
        <v>267036</v>
      </c>
      <c r="F87" s="117">
        <f>IF(D87&gt;0,100*E87/D87,0)</f>
        <v>99.867219374533775</v>
      </c>
      <c r="G87" s="103"/>
      <c r="H87" s="186">
        <v>9664.7279999999992</v>
      </c>
      <c r="I87" s="187">
        <v>11149.277101239892</v>
      </c>
      <c r="J87" s="187">
        <v>9638.2590430311466</v>
      </c>
      <c r="K87" s="117">
        <f>IF(I87&gt;0,100*J87/I87,0)</f>
        <v>86.447389866732195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37" orientation="portrait" useFirstPageNumber="1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O625"/>
  <sheetViews>
    <sheetView view="pageBreakPreview" topLeftCell="A46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99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2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>
        <v>299</v>
      </c>
      <c r="E9" s="93">
        <v>299</v>
      </c>
      <c r="F9" s="94"/>
      <c r="G9" s="94"/>
      <c r="H9" s="181"/>
      <c r="I9" s="181">
        <v>4.4850000000000003</v>
      </c>
      <c r="J9" s="181">
        <v>4.4850000000000003</v>
      </c>
      <c r="K9" s="95"/>
    </row>
    <row r="10" spans="1:11" s="96" customFormat="1" ht="11.25" customHeight="1">
      <c r="A10" s="98" t="s">
        <v>9</v>
      </c>
      <c r="B10" s="92"/>
      <c r="C10" s="93"/>
      <c r="D10" s="93">
        <v>126</v>
      </c>
      <c r="E10" s="93">
        <v>126</v>
      </c>
      <c r="F10" s="94"/>
      <c r="G10" s="94"/>
      <c r="H10" s="181"/>
      <c r="I10" s="181">
        <v>1.8395999999999999</v>
      </c>
      <c r="J10" s="181">
        <v>1.8395999999999999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>
        <v>14</v>
      </c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>
        <v>14</v>
      </c>
      <c r="E12" s="93">
        <v>14</v>
      </c>
      <c r="F12" s="94"/>
      <c r="G12" s="94"/>
      <c r="H12" s="181"/>
      <c r="I12" s="181">
        <v>0.21</v>
      </c>
      <c r="J12" s="181">
        <v>0.21</v>
      </c>
      <c r="K12" s="95"/>
    </row>
    <row r="13" spans="1:11" s="105" customFormat="1" ht="11.25" customHeight="1">
      <c r="A13" s="99" t="s">
        <v>12</v>
      </c>
      <c r="B13" s="100"/>
      <c r="C13" s="101"/>
      <c r="D13" s="101">
        <v>439</v>
      </c>
      <c r="E13" s="101">
        <v>453</v>
      </c>
      <c r="F13" s="102">
        <f>IF(D13&gt;0,100*E13/D13,0)</f>
        <v>103.18906605922551</v>
      </c>
      <c r="G13" s="103"/>
      <c r="H13" s="182"/>
      <c r="I13" s="183">
        <v>6.5346000000000002</v>
      </c>
      <c r="J13" s="183">
        <v>6.5346000000000002</v>
      </c>
      <c r="K13" s="104">
        <f>IF(I13&gt;0,100*J13/I13,0)</f>
        <v>100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130</v>
      </c>
      <c r="D17" s="101">
        <v>87</v>
      </c>
      <c r="E17" s="101">
        <v>277</v>
      </c>
      <c r="F17" s="102">
        <f>IF(D17&gt;0,100*E17/D17,0)</f>
        <v>318.39080459770116</v>
      </c>
      <c r="G17" s="103"/>
      <c r="H17" s="182">
        <v>1.56</v>
      </c>
      <c r="I17" s="183">
        <v>1.044</v>
      </c>
      <c r="J17" s="183">
        <v>3.3239999999999998</v>
      </c>
      <c r="K17" s="104">
        <f>IF(I17&gt;0,100*J17/I17,0)</f>
        <v>318.39080459770111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474</v>
      </c>
      <c r="D19" s="93">
        <v>522</v>
      </c>
      <c r="E19" s="93">
        <v>586</v>
      </c>
      <c r="F19" s="94"/>
      <c r="G19" s="94"/>
      <c r="H19" s="181">
        <v>10.499000000000001</v>
      </c>
      <c r="I19" s="181">
        <v>11.849</v>
      </c>
      <c r="J19" s="181">
        <v>18.788</v>
      </c>
      <c r="K19" s="95"/>
    </row>
    <row r="20" spans="1:11" s="96" customFormat="1" ht="11.25" customHeight="1">
      <c r="A20" s="98" t="s">
        <v>16</v>
      </c>
      <c r="B20" s="92"/>
      <c r="C20" s="93">
        <v>40</v>
      </c>
      <c r="D20" s="93">
        <v>40</v>
      </c>
      <c r="E20" s="93">
        <v>40</v>
      </c>
      <c r="F20" s="94"/>
      <c r="G20" s="94"/>
      <c r="H20" s="181">
        <v>1.02</v>
      </c>
      <c r="I20" s="181">
        <v>1.02</v>
      </c>
      <c r="J20" s="181">
        <v>1.0249999999999999</v>
      </c>
      <c r="K20" s="95"/>
    </row>
    <row r="21" spans="1:11" s="96" customFormat="1" ht="11.25" customHeight="1">
      <c r="A21" s="98" t="s">
        <v>17</v>
      </c>
      <c r="B21" s="92"/>
      <c r="C21" s="93">
        <v>25</v>
      </c>
      <c r="D21" s="93">
        <v>25</v>
      </c>
      <c r="E21" s="93">
        <v>25</v>
      </c>
      <c r="F21" s="94"/>
      <c r="G21" s="94"/>
      <c r="H21" s="181">
        <v>0.65</v>
      </c>
      <c r="I21" s="181">
        <v>0.625</v>
      </c>
      <c r="J21" s="181">
        <v>0.625</v>
      </c>
      <c r="K21" s="95"/>
    </row>
    <row r="22" spans="1:11" s="105" customFormat="1" ht="11.25" customHeight="1">
      <c r="A22" s="99" t="s">
        <v>18</v>
      </c>
      <c r="B22" s="100"/>
      <c r="C22" s="101">
        <v>539</v>
      </c>
      <c r="D22" s="101">
        <v>587</v>
      </c>
      <c r="E22" s="101">
        <v>651</v>
      </c>
      <c r="F22" s="102">
        <f>IF(D22&gt;0,100*E22/D22,0)</f>
        <v>110.90289608177171</v>
      </c>
      <c r="G22" s="103"/>
      <c r="H22" s="182">
        <v>12.169</v>
      </c>
      <c r="I22" s="183">
        <v>13.494</v>
      </c>
      <c r="J22" s="183">
        <v>20.437999999999999</v>
      </c>
      <c r="K22" s="104">
        <f>IF(I22&gt;0,100*J22/I22,0)</f>
        <v>151.45990810730694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4389</v>
      </c>
      <c r="D24" s="101">
        <v>4134</v>
      </c>
      <c r="E24" s="101">
        <v>4490</v>
      </c>
      <c r="F24" s="102">
        <f>IF(D24&gt;0,100*E24/D24,0)</f>
        <v>108.61151427189164</v>
      </c>
      <c r="G24" s="103"/>
      <c r="H24" s="182">
        <v>79.587999999999994</v>
      </c>
      <c r="I24" s="183">
        <v>72.760000000000005</v>
      </c>
      <c r="J24" s="183">
        <v>77.052000000000007</v>
      </c>
      <c r="K24" s="104">
        <f>IF(I24&gt;0,100*J24/I24,0)</f>
        <v>105.89884551951621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276</v>
      </c>
      <c r="D26" s="101">
        <v>250</v>
      </c>
      <c r="E26" s="101">
        <v>250</v>
      </c>
      <c r="F26" s="102">
        <f>IF(D26&gt;0,100*E26/D26,0)</f>
        <v>100</v>
      </c>
      <c r="G26" s="103"/>
      <c r="H26" s="182">
        <v>4.4279999999999999</v>
      </c>
      <c r="I26" s="183">
        <v>4.5</v>
      </c>
      <c r="J26" s="183">
        <v>4</v>
      </c>
      <c r="K26" s="104">
        <f>IF(I26&gt;0,100*J26/I26,0)</f>
        <v>88.888888888888886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3405</v>
      </c>
      <c r="D28" s="93">
        <v>1994</v>
      </c>
      <c r="E28" s="93">
        <v>1716</v>
      </c>
      <c r="F28" s="94"/>
      <c r="G28" s="94"/>
      <c r="H28" s="181">
        <v>43.8</v>
      </c>
      <c r="I28" s="181">
        <v>28.212</v>
      </c>
      <c r="J28" s="181">
        <v>28.212</v>
      </c>
      <c r="K28" s="95"/>
    </row>
    <row r="29" spans="1:11" s="96" customFormat="1" ht="11.25" customHeight="1">
      <c r="A29" s="98" t="s">
        <v>22</v>
      </c>
      <c r="B29" s="92"/>
      <c r="C29" s="93">
        <v>503</v>
      </c>
      <c r="D29" s="93">
        <v>503</v>
      </c>
      <c r="E29" s="93"/>
      <c r="F29" s="94"/>
      <c r="G29" s="94"/>
      <c r="H29" s="181">
        <v>7.4249999999999998</v>
      </c>
      <c r="I29" s="181">
        <v>4.7080000000000002</v>
      </c>
      <c r="J29" s="181"/>
      <c r="K29" s="95"/>
    </row>
    <row r="30" spans="1:11" s="96" customFormat="1" ht="11.25" customHeight="1">
      <c r="A30" s="98" t="s">
        <v>23</v>
      </c>
      <c r="B30" s="92"/>
      <c r="C30" s="93">
        <v>1840</v>
      </c>
      <c r="D30" s="93">
        <v>1800</v>
      </c>
      <c r="E30" s="93">
        <v>1800</v>
      </c>
      <c r="F30" s="94"/>
      <c r="G30" s="94"/>
      <c r="H30" s="181">
        <v>42.944000000000003</v>
      </c>
      <c r="I30" s="181">
        <v>42.54</v>
      </c>
      <c r="J30" s="181">
        <v>34.25</v>
      </c>
      <c r="K30" s="95"/>
    </row>
    <row r="31" spans="1:11" s="105" customFormat="1" ht="11.25" customHeight="1">
      <c r="A31" s="106" t="s">
        <v>24</v>
      </c>
      <c r="B31" s="100"/>
      <c r="C31" s="101">
        <v>5748</v>
      </c>
      <c r="D31" s="101">
        <v>4297</v>
      </c>
      <c r="E31" s="101">
        <v>3516</v>
      </c>
      <c r="F31" s="102">
        <f>IF(D31&gt;0,100*E31/D31,0)</f>
        <v>81.824528740982075</v>
      </c>
      <c r="G31" s="103"/>
      <c r="H31" s="182">
        <v>94.168999999999997</v>
      </c>
      <c r="I31" s="183">
        <v>75.460000000000008</v>
      </c>
      <c r="J31" s="183">
        <v>62.462000000000003</v>
      </c>
      <c r="K31" s="104">
        <f>IF(I31&gt;0,100*J31/I31,0)</f>
        <v>82.774980121918901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800</v>
      </c>
      <c r="D33" s="93">
        <v>800</v>
      </c>
      <c r="E33" s="93">
        <v>15</v>
      </c>
      <c r="F33" s="94"/>
      <c r="G33" s="94"/>
      <c r="H33" s="181">
        <v>9.5939999999999994</v>
      </c>
      <c r="I33" s="181">
        <v>8.5500000000000007</v>
      </c>
      <c r="J33" s="181">
        <v>0.11799999999999999</v>
      </c>
      <c r="K33" s="95"/>
    </row>
    <row r="34" spans="1:11" s="96" customFormat="1" ht="11.25" customHeight="1">
      <c r="A34" s="98" t="s">
        <v>26</v>
      </c>
      <c r="B34" s="92"/>
      <c r="C34" s="93">
        <v>343</v>
      </c>
      <c r="D34" s="93">
        <v>400</v>
      </c>
      <c r="E34" s="93">
        <v>50</v>
      </c>
      <c r="F34" s="94"/>
      <c r="G34" s="94"/>
      <c r="H34" s="181">
        <v>8.8260000000000005</v>
      </c>
      <c r="I34" s="181">
        <v>10</v>
      </c>
      <c r="J34" s="181">
        <v>1.2</v>
      </c>
      <c r="K34" s="95"/>
    </row>
    <row r="35" spans="1:11" s="96" customFormat="1" ht="11.25" customHeight="1">
      <c r="A35" s="98" t="s">
        <v>27</v>
      </c>
      <c r="B35" s="92"/>
      <c r="C35" s="93">
        <v>725</v>
      </c>
      <c r="D35" s="93">
        <v>800</v>
      </c>
      <c r="E35" s="93">
        <v>100</v>
      </c>
      <c r="F35" s="94"/>
      <c r="G35" s="94"/>
      <c r="H35" s="181">
        <v>12.44</v>
      </c>
      <c r="I35" s="181">
        <v>16.5</v>
      </c>
      <c r="J35" s="181">
        <v>2.1</v>
      </c>
      <c r="K35" s="95"/>
    </row>
    <row r="36" spans="1:11" s="96" customFormat="1" ht="11.25" customHeight="1">
      <c r="A36" s="98" t="s">
        <v>28</v>
      </c>
      <c r="B36" s="92"/>
      <c r="C36" s="93">
        <v>165</v>
      </c>
      <c r="D36" s="93">
        <v>195</v>
      </c>
      <c r="E36" s="93">
        <v>1</v>
      </c>
      <c r="F36" s="94"/>
      <c r="G36" s="94"/>
      <c r="H36" s="181">
        <v>1.98</v>
      </c>
      <c r="I36" s="181">
        <v>2.145</v>
      </c>
      <c r="J36" s="181">
        <v>2.4E-2</v>
      </c>
      <c r="K36" s="95"/>
    </row>
    <row r="37" spans="1:11" s="105" customFormat="1" ht="11.25" customHeight="1">
      <c r="A37" s="99" t="s">
        <v>29</v>
      </c>
      <c r="B37" s="100"/>
      <c r="C37" s="101">
        <v>2033</v>
      </c>
      <c r="D37" s="101">
        <v>2195</v>
      </c>
      <c r="E37" s="101">
        <v>166</v>
      </c>
      <c r="F37" s="102">
        <f>IF(D37&gt;0,100*E37/D37,0)</f>
        <v>7.5626423690205016</v>
      </c>
      <c r="G37" s="103"/>
      <c r="H37" s="182">
        <v>32.839999999999996</v>
      </c>
      <c r="I37" s="183">
        <v>37.195</v>
      </c>
      <c r="J37" s="183">
        <v>3.4420000000000002</v>
      </c>
      <c r="K37" s="104">
        <f>IF(I37&gt;0,100*J37/I37,0)</f>
        <v>9.2539319801048538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155</v>
      </c>
      <c r="D39" s="101">
        <v>155</v>
      </c>
      <c r="E39" s="101">
        <v>129</v>
      </c>
      <c r="F39" s="102">
        <f>IF(D39&gt;0,100*E39/D39,0)</f>
        <v>83.225806451612897</v>
      </c>
      <c r="G39" s="103"/>
      <c r="H39" s="182">
        <v>1.55</v>
      </c>
      <c r="I39" s="183">
        <v>1.5</v>
      </c>
      <c r="J39" s="183">
        <v>1.6</v>
      </c>
      <c r="K39" s="104">
        <f>IF(I39&gt;0,100*J39/I39,0)</f>
        <v>106.66666666666667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4870</v>
      </c>
      <c r="D41" s="93">
        <v>4530</v>
      </c>
      <c r="E41" s="93">
        <v>5515</v>
      </c>
      <c r="F41" s="94"/>
      <c r="G41" s="94"/>
      <c r="H41" s="181">
        <v>42.328000000000003</v>
      </c>
      <c r="I41" s="181">
        <v>55.268999999999998</v>
      </c>
      <c r="J41" s="181">
        <v>28.885000000000002</v>
      </c>
      <c r="K41" s="95"/>
    </row>
    <row r="42" spans="1:11" s="96" customFormat="1" ht="11.25" customHeight="1">
      <c r="A42" s="98" t="s">
        <v>32</v>
      </c>
      <c r="B42" s="92"/>
      <c r="C42" s="93">
        <v>8961</v>
      </c>
      <c r="D42" s="93">
        <v>9633</v>
      </c>
      <c r="E42" s="93">
        <v>11173</v>
      </c>
      <c r="F42" s="94"/>
      <c r="G42" s="94"/>
      <c r="H42" s="181">
        <v>135.31100000000001</v>
      </c>
      <c r="I42" s="181">
        <v>193.41499999999999</v>
      </c>
      <c r="J42" s="181">
        <v>169.095</v>
      </c>
      <c r="K42" s="95"/>
    </row>
    <row r="43" spans="1:11" s="96" customFormat="1" ht="11.25" customHeight="1">
      <c r="A43" s="98" t="s">
        <v>33</v>
      </c>
      <c r="B43" s="92"/>
      <c r="C43" s="93">
        <v>8475</v>
      </c>
      <c r="D43" s="93">
        <v>7800</v>
      </c>
      <c r="E43" s="93">
        <v>8959</v>
      </c>
      <c r="F43" s="94"/>
      <c r="G43" s="94"/>
      <c r="H43" s="181">
        <v>109.01</v>
      </c>
      <c r="I43" s="181">
        <v>113.2</v>
      </c>
      <c r="J43" s="181">
        <v>38.384999999999998</v>
      </c>
      <c r="K43" s="95"/>
    </row>
    <row r="44" spans="1:11" s="96" customFormat="1" ht="11.25" customHeight="1">
      <c r="A44" s="98" t="s">
        <v>34</v>
      </c>
      <c r="B44" s="92"/>
      <c r="C44" s="93">
        <v>25676</v>
      </c>
      <c r="D44" s="93">
        <v>21834</v>
      </c>
      <c r="E44" s="93">
        <v>25462</v>
      </c>
      <c r="F44" s="94"/>
      <c r="G44" s="94"/>
      <c r="H44" s="181">
        <v>315.35599999999999</v>
      </c>
      <c r="I44" s="181">
        <v>393.012</v>
      </c>
      <c r="J44" s="181">
        <v>134.72499999999999</v>
      </c>
      <c r="K44" s="95"/>
    </row>
    <row r="45" spans="1:11" s="96" customFormat="1" ht="11.25" customHeight="1">
      <c r="A45" s="98" t="s">
        <v>35</v>
      </c>
      <c r="B45" s="92"/>
      <c r="C45" s="93">
        <v>3068</v>
      </c>
      <c r="D45" s="93">
        <v>5002</v>
      </c>
      <c r="E45" s="93">
        <v>6000</v>
      </c>
      <c r="F45" s="94"/>
      <c r="G45" s="94"/>
      <c r="H45" s="181">
        <v>33.853000000000002</v>
      </c>
      <c r="I45" s="181">
        <v>75.03</v>
      </c>
      <c r="J45" s="181">
        <v>30</v>
      </c>
      <c r="K45" s="95"/>
    </row>
    <row r="46" spans="1:11" s="96" customFormat="1" ht="11.25" customHeight="1">
      <c r="A46" s="98" t="s">
        <v>36</v>
      </c>
      <c r="B46" s="92"/>
      <c r="C46" s="93">
        <v>654</v>
      </c>
      <c r="D46" s="93">
        <v>798</v>
      </c>
      <c r="E46" s="93">
        <v>1173</v>
      </c>
      <c r="F46" s="94"/>
      <c r="G46" s="94"/>
      <c r="H46" s="181">
        <v>10.506</v>
      </c>
      <c r="I46" s="181">
        <v>12.977</v>
      </c>
      <c r="J46" s="181">
        <v>10.084</v>
      </c>
      <c r="K46" s="95"/>
    </row>
    <row r="47" spans="1:11" s="96" customFormat="1" ht="11.25" customHeight="1">
      <c r="A47" s="98" t="s">
        <v>37</v>
      </c>
      <c r="B47" s="92"/>
      <c r="C47" s="93">
        <v>2259</v>
      </c>
      <c r="D47" s="93">
        <v>2249</v>
      </c>
      <c r="E47" s="93">
        <v>1058</v>
      </c>
      <c r="F47" s="94"/>
      <c r="G47" s="94"/>
      <c r="H47" s="181">
        <v>28.58</v>
      </c>
      <c r="I47" s="181">
        <v>32.11</v>
      </c>
      <c r="J47" s="181">
        <v>7.0439999999999996</v>
      </c>
      <c r="K47" s="95"/>
    </row>
    <row r="48" spans="1:11" s="96" customFormat="1" ht="11.25" customHeight="1">
      <c r="A48" s="98" t="s">
        <v>38</v>
      </c>
      <c r="B48" s="92"/>
      <c r="C48" s="93">
        <v>17672</v>
      </c>
      <c r="D48" s="93">
        <v>17719</v>
      </c>
      <c r="E48" s="93">
        <v>11698</v>
      </c>
      <c r="F48" s="94"/>
      <c r="G48" s="94"/>
      <c r="H48" s="181">
        <v>191.072</v>
      </c>
      <c r="I48" s="181">
        <v>304.04300000000001</v>
      </c>
      <c r="J48" s="181">
        <v>61.96</v>
      </c>
      <c r="K48" s="95"/>
    </row>
    <row r="49" spans="1:11" s="96" customFormat="1" ht="11.25" customHeight="1">
      <c r="A49" s="98" t="s">
        <v>39</v>
      </c>
      <c r="B49" s="92"/>
      <c r="C49" s="93">
        <v>11292</v>
      </c>
      <c r="D49" s="93">
        <v>13663</v>
      </c>
      <c r="E49" s="93">
        <v>15997</v>
      </c>
      <c r="F49" s="94"/>
      <c r="G49" s="94"/>
      <c r="H49" s="181">
        <v>83.733000000000004</v>
      </c>
      <c r="I49" s="181">
        <v>75.941000000000003</v>
      </c>
      <c r="J49" s="181">
        <v>38.65</v>
      </c>
      <c r="K49" s="95"/>
    </row>
    <row r="50" spans="1:11" s="105" customFormat="1" ht="11.25" customHeight="1">
      <c r="A50" s="106" t="s">
        <v>40</v>
      </c>
      <c r="B50" s="100"/>
      <c r="C50" s="101">
        <v>82927</v>
      </c>
      <c r="D50" s="101">
        <v>83228</v>
      </c>
      <c r="E50" s="101">
        <v>87035</v>
      </c>
      <c r="F50" s="102">
        <f>IF(D50&gt;0,100*E50/D50,0)</f>
        <v>104.57418176575192</v>
      </c>
      <c r="G50" s="103"/>
      <c r="H50" s="182">
        <v>949.74900000000002</v>
      </c>
      <c r="I50" s="183">
        <v>1254.9970000000001</v>
      </c>
      <c r="J50" s="183">
        <v>518.82799999999997</v>
      </c>
      <c r="K50" s="104">
        <f>IF(I50&gt;0,100*J50/I50,0)</f>
        <v>41.340975317072463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344</v>
      </c>
      <c r="D52" s="101">
        <v>703</v>
      </c>
      <c r="E52" s="101">
        <v>703</v>
      </c>
      <c r="F52" s="102">
        <f>IF(D52&gt;0,100*E52/D52,0)</f>
        <v>100</v>
      </c>
      <c r="G52" s="103"/>
      <c r="H52" s="182">
        <v>3.2989999999999999</v>
      </c>
      <c r="I52" s="183">
        <v>6.7779999999999996</v>
      </c>
      <c r="J52" s="183">
        <v>6.7779999999999996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450</v>
      </c>
      <c r="D54" s="93">
        <v>287</v>
      </c>
      <c r="E54" s="93">
        <v>340</v>
      </c>
      <c r="F54" s="94"/>
      <c r="G54" s="94"/>
      <c r="H54" s="181">
        <v>1.83</v>
      </c>
      <c r="I54" s="181">
        <v>2.355</v>
      </c>
      <c r="J54" s="181">
        <v>2.2999999999999998</v>
      </c>
      <c r="K54" s="95"/>
    </row>
    <row r="55" spans="1:11" s="96" customFormat="1" ht="11.25" customHeight="1">
      <c r="A55" s="98" t="s">
        <v>43</v>
      </c>
      <c r="B55" s="92"/>
      <c r="C55" s="93">
        <v>1617</v>
      </c>
      <c r="D55" s="93">
        <v>1620</v>
      </c>
      <c r="E55" s="93">
        <v>4702</v>
      </c>
      <c r="F55" s="94"/>
      <c r="G55" s="94"/>
      <c r="H55" s="181">
        <v>12.94</v>
      </c>
      <c r="I55" s="181">
        <v>12.96</v>
      </c>
      <c r="J55" s="181">
        <v>48.52</v>
      </c>
      <c r="K55" s="95"/>
    </row>
    <row r="56" spans="1:11" s="96" customFormat="1" ht="11.25" customHeight="1">
      <c r="A56" s="98" t="s">
        <v>44</v>
      </c>
      <c r="B56" s="92"/>
      <c r="C56" s="93">
        <v>990</v>
      </c>
      <c r="D56" s="93">
        <v>1100</v>
      </c>
      <c r="E56" s="93">
        <v>1100</v>
      </c>
      <c r="F56" s="94"/>
      <c r="G56" s="94"/>
      <c r="H56" s="181">
        <v>3.5</v>
      </c>
      <c r="I56" s="181">
        <v>3.9</v>
      </c>
      <c r="J56" s="181">
        <v>3</v>
      </c>
      <c r="K56" s="95"/>
    </row>
    <row r="57" spans="1:11" s="96" customFormat="1" ht="11.25" customHeight="1">
      <c r="A57" s="98" t="s">
        <v>45</v>
      </c>
      <c r="B57" s="92"/>
      <c r="C57" s="93">
        <v>840</v>
      </c>
      <c r="D57" s="93">
        <v>434</v>
      </c>
      <c r="E57" s="93">
        <v>434</v>
      </c>
      <c r="F57" s="94"/>
      <c r="G57" s="94"/>
      <c r="H57" s="181">
        <v>15.148</v>
      </c>
      <c r="I57" s="181">
        <v>7.8120000000000003</v>
      </c>
      <c r="J57" s="181">
        <v>7.8120000000000003</v>
      </c>
      <c r="K57" s="95"/>
    </row>
    <row r="58" spans="1:11" s="96" customFormat="1" ht="11.25" customHeight="1">
      <c r="A58" s="98" t="s">
        <v>46</v>
      </c>
      <c r="B58" s="92"/>
      <c r="C58" s="93">
        <v>4901</v>
      </c>
      <c r="D58" s="93">
        <v>4548</v>
      </c>
      <c r="E58" s="93">
        <v>4964</v>
      </c>
      <c r="F58" s="94"/>
      <c r="G58" s="94"/>
      <c r="H58" s="181">
        <v>27.885000000000002</v>
      </c>
      <c r="I58" s="181">
        <v>62.783999999999999</v>
      </c>
      <c r="J58" s="181">
        <v>39.991</v>
      </c>
      <c r="K58" s="95"/>
    </row>
    <row r="59" spans="1:11" s="105" customFormat="1" ht="11.25" customHeight="1">
      <c r="A59" s="99" t="s">
        <v>47</v>
      </c>
      <c r="B59" s="100"/>
      <c r="C59" s="101">
        <v>8798</v>
      </c>
      <c r="D59" s="101">
        <v>7989</v>
      </c>
      <c r="E59" s="101">
        <v>11540</v>
      </c>
      <c r="F59" s="102">
        <f>IF(D59&gt;0,100*E59/D59,0)</f>
        <v>144.44861684816624</v>
      </c>
      <c r="G59" s="103"/>
      <c r="H59" s="182">
        <v>61.302999999999997</v>
      </c>
      <c r="I59" s="183">
        <v>89.811000000000007</v>
      </c>
      <c r="J59" s="183">
        <v>101.62299999999999</v>
      </c>
      <c r="K59" s="104">
        <f>IF(I59&gt;0,100*J59/I59,0)</f>
        <v>113.15206377837902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16</v>
      </c>
      <c r="D61" s="93">
        <v>30</v>
      </c>
      <c r="E61" s="93">
        <v>16</v>
      </c>
      <c r="F61" s="94"/>
      <c r="G61" s="94"/>
      <c r="H61" s="181">
        <v>0.27900000000000003</v>
      </c>
      <c r="I61" s="181">
        <v>0.3</v>
      </c>
      <c r="J61" s="181">
        <v>0.16</v>
      </c>
      <c r="K61" s="95"/>
    </row>
    <row r="62" spans="1:11" s="96" customFormat="1" ht="11.25" customHeight="1">
      <c r="A62" s="98" t="s">
        <v>49</v>
      </c>
      <c r="B62" s="92"/>
      <c r="C62" s="93">
        <v>95</v>
      </c>
      <c r="D62" s="93">
        <v>85</v>
      </c>
      <c r="E62" s="93">
        <v>85</v>
      </c>
      <c r="F62" s="94"/>
      <c r="G62" s="94"/>
      <c r="H62" s="181">
        <v>0.44800000000000001</v>
      </c>
      <c r="I62" s="181">
        <v>0.377</v>
      </c>
      <c r="J62" s="181">
        <v>0.42299999999999999</v>
      </c>
      <c r="K62" s="95"/>
    </row>
    <row r="63" spans="1:11" s="96" customFormat="1" ht="11.25" customHeight="1">
      <c r="A63" s="98" t="s">
        <v>50</v>
      </c>
      <c r="B63" s="92"/>
      <c r="C63" s="93">
        <v>179</v>
      </c>
      <c r="D63" s="93">
        <v>169</v>
      </c>
      <c r="E63" s="93">
        <v>62</v>
      </c>
      <c r="F63" s="94"/>
      <c r="G63" s="94"/>
      <c r="H63" s="181">
        <v>0.14399999999999999</v>
      </c>
      <c r="I63" s="181">
        <v>0.44500000000000001</v>
      </c>
      <c r="J63" s="181">
        <v>4.2999999999999997E-2</v>
      </c>
      <c r="K63" s="95"/>
    </row>
    <row r="64" spans="1:11" s="105" customFormat="1" ht="11.25" customHeight="1">
      <c r="A64" s="99" t="s">
        <v>51</v>
      </c>
      <c r="B64" s="100"/>
      <c r="C64" s="101">
        <v>290</v>
      </c>
      <c r="D64" s="101">
        <v>284</v>
      </c>
      <c r="E64" s="101">
        <v>163</v>
      </c>
      <c r="F64" s="102">
        <f>IF(D64&gt;0,100*E64/D64,0)</f>
        <v>57.394366197183096</v>
      </c>
      <c r="G64" s="103"/>
      <c r="H64" s="182">
        <v>0.87100000000000011</v>
      </c>
      <c r="I64" s="183">
        <v>1.1220000000000001</v>
      </c>
      <c r="J64" s="183">
        <v>0.626</v>
      </c>
      <c r="K64" s="104">
        <f>IF(I64&gt;0,100*J64/I64,0)</f>
        <v>55.793226381461672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429</v>
      </c>
      <c r="D66" s="101">
        <v>565</v>
      </c>
      <c r="E66" s="101">
        <v>158</v>
      </c>
      <c r="F66" s="102">
        <f>IF(D66&gt;0,100*E66/D66,0)</f>
        <v>27.964601769911503</v>
      </c>
      <c r="G66" s="103"/>
      <c r="H66" s="182">
        <v>2.37</v>
      </c>
      <c r="I66" s="183">
        <v>11.521000000000001</v>
      </c>
      <c r="J66" s="183">
        <v>3.222</v>
      </c>
      <c r="K66" s="104">
        <f>IF(I66&gt;0,100*J66/I66,0)</f>
        <v>27.966322367850012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13058</v>
      </c>
      <c r="D68" s="93">
        <v>12000</v>
      </c>
      <c r="E68" s="93">
        <v>12000</v>
      </c>
      <c r="F68" s="94"/>
      <c r="G68" s="94"/>
      <c r="H68" s="181">
        <v>143.63800000000001</v>
      </c>
      <c r="I68" s="181">
        <v>130</v>
      </c>
      <c r="J68" s="181">
        <v>190</v>
      </c>
      <c r="K68" s="95"/>
    </row>
    <row r="69" spans="1:11" s="96" customFormat="1" ht="11.25" customHeight="1">
      <c r="A69" s="98" t="s">
        <v>54</v>
      </c>
      <c r="B69" s="92"/>
      <c r="C69" s="93">
        <v>3727</v>
      </c>
      <c r="D69" s="93">
        <v>3500</v>
      </c>
      <c r="E69" s="93">
        <v>3500</v>
      </c>
      <c r="F69" s="94"/>
      <c r="G69" s="94"/>
      <c r="H69" s="181">
        <v>36.524999999999999</v>
      </c>
      <c r="I69" s="181">
        <v>35</v>
      </c>
      <c r="J69" s="181">
        <v>34</v>
      </c>
      <c r="K69" s="95"/>
    </row>
    <row r="70" spans="1:11" s="105" customFormat="1" ht="11.25" customHeight="1">
      <c r="A70" s="99" t="s">
        <v>55</v>
      </c>
      <c r="B70" s="100"/>
      <c r="C70" s="101">
        <v>16785</v>
      </c>
      <c r="D70" s="101">
        <v>15500</v>
      </c>
      <c r="E70" s="101">
        <v>15500</v>
      </c>
      <c r="F70" s="102">
        <f>IF(D70&gt;0,100*E70/D70,0)</f>
        <v>100</v>
      </c>
      <c r="G70" s="103"/>
      <c r="H70" s="182">
        <v>180.16300000000001</v>
      </c>
      <c r="I70" s="183">
        <v>165</v>
      </c>
      <c r="J70" s="183">
        <v>224</v>
      </c>
      <c r="K70" s="104">
        <f>IF(I70&gt;0,100*J70/I70,0)</f>
        <v>135.75757575757575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55</v>
      </c>
      <c r="D72" s="93">
        <v>55</v>
      </c>
      <c r="E72" s="93">
        <v>50</v>
      </c>
      <c r="F72" s="94"/>
      <c r="G72" s="94"/>
      <c r="H72" s="181">
        <v>8.5000000000000006E-2</v>
      </c>
      <c r="I72" s="181">
        <v>0.36099999999999999</v>
      </c>
      <c r="J72" s="181"/>
      <c r="K72" s="95"/>
    </row>
    <row r="73" spans="1:11" s="96" customFormat="1" ht="11.25" customHeight="1">
      <c r="A73" s="98" t="s">
        <v>57</v>
      </c>
      <c r="B73" s="92"/>
      <c r="C73" s="93">
        <v>11</v>
      </c>
      <c r="D73" s="93">
        <v>11</v>
      </c>
      <c r="E73" s="93">
        <v>11</v>
      </c>
      <c r="F73" s="94"/>
      <c r="G73" s="94"/>
      <c r="H73" s="181">
        <v>0.19</v>
      </c>
      <c r="I73" s="181">
        <v>5.8000000000000003E-2</v>
      </c>
      <c r="J73" s="181">
        <v>6.0999999999999999E-2</v>
      </c>
      <c r="K73" s="95"/>
    </row>
    <row r="74" spans="1:11" s="96" customFormat="1" ht="11.25" customHeight="1">
      <c r="A74" s="98" t="s">
        <v>58</v>
      </c>
      <c r="B74" s="92"/>
      <c r="C74" s="93">
        <v>522</v>
      </c>
      <c r="D74" s="93">
        <v>680</v>
      </c>
      <c r="E74" s="93">
        <v>495</v>
      </c>
      <c r="F74" s="94"/>
      <c r="G74" s="94"/>
      <c r="H74" s="181">
        <v>8.07</v>
      </c>
      <c r="I74" s="181">
        <v>17</v>
      </c>
      <c r="J74" s="181">
        <v>12.375</v>
      </c>
      <c r="K74" s="95"/>
    </row>
    <row r="75" spans="1:11" s="96" customFormat="1" ht="11.25" customHeight="1">
      <c r="A75" s="98" t="s">
        <v>59</v>
      </c>
      <c r="B75" s="92"/>
      <c r="C75" s="93">
        <v>465</v>
      </c>
      <c r="D75" s="93">
        <v>465</v>
      </c>
      <c r="E75" s="93">
        <v>387</v>
      </c>
      <c r="F75" s="94"/>
      <c r="G75" s="94"/>
      <c r="H75" s="181">
        <v>5.0620000000000003</v>
      </c>
      <c r="I75" s="181">
        <v>5.06175</v>
      </c>
      <c r="J75" s="181">
        <v>2.7320000000000002</v>
      </c>
      <c r="K75" s="95"/>
    </row>
    <row r="76" spans="1:11" s="96" customFormat="1" ht="11.25" customHeight="1">
      <c r="A76" s="98" t="s">
        <v>60</v>
      </c>
      <c r="B76" s="92"/>
      <c r="C76" s="93">
        <v>816</v>
      </c>
      <c r="D76" s="93">
        <v>710</v>
      </c>
      <c r="E76" s="93">
        <v>350</v>
      </c>
      <c r="F76" s="94"/>
      <c r="G76" s="94"/>
      <c r="H76" s="181">
        <v>3.9169999999999998</v>
      </c>
      <c r="I76" s="181">
        <v>4.26</v>
      </c>
      <c r="J76" s="181">
        <v>3.12</v>
      </c>
      <c r="K76" s="95"/>
    </row>
    <row r="77" spans="1:11" s="96" customFormat="1" ht="11.25" customHeight="1">
      <c r="A77" s="98" t="s">
        <v>61</v>
      </c>
      <c r="B77" s="92"/>
      <c r="C77" s="93">
        <v>207</v>
      </c>
      <c r="D77" s="93">
        <v>57</v>
      </c>
      <c r="E77" s="93">
        <v>300</v>
      </c>
      <c r="F77" s="94"/>
      <c r="G77" s="94"/>
      <c r="H77" s="181">
        <v>2.1629999999999998</v>
      </c>
      <c r="I77" s="181">
        <v>0.59799999999999998</v>
      </c>
      <c r="J77" s="181">
        <v>2.5</v>
      </c>
      <c r="K77" s="95"/>
    </row>
    <row r="78" spans="1:11" s="96" customFormat="1" ht="11.25" customHeight="1">
      <c r="A78" s="98" t="s">
        <v>62</v>
      </c>
      <c r="B78" s="92"/>
      <c r="C78" s="93">
        <v>717</v>
      </c>
      <c r="D78" s="93">
        <v>720</v>
      </c>
      <c r="E78" s="93">
        <v>760</v>
      </c>
      <c r="F78" s="94"/>
      <c r="G78" s="94"/>
      <c r="H78" s="181">
        <v>5.7119999999999997</v>
      </c>
      <c r="I78" s="181">
        <v>5.58</v>
      </c>
      <c r="J78" s="181">
        <v>5.51</v>
      </c>
      <c r="K78" s="95"/>
    </row>
    <row r="79" spans="1:11" s="96" customFormat="1" ht="11.25" customHeight="1">
      <c r="A79" s="98" t="s">
        <v>63</v>
      </c>
      <c r="B79" s="92"/>
      <c r="C79" s="93">
        <v>1950</v>
      </c>
      <c r="D79" s="93">
        <v>1234</v>
      </c>
      <c r="E79" s="93">
        <v>1869</v>
      </c>
      <c r="F79" s="94"/>
      <c r="G79" s="94"/>
      <c r="H79" s="181">
        <v>17.745000000000001</v>
      </c>
      <c r="I79" s="181">
        <v>8.1</v>
      </c>
      <c r="J79" s="181"/>
      <c r="K79" s="95"/>
    </row>
    <row r="80" spans="1:11" s="105" customFormat="1" ht="11.25" customHeight="1">
      <c r="A80" s="106" t="s">
        <v>64</v>
      </c>
      <c r="B80" s="100"/>
      <c r="C80" s="101">
        <v>4743</v>
      </c>
      <c r="D80" s="101">
        <v>3932</v>
      </c>
      <c r="E80" s="101">
        <v>4222</v>
      </c>
      <c r="F80" s="102">
        <f>IF(D80&gt;0,100*E80/D80,0)</f>
        <v>107.37538148524924</v>
      </c>
      <c r="G80" s="103"/>
      <c r="H80" s="182">
        <v>42.944000000000003</v>
      </c>
      <c r="I80" s="183">
        <v>41.018749999999997</v>
      </c>
      <c r="J80" s="183">
        <v>26.298000000000002</v>
      </c>
      <c r="K80" s="104">
        <f>IF(I80&gt;0,100*J80/I80,0)</f>
        <v>64.112143836660067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>
        <v>55</v>
      </c>
      <c r="D83" s="93">
        <v>55</v>
      </c>
      <c r="E83" s="93"/>
      <c r="F83" s="94"/>
      <c r="G83" s="94"/>
      <c r="H83" s="181">
        <v>0.19800000000000001</v>
      </c>
      <c r="I83" s="181">
        <v>0.2</v>
      </c>
      <c r="J83" s="181">
        <v>0.20599999999999999</v>
      </c>
      <c r="K83" s="95"/>
    </row>
    <row r="84" spans="1:11" s="105" customFormat="1" ht="11.25" customHeight="1">
      <c r="A84" s="99" t="s">
        <v>67</v>
      </c>
      <c r="B84" s="100"/>
      <c r="C84" s="101">
        <v>55</v>
      </c>
      <c r="D84" s="101">
        <v>55</v>
      </c>
      <c r="E84" s="101"/>
      <c r="F84" s="102"/>
      <c r="G84" s="103"/>
      <c r="H84" s="182">
        <v>0.19800000000000001</v>
      </c>
      <c r="I84" s="183">
        <v>0.2</v>
      </c>
      <c r="J84" s="183">
        <v>0.20599999999999999</v>
      </c>
      <c r="K84" s="104">
        <f>IF(I84&gt;0,100*J84/I84,0)</f>
        <v>102.99999999999999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127641</v>
      </c>
      <c r="D87" s="116">
        <v>124400</v>
      </c>
      <c r="E87" s="116">
        <v>129253</v>
      </c>
      <c r="F87" s="117">
        <f>IF(D87&gt;0,100*E87/D87,0)</f>
        <v>103.90112540192926</v>
      </c>
      <c r="G87" s="103"/>
      <c r="H87" s="186">
        <v>1467.2010000000002</v>
      </c>
      <c r="I87" s="187">
        <v>1782.93535</v>
      </c>
      <c r="J87" s="187">
        <v>1060.4335999999998</v>
      </c>
      <c r="K87" s="117">
        <f>IF(I87&gt;0,100*J87/I87,0)</f>
        <v>59.476839695842024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38" orientation="portrait" useFirstPageNumber="1" r:id="rId1"/>
  <headerFooter alignWithMargins="0">
    <oddFooter>&amp;C&amp;P</oddFooter>
  </headerFooter>
  <colBreaks count="1" manualBreakCount="1">
    <brk id="11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O625"/>
  <sheetViews>
    <sheetView view="pageBreakPreview" topLeftCell="B43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100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/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1</v>
      </c>
      <c r="D19" s="93"/>
      <c r="E19" s="93"/>
      <c r="F19" s="94"/>
      <c r="G19" s="94"/>
      <c r="H19" s="181">
        <v>3.0000000000000001E-3</v>
      </c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1</v>
      </c>
      <c r="D22" s="101"/>
      <c r="E22" s="101"/>
      <c r="F22" s="102"/>
      <c r="G22" s="103"/>
      <c r="H22" s="182">
        <v>3.0000000000000001E-3</v>
      </c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1219</v>
      </c>
      <c r="D24" s="101">
        <v>1203</v>
      </c>
      <c r="E24" s="101"/>
      <c r="F24" s="102"/>
      <c r="G24" s="103"/>
      <c r="H24" s="182">
        <v>4.5380000000000003</v>
      </c>
      <c r="I24" s="183">
        <v>4.6120000000000001</v>
      </c>
      <c r="J24" s="183">
        <v>6.1719999999999997</v>
      </c>
      <c r="K24" s="104">
        <f>IF(I24&gt;0,100*J24/I24,0)</f>
        <v>133.82480485689504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65</v>
      </c>
      <c r="D26" s="101">
        <v>65</v>
      </c>
      <c r="E26" s="101"/>
      <c r="F26" s="102"/>
      <c r="G26" s="103"/>
      <c r="H26" s="182">
        <v>0.20499999999999999</v>
      </c>
      <c r="I26" s="183">
        <v>0.24</v>
      </c>
      <c r="J26" s="183">
        <v>0.28000000000000003</v>
      </c>
      <c r="K26" s="104">
        <f>IF(I26&gt;0,100*J26/I26,0)</f>
        <v>116.66666666666669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5</v>
      </c>
      <c r="D28" s="93">
        <v>6</v>
      </c>
      <c r="E28" s="93"/>
      <c r="F28" s="94"/>
      <c r="G28" s="94"/>
      <c r="H28" s="181">
        <v>2.3E-2</v>
      </c>
      <c r="I28" s="181">
        <v>1.7999999999999999E-2</v>
      </c>
      <c r="J28" s="181">
        <v>1.2E-2</v>
      </c>
      <c r="K28" s="95"/>
    </row>
    <row r="29" spans="1:11" s="96" customFormat="1" ht="11.25" customHeight="1">
      <c r="A29" s="98" t="s">
        <v>22</v>
      </c>
      <c r="B29" s="92"/>
      <c r="C29" s="93">
        <v>15</v>
      </c>
      <c r="D29" s="93">
        <v>15</v>
      </c>
      <c r="E29" s="93"/>
      <c r="F29" s="94"/>
      <c r="G29" s="94"/>
      <c r="H29" s="181">
        <v>4.8000000000000001E-2</v>
      </c>
      <c r="I29" s="181">
        <v>5.2999999999999999E-2</v>
      </c>
      <c r="J29" s="181">
        <v>4.4999999999999998E-2</v>
      </c>
      <c r="K29" s="95"/>
    </row>
    <row r="30" spans="1:11" s="96" customFormat="1" ht="11.25" customHeight="1">
      <c r="A30" s="98" t="s">
        <v>23</v>
      </c>
      <c r="B30" s="92"/>
      <c r="C30" s="93">
        <v>47</v>
      </c>
      <c r="D30" s="93">
        <v>47</v>
      </c>
      <c r="E30" s="93"/>
      <c r="F30" s="94"/>
      <c r="G30" s="94"/>
      <c r="H30" s="181">
        <v>0.27900000000000003</v>
      </c>
      <c r="I30" s="181">
        <v>0.27300000000000002</v>
      </c>
      <c r="J30" s="181">
        <v>0.315</v>
      </c>
      <c r="K30" s="95"/>
    </row>
    <row r="31" spans="1:11" s="105" customFormat="1" ht="11.25" customHeight="1">
      <c r="A31" s="106" t="s">
        <v>24</v>
      </c>
      <c r="B31" s="100"/>
      <c r="C31" s="101">
        <v>67</v>
      </c>
      <c r="D31" s="101">
        <v>68</v>
      </c>
      <c r="E31" s="101"/>
      <c r="F31" s="102"/>
      <c r="G31" s="103"/>
      <c r="H31" s="182">
        <v>0.35000000000000003</v>
      </c>
      <c r="I31" s="183">
        <v>0.34400000000000003</v>
      </c>
      <c r="J31" s="183">
        <v>0.372</v>
      </c>
      <c r="K31" s="104">
        <f>IF(I31&gt;0,100*J31/I31,0)</f>
        <v>108.13953488372093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2</v>
      </c>
      <c r="D33" s="93">
        <v>2</v>
      </c>
      <c r="E33" s="93"/>
      <c r="F33" s="94"/>
      <c r="G33" s="94"/>
      <c r="H33" s="181">
        <v>1.2999999999999999E-2</v>
      </c>
      <c r="I33" s="181">
        <v>1.2999999999999999E-2</v>
      </c>
      <c r="J33" s="181">
        <v>1.2999999999999999E-2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>
        <v>2</v>
      </c>
      <c r="D37" s="101">
        <v>2</v>
      </c>
      <c r="E37" s="101"/>
      <c r="F37" s="102"/>
      <c r="G37" s="103"/>
      <c r="H37" s="182">
        <v>1.2999999999999999E-2</v>
      </c>
      <c r="I37" s="183">
        <v>1.2999999999999999E-2</v>
      </c>
      <c r="J37" s="183">
        <v>1.2999999999999999E-2</v>
      </c>
      <c r="K37" s="104">
        <f>IF(I37&gt;0,100*J37/I37,0)</f>
        <v>100.00000000000001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10</v>
      </c>
      <c r="D41" s="93">
        <v>10</v>
      </c>
      <c r="E41" s="93"/>
      <c r="F41" s="94"/>
      <c r="G41" s="94"/>
      <c r="H41" s="181">
        <v>5.1999999999999998E-2</v>
      </c>
      <c r="I41" s="181">
        <v>5.2999999999999999E-2</v>
      </c>
      <c r="J41" s="181">
        <v>0.05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>
        <v>6</v>
      </c>
      <c r="D43" s="93">
        <v>2</v>
      </c>
      <c r="E43" s="93"/>
      <c r="F43" s="94"/>
      <c r="G43" s="94"/>
      <c r="H43" s="181">
        <v>3.9E-2</v>
      </c>
      <c r="I43" s="181">
        <v>1.2999999999999999E-2</v>
      </c>
      <c r="J43" s="181">
        <v>1.2999999999999999E-2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>
        <v>6</v>
      </c>
      <c r="D46" s="93">
        <v>4</v>
      </c>
      <c r="E46" s="93"/>
      <c r="F46" s="94"/>
      <c r="G46" s="94"/>
      <c r="H46" s="181">
        <v>0.06</v>
      </c>
      <c r="I46" s="181">
        <v>0.04</v>
      </c>
      <c r="J46" s="181">
        <v>0.03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>
        <v>44</v>
      </c>
      <c r="D48" s="93">
        <v>55</v>
      </c>
      <c r="E48" s="93"/>
      <c r="F48" s="94"/>
      <c r="G48" s="94"/>
      <c r="H48" s="181">
        <v>0.308</v>
      </c>
      <c r="I48" s="181">
        <v>0.193</v>
      </c>
      <c r="J48" s="181">
        <v>0.27500000000000002</v>
      </c>
      <c r="K48" s="95"/>
    </row>
    <row r="49" spans="1:11" s="96" customFormat="1" ht="11.25" customHeight="1">
      <c r="A49" s="98" t="s">
        <v>39</v>
      </c>
      <c r="B49" s="92"/>
      <c r="C49" s="93">
        <v>29</v>
      </c>
      <c r="D49" s="93">
        <v>29</v>
      </c>
      <c r="E49" s="93"/>
      <c r="F49" s="94"/>
      <c r="G49" s="94"/>
      <c r="H49" s="181">
        <v>5.8999999999999997E-2</v>
      </c>
      <c r="I49" s="181">
        <v>5.8999999999999997E-2</v>
      </c>
      <c r="J49" s="181">
        <v>6.6000000000000003E-2</v>
      </c>
      <c r="K49" s="95"/>
    </row>
    <row r="50" spans="1:11" s="105" customFormat="1" ht="11.25" customHeight="1">
      <c r="A50" s="106" t="s">
        <v>40</v>
      </c>
      <c r="B50" s="100"/>
      <c r="C50" s="101">
        <v>95</v>
      </c>
      <c r="D50" s="101">
        <v>100</v>
      </c>
      <c r="E50" s="101"/>
      <c r="F50" s="102"/>
      <c r="G50" s="103"/>
      <c r="H50" s="182">
        <v>0.51800000000000002</v>
      </c>
      <c r="I50" s="183">
        <v>0.35800000000000004</v>
      </c>
      <c r="J50" s="183">
        <v>0.434</v>
      </c>
      <c r="K50" s="104">
        <f>IF(I50&gt;0,100*J50/I50,0)</f>
        <v>121.22905027932958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70</v>
      </c>
      <c r="D52" s="101">
        <v>70</v>
      </c>
      <c r="E52" s="101"/>
      <c r="F52" s="102"/>
      <c r="G52" s="103"/>
      <c r="H52" s="182">
        <v>0.495</v>
      </c>
      <c r="I52" s="183">
        <v>0.495</v>
      </c>
      <c r="J52" s="183">
        <v>0.495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>
        <v>39</v>
      </c>
      <c r="D55" s="93">
        <v>45</v>
      </c>
      <c r="E55" s="93"/>
      <c r="F55" s="94"/>
      <c r="G55" s="94"/>
      <c r="H55" s="181">
        <v>0.19500000000000001</v>
      </c>
      <c r="I55" s="181">
        <v>0.22500000000000001</v>
      </c>
      <c r="J55" s="181">
        <v>0.40500000000000003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>
        <v>637</v>
      </c>
      <c r="D57" s="93">
        <v>846</v>
      </c>
      <c r="E57" s="93"/>
      <c r="F57" s="94"/>
      <c r="G57" s="94"/>
      <c r="H57" s="181">
        <v>3.835</v>
      </c>
      <c r="I57" s="181">
        <v>4.2300000000000004</v>
      </c>
      <c r="J57" s="181">
        <v>4.2300000000000004</v>
      </c>
      <c r="K57" s="95"/>
    </row>
    <row r="58" spans="1:11" s="96" customFormat="1" ht="11.25" customHeight="1">
      <c r="A58" s="98" t="s">
        <v>46</v>
      </c>
      <c r="B58" s="92"/>
      <c r="C58" s="93">
        <v>60</v>
      </c>
      <c r="D58" s="93">
        <v>60</v>
      </c>
      <c r="E58" s="93"/>
      <c r="F58" s="94"/>
      <c r="G58" s="94"/>
      <c r="H58" s="181">
        <v>0.34799999999999998</v>
      </c>
      <c r="I58" s="181">
        <v>0.34799999999999998</v>
      </c>
      <c r="J58" s="181">
        <v>0.375</v>
      </c>
      <c r="K58" s="95"/>
    </row>
    <row r="59" spans="1:11" s="105" customFormat="1" ht="11.25" customHeight="1">
      <c r="A59" s="99" t="s">
        <v>47</v>
      </c>
      <c r="B59" s="100"/>
      <c r="C59" s="101">
        <v>736</v>
      </c>
      <c r="D59" s="101">
        <v>951</v>
      </c>
      <c r="E59" s="101"/>
      <c r="F59" s="102"/>
      <c r="G59" s="103"/>
      <c r="H59" s="182">
        <v>4.3780000000000001</v>
      </c>
      <c r="I59" s="183">
        <v>4.8029999999999999</v>
      </c>
      <c r="J59" s="183">
        <v>5.0100000000000007</v>
      </c>
      <c r="K59" s="104">
        <f>IF(I59&gt;0,100*J59/I59,0)</f>
        <v>104.30980637101813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>
        <v>2</v>
      </c>
      <c r="D62" s="93">
        <v>2</v>
      </c>
      <c r="E62" s="93"/>
      <c r="F62" s="94"/>
      <c r="G62" s="94"/>
      <c r="H62" s="181">
        <v>6.0000000000000001E-3</v>
      </c>
      <c r="I62" s="181">
        <v>6.0000000000000001E-3</v>
      </c>
      <c r="J62" s="181">
        <v>6.0000000000000001E-3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>
        <v>2</v>
      </c>
      <c r="D64" s="101">
        <v>2</v>
      </c>
      <c r="E64" s="101"/>
      <c r="F64" s="102"/>
      <c r="G64" s="103"/>
      <c r="H64" s="182">
        <v>6.0000000000000001E-3</v>
      </c>
      <c r="I64" s="183">
        <v>6.0000000000000001E-3</v>
      </c>
      <c r="J64" s="183">
        <v>6.0000000000000001E-3</v>
      </c>
      <c r="K64" s="104">
        <f>IF(I64&gt;0,100*J64/I64,0)</f>
        <v>100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7</v>
      </c>
      <c r="D66" s="101">
        <v>7</v>
      </c>
      <c r="E66" s="101"/>
      <c r="F66" s="102"/>
      <c r="G66" s="103"/>
      <c r="H66" s="182">
        <v>3.4000000000000002E-2</v>
      </c>
      <c r="I66" s="183">
        <v>3.3000000000000002E-2</v>
      </c>
      <c r="J66" s="183">
        <v>3.4000000000000002E-2</v>
      </c>
      <c r="K66" s="104">
        <f>IF(I66&gt;0,100*J66/I66,0)</f>
        <v>103.03030303030303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440</v>
      </c>
      <c r="D68" s="93">
        <v>414</v>
      </c>
      <c r="E68" s="93"/>
      <c r="F68" s="94"/>
      <c r="G68" s="94"/>
      <c r="H68" s="181">
        <v>3.202</v>
      </c>
      <c r="I68" s="181">
        <v>2.7</v>
      </c>
      <c r="J68" s="181">
        <v>2.6</v>
      </c>
      <c r="K68" s="95"/>
    </row>
    <row r="69" spans="1:11" s="96" customFormat="1" ht="11.25" customHeight="1">
      <c r="A69" s="98" t="s">
        <v>54</v>
      </c>
      <c r="B69" s="92"/>
      <c r="C69" s="93">
        <v>307</v>
      </c>
      <c r="D69" s="93">
        <v>350</v>
      </c>
      <c r="E69" s="93"/>
      <c r="F69" s="94"/>
      <c r="G69" s="94"/>
      <c r="H69" s="181">
        <v>2.1269999999999998</v>
      </c>
      <c r="I69" s="181">
        <v>2.1</v>
      </c>
      <c r="J69" s="181">
        <v>2.7</v>
      </c>
      <c r="K69" s="95"/>
    </row>
    <row r="70" spans="1:11" s="105" customFormat="1" ht="11.25" customHeight="1">
      <c r="A70" s="99" t="s">
        <v>55</v>
      </c>
      <c r="B70" s="100"/>
      <c r="C70" s="101">
        <v>747</v>
      </c>
      <c r="D70" s="101">
        <v>764</v>
      </c>
      <c r="E70" s="101"/>
      <c r="F70" s="102"/>
      <c r="G70" s="103"/>
      <c r="H70" s="182">
        <v>5.3289999999999997</v>
      </c>
      <c r="I70" s="183">
        <v>4.8000000000000007</v>
      </c>
      <c r="J70" s="183">
        <v>5.3000000000000007</v>
      </c>
      <c r="K70" s="104">
        <f>IF(I70&gt;0,100*J70/I70,0)</f>
        <v>110.41666666666667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38</v>
      </c>
      <c r="D72" s="93">
        <v>48</v>
      </c>
      <c r="E72" s="93"/>
      <c r="F72" s="94"/>
      <c r="G72" s="94"/>
      <c r="H72" s="181">
        <v>0.23100000000000001</v>
      </c>
      <c r="I72" s="181">
        <v>0.32</v>
      </c>
      <c r="J72" s="181">
        <v>0.32700000000000001</v>
      </c>
      <c r="K72" s="95"/>
    </row>
    <row r="73" spans="1:11" s="96" customFormat="1" ht="11.25" customHeight="1">
      <c r="A73" s="98" t="s">
        <v>57</v>
      </c>
      <c r="B73" s="92"/>
      <c r="C73" s="93">
        <v>280</v>
      </c>
      <c r="D73" s="93">
        <v>280</v>
      </c>
      <c r="E73" s="93"/>
      <c r="F73" s="94"/>
      <c r="G73" s="94"/>
      <c r="H73" s="181">
        <v>1.3440000000000001</v>
      </c>
      <c r="I73" s="181">
        <v>1.35</v>
      </c>
      <c r="J73" s="181">
        <v>1</v>
      </c>
      <c r="K73" s="95"/>
    </row>
    <row r="74" spans="1:11" s="96" customFormat="1" ht="11.25" customHeight="1">
      <c r="A74" s="98" t="s">
        <v>58</v>
      </c>
      <c r="B74" s="92"/>
      <c r="C74" s="93">
        <v>248</v>
      </c>
      <c r="D74" s="93">
        <v>250</v>
      </c>
      <c r="E74" s="93"/>
      <c r="F74" s="94"/>
      <c r="G74" s="94"/>
      <c r="H74" s="181">
        <v>1.0840000000000001</v>
      </c>
      <c r="I74" s="181">
        <v>1.125</v>
      </c>
      <c r="J74" s="181">
        <v>1.7849999999999999</v>
      </c>
      <c r="K74" s="95"/>
    </row>
    <row r="75" spans="1:11" s="96" customFormat="1" ht="11.25" customHeight="1">
      <c r="A75" s="98" t="s">
        <v>59</v>
      </c>
      <c r="B75" s="92"/>
      <c r="C75" s="93">
        <v>6145</v>
      </c>
      <c r="D75" s="93">
        <v>6145</v>
      </c>
      <c r="E75" s="93"/>
      <c r="F75" s="94"/>
      <c r="G75" s="94"/>
      <c r="H75" s="181">
        <v>34.521000000000001</v>
      </c>
      <c r="I75" s="181">
        <v>26.580900499999998</v>
      </c>
      <c r="J75" s="181">
        <v>33.088000000000001</v>
      </c>
      <c r="K75" s="95"/>
    </row>
    <row r="76" spans="1:11" s="96" customFormat="1" ht="11.25" customHeight="1">
      <c r="A76" s="98" t="s">
        <v>60</v>
      </c>
      <c r="B76" s="92"/>
      <c r="C76" s="93">
        <v>2</v>
      </c>
      <c r="D76" s="93">
        <v>3</v>
      </c>
      <c r="E76" s="93"/>
      <c r="F76" s="94"/>
      <c r="G76" s="94"/>
      <c r="H76" s="181">
        <v>8.0000000000000002E-3</v>
      </c>
      <c r="I76" s="181">
        <v>1.7999999999999999E-2</v>
      </c>
      <c r="J76" s="181">
        <v>7.1999999999999995E-2</v>
      </c>
      <c r="K76" s="95"/>
    </row>
    <row r="77" spans="1:11" s="96" customFormat="1" ht="11.25" customHeight="1">
      <c r="A77" s="98" t="s">
        <v>61</v>
      </c>
      <c r="B77" s="92"/>
      <c r="C77" s="93">
        <v>437</v>
      </c>
      <c r="D77" s="93">
        <v>512</v>
      </c>
      <c r="E77" s="93"/>
      <c r="F77" s="94"/>
      <c r="G77" s="94"/>
      <c r="H77" s="181">
        <v>1.32</v>
      </c>
      <c r="I77" s="181">
        <v>1.5</v>
      </c>
      <c r="J77" s="181">
        <v>2.4849999999999999</v>
      </c>
      <c r="K77" s="95"/>
    </row>
    <row r="78" spans="1:11" s="96" customFormat="1" ht="11.25" customHeight="1">
      <c r="A78" s="98" t="s">
        <v>62</v>
      </c>
      <c r="B78" s="92"/>
      <c r="C78" s="93">
        <v>519</v>
      </c>
      <c r="D78" s="93">
        <v>520</v>
      </c>
      <c r="E78" s="93"/>
      <c r="F78" s="94"/>
      <c r="G78" s="94"/>
      <c r="H78" s="181">
        <v>2.794</v>
      </c>
      <c r="I78" s="181">
        <v>2.34</v>
      </c>
      <c r="J78" s="181">
        <v>2.25</v>
      </c>
      <c r="K78" s="95"/>
    </row>
    <row r="79" spans="1:11" s="96" customFormat="1" ht="11.25" customHeight="1">
      <c r="A79" s="98" t="s">
        <v>63</v>
      </c>
      <c r="B79" s="92"/>
      <c r="C79" s="93">
        <v>571</v>
      </c>
      <c r="D79" s="93">
        <v>642</v>
      </c>
      <c r="E79" s="93"/>
      <c r="F79" s="94"/>
      <c r="G79" s="94"/>
      <c r="H79" s="181">
        <v>1.6</v>
      </c>
      <c r="I79" s="181">
        <v>2.7610000000000001</v>
      </c>
      <c r="J79" s="181">
        <v>3.5043251387461454</v>
      </c>
      <c r="K79" s="95"/>
    </row>
    <row r="80" spans="1:11" s="105" customFormat="1" ht="11.25" customHeight="1">
      <c r="A80" s="106" t="s">
        <v>64</v>
      </c>
      <c r="B80" s="100"/>
      <c r="C80" s="101">
        <v>8240</v>
      </c>
      <c r="D80" s="101">
        <v>8400</v>
      </c>
      <c r="E80" s="101"/>
      <c r="F80" s="102"/>
      <c r="G80" s="103"/>
      <c r="H80" s="182">
        <v>42.902000000000001</v>
      </c>
      <c r="I80" s="183">
        <v>35.994900500000007</v>
      </c>
      <c r="J80" s="183">
        <v>44.511325138746152</v>
      </c>
      <c r="K80" s="104">
        <f>IF(I80&gt;0,100*J80/I80,0)</f>
        <v>123.66008662462102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11251</v>
      </c>
      <c r="D87" s="116">
        <v>11632</v>
      </c>
      <c r="E87" s="116"/>
      <c r="F87" s="117"/>
      <c r="G87" s="103"/>
      <c r="H87" s="186">
        <v>58.771000000000001</v>
      </c>
      <c r="I87" s="187">
        <v>51.698900500000008</v>
      </c>
      <c r="J87" s="187">
        <v>62.627325138746151</v>
      </c>
      <c r="K87" s="117">
        <f>IF(I87&gt;0,100*J87/I87,0)</f>
        <v>121.13860165893885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39" orientation="portrait" useFirstPageNumber="1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O625"/>
  <sheetViews>
    <sheetView view="pageBreakPreview" topLeftCell="A40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101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235</v>
      </c>
      <c r="D9" s="93">
        <v>255</v>
      </c>
      <c r="E9" s="93">
        <v>255</v>
      </c>
      <c r="F9" s="94"/>
      <c r="G9" s="94"/>
      <c r="H9" s="181">
        <v>6.6509999999999998</v>
      </c>
      <c r="I9" s="181">
        <v>8.1</v>
      </c>
      <c r="J9" s="181">
        <v>7.056</v>
      </c>
      <c r="K9" s="95"/>
    </row>
    <row r="10" spans="1:11" s="96" customFormat="1" ht="11.25" customHeight="1">
      <c r="A10" s="98" t="s">
        <v>9</v>
      </c>
      <c r="B10" s="92"/>
      <c r="C10" s="93">
        <v>140</v>
      </c>
      <c r="D10" s="93">
        <v>141</v>
      </c>
      <c r="E10" s="93">
        <v>142</v>
      </c>
      <c r="F10" s="94"/>
      <c r="G10" s="94"/>
      <c r="H10" s="181">
        <v>3.3250000000000002</v>
      </c>
      <c r="I10" s="181">
        <v>4.3099999999999996</v>
      </c>
      <c r="J10" s="181">
        <v>4.3099999999999996</v>
      </c>
      <c r="K10" s="95"/>
    </row>
    <row r="11" spans="1:11" s="96" customFormat="1" ht="11.25" customHeight="1">
      <c r="A11" s="91" t="s">
        <v>10</v>
      </c>
      <c r="B11" s="92"/>
      <c r="C11" s="93">
        <v>149</v>
      </c>
      <c r="D11" s="93">
        <v>147</v>
      </c>
      <c r="E11" s="93">
        <v>115</v>
      </c>
      <c r="F11" s="94"/>
      <c r="G11" s="94"/>
      <c r="H11" s="181">
        <v>3.6019999999999999</v>
      </c>
      <c r="I11" s="181">
        <v>3.956</v>
      </c>
      <c r="J11" s="181">
        <v>3.234</v>
      </c>
      <c r="K11" s="95"/>
    </row>
    <row r="12" spans="1:11" s="96" customFormat="1" ht="11.25" customHeight="1">
      <c r="A12" s="98" t="s">
        <v>11</v>
      </c>
      <c r="B12" s="92"/>
      <c r="C12" s="93">
        <v>268</v>
      </c>
      <c r="D12" s="93">
        <v>366</v>
      </c>
      <c r="E12" s="93">
        <v>269</v>
      </c>
      <c r="F12" s="94"/>
      <c r="G12" s="94"/>
      <c r="H12" s="181">
        <v>6.3239999999999998</v>
      </c>
      <c r="I12" s="181">
        <v>8.7850000000000001</v>
      </c>
      <c r="J12" s="181">
        <v>8.7850000000000001</v>
      </c>
      <c r="K12" s="95"/>
    </row>
    <row r="13" spans="1:11" s="105" customFormat="1" ht="11.25" customHeight="1">
      <c r="A13" s="99" t="s">
        <v>12</v>
      </c>
      <c r="B13" s="100"/>
      <c r="C13" s="101">
        <v>792</v>
      </c>
      <c r="D13" s="101">
        <v>909</v>
      </c>
      <c r="E13" s="101">
        <v>781</v>
      </c>
      <c r="F13" s="102">
        <f>IF(D13&gt;0,100*E13/D13,0)</f>
        <v>85.918591859185923</v>
      </c>
      <c r="G13" s="103"/>
      <c r="H13" s="182">
        <v>19.902000000000001</v>
      </c>
      <c r="I13" s="183">
        <v>25.151</v>
      </c>
      <c r="J13" s="183">
        <v>23.384999999999998</v>
      </c>
      <c r="K13" s="104">
        <f>IF(I13&gt;0,100*J13/I13,0)</f>
        <v>92.978410401176887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100</v>
      </c>
      <c r="D15" s="101">
        <v>90</v>
      </c>
      <c r="E15" s="101">
        <v>83</v>
      </c>
      <c r="F15" s="102">
        <f>IF(D15&gt;0,100*E15/D15,0)</f>
        <v>92.222222222222229</v>
      </c>
      <c r="G15" s="103"/>
      <c r="H15" s="182">
        <v>2.1800000000000002</v>
      </c>
      <c r="I15" s="183">
        <v>1.7949999999999999</v>
      </c>
      <c r="J15" s="183">
        <v>1.7</v>
      </c>
      <c r="K15" s="104">
        <f>IF(I15&gt;0,100*J15/I15,0)</f>
        <v>94.707520891364908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8</v>
      </c>
      <c r="D17" s="101"/>
      <c r="E17" s="101">
        <v>2</v>
      </c>
      <c r="F17" s="102"/>
      <c r="G17" s="103"/>
      <c r="H17" s="182">
        <v>0.16</v>
      </c>
      <c r="I17" s="183"/>
      <c r="J17" s="183">
        <v>4.82E-2</v>
      </c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106</v>
      </c>
      <c r="D19" s="93">
        <v>106</v>
      </c>
      <c r="E19" s="93">
        <v>106</v>
      </c>
      <c r="F19" s="94"/>
      <c r="G19" s="94"/>
      <c r="H19" s="181">
        <v>3.117</v>
      </c>
      <c r="I19" s="181">
        <v>3.0329999999999999</v>
      </c>
      <c r="J19" s="181">
        <v>3.0329999999999999</v>
      </c>
      <c r="K19" s="95"/>
    </row>
    <row r="20" spans="1:11" s="96" customFormat="1" ht="11.25" customHeight="1">
      <c r="A20" s="98" t="s">
        <v>16</v>
      </c>
      <c r="B20" s="92"/>
      <c r="C20" s="93">
        <v>125</v>
      </c>
      <c r="D20" s="93">
        <v>125</v>
      </c>
      <c r="E20" s="93">
        <v>125</v>
      </c>
      <c r="F20" s="94"/>
      <c r="G20" s="94"/>
      <c r="H20" s="181">
        <v>3.7160000000000002</v>
      </c>
      <c r="I20" s="181">
        <v>3.5230000000000001</v>
      </c>
      <c r="J20" s="181">
        <v>3.5230000000000001</v>
      </c>
      <c r="K20" s="95"/>
    </row>
    <row r="21" spans="1:11" s="96" customFormat="1" ht="11.25" customHeight="1">
      <c r="A21" s="98" t="s">
        <v>17</v>
      </c>
      <c r="B21" s="92"/>
      <c r="C21" s="93">
        <v>185</v>
      </c>
      <c r="D21" s="93">
        <v>185</v>
      </c>
      <c r="E21" s="93">
        <v>185</v>
      </c>
      <c r="F21" s="94"/>
      <c r="G21" s="94"/>
      <c r="H21" s="181">
        <v>4.9859999999999998</v>
      </c>
      <c r="I21" s="181">
        <v>4.5019999999999998</v>
      </c>
      <c r="J21" s="181">
        <v>4.5019999999999998</v>
      </c>
      <c r="K21" s="95"/>
    </row>
    <row r="22" spans="1:11" s="105" customFormat="1" ht="11.25" customHeight="1">
      <c r="A22" s="99" t="s">
        <v>18</v>
      </c>
      <c r="B22" s="100"/>
      <c r="C22" s="101">
        <v>416</v>
      </c>
      <c r="D22" s="101">
        <v>416</v>
      </c>
      <c r="E22" s="101">
        <v>416</v>
      </c>
      <c r="F22" s="102">
        <f>IF(D22&gt;0,100*E22/D22,0)</f>
        <v>100</v>
      </c>
      <c r="G22" s="103"/>
      <c r="H22" s="182">
        <v>11.818999999999999</v>
      </c>
      <c r="I22" s="183">
        <v>11.058</v>
      </c>
      <c r="J22" s="183">
        <v>11.058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676</v>
      </c>
      <c r="D24" s="101">
        <v>676</v>
      </c>
      <c r="E24" s="101">
        <v>677</v>
      </c>
      <c r="F24" s="102">
        <f>IF(D24&gt;0,100*E24/D24,0)</f>
        <v>100.14792899408285</v>
      </c>
      <c r="G24" s="103"/>
      <c r="H24" s="182">
        <v>15.944000000000001</v>
      </c>
      <c r="I24" s="183">
        <v>15.942</v>
      </c>
      <c r="J24" s="183">
        <v>15.8</v>
      </c>
      <c r="K24" s="104">
        <f>IF(I24&gt;0,100*J24/I24,0)</f>
        <v>99.10927110776565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108</v>
      </c>
      <c r="D26" s="101">
        <v>100</v>
      </c>
      <c r="E26" s="101">
        <v>110</v>
      </c>
      <c r="F26" s="102">
        <f>IF(D26&gt;0,100*E26/D26,0)</f>
        <v>110</v>
      </c>
      <c r="G26" s="103"/>
      <c r="H26" s="182">
        <v>2.79</v>
      </c>
      <c r="I26" s="183">
        <v>2.7</v>
      </c>
      <c r="J26" s="183">
        <v>2.7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4</v>
      </c>
      <c r="D28" s="93">
        <v>1</v>
      </c>
      <c r="E28" s="93">
        <v>4</v>
      </c>
      <c r="F28" s="94"/>
      <c r="G28" s="94"/>
      <c r="H28" s="181">
        <v>0.08</v>
      </c>
      <c r="I28" s="181">
        <v>2.5000000000000001E-2</v>
      </c>
      <c r="J28" s="181">
        <v>0.14000000000000001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18</v>
      </c>
      <c r="D30" s="93">
        <v>18</v>
      </c>
      <c r="E30" s="93">
        <v>10</v>
      </c>
      <c r="F30" s="94"/>
      <c r="G30" s="94"/>
      <c r="H30" s="181">
        <v>0.54</v>
      </c>
      <c r="I30" s="181">
        <v>0.54</v>
      </c>
      <c r="J30" s="181">
        <v>0.27</v>
      </c>
      <c r="K30" s="95"/>
    </row>
    <row r="31" spans="1:11" s="105" customFormat="1" ht="11.25" customHeight="1">
      <c r="A31" s="106" t="s">
        <v>24</v>
      </c>
      <c r="B31" s="100"/>
      <c r="C31" s="101">
        <v>22</v>
      </c>
      <c r="D31" s="101">
        <v>19</v>
      </c>
      <c r="E31" s="101">
        <v>14</v>
      </c>
      <c r="F31" s="102">
        <f>IF(D31&gt;0,100*E31/D31,0)</f>
        <v>73.684210526315795</v>
      </c>
      <c r="G31" s="103"/>
      <c r="H31" s="182">
        <v>0.62</v>
      </c>
      <c r="I31" s="183">
        <v>0.56500000000000006</v>
      </c>
      <c r="J31" s="183">
        <v>0.41000000000000003</v>
      </c>
      <c r="K31" s="104">
        <f>IF(I31&gt;0,100*J31/I31,0)</f>
        <v>72.566371681415916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231</v>
      </c>
      <c r="D33" s="93">
        <v>260</v>
      </c>
      <c r="E33" s="93">
        <v>325</v>
      </c>
      <c r="F33" s="94"/>
      <c r="G33" s="94"/>
      <c r="H33" s="181">
        <v>5.7759999999999998</v>
      </c>
      <c r="I33" s="181">
        <v>6.5</v>
      </c>
      <c r="J33" s="181">
        <v>8.5</v>
      </c>
      <c r="K33" s="95"/>
    </row>
    <row r="34" spans="1:11" s="96" customFormat="1" ht="11.25" customHeight="1">
      <c r="A34" s="98" t="s">
        <v>26</v>
      </c>
      <c r="B34" s="92"/>
      <c r="C34" s="93">
        <v>157</v>
      </c>
      <c r="D34" s="93">
        <v>170</v>
      </c>
      <c r="E34" s="93">
        <v>170</v>
      </c>
      <c r="F34" s="94"/>
      <c r="G34" s="94"/>
      <c r="H34" s="181">
        <v>3.8069999999999999</v>
      </c>
      <c r="I34" s="181">
        <v>4.2</v>
      </c>
      <c r="J34" s="181">
        <v>4.05</v>
      </c>
      <c r="K34" s="95"/>
    </row>
    <row r="35" spans="1:11" s="96" customFormat="1" ht="11.25" customHeight="1">
      <c r="A35" s="98" t="s">
        <v>27</v>
      </c>
      <c r="B35" s="92"/>
      <c r="C35" s="93">
        <v>144</v>
      </c>
      <c r="D35" s="93">
        <v>150</v>
      </c>
      <c r="E35" s="93">
        <v>150</v>
      </c>
      <c r="F35" s="94"/>
      <c r="G35" s="94"/>
      <c r="H35" s="181">
        <v>3.6619999999999999</v>
      </c>
      <c r="I35" s="181">
        <v>4</v>
      </c>
      <c r="J35" s="181">
        <v>4</v>
      </c>
      <c r="K35" s="95"/>
    </row>
    <row r="36" spans="1:11" s="96" customFormat="1" ht="11.25" customHeight="1">
      <c r="A36" s="98" t="s">
        <v>28</v>
      </c>
      <c r="B36" s="92"/>
      <c r="C36" s="93">
        <v>313</v>
      </c>
      <c r="D36" s="93">
        <v>305</v>
      </c>
      <c r="E36" s="93">
        <v>330</v>
      </c>
      <c r="F36" s="94"/>
      <c r="G36" s="94"/>
      <c r="H36" s="181">
        <v>7.8250000000000002</v>
      </c>
      <c r="I36" s="181">
        <v>7.625</v>
      </c>
      <c r="J36" s="181">
        <v>8.25</v>
      </c>
      <c r="K36" s="95"/>
    </row>
    <row r="37" spans="1:11" s="105" customFormat="1" ht="11.25" customHeight="1">
      <c r="A37" s="99" t="s">
        <v>29</v>
      </c>
      <c r="B37" s="100"/>
      <c r="C37" s="101">
        <v>845</v>
      </c>
      <c r="D37" s="101">
        <v>885</v>
      </c>
      <c r="E37" s="101">
        <v>975</v>
      </c>
      <c r="F37" s="102">
        <f>IF(D37&gt;0,100*E37/D37,0)</f>
        <v>110.16949152542372</v>
      </c>
      <c r="G37" s="103"/>
      <c r="H37" s="182">
        <v>21.07</v>
      </c>
      <c r="I37" s="183">
        <v>22.324999999999999</v>
      </c>
      <c r="J37" s="183">
        <v>24.8</v>
      </c>
      <c r="K37" s="104">
        <f>IF(I37&gt;0,100*J37/I37,0)</f>
        <v>111.0862262038074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145</v>
      </c>
      <c r="D39" s="101">
        <v>145</v>
      </c>
      <c r="E39" s="101">
        <v>160</v>
      </c>
      <c r="F39" s="102">
        <f>IF(D39&gt;0,100*E39/D39,0)</f>
        <v>110.34482758620689</v>
      </c>
      <c r="G39" s="103"/>
      <c r="H39" s="182">
        <v>4.3239999999999998</v>
      </c>
      <c r="I39" s="183">
        <v>4.9400000000000004</v>
      </c>
      <c r="J39" s="183">
        <v>4.95</v>
      </c>
      <c r="K39" s="104">
        <f>IF(I39&gt;0,100*J39/I39,0)</f>
        <v>100.20242914979757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14</v>
      </c>
      <c r="D41" s="93">
        <v>10</v>
      </c>
      <c r="E41" s="93">
        <v>8</v>
      </c>
      <c r="F41" s="94"/>
      <c r="G41" s="94"/>
      <c r="H41" s="181">
        <v>0.28699999999999998</v>
      </c>
      <c r="I41" s="181">
        <v>0.27500000000000002</v>
      </c>
      <c r="J41" s="181">
        <v>0.25700000000000001</v>
      </c>
      <c r="K41" s="95"/>
    </row>
    <row r="42" spans="1:11" s="96" customFormat="1" ht="11.25" customHeight="1">
      <c r="A42" s="98" t="s">
        <v>32</v>
      </c>
      <c r="B42" s="92"/>
      <c r="C42" s="93">
        <v>55</v>
      </c>
      <c r="D42" s="93">
        <v>75</v>
      </c>
      <c r="E42" s="93">
        <v>75</v>
      </c>
      <c r="F42" s="94"/>
      <c r="G42" s="94"/>
      <c r="H42" s="181">
        <v>1.65</v>
      </c>
      <c r="I42" s="181">
        <v>2.25</v>
      </c>
      <c r="J42" s="181">
        <v>2.25</v>
      </c>
      <c r="K42" s="95"/>
    </row>
    <row r="43" spans="1:11" s="96" customFormat="1" ht="11.25" customHeight="1">
      <c r="A43" s="98" t="s">
        <v>33</v>
      </c>
      <c r="B43" s="92"/>
      <c r="C43" s="93">
        <v>25</v>
      </c>
      <c r="D43" s="93">
        <v>47</v>
      </c>
      <c r="E43" s="93">
        <v>46</v>
      </c>
      <c r="F43" s="94"/>
      <c r="G43" s="94"/>
      <c r="H43" s="181">
        <v>0.7</v>
      </c>
      <c r="I43" s="181">
        <v>1.3160000000000001</v>
      </c>
      <c r="J43" s="181">
        <v>1.288</v>
      </c>
      <c r="K43" s="95"/>
    </row>
    <row r="44" spans="1:11" s="96" customFormat="1" ht="11.25" customHeight="1">
      <c r="A44" s="98" t="s">
        <v>34</v>
      </c>
      <c r="B44" s="92"/>
      <c r="C44" s="93">
        <v>7</v>
      </c>
      <c r="D44" s="93">
        <v>4</v>
      </c>
      <c r="E44" s="93">
        <v>4</v>
      </c>
      <c r="F44" s="94"/>
      <c r="G44" s="94"/>
      <c r="H44" s="181">
        <v>0.38500000000000001</v>
      </c>
      <c r="I44" s="181">
        <v>0.2</v>
      </c>
      <c r="J44" s="181">
        <v>0.2</v>
      </c>
      <c r="K44" s="95"/>
    </row>
    <row r="45" spans="1:11" s="96" customFormat="1" ht="11.25" customHeight="1">
      <c r="A45" s="98" t="s">
        <v>35</v>
      </c>
      <c r="B45" s="92"/>
      <c r="C45" s="93">
        <v>32</v>
      </c>
      <c r="D45" s="93">
        <v>32</v>
      </c>
      <c r="E45" s="93">
        <v>32</v>
      </c>
      <c r="F45" s="94"/>
      <c r="G45" s="94"/>
      <c r="H45" s="181">
        <v>1.052</v>
      </c>
      <c r="I45" s="181">
        <v>1.024</v>
      </c>
      <c r="J45" s="181">
        <v>1.024</v>
      </c>
      <c r="K45" s="95"/>
    </row>
    <row r="46" spans="1:11" s="96" customFormat="1" ht="11.25" customHeight="1">
      <c r="A46" s="98" t="s">
        <v>36</v>
      </c>
      <c r="B46" s="92"/>
      <c r="C46" s="93">
        <v>118</v>
      </c>
      <c r="D46" s="93">
        <v>78</v>
      </c>
      <c r="E46" s="93">
        <v>68</v>
      </c>
      <c r="F46" s="94"/>
      <c r="G46" s="94"/>
      <c r="H46" s="181">
        <v>4.72</v>
      </c>
      <c r="I46" s="181">
        <v>3.12</v>
      </c>
      <c r="J46" s="181">
        <v>2.5840000000000001</v>
      </c>
      <c r="K46" s="95"/>
    </row>
    <row r="47" spans="1:11" s="96" customFormat="1" ht="11.25" customHeight="1">
      <c r="A47" s="98" t="s">
        <v>37</v>
      </c>
      <c r="B47" s="92"/>
      <c r="C47" s="93">
        <v>155</v>
      </c>
      <c r="D47" s="93">
        <v>153</v>
      </c>
      <c r="E47" s="93">
        <v>160</v>
      </c>
      <c r="F47" s="94"/>
      <c r="G47" s="94"/>
      <c r="H47" s="181">
        <v>4.5730000000000004</v>
      </c>
      <c r="I47" s="181">
        <v>4.6929999999999996</v>
      </c>
      <c r="J47" s="181">
        <v>4.8</v>
      </c>
      <c r="K47" s="95"/>
    </row>
    <row r="48" spans="1:11" s="96" customFormat="1" ht="11.25" customHeight="1">
      <c r="A48" s="98" t="s">
        <v>38</v>
      </c>
      <c r="B48" s="92"/>
      <c r="C48" s="93">
        <v>40</v>
      </c>
      <c r="D48" s="93">
        <v>40</v>
      </c>
      <c r="E48" s="93">
        <v>40</v>
      </c>
      <c r="F48" s="94"/>
      <c r="G48" s="94"/>
      <c r="H48" s="181">
        <v>1.8</v>
      </c>
      <c r="I48" s="181">
        <v>1.4</v>
      </c>
      <c r="J48" s="181">
        <v>1.4</v>
      </c>
      <c r="K48" s="95"/>
    </row>
    <row r="49" spans="1:11" s="96" customFormat="1" ht="11.25" customHeight="1">
      <c r="A49" s="98" t="s">
        <v>39</v>
      </c>
      <c r="B49" s="92"/>
      <c r="C49" s="93">
        <v>3</v>
      </c>
      <c r="D49" s="93">
        <v>3</v>
      </c>
      <c r="E49" s="93">
        <v>3</v>
      </c>
      <c r="F49" s="94"/>
      <c r="G49" s="94"/>
      <c r="H49" s="181">
        <v>0.108</v>
      </c>
      <c r="I49" s="181">
        <v>0.108</v>
      </c>
      <c r="J49" s="181">
        <v>0.108</v>
      </c>
      <c r="K49" s="95"/>
    </row>
    <row r="50" spans="1:11" s="105" customFormat="1" ht="11.25" customHeight="1">
      <c r="A50" s="106" t="s">
        <v>40</v>
      </c>
      <c r="B50" s="100"/>
      <c r="C50" s="101">
        <v>449</v>
      </c>
      <c r="D50" s="101">
        <v>442</v>
      </c>
      <c r="E50" s="101">
        <v>436</v>
      </c>
      <c r="F50" s="102">
        <f>IF(D50&gt;0,100*E50/D50,0)</f>
        <v>98.642533936651589</v>
      </c>
      <c r="G50" s="103"/>
      <c r="H50" s="182">
        <v>15.275000000000002</v>
      </c>
      <c r="I50" s="183">
        <v>14.386000000000001</v>
      </c>
      <c r="J50" s="183">
        <v>13.911</v>
      </c>
      <c r="K50" s="104">
        <f>IF(I50&gt;0,100*J50/I50,0)</f>
        <v>96.69817878492978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37</v>
      </c>
      <c r="D52" s="101">
        <v>37</v>
      </c>
      <c r="E52" s="101">
        <v>37</v>
      </c>
      <c r="F52" s="102">
        <f>IF(D52&gt;0,100*E52/D52,0)</f>
        <v>100</v>
      </c>
      <c r="G52" s="103"/>
      <c r="H52" s="182">
        <v>0.88700000000000001</v>
      </c>
      <c r="I52" s="183">
        <v>0.88700000000000001</v>
      </c>
      <c r="J52" s="183">
        <v>0.88700000000000001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1190</v>
      </c>
      <c r="D54" s="93">
        <v>1522</v>
      </c>
      <c r="E54" s="93">
        <v>1550</v>
      </c>
      <c r="F54" s="94"/>
      <c r="G54" s="94"/>
      <c r="H54" s="181">
        <v>83.3</v>
      </c>
      <c r="I54" s="181">
        <v>68.489999999999995</v>
      </c>
      <c r="J54" s="181">
        <v>71.3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>
        <v>3</v>
      </c>
      <c r="F55" s="94"/>
      <c r="G55" s="94"/>
      <c r="H55" s="181"/>
      <c r="I55" s="181"/>
      <c r="J55" s="181">
        <v>7.4999999999999997E-2</v>
      </c>
      <c r="K55" s="95"/>
    </row>
    <row r="56" spans="1:11" s="96" customFormat="1" ht="11.25" customHeight="1">
      <c r="A56" s="98" t="s">
        <v>44</v>
      </c>
      <c r="B56" s="92"/>
      <c r="C56" s="93">
        <v>25</v>
      </c>
      <c r="D56" s="93">
        <v>20</v>
      </c>
      <c r="E56" s="93">
        <v>23</v>
      </c>
      <c r="F56" s="94"/>
      <c r="G56" s="94"/>
      <c r="H56" s="181">
        <v>0.32</v>
      </c>
      <c r="I56" s="181">
        <v>0.185</v>
      </c>
      <c r="J56" s="181">
        <v>0.19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108</v>
      </c>
      <c r="D58" s="93">
        <v>26</v>
      </c>
      <c r="E58" s="93">
        <v>30</v>
      </c>
      <c r="F58" s="94"/>
      <c r="G58" s="94"/>
      <c r="H58" s="181">
        <v>2.214</v>
      </c>
      <c r="I58" s="181">
        <v>0.58499999999999996</v>
      </c>
      <c r="J58" s="181">
        <v>0.76500000000000001</v>
      </c>
      <c r="K58" s="95"/>
    </row>
    <row r="59" spans="1:11" s="105" customFormat="1" ht="11.25" customHeight="1">
      <c r="A59" s="99" t="s">
        <v>47</v>
      </c>
      <c r="B59" s="100"/>
      <c r="C59" s="101">
        <v>1323</v>
      </c>
      <c r="D59" s="101">
        <v>1568</v>
      </c>
      <c r="E59" s="101">
        <v>1606</v>
      </c>
      <c r="F59" s="102">
        <f>IF(D59&gt;0,100*E59/D59,0)</f>
        <v>102.42346938775511</v>
      </c>
      <c r="G59" s="103"/>
      <c r="H59" s="182">
        <v>85.833999999999989</v>
      </c>
      <c r="I59" s="183">
        <v>69.259999999999991</v>
      </c>
      <c r="J59" s="183">
        <v>72.33</v>
      </c>
      <c r="K59" s="104">
        <f>IF(I59&gt;0,100*J59/I59,0)</f>
        <v>104.43257291365869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909</v>
      </c>
      <c r="D61" s="93">
        <v>850</v>
      </c>
      <c r="E61" s="93">
        <v>935</v>
      </c>
      <c r="F61" s="94"/>
      <c r="G61" s="94"/>
      <c r="H61" s="181">
        <v>27.606000000000002</v>
      </c>
      <c r="I61" s="181">
        <v>22.95</v>
      </c>
      <c r="J61" s="181">
        <v>28.05</v>
      </c>
      <c r="K61" s="95"/>
    </row>
    <row r="62" spans="1:11" s="96" customFormat="1" ht="11.25" customHeight="1">
      <c r="A62" s="98" t="s">
        <v>49</v>
      </c>
      <c r="B62" s="92"/>
      <c r="C62" s="93">
        <v>698</v>
      </c>
      <c r="D62" s="93">
        <v>680</v>
      </c>
      <c r="E62" s="93">
        <v>511</v>
      </c>
      <c r="F62" s="94"/>
      <c r="G62" s="94"/>
      <c r="H62" s="181">
        <v>17.28</v>
      </c>
      <c r="I62" s="181">
        <v>14.429</v>
      </c>
      <c r="J62" s="181">
        <v>12.654999999999999</v>
      </c>
      <c r="K62" s="95"/>
    </row>
    <row r="63" spans="1:11" s="96" customFormat="1" ht="11.25" customHeight="1">
      <c r="A63" s="98" t="s">
        <v>50</v>
      </c>
      <c r="B63" s="92"/>
      <c r="C63" s="93">
        <v>422</v>
      </c>
      <c r="D63" s="93">
        <v>438</v>
      </c>
      <c r="E63" s="93">
        <v>438</v>
      </c>
      <c r="F63" s="94"/>
      <c r="G63" s="94"/>
      <c r="H63" s="181">
        <v>14.7</v>
      </c>
      <c r="I63" s="181">
        <v>12.592000000000001</v>
      </c>
      <c r="J63" s="181">
        <v>12.023999999999999</v>
      </c>
      <c r="K63" s="95"/>
    </row>
    <row r="64" spans="1:11" s="105" customFormat="1" ht="11.25" customHeight="1">
      <c r="A64" s="99" t="s">
        <v>51</v>
      </c>
      <c r="B64" s="100"/>
      <c r="C64" s="101">
        <v>2029</v>
      </c>
      <c r="D64" s="101">
        <v>1968</v>
      </c>
      <c r="E64" s="101">
        <v>1884</v>
      </c>
      <c r="F64" s="102">
        <f>IF(D64&gt;0,100*E64/D64,0)</f>
        <v>95.731707317073173</v>
      </c>
      <c r="G64" s="103"/>
      <c r="H64" s="182">
        <v>59.585999999999999</v>
      </c>
      <c r="I64" s="183">
        <v>49.970999999999997</v>
      </c>
      <c r="J64" s="183">
        <v>52.728999999999999</v>
      </c>
      <c r="K64" s="104">
        <f>IF(I64&gt;0,100*J64/I64,0)</f>
        <v>105.51920113665926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15050</v>
      </c>
      <c r="D66" s="101">
        <v>15628</v>
      </c>
      <c r="E66" s="101">
        <v>16419</v>
      </c>
      <c r="F66" s="102">
        <f>IF(D66&gt;0,100*E66/D66,0)</f>
        <v>105.06142820578449</v>
      </c>
      <c r="G66" s="103"/>
      <c r="H66" s="182">
        <v>378.61799999999999</v>
      </c>
      <c r="I66" s="183">
        <v>392.779</v>
      </c>
      <c r="J66" s="183">
        <v>405.68</v>
      </c>
      <c r="K66" s="104">
        <f>IF(I66&gt;0,100*J66/I66,0)</f>
        <v>103.2845442347987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6</v>
      </c>
      <c r="D68" s="93"/>
      <c r="E68" s="93"/>
      <c r="F68" s="94"/>
      <c r="G68" s="94"/>
      <c r="H68" s="181">
        <v>0.153</v>
      </c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>
        <v>2</v>
      </c>
      <c r="D69" s="93"/>
      <c r="E69" s="93"/>
      <c r="F69" s="94"/>
      <c r="G69" s="94"/>
      <c r="H69" s="181">
        <v>4.9000000000000002E-2</v>
      </c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>
        <v>8</v>
      </c>
      <c r="D70" s="101"/>
      <c r="E70" s="101"/>
      <c r="F70" s="102"/>
      <c r="G70" s="103"/>
      <c r="H70" s="182">
        <v>0.20200000000000001</v>
      </c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7104</v>
      </c>
      <c r="D72" s="93">
        <v>7263</v>
      </c>
      <c r="E72" s="93">
        <v>7191</v>
      </c>
      <c r="F72" s="94"/>
      <c r="G72" s="94"/>
      <c r="H72" s="181">
        <v>155.86199999999999</v>
      </c>
      <c r="I72" s="181">
        <v>160.74100000000001</v>
      </c>
      <c r="J72" s="181">
        <v>158.298</v>
      </c>
      <c r="K72" s="95"/>
    </row>
    <row r="73" spans="1:11" s="96" customFormat="1" ht="11.25" customHeight="1">
      <c r="A73" s="98" t="s">
        <v>57</v>
      </c>
      <c r="B73" s="92"/>
      <c r="C73" s="93">
        <v>80</v>
      </c>
      <c r="D73" s="93">
        <v>80</v>
      </c>
      <c r="E73" s="93">
        <v>80</v>
      </c>
      <c r="F73" s="94"/>
      <c r="G73" s="94"/>
      <c r="H73" s="181">
        <v>3.085</v>
      </c>
      <c r="I73" s="181">
        <v>3.1</v>
      </c>
      <c r="J73" s="181">
        <v>2.08</v>
      </c>
      <c r="K73" s="95"/>
    </row>
    <row r="74" spans="1:11" s="96" customFormat="1" ht="11.25" customHeight="1">
      <c r="A74" s="98" t="s">
        <v>58</v>
      </c>
      <c r="B74" s="92"/>
      <c r="C74" s="93">
        <v>240</v>
      </c>
      <c r="D74" s="93">
        <v>235</v>
      </c>
      <c r="E74" s="93">
        <v>235</v>
      </c>
      <c r="F74" s="94"/>
      <c r="G74" s="94"/>
      <c r="H74" s="181">
        <v>5.97</v>
      </c>
      <c r="I74" s="181">
        <v>5.875</v>
      </c>
      <c r="J74" s="181">
        <v>5.875</v>
      </c>
      <c r="K74" s="95"/>
    </row>
    <row r="75" spans="1:11" s="96" customFormat="1" ht="11.25" customHeight="1">
      <c r="A75" s="98" t="s">
        <v>59</v>
      </c>
      <c r="B75" s="92"/>
      <c r="C75" s="93">
        <v>3738</v>
      </c>
      <c r="D75" s="93">
        <v>3738</v>
      </c>
      <c r="E75" s="93">
        <v>3959</v>
      </c>
      <c r="F75" s="94"/>
      <c r="G75" s="94"/>
      <c r="H75" s="181">
        <v>113.937</v>
      </c>
      <c r="I75" s="181">
        <v>113.93662699999999</v>
      </c>
      <c r="J75" s="181">
        <v>113.29300000000001</v>
      </c>
      <c r="K75" s="95"/>
    </row>
    <row r="76" spans="1:11" s="96" customFormat="1" ht="11.25" customHeight="1">
      <c r="A76" s="98" t="s">
        <v>60</v>
      </c>
      <c r="B76" s="92"/>
      <c r="C76" s="93">
        <v>100</v>
      </c>
      <c r="D76" s="93">
        <v>135</v>
      </c>
      <c r="E76" s="93">
        <v>235</v>
      </c>
      <c r="F76" s="94"/>
      <c r="G76" s="94"/>
      <c r="H76" s="181">
        <v>2</v>
      </c>
      <c r="I76" s="181">
        <v>2.4300000000000002</v>
      </c>
      <c r="J76" s="181">
        <v>5.1989999999999998</v>
      </c>
      <c r="K76" s="95"/>
    </row>
    <row r="77" spans="1:11" s="96" customFormat="1" ht="11.25" customHeight="1">
      <c r="A77" s="98" t="s">
        <v>61</v>
      </c>
      <c r="B77" s="92"/>
      <c r="C77" s="93">
        <v>56</v>
      </c>
      <c r="D77" s="93">
        <v>42</v>
      </c>
      <c r="E77" s="93">
        <v>45</v>
      </c>
      <c r="F77" s="94"/>
      <c r="G77" s="94"/>
      <c r="H77" s="181">
        <v>1.3</v>
      </c>
      <c r="I77" s="181">
        <v>1.0209999999999999</v>
      </c>
      <c r="J77" s="181">
        <v>0.99</v>
      </c>
      <c r="K77" s="95"/>
    </row>
    <row r="78" spans="1:11" s="96" customFormat="1" ht="11.25" customHeight="1">
      <c r="A78" s="98" t="s">
        <v>62</v>
      </c>
      <c r="B78" s="92"/>
      <c r="C78" s="93">
        <v>263</v>
      </c>
      <c r="D78" s="93">
        <v>260</v>
      </c>
      <c r="E78" s="93">
        <v>230</v>
      </c>
      <c r="F78" s="94"/>
      <c r="G78" s="94"/>
      <c r="H78" s="181">
        <v>6.774</v>
      </c>
      <c r="I78" s="181">
        <v>6.6959999999999997</v>
      </c>
      <c r="J78" s="181">
        <v>5.9320000000000004</v>
      </c>
      <c r="K78" s="95"/>
    </row>
    <row r="79" spans="1:11" s="96" customFormat="1" ht="11.25" customHeight="1">
      <c r="A79" s="98" t="s">
        <v>63</v>
      </c>
      <c r="B79" s="92"/>
      <c r="C79" s="93">
        <v>150</v>
      </c>
      <c r="D79" s="93">
        <v>152</v>
      </c>
      <c r="E79" s="93">
        <v>102.99199999999998</v>
      </c>
      <c r="F79" s="94"/>
      <c r="G79" s="94"/>
      <c r="H79" s="181">
        <v>3.6</v>
      </c>
      <c r="I79" s="181">
        <v>3.637</v>
      </c>
      <c r="J79" s="181">
        <v>2.7632894684931504</v>
      </c>
      <c r="K79" s="95"/>
    </row>
    <row r="80" spans="1:11" s="105" customFormat="1" ht="11.25" customHeight="1">
      <c r="A80" s="106" t="s">
        <v>64</v>
      </c>
      <c r="B80" s="100"/>
      <c r="C80" s="101">
        <v>11731</v>
      </c>
      <c r="D80" s="101">
        <v>11905</v>
      </c>
      <c r="E80" s="101">
        <v>12077.992</v>
      </c>
      <c r="F80" s="102">
        <f>IF(D80&gt;0,100*E80/D80,0)</f>
        <v>101.45310373792523</v>
      </c>
      <c r="G80" s="103"/>
      <c r="H80" s="182">
        <v>292.52800000000002</v>
      </c>
      <c r="I80" s="183">
        <v>297.43662700000004</v>
      </c>
      <c r="J80" s="183">
        <v>294.43028946849324</v>
      </c>
      <c r="K80" s="104">
        <f>IF(I80&gt;0,100*J80/I80,0)</f>
        <v>98.989251067755418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283</v>
      </c>
      <c r="D82" s="93">
        <v>283</v>
      </c>
      <c r="E82" s="93">
        <v>239</v>
      </c>
      <c r="F82" s="94"/>
      <c r="G82" s="94"/>
      <c r="H82" s="181">
        <v>9.6029999999999998</v>
      </c>
      <c r="I82" s="181">
        <v>9.6029999999999998</v>
      </c>
      <c r="J82" s="181">
        <v>7.9539999999999997</v>
      </c>
      <c r="K82" s="95"/>
    </row>
    <row r="83" spans="1:11" s="96" customFormat="1" ht="11.25" customHeight="1">
      <c r="A83" s="98" t="s">
        <v>66</v>
      </c>
      <c r="B83" s="92"/>
      <c r="C83" s="93">
        <v>292</v>
      </c>
      <c r="D83" s="93">
        <v>300</v>
      </c>
      <c r="E83" s="93">
        <v>319</v>
      </c>
      <c r="F83" s="94"/>
      <c r="G83" s="94"/>
      <c r="H83" s="181">
        <v>5.8559999999999999</v>
      </c>
      <c r="I83" s="181">
        <v>5.85</v>
      </c>
      <c r="J83" s="181">
        <v>6.3869999999999996</v>
      </c>
      <c r="K83" s="95"/>
    </row>
    <row r="84" spans="1:11" s="105" customFormat="1" ht="11.25" customHeight="1">
      <c r="A84" s="99" t="s">
        <v>67</v>
      </c>
      <c r="B84" s="100"/>
      <c r="C84" s="101">
        <v>575</v>
      </c>
      <c r="D84" s="101">
        <v>583</v>
      </c>
      <c r="E84" s="101">
        <v>558</v>
      </c>
      <c r="F84" s="102">
        <f>IF(D84&gt;0,100*E84/D84,0)</f>
        <v>95.711835334476845</v>
      </c>
      <c r="G84" s="103"/>
      <c r="H84" s="182">
        <v>15.459</v>
      </c>
      <c r="I84" s="183">
        <v>15.452999999999999</v>
      </c>
      <c r="J84" s="183">
        <v>14.340999999999999</v>
      </c>
      <c r="K84" s="104">
        <f>IF(I84&gt;0,100*J84/I84,0)</f>
        <v>92.803986280981036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34314</v>
      </c>
      <c r="D87" s="116">
        <v>35371</v>
      </c>
      <c r="E87" s="116">
        <v>36235.991999999998</v>
      </c>
      <c r="F87" s="117">
        <f>IF(D87&gt;0,100*E87/D87,0)</f>
        <v>102.44548358825026</v>
      </c>
      <c r="G87" s="103"/>
      <c r="H87" s="186">
        <v>927.19799999999998</v>
      </c>
      <c r="I87" s="187">
        <v>924.64862700000003</v>
      </c>
      <c r="J87" s="187">
        <v>939.15948946849323</v>
      </c>
      <c r="K87" s="117">
        <f>IF(I87&gt;0,100*J87/I87,0)</f>
        <v>101.56933802146804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40" orientation="portrait" useFirstPageNumber="1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O625"/>
  <sheetViews>
    <sheetView view="pageBreakPreview" topLeftCell="A49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102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4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/>
      <c r="I24" s="183"/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2</v>
      </c>
      <c r="D26" s="101">
        <v>2</v>
      </c>
      <c r="E26" s="101">
        <v>2</v>
      </c>
      <c r="F26" s="102">
        <f>IF(D26&gt;0,100*E26/D26,0)</f>
        <v>100</v>
      </c>
      <c r="G26" s="103"/>
      <c r="H26" s="182">
        <v>3.5999999999999997E-2</v>
      </c>
      <c r="I26" s="183">
        <v>3.5999999999999997E-2</v>
      </c>
      <c r="J26" s="183">
        <v>0.03</v>
      </c>
      <c r="K26" s="104">
        <f>IF(I26&gt;0,100*J26/I26,0)</f>
        <v>83.333333333333343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3</v>
      </c>
      <c r="D28" s="93">
        <v>1</v>
      </c>
      <c r="E28" s="93">
        <v>1</v>
      </c>
      <c r="F28" s="94"/>
      <c r="G28" s="94"/>
      <c r="H28" s="181">
        <v>0.12</v>
      </c>
      <c r="I28" s="181">
        <v>0.04</v>
      </c>
      <c r="J28" s="181">
        <v>3.9E-2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>
        <v>1</v>
      </c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13</v>
      </c>
      <c r="D30" s="93">
        <v>13</v>
      </c>
      <c r="E30" s="93">
        <v>13</v>
      </c>
      <c r="F30" s="94"/>
      <c r="G30" s="94"/>
      <c r="H30" s="181">
        <v>0.48799999999999999</v>
      </c>
      <c r="I30" s="181">
        <v>0.4</v>
      </c>
      <c r="J30" s="181">
        <v>0.48</v>
      </c>
      <c r="K30" s="95"/>
    </row>
    <row r="31" spans="1:11" s="105" customFormat="1" ht="11.25" customHeight="1">
      <c r="A31" s="106" t="s">
        <v>24</v>
      </c>
      <c r="B31" s="100"/>
      <c r="C31" s="101">
        <v>16</v>
      </c>
      <c r="D31" s="101">
        <v>14</v>
      </c>
      <c r="E31" s="101">
        <v>15</v>
      </c>
      <c r="F31" s="102">
        <f>IF(D31&gt;0,100*E31/D31,0)</f>
        <v>107.14285714285714</v>
      </c>
      <c r="G31" s="103"/>
      <c r="H31" s="182">
        <v>0.60799999999999998</v>
      </c>
      <c r="I31" s="183">
        <v>0.44</v>
      </c>
      <c r="J31" s="183">
        <v>0.51900000000000002</v>
      </c>
      <c r="K31" s="104">
        <f>IF(I31&gt;0,100*J31/I31,0)</f>
        <v>117.95454545454545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13</v>
      </c>
      <c r="D33" s="93">
        <v>15</v>
      </c>
      <c r="E33" s="93">
        <v>28</v>
      </c>
      <c r="F33" s="94"/>
      <c r="G33" s="94"/>
      <c r="H33" s="181">
        <v>0.41699999999999998</v>
      </c>
      <c r="I33" s="181">
        <v>0.42</v>
      </c>
      <c r="J33" s="181">
        <v>0.78</v>
      </c>
      <c r="K33" s="95"/>
    </row>
    <row r="34" spans="1:11" s="96" customFormat="1" ht="11.25" customHeight="1">
      <c r="A34" s="98" t="s">
        <v>26</v>
      </c>
      <c r="B34" s="92"/>
      <c r="C34" s="93">
        <v>7</v>
      </c>
      <c r="D34" s="93">
        <v>8</v>
      </c>
      <c r="E34" s="93">
        <v>14</v>
      </c>
      <c r="F34" s="94"/>
      <c r="G34" s="94"/>
      <c r="H34" s="181">
        <v>0.21</v>
      </c>
      <c r="I34" s="181">
        <v>0.24</v>
      </c>
      <c r="J34" s="181">
        <v>0.42</v>
      </c>
      <c r="K34" s="95"/>
    </row>
    <row r="35" spans="1:11" s="96" customFormat="1" ht="11.25" customHeight="1">
      <c r="A35" s="98" t="s">
        <v>27</v>
      </c>
      <c r="B35" s="92"/>
      <c r="C35" s="93">
        <v>28</v>
      </c>
      <c r="D35" s="93">
        <v>30</v>
      </c>
      <c r="E35" s="93">
        <v>35</v>
      </c>
      <c r="F35" s="94"/>
      <c r="G35" s="94"/>
      <c r="H35" s="181">
        <v>0.63800000000000001</v>
      </c>
      <c r="I35" s="181">
        <v>0.72</v>
      </c>
      <c r="J35" s="181">
        <v>0.84</v>
      </c>
      <c r="K35" s="95"/>
    </row>
    <row r="36" spans="1:11" s="96" customFormat="1" ht="11.25" customHeight="1">
      <c r="A36" s="98" t="s">
        <v>28</v>
      </c>
      <c r="B36" s="92"/>
      <c r="C36" s="93">
        <v>199</v>
      </c>
      <c r="D36" s="93">
        <v>150</v>
      </c>
      <c r="E36" s="93">
        <v>175</v>
      </c>
      <c r="F36" s="94"/>
      <c r="G36" s="94"/>
      <c r="H36" s="181">
        <v>5.97</v>
      </c>
      <c r="I36" s="181">
        <v>4.5</v>
      </c>
      <c r="J36" s="181">
        <v>5.25</v>
      </c>
      <c r="K36" s="95"/>
    </row>
    <row r="37" spans="1:11" s="105" customFormat="1" ht="11.25" customHeight="1">
      <c r="A37" s="99" t="s">
        <v>29</v>
      </c>
      <c r="B37" s="100"/>
      <c r="C37" s="101">
        <v>247</v>
      </c>
      <c r="D37" s="101">
        <v>203</v>
      </c>
      <c r="E37" s="101">
        <v>252</v>
      </c>
      <c r="F37" s="102">
        <f>IF(D37&gt;0,100*E37/D37,0)</f>
        <v>124.13793103448276</v>
      </c>
      <c r="G37" s="103"/>
      <c r="H37" s="182">
        <v>7.2349999999999994</v>
      </c>
      <c r="I37" s="183">
        <v>5.88</v>
      </c>
      <c r="J37" s="183">
        <v>7.29</v>
      </c>
      <c r="K37" s="104">
        <f>IF(I37&gt;0,100*J37/I37,0)</f>
        <v>123.9795918367347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312</v>
      </c>
      <c r="D39" s="101">
        <v>300</v>
      </c>
      <c r="E39" s="101">
        <v>340</v>
      </c>
      <c r="F39" s="102">
        <f>IF(D39&gt;0,100*E39/D39,0)</f>
        <v>113.33333333333333</v>
      </c>
      <c r="G39" s="103"/>
      <c r="H39" s="182">
        <v>10.877000000000001</v>
      </c>
      <c r="I39" s="183">
        <v>10.8</v>
      </c>
      <c r="J39" s="183">
        <v>12.3</v>
      </c>
      <c r="K39" s="104">
        <f>IF(I39&gt;0,100*J39/I39,0)</f>
        <v>113.88888888888889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25</v>
      </c>
      <c r="D41" s="93">
        <v>26</v>
      </c>
      <c r="E41" s="93">
        <v>26</v>
      </c>
      <c r="F41" s="94"/>
      <c r="G41" s="94"/>
      <c r="H41" s="181">
        <v>0.34399999999999997</v>
      </c>
      <c r="I41" s="181">
        <v>0.35</v>
      </c>
      <c r="J41" s="181">
        <v>0.30499999999999999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>
        <v>1</v>
      </c>
      <c r="D43" s="93">
        <v>1</v>
      </c>
      <c r="E43" s="93"/>
      <c r="F43" s="94"/>
      <c r="G43" s="94"/>
      <c r="H43" s="181">
        <v>3.5999999999999997E-2</v>
      </c>
      <c r="I43" s="181">
        <v>3.5999999999999997E-2</v>
      </c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>
        <v>9</v>
      </c>
      <c r="D45" s="93">
        <v>9</v>
      </c>
      <c r="E45" s="93">
        <v>6</v>
      </c>
      <c r="F45" s="94"/>
      <c r="G45" s="94"/>
      <c r="H45" s="181">
        <v>0.22500000000000001</v>
      </c>
      <c r="I45" s="181">
        <v>0.23400000000000001</v>
      </c>
      <c r="J45" s="181">
        <v>0.15</v>
      </c>
      <c r="K45" s="95"/>
    </row>
    <row r="46" spans="1:11" s="96" customFormat="1" ht="11.25" customHeight="1">
      <c r="A46" s="98" t="s">
        <v>36</v>
      </c>
      <c r="B46" s="92"/>
      <c r="C46" s="93">
        <v>15</v>
      </c>
      <c r="D46" s="93">
        <v>14</v>
      </c>
      <c r="E46" s="93">
        <v>12</v>
      </c>
      <c r="F46" s="94"/>
      <c r="G46" s="94"/>
      <c r="H46" s="181">
        <v>0.45</v>
      </c>
      <c r="I46" s="181">
        <v>0.42</v>
      </c>
      <c r="J46" s="181">
        <v>0.36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>
        <v>1</v>
      </c>
      <c r="D48" s="93">
        <v>1</v>
      </c>
      <c r="E48" s="93">
        <v>1</v>
      </c>
      <c r="F48" s="94"/>
      <c r="G48" s="94"/>
      <c r="H48" s="181">
        <v>6.0999999999999999E-2</v>
      </c>
      <c r="I48" s="181">
        <v>6.0999999999999999E-2</v>
      </c>
      <c r="J48" s="181">
        <v>6.0999999999999999E-2</v>
      </c>
      <c r="K48" s="95"/>
    </row>
    <row r="49" spans="1:11" s="96" customFormat="1" ht="11.25" customHeight="1">
      <c r="A49" s="98" t="s">
        <v>39</v>
      </c>
      <c r="B49" s="92"/>
      <c r="C49" s="93">
        <v>4</v>
      </c>
      <c r="D49" s="93">
        <v>4</v>
      </c>
      <c r="E49" s="93">
        <v>4</v>
      </c>
      <c r="F49" s="94"/>
      <c r="G49" s="94"/>
      <c r="H49" s="181">
        <v>8.5000000000000006E-2</v>
      </c>
      <c r="I49" s="181">
        <v>8.5000000000000006E-2</v>
      </c>
      <c r="J49" s="181">
        <v>8.5000000000000006E-2</v>
      </c>
      <c r="K49" s="95"/>
    </row>
    <row r="50" spans="1:11" s="105" customFormat="1" ht="11.25" customHeight="1">
      <c r="A50" s="106" t="s">
        <v>40</v>
      </c>
      <c r="B50" s="100"/>
      <c r="C50" s="101">
        <v>55</v>
      </c>
      <c r="D50" s="101">
        <v>55</v>
      </c>
      <c r="E50" s="101">
        <v>49</v>
      </c>
      <c r="F50" s="102">
        <f>IF(D50&gt;0,100*E50/D50,0)</f>
        <v>89.090909090909093</v>
      </c>
      <c r="G50" s="103"/>
      <c r="H50" s="182">
        <v>1.2009999999999998</v>
      </c>
      <c r="I50" s="183">
        <v>1.1859999999999999</v>
      </c>
      <c r="J50" s="183">
        <v>0.96099999999999985</v>
      </c>
      <c r="K50" s="104">
        <f>IF(I50&gt;0,100*J50/I50,0)</f>
        <v>81.028667790893749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50</v>
      </c>
      <c r="D52" s="101">
        <v>50</v>
      </c>
      <c r="E52" s="101">
        <v>50</v>
      </c>
      <c r="F52" s="102">
        <f>IF(D52&gt;0,100*E52/D52,0)</f>
        <v>100</v>
      </c>
      <c r="G52" s="103"/>
      <c r="H52" s="182">
        <v>1.75</v>
      </c>
      <c r="I52" s="183">
        <v>1.75</v>
      </c>
      <c r="J52" s="183">
        <v>1.75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70</v>
      </c>
      <c r="D54" s="93">
        <v>102</v>
      </c>
      <c r="E54" s="93">
        <v>125</v>
      </c>
      <c r="F54" s="94"/>
      <c r="G54" s="94"/>
      <c r="H54" s="181">
        <v>2.8</v>
      </c>
      <c r="I54" s="181">
        <v>4.2839999999999998</v>
      </c>
      <c r="J54" s="181">
        <v>5.125</v>
      </c>
      <c r="K54" s="95"/>
    </row>
    <row r="55" spans="1:11" s="96" customFormat="1" ht="11.25" customHeight="1">
      <c r="A55" s="98" t="s">
        <v>43</v>
      </c>
      <c r="B55" s="92"/>
      <c r="C55" s="93">
        <v>1940</v>
      </c>
      <c r="D55" s="93">
        <v>2150</v>
      </c>
      <c r="E55" s="93">
        <v>2515</v>
      </c>
      <c r="F55" s="94"/>
      <c r="G55" s="94"/>
      <c r="H55" s="181">
        <v>77.599999999999994</v>
      </c>
      <c r="I55" s="181">
        <v>86</v>
      </c>
      <c r="J55" s="181">
        <v>100.6</v>
      </c>
      <c r="K55" s="95"/>
    </row>
    <row r="56" spans="1:11" s="96" customFormat="1" ht="11.25" customHeight="1">
      <c r="A56" s="98" t="s">
        <v>44</v>
      </c>
      <c r="B56" s="92"/>
      <c r="C56" s="93">
        <v>13</v>
      </c>
      <c r="D56" s="93">
        <v>15</v>
      </c>
      <c r="E56" s="93">
        <v>10</v>
      </c>
      <c r="F56" s="94"/>
      <c r="G56" s="94"/>
      <c r="H56" s="181">
        <v>0.20100000000000001</v>
      </c>
      <c r="I56" s="181">
        <v>0.6</v>
      </c>
      <c r="J56" s="181">
        <v>0.23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792</v>
      </c>
      <c r="D58" s="93">
        <v>453</v>
      </c>
      <c r="E58" s="93">
        <v>613</v>
      </c>
      <c r="F58" s="94"/>
      <c r="G58" s="94"/>
      <c r="H58" s="181">
        <v>31.373999999999999</v>
      </c>
      <c r="I58" s="181">
        <v>18.076000000000001</v>
      </c>
      <c r="J58" s="181">
        <v>9.7050000000000001</v>
      </c>
      <c r="K58" s="95"/>
    </row>
    <row r="59" spans="1:11" s="105" customFormat="1" ht="11.25" customHeight="1">
      <c r="A59" s="99" t="s">
        <v>47</v>
      </c>
      <c r="B59" s="100"/>
      <c r="C59" s="101">
        <v>2815</v>
      </c>
      <c r="D59" s="101">
        <v>2720</v>
      </c>
      <c r="E59" s="101">
        <v>3263</v>
      </c>
      <c r="F59" s="102">
        <f>IF(D59&gt;0,100*E59/D59,0)</f>
        <v>119.96323529411765</v>
      </c>
      <c r="G59" s="103"/>
      <c r="H59" s="182">
        <v>111.97499999999998</v>
      </c>
      <c r="I59" s="183">
        <v>108.96000000000001</v>
      </c>
      <c r="J59" s="183">
        <v>115.66</v>
      </c>
      <c r="K59" s="104">
        <f>IF(I59&gt;0,100*J59/I59,0)</f>
        <v>106.14904552129221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203</v>
      </c>
      <c r="D61" s="93">
        <v>250</v>
      </c>
      <c r="E61" s="93">
        <v>275</v>
      </c>
      <c r="F61" s="94"/>
      <c r="G61" s="94"/>
      <c r="H61" s="181">
        <v>11.414999999999999</v>
      </c>
      <c r="I61" s="181">
        <v>12.5</v>
      </c>
      <c r="J61" s="181">
        <v>13.75</v>
      </c>
      <c r="K61" s="95"/>
    </row>
    <row r="62" spans="1:11" s="96" customFormat="1" ht="11.25" customHeight="1">
      <c r="A62" s="98" t="s">
        <v>49</v>
      </c>
      <c r="B62" s="92"/>
      <c r="C62" s="93">
        <v>510</v>
      </c>
      <c r="D62" s="93">
        <v>500</v>
      </c>
      <c r="E62" s="93">
        <v>501</v>
      </c>
      <c r="F62" s="94"/>
      <c r="G62" s="94"/>
      <c r="H62" s="181">
        <v>13.59</v>
      </c>
      <c r="I62" s="181">
        <v>14.153</v>
      </c>
      <c r="J62" s="181">
        <v>13.5</v>
      </c>
      <c r="K62" s="95"/>
    </row>
    <row r="63" spans="1:11" s="96" customFormat="1" ht="11.25" customHeight="1">
      <c r="A63" s="98" t="s">
        <v>50</v>
      </c>
      <c r="B63" s="92"/>
      <c r="C63" s="93">
        <v>1034</v>
      </c>
      <c r="D63" s="93">
        <v>1011</v>
      </c>
      <c r="E63" s="93">
        <v>956</v>
      </c>
      <c r="F63" s="94"/>
      <c r="G63" s="94"/>
      <c r="H63" s="181">
        <v>40.843000000000004</v>
      </c>
      <c r="I63" s="181">
        <v>52.3</v>
      </c>
      <c r="J63" s="181">
        <v>48.182000000000002</v>
      </c>
      <c r="K63" s="95"/>
    </row>
    <row r="64" spans="1:11" s="105" customFormat="1" ht="11.25" customHeight="1">
      <c r="A64" s="99" t="s">
        <v>51</v>
      </c>
      <c r="B64" s="100"/>
      <c r="C64" s="101">
        <v>1747</v>
      </c>
      <c r="D64" s="101">
        <v>1761</v>
      </c>
      <c r="E64" s="101">
        <v>1732</v>
      </c>
      <c r="F64" s="102">
        <f>IF(D64&gt;0,100*E64/D64,0)</f>
        <v>98.353208404315723</v>
      </c>
      <c r="G64" s="103"/>
      <c r="H64" s="182">
        <v>65.847999999999999</v>
      </c>
      <c r="I64" s="183">
        <v>78.953000000000003</v>
      </c>
      <c r="J64" s="183">
        <v>75.432000000000002</v>
      </c>
      <c r="K64" s="104">
        <f>IF(I64&gt;0,100*J64/I64,0)</f>
        <v>95.540384785885266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2407</v>
      </c>
      <c r="D66" s="101">
        <v>3173</v>
      </c>
      <c r="E66" s="101">
        <v>2930</v>
      </c>
      <c r="F66" s="102">
        <f>IF(D66&gt;0,100*E66/D66,0)</f>
        <v>92.341632524424838</v>
      </c>
      <c r="G66" s="103"/>
      <c r="H66" s="182">
        <v>172.01</v>
      </c>
      <c r="I66" s="183">
        <v>206.245</v>
      </c>
      <c r="J66" s="183">
        <v>217.125</v>
      </c>
      <c r="K66" s="104">
        <f>IF(I66&gt;0,100*J66/I66,0)</f>
        <v>105.27527940071275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327</v>
      </c>
      <c r="D68" s="93">
        <v>200</v>
      </c>
      <c r="E68" s="93">
        <v>200</v>
      </c>
      <c r="F68" s="94"/>
      <c r="G68" s="94"/>
      <c r="H68" s="181">
        <v>15.090999999999999</v>
      </c>
      <c r="I68" s="181">
        <v>9</v>
      </c>
      <c r="J68" s="181">
        <v>8</v>
      </c>
      <c r="K68" s="95"/>
    </row>
    <row r="69" spans="1:11" s="96" customFormat="1" ht="11.25" customHeight="1">
      <c r="A69" s="98" t="s">
        <v>54</v>
      </c>
      <c r="B69" s="92"/>
      <c r="C69" s="93">
        <v>128</v>
      </c>
      <c r="D69" s="93">
        <v>100</v>
      </c>
      <c r="E69" s="93">
        <v>90</v>
      </c>
      <c r="F69" s="94"/>
      <c r="G69" s="94"/>
      <c r="H69" s="181">
        <v>5.327</v>
      </c>
      <c r="I69" s="181">
        <v>4</v>
      </c>
      <c r="J69" s="181">
        <v>3.5</v>
      </c>
      <c r="K69" s="95"/>
    </row>
    <row r="70" spans="1:11" s="105" customFormat="1" ht="11.25" customHeight="1">
      <c r="A70" s="99" t="s">
        <v>55</v>
      </c>
      <c r="B70" s="100"/>
      <c r="C70" s="101">
        <v>455</v>
      </c>
      <c r="D70" s="101">
        <v>300</v>
      </c>
      <c r="E70" s="101">
        <v>290</v>
      </c>
      <c r="F70" s="102">
        <f>IF(D70&gt;0,100*E70/D70,0)</f>
        <v>96.666666666666671</v>
      </c>
      <c r="G70" s="103"/>
      <c r="H70" s="182">
        <v>20.417999999999999</v>
      </c>
      <c r="I70" s="183">
        <v>13</v>
      </c>
      <c r="J70" s="183">
        <v>11.5</v>
      </c>
      <c r="K70" s="104">
        <f>IF(I70&gt;0,100*J70/I70,0)</f>
        <v>88.461538461538467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8378</v>
      </c>
      <c r="D72" s="93">
        <v>8590</v>
      </c>
      <c r="E72" s="93">
        <v>8309</v>
      </c>
      <c r="F72" s="94"/>
      <c r="G72" s="94"/>
      <c r="H72" s="181">
        <v>525.67100000000005</v>
      </c>
      <c r="I72" s="181">
        <v>532.28800000000001</v>
      </c>
      <c r="J72" s="181">
        <v>558.22299999999996</v>
      </c>
      <c r="K72" s="95"/>
    </row>
    <row r="73" spans="1:11" s="96" customFormat="1" ht="11.25" customHeight="1">
      <c r="A73" s="98" t="s">
        <v>57</v>
      </c>
      <c r="B73" s="92"/>
      <c r="C73" s="93">
        <v>160</v>
      </c>
      <c r="D73" s="93">
        <v>160</v>
      </c>
      <c r="E73" s="93">
        <v>160</v>
      </c>
      <c r="F73" s="94"/>
      <c r="G73" s="94"/>
      <c r="H73" s="181">
        <v>7.36</v>
      </c>
      <c r="I73" s="181">
        <v>6.1</v>
      </c>
      <c r="J73" s="181">
        <v>6.4</v>
      </c>
      <c r="K73" s="95"/>
    </row>
    <row r="74" spans="1:11" s="96" customFormat="1" ht="11.25" customHeight="1">
      <c r="A74" s="98" t="s">
        <v>58</v>
      </c>
      <c r="B74" s="92"/>
      <c r="C74" s="93">
        <v>423</v>
      </c>
      <c r="D74" s="93">
        <v>425</v>
      </c>
      <c r="E74" s="93">
        <v>390</v>
      </c>
      <c r="F74" s="94"/>
      <c r="G74" s="94"/>
      <c r="H74" s="181">
        <v>11.151999999999999</v>
      </c>
      <c r="I74" s="181">
        <v>12.75</v>
      </c>
      <c r="J74" s="181">
        <v>11.7</v>
      </c>
      <c r="K74" s="95"/>
    </row>
    <row r="75" spans="1:11" s="96" customFormat="1" ht="11.25" customHeight="1">
      <c r="A75" s="98" t="s">
        <v>59</v>
      </c>
      <c r="B75" s="92"/>
      <c r="C75" s="93">
        <v>354</v>
      </c>
      <c r="D75" s="93">
        <v>354</v>
      </c>
      <c r="E75" s="93">
        <v>448</v>
      </c>
      <c r="F75" s="94"/>
      <c r="G75" s="94"/>
      <c r="H75" s="181">
        <v>17.074999999999999</v>
      </c>
      <c r="I75" s="181">
        <v>17.066599999999998</v>
      </c>
      <c r="J75" s="181">
        <v>20.486000000000001</v>
      </c>
      <c r="K75" s="95"/>
    </row>
    <row r="76" spans="1:11" s="96" customFormat="1" ht="11.25" customHeight="1">
      <c r="A76" s="98" t="s">
        <v>60</v>
      </c>
      <c r="B76" s="92"/>
      <c r="C76" s="93">
        <v>250</v>
      </c>
      <c r="D76" s="93">
        <v>200</v>
      </c>
      <c r="E76" s="93">
        <v>200</v>
      </c>
      <c r="F76" s="94"/>
      <c r="G76" s="94"/>
      <c r="H76" s="181">
        <v>8.75</v>
      </c>
      <c r="I76" s="181">
        <v>6.4</v>
      </c>
      <c r="J76" s="181">
        <v>6.8</v>
      </c>
      <c r="K76" s="95"/>
    </row>
    <row r="77" spans="1:11" s="96" customFormat="1" ht="11.25" customHeight="1">
      <c r="A77" s="98" t="s">
        <v>61</v>
      </c>
      <c r="B77" s="92"/>
      <c r="C77" s="93">
        <v>63</v>
      </c>
      <c r="D77" s="93">
        <v>3</v>
      </c>
      <c r="E77" s="93">
        <v>45</v>
      </c>
      <c r="F77" s="94"/>
      <c r="G77" s="94"/>
      <c r="H77" s="181">
        <v>1.8</v>
      </c>
      <c r="I77" s="181">
        <v>0.06</v>
      </c>
      <c r="J77" s="181">
        <v>0.6</v>
      </c>
      <c r="K77" s="95"/>
    </row>
    <row r="78" spans="1:11" s="96" customFormat="1" ht="11.25" customHeight="1">
      <c r="A78" s="98" t="s">
        <v>62</v>
      </c>
      <c r="B78" s="92"/>
      <c r="C78" s="93">
        <v>121</v>
      </c>
      <c r="D78" s="93">
        <v>120</v>
      </c>
      <c r="E78" s="93">
        <v>100</v>
      </c>
      <c r="F78" s="94"/>
      <c r="G78" s="94"/>
      <c r="H78" s="181">
        <v>5.3250000000000002</v>
      </c>
      <c r="I78" s="181">
        <v>5.28</v>
      </c>
      <c r="J78" s="181">
        <v>3.9</v>
      </c>
      <c r="K78" s="95"/>
    </row>
    <row r="79" spans="1:11" s="96" customFormat="1" ht="11.25" customHeight="1">
      <c r="A79" s="98" t="s">
        <v>63</v>
      </c>
      <c r="B79" s="92"/>
      <c r="C79" s="93">
        <v>1000</v>
      </c>
      <c r="D79" s="93">
        <v>953</v>
      </c>
      <c r="E79" s="93">
        <v>889</v>
      </c>
      <c r="F79" s="94"/>
      <c r="G79" s="94"/>
      <c r="H79" s="181">
        <v>60</v>
      </c>
      <c r="I79" s="181">
        <v>57.18</v>
      </c>
      <c r="J79" s="181">
        <v>53.347000000000001</v>
      </c>
      <c r="K79" s="95"/>
    </row>
    <row r="80" spans="1:11" s="105" customFormat="1" ht="11.25" customHeight="1">
      <c r="A80" s="106" t="s">
        <v>64</v>
      </c>
      <c r="B80" s="100"/>
      <c r="C80" s="101">
        <v>10749</v>
      </c>
      <c r="D80" s="101">
        <v>10805</v>
      </c>
      <c r="E80" s="101">
        <v>10541</v>
      </c>
      <c r="F80" s="102">
        <f>IF(D80&gt;0,100*E80/D80,0)</f>
        <v>97.556686719111525</v>
      </c>
      <c r="G80" s="103"/>
      <c r="H80" s="182">
        <v>637.13300000000015</v>
      </c>
      <c r="I80" s="183">
        <v>637.12459999999987</v>
      </c>
      <c r="J80" s="183">
        <v>661.4559999999999</v>
      </c>
      <c r="K80" s="104">
        <f>IF(I80&gt;0,100*J80/I80,0)</f>
        <v>103.81893902699724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223</v>
      </c>
      <c r="D82" s="93">
        <v>223</v>
      </c>
      <c r="E82" s="93">
        <v>213</v>
      </c>
      <c r="F82" s="94"/>
      <c r="G82" s="94"/>
      <c r="H82" s="181">
        <v>8.2710000000000008</v>
      </c>
      <c r="I82" s="181">
        <v>8.2710000000000008</v>
      </c>
      <c r="J82" s="181">
        <v>7.6790000000000003</v>
      </c>
      <c r="K82" s="95"/>
    </row>
    <row r="83" spans="1:11" s="96" customFormat="1" ht="11.25" customHeight="1">
      <c r="A83" s="98" t="s">
        <v>66</v>
      </c>
      <c r="B83" s="92"/>
      <c r="C83" s="93">
        <v>69</v>
      </c>
      <c r="D83" s="93">
        <v>70</v>
      </c>
      <c r="E83" s="93">
        <v>75</v>
      </c>
      <c r="F83" s="94"/>
      <c r="G83" s="94"/>
      <c r="H83" s="181">
        <v>2.3359999999999999</v>
      </c>
      <c r="I83" s="181">
        <v>2.4</v>
      </c>
      <c r="J83" s="181">
        <v>2.544</v>
      </c>
      <c r="K83" s="95"/>
    </row>
    <row r="84" spans="1:11" s="105" customFormat="1" ht="11.25" customHeight="1">
      <c r="A84" s="99" t="s">
        <v>67</v>
      </c>
      <c r="B84" s="100"/>
      <c r="C84" s="101">
        <v>292</v>
      </c>
      <c r="D84" s="101">
        <v>293</v>
      </c>
      <c r="E84" s="101">
        <v>288</v>
      </c>
      <c r="F84" s="102">
        <f>IF(D84&gt;0,100*E84/D84,0)</f>
        <v>98.293515358361773</v>
      </c>
      <c r="G84" s="103"/>
      <c r="H84" s="182">
        <v>10.607000000000001</v>
      </c>
      <c r="I84" s="183">
        <v>10.671000000000001</v>
      </c>
      <c r="J84" s="183">
        <v>10.223000000000001</v>
      </c>
      <c r="K84" s="104">
        <f>IF(I84&gt;0,100*J84/I84,0)</f>
        <v>95.801705557117415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19147</v>
      </c>
      <c r="D87" s="116">
        <v>19676</v>
      </c>
      <c r="E87" s="116">
        <v>19752</v>
      </c>
      <c r="F87" s="117">
        <f>IF(D87&gt;0,100*E87/D87,0)</f>
        <v>100.38625736938403</v>
      </c>
      <c r="G87" s="103"/>
      <c r="H87" s="186">
        <v>1039.6980000000001</v>
      </c>
      <c r="I87" s="187">
        <v>1075.0455999999999</v>
      </c>
      <c r="J87" s="187">
        <v>1114.2459999999999</v>
      </c>
      <c r="K87" s="117">
        <f>IF(I87&gt;0,100*J87/I87,0)</f>
        <v>103.64639416225693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41" orientation="portrait" useFirstPageNumber="1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103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12</v>
      </c>
      <c r="D9" s="93">
        <v>8</v>
      </c>
      <c r="E9" s="93">
        <v>8</v>
      </c>
      <c r="F9" s="94"/>
      <c r="G9" s="94"/>
      <c r="H9" s="181">
        <v>1.397</v>
      </c>
      <c r="I9" s="181">
        <v>0.55500000000000005</v>
      </c>
      <c r="J9" s="181">
        <v>0.56499999999999995</v>
      </c>
      <c r="K9" s="95"/>
    </row>
    <row r="10" spans="1:11" s="96" customFormat="1" ht="11.25" customHeight="1">
      <c r="A10" s="98" t="s">
        <v>9</v>
      </c>
      <c r="B10" s="92"/>
      <c r="C10" s="93">
        <v>4</v>
      </c>
      <c r="D10" s="93">
        <v>4</v>
      </c>
      <c r="E10" s="93">
        <v>4</v>
      </c>
      <c r="F10" s="94"/>
      <c r="G10" s="94"/>
      <c r="H10" s="181">
        <v>0.35699999999999998</v>
      </c>
      <c r="I10" s="181">
        <v>0.20799999999999999</v>
      </c>
      <c r="J10" s="181">
        <v>0.32</v>
      </c>
      <c r="K10" s="95"/>
    </row>
    <row r="11" spans="1:11" s="96" customFormat="1" ht="11.25" customHeight="1">
      <c r="A11" s="91" t="s">
        <v>10</v>
      </c>
      <c r="B11" s="92"/>
      <c r="C11" s="93">
        <v>4</v>
      </c>
      <c r="D11" s="93">
        <v>4</v>
      </c>
      <c r="E11" s="93">
        <v>4</v>
      </c>
      <c r="F11" s="94"/>
      <c r="G11" s="94"/>
      <c r="H11" s="181">
        <v>0.40100000000000002</v>
      </c>
      <c r="I11" s="181">
        <v>0.33100000000000002</v>
      </c>
      <c r="J11" s="181">
        <v>0.35099999999999998</v>
      </c>
      <c r="K11" s="95"/>
    </row>
    <row r="12" spans="1:11" s="96" customFormat="1" ht="11.25" customHeight="1">
      <c r="A12" s="98" t="s">
        <v>11</v>
      </c>
      <c r="B12" s="92"/>
      <c r="C12" s="93">
        <v>16</v>
      </c>
      <c r="D12" s="93">
        <v>10</v>
      </c>
      <c r="E12" s="93">
        <v>10</v>
      </c>
      <c r="F12" s="94"/>
      <c r="G12" s="94"/>
      <c r="H12" s="181">
        <v>1.254</v>
      </c>
      <c r="I12" s="181">
        <v>0.81</v>
      </c>
      <c r="J12" s="181">
        <v>0.92400000000000004</v>
      </c>
      <c r="K12" s="95"/>
    </row>
    <row r="13" spans="1:11" s="105" customFormat="1" ht="11.25" customHeight="1">
      <c r="A13" s="99" t="s">
        <v>12</v>
      </c>
      <c r="B13" s="100"/>
      <c r="C13" s="101">
        <v>36</v>
      </c>
      <c r="D13" s="101">
        <v>26</v>
      </c>
      <c r="E13" s="101">
        <v>26</v>
      </c>
      <c r="F13" s="102">
        <f>IF(D13&gt;0,100*E13/D13,0)</f>
        <v>100</v>
      </c>
      <c r="G13" s="103"/>
      <c r="H13" s="182">
        <v>3.4090000000000003</v>
      </c>
      <c r="I13" s="183">
        <v>1.9040000000000001</v>
      </c>
      <c r="J13" s="183">
        <v>2.16</v>
      </c>
      <c r="K13" s="104">
        <f>IF(I13&gt;0,100*J13/I13,0)</f>
        <v>113.4453781512605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>
        <v>1</v>
      </c>
      <c r="F17" s="102"/>
      <c r="G17" s="103"/>
      <c r="H17" s="182"/>
      <c r="I17" s="183"/>
      <c r="J17" s="183">
        <v>3.5000000000000003E-2</v>
      </c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1</v>
      </c>
      <c r="D19" s="93"/>
      <c r="E19" s="93"/>
      <c r="F19" s="94"/>
      <c r="G19" s="94"/>
      <c r="H19" s="181">
        <v>0.05</v>
      </c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>
        <v>5</v>
      </c>
      <c r="D20" s="93">
        <v>5</v>
      </c>
      <c r="E20" s="93">
        <v>5</v>
      </c>
      <c r="F20" s="94"/>
      <c r="G20" s="94"/>
      <c r="H20" s="181">
        <v>0.28599999999999998</v>
      </c>
      <c r="I20" s="181">
        <v>0.28599999999999998</v>
      </c>
      <c r="J20" s="181">
        <v>0.28599999999999998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6</v>
      </c>
      <c r="D22" s="101">
        <v>5</v>
      </c>
      <c r="E22" s="101">
        <v>5</v>
      </c>
      <c r="F22" s="102">
        <f>IF(D22&gt;0,100*E22/D22,0)</f>
        <v>100</v>
      </c>
      <c r="G22" s="103"/>
      <c r="H22" s="182">
        <v>0.33599999999999997</v>
      </c>
      <c r="I22" s="183">
        <v>0.28599999999999998</v>
      </c>
      <c r="J22" s="183">
        <v>0.28599999999999998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/>
      <c r="I24" s="183"/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>
        <v>1</v>
      </c>
      <c r="E29" s="93"/>
      <c r="F29" s="94"/>
      <c r="G29" s="94"/>
      <c r="H29" s="181"/>
      <c r="I29" s="181">
        <v>6.9000000000000006E-2</v>
      </c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>
        <v>1</v>
      </c>
      <c r="E31" s="101"/>
      <c r="F31" s="102"/>
      <c r="G31" s="103"/>
      <c r="H31" s="182"/>
      <c r="I31" s="183">
        <v>6.9000000000000006E-2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30</v>
      </c>
      <c r="D33" s="93">
        <v>30</v>
      </c>
      <c r="E33" s="93">
        <v>30</v>
      </c>
      <c r="F33" s="94"/>
      <c r="G33" s="94"/>
      <c r="H33" s="181">
        <v>1.667</v>
      </c>
      <c r="I33" s="181">
        <v>1.6</v>
      </c>
      <c r="J33" s="181">
        <v>1.6</v>
      </c>
      <c r="K33" s="95"/>
    </row>
    <row r="34" spans="1:11" s="96" customFormat="1" ht="11.25" customHeight="1">
      <c r="A34" s="98" t="s">
        <v>26</v>
      </c>
      <c r="B34" s="92"/>
      <c r="C34" s="93">
        <v>29</v>
      </c>
      <c r="D34" s="93">
        <v>28</v>
      </c>
      <c r="E34" s="93">
        <v>25</v>
      </c>
      <c r="F34" s="94"/>
      <c r="G34" s="94"/>
      <c r="H34" s="181">
        <v>1.0489999999999999</v>
      </c>
      <c r="I34" s="181">
        <v>0.97499999999999998</v>
      </c>
      <c r="J34" s="181">
        <v>0.8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>
        <v>8</v>
      </c>
      <c r="D36" s="93">
        <v>8</v>
      </c>
      <c r="E36" s="93">
        <v>8</v>
      </c>
      <c r="F36" s="94"/>
      <c r="G36" s="94"/>
      <c r="H36" s="181">
        <v>0.56000000000000005</v>
      </c>
      <c r="I36" s="181">
        <v>0.28799999999999998</v>
      </c>
      <c r="J36" s="181">
        <v>0.28000000000000003</v>
      </c>
      <c r="K36" s="95"/>
    </row>
    <row r="37" spans="1:11" s="105" customFormat="1" ht="11.25" customHeight="1">
      <c r="A37" s="99" t="s">
        <v>29</v>
      </c>
      <c r="B37" s="100"/>
      <c r="C37" s="101">
        <v>67</v>
      </c>
      <c r="D37" s="101">
        <v>66</v>
      </c>
      <c r="E37" s="101">
        <v>63</v>
      </c>
      <c r="F37" s="102">
        <f>IF(D37&gt;0,100*E37/D37,0)</f>
        <v>95.454545454545453</v>
      </c>
      <c r="G37" s="103"/>
      <c r="H37" s="182">
        <v>3.2760000000000002</v>
      </c>
      <c r="I37" s="183">
        <v>2.863</v>
      </c>
      <c r="J37" s="183">
        <v>2.6800000000000006</v>
      </c>
      <c r="K37" s="104">
        <f>IF(I37&gt;0,100*J37/I37,0)</f>
        <v>93.608103388054502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43</v>
      </c>
      <c r="D39" s="101">
        <v>54</v>
      </c>
      <c r="E39" s="101">
        <v>74</v>
      </c>
      <c r="F39" s="102">
        <f>IF(D39&gt;0,100*E39/D39,0)</f>
        <v>137.03703703703704</v>
      </c>
      <c r="G39" s="103"/>
      <c r="H39" s="182">
        <v>1.603</v>
      </c>
      <c r="I39" s="183">
        <v>2</v>
      </c>
      <c r="J39" s="183">
        <v>2.75</v>
      </c>
      <c r="K39" s="104">
        <f>IF(I39&gt;0,100*J39/I39,0)</f>
        <v>137.5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/>
      <c r="I50" s="183"/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1</v>
      </c>
      <c r="D52" s="101">
        <v>1</v>
      </c>
      <c r="E52" s="101">
        <v>1</v>
      </c>
      <c r="F52" s="102">
        <f>IF(D52&gt;0,100*E52/D52,0)</f>
        <v>100</v>
      </c>
      <c r="G52" s="103"/>
      <c r="H52" s="182">
        <v>9.2999999999999999E-2</v>
      </c>
      <c r="I52" s="183">
        <v>9.2999999999999999E-2</v>
      </c>
      <c r="J52" s="183">
        <v>9.2999999999999999E-2</v>
      </c>
      <c r="K52" s="104">
        <f>IF(I52&gt;0,100*J52/I52,0)</f>
        <v>100.00000000000001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/>
      <c r="I58" s="181"/>
      <c r="J58" s="181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/>
      <c r="I59" s="183"/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141</v>
      </c>
      <c r="D61" s="93">
        <v>140</v>
      </c>
      <c r="E61" s="93">
        <v>140</v>
      </c>
      <c r="F61" s="94"/>
      <c r="G61" s="94"/>
      <c r="H61" s="181">
        <v>11.28</v>
      </c>
      <c r="I61" s="181">
        <v>12.5</v>
      </c>
      <c r="J61" s="181">
        <v>12.5</v>
      </c>
      <c r="K61" s="95"/>
    </row>
    <row r="62" spans="1:11" s="96" customFormat="1" ht="11.25" customHeight="1">
      <c r="A62" s="98" t="s">
        <v>49</v>
      </c>
      <c r="B62" s="92"/>
      <c r="C62" s="93">
        <v>60</v>
      </c>
      <c r="D62" s="93">
        <v>60</v>
      </c>
      <c r="E62" s="93">
        <v>90</v>
      </c>
      <c r="F62" s="94"/>
      <c r="G62" s="94"/>
      <c r="H62" s="181">
        <v>1.8819999999999999</v>
      </c>
      <c r="I62" s="181">
        <v>1.8819999999999999</v>
      </c>
      <c r="J62" s="181">
        <v>2.782</v>
      </c>
      <c r="K62" s="95"/>
    </row>
    <row r="63" spans="1:11" s="96" customFormat="1" ht="11.25" customHeight="1">
      <c r="A63" s="98" t="s">
        <v>50</v>
      </c>
      <c r="B63" s="92"/>
      <c r="C63" s="93">
        <v>10</v>
      </c>
      <c r="D63" s="93">
        <v>19</v>
      </c>
      <c r="E63" s="93">
        <v>19</v>
      </c>
      <c r="F63" s="94"/>
      <c r="G63" s="94"/>
      <c r="H63" s="181">
        <v>0.59</v>
      </c>
      <c r="I63" s="181">
        <v>0.85</v>
      </c>
      <c r="J63" s="181">
        <v>0.79800000000000004</v>
      </c>
      <c r="K63" s="95"/>
    </row>
    <row r="64" spans="1:11" s="105" customFormat="1" ht="11.25" customHeight="1">
      <c r="A64" s="99" t="s">
        <v>51</v>
      </c>
      <c r="B64" s="100"/>
      <c r="C64" s="101">
        <v>211</v>
      </c>
      <c r="D64" s="101">
        <v>219</v>
      </c>
      <c r="E64" s="101">
        <v>249</v>
      </c>
      <c r="F64" s="102">
        <f>IF(D64&gt;0,100*E64/D64,0)</f>
        <v>113.6986301369863</v>
      </c>
      <c r="G64" s="103"/>
      <c r="H64" s="182">
        <v>13.751999999999999</v>
      </c>
      <c r="I64" s="183">
        <v>15.231999999999999</v>
      </c>
      <c r="J64" s="183">
        <v>16.079999999999998</v>
      </c>
      <c r="K64" s="104">
        <f>IF(I64&gt;0,100*J64/I64,0)</f>
        <v>105.56722689075629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921</v>
      </c>
      <c r="D66" s="101">
        <v>958</v>
      </c>
      <c r="E66" s="101">
        <v>921</v>
      </c>
      <c r="F66" s="102">
        <f>IF(D66&gt;0,100*E66/D66,0)</f>
        <v>96.137787056367429</v>
      </c>
      <c r="G66" s="103"/>
      <c r="H66" s="182">
        <v>115.05200000000001</v>
      </c>
      <c r="I66" s="183">
        <v>129.261</v>
      </c>
      <c r="J66" s="183">
        <v>111.441</v>
      </c>
      <c r="K66" s="104">
        <f>IF(I66&gt;0,100*J66/I66,0)</f>
        <v>86.213939239213687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7000</v>
      </c>
      <c r="D72" s="93">
        <v>7450</v>
      </c>
      <c r="E72" s="93">
        <v>7450</v>
      </c>
      <c r="F72" s="94"/>
      <c r="G72" s="94"/>
      <c r="H72" s="181">
        <v>659.78700000000003</v>
      </c>
      <c r="I72" s="181">
        <v>711.58299999999997</v>
      </c>
      <c r="J72" s="181">
        <v>643.75800000000004</v>
      </c>
      <c r="K72" s="95"/>
    </row>
    <row r="73" spans="1:11" s="96" customFormat="1" ht="11.25" customHeight="1">
      <c r="A73" s="98" t="s">
        <v>57</v>
      </c>
      <c r="B73" s="92"/>
      <c r="C73" s="93">
        <v>370</v>
      </c>
      <c r="D73" s="93">
        <v>325</v>
      </c>
      <c r="E73" s="93">
        <v>385</v>
      </c>
      <c r="F73" s="94"/>
      <c r="G73" s="94"/>
      <c r="H73" s="181">
        <v>13.323</v>
      </c>
      <c r="I73" s="181">
        <v>11.925000000000001</v>
      </c>
      <c r="J73" s="181">
        <v>11.925000000000001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/>
      <c r="I74" s="181"/>
      <c r="J74" s="181"/>
      <c r="K74" s="95"/>
    </row>
    <row r="75" spans="1:11" s="96" customFormat="1" ht="11.25" customHeight="1">
      <c r="A75" s="98" t="s">
        <v>59</v>
      </c>
      <c r="B75" s="92"/>
      <c r="C75" s="93">
        <v>1324</v>
      </c>
      <c r="D75" s="93">
        <v>1324</v>
      </c>
      <c r="E75" s="93">
        <v>1382</v>
      </c>
      <c r="F75" s="94"/>
      <c r="G75" s="94"/>
      <c r="H75" s="181">
        <v>134.33699999999999</v>
      </c>
      <c r="I75" s="181">
        <v>134.33695799999998</v>
      </c>
      <c r="J75" s="181">
        <v>140.97900000000001</v>
      </c>
      <c r="K75" s="95"/>
    </row>
    <row r="76" spans="1:11" s="96" customFormat="1" ht="11.25" customHeight="1">
      <c r="A76" s="98" t="s">
        <v>60</v>
      </c>
      <c r="B76" s="92"/>
      <c r="C76" s="93">
        <v>15</v>
      </c>
      <c r="D76" s="93">
        <v>17</v>
      </c>
      <c r="E76" s="93">
        <v>10</v>
      </c>
      <c r="F76" s="94"/>
      <c r="G76" s="94"/>
      <c r="H76" s="181">
        <v>0.52500000000000002</v>
      </c>
      <c r="I76" s="181">
        <v>0.59499999999999997</v>
      </c>
      <c r="J76" s="181">
        <v>0.3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>
        <v>372</v>
      </c>
      <c r="D78" s="93">
        <v>400</v>
      </c>
      <c r="E78" s="93">
        <v>370</v>
      </c>
      <c r="F78" s="94"/>
      <c r="G78" s="94"/>
      <c r="H78" s="181">
        <v>25.015000000000001</v>
      </c>
      <c r="I78" s="181">
        <v>29.231999999999999</v>
      </c>
      <c r="J78" s="181">
        <v>25.9</v>
      </c>
      <c r="K78" s="95"/>
    </row>
    <row r="79" spans="1:11" s="96" customFormat="1" ht="11.25" customHeight="1">
      <c r="A79" s="98" t="s">
        <v>63</v>
      </c>
      <c r="B79" s="92"/>
      <c r="C79" s="93">
        <v>45</v>
      </c>
      <c r="D79" s="93">
        <v>45</v>
      </c>
      <c r="E79" s="93">
        <v>41.904799342546994</v>
      </c>
      <c r="F79" s="94"/>
      <c r="G79" s="94"/>
      <c r="H79" s="181">
        <v>3.823</v>
      </c>
      <c r="I79" s="181">
        <v>4.25</v>
      </c>
      <c r="J79" s="181">
        <v>3.5590000000000002</v>
      </c>
      <c r="K79" s="95"/>
    </row>
    <row r="80" spans="1:11" s="105" customFormat="1" ht="11.25" customHeight="1">
      <c r="A80" s="106" t="s">
        <v>64</v>
      </c>
      <c r="B80" s="100"/>
      <c r="C80" s="101">
        <v>9126</v>
      </c>
      <c r="D80" s="101">
        <v>9561</v>
      </c>
      <c r="E80" s="101">
        <v>9638.9047993425465</v>
      </c>
      <c r="F80" s="102">
        <f>IF(D80&gt;0,100*E80/D80,0)</f>
        <v>100.81481852674978</v>
      </c>
      <c r="G80" s="103"/>
      <c r="H80" s="182">
        <v>836.81</v>
      </c>
      <c r="I80" s="183">
        <v>891.9219579999999</v>
      </c>
      <c r="J80" s="183">
        <v>826.42099999999994</v>
      </c>
      <c r="K80" s="104">
        <f>IF(I80&gt;0,100*J80/I80,0)</f>
        <v>92.65620075697251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319</v>
      </c>
      <c r="D82" s="93">
        <v>319</v>
      </c>
      <c r="E82" s="93">
        <v>309</v>
      </c>
      <c r="F82" s="94"/>
      <c r="G82" s="94"/>
      <c r="H82" s="181">
        <v>35.356000000000002</v>
      </c>
      <c r="I82" s="181">
        <v>35.042000000000002</v>
      </c>
      <c r="J82" s="181">
        <v>33.395000000000003</v>
      </c>
      <c r="K82" s="95"/>
    </row>
    <row r="83" spans="1:11" s="96" customFormat="1" ht="11.25" customHeight="1">
      <c r="A83" s="98" t="s">
        <v>66</v>
      </c>
      <c r="B83" s="92"/>
      <c r="C83" s="93">
        <v>95</v>
      </c>
      <c r="D83" s="93">
        <v>87</v>
      </c>
      <c r="E83" s="93">
        <v>93</v>
      </c>
      <c r="F83" s="94"/>
      <c r="G83" s="94"/>
      <c r="H83" s="181">
        <v>8.1989999999999998</v>
      </c>
      <c r="I83" s="181">
        <v>5.9</v>
      </c>
      <c r="J83" s="181">
        <v>7.3310000000000004</v>
      </c>
      <c r="K83" s="95"/>
    </row>
    <row r="84" spans="1:11" s="105" customFormat="1" ht="11.25" customHeight="1">
      <c r="A84" s="99" t="s">
        <v>67</v>
      </c>
      <c r="B84" s="100"/>
      <c r="C84" s="101">
        <v>414</v>
      </c>
      <c r="D84" s="101">
        <v>406</v>
      </c>
      <c r="E84" s="101">
        <v>402</v>
      </c>
      <c r="F84" s="102">
        <f>IF(D84&gt;0,100*E84/D84,0)</f>
        <v>99.014778325123146</v>
      </c>
      <c r="G84" s="103"/>
      <c r="H84" s="182">
        <v>43.555</v>
      </c>
      <c r="I84" s="183">
        <v>40.942</v>
      </c>
      <c r="J84" s="183">
        <v>40.726000000000006</v>
      </c>
      <c r="K84" s="104">
        <f>IF(I84&gt;0,100*J84/I84,0)</f>
        <v>99.472424405256234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10825</v>
      </c>
      <c r="D87" s="116">
        <v>11297</v>
      </c>
      <c r="E87" s="116">
        <v>11380.904799342547</v>
      </c>
      <c r="F87" s="117">
        <f>IF(D87&gt;0,100*E87/D87,0)</f>
        <v>100.74271752980921</v>
      </c>
      <c r="G87" s="103"/>
      <c r="H87" s="186">
        <v>1017.8859999999999</v>
      </c>
      <c r="I87" s="187">
        <v>1084.571958</v>
      </c>
      <c r="J87" s="187">
        <v>1002.6719999999999</v>
      </c>
      <c r="K87" s="117">
        <f>IF(I87&gt;0,100*J87/I87,0)</f>
        <v>92.448637695646553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42" orientation="portrait" useFirstPageNumber="1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O625"/>
  <sheetViews>
    <sheetView view="pageBreakPreview" topLeftCell="A40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104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7</v>
      </c>
      <c r="D9" s="93">
        <v>5</v>
      </c>
      <c r="E9" s="93">
        <v>7</v>
      </c>
      <c r="F9" s="94"/>
      <c r="G9" s="94"/>
      <c r="H9" s="181">
        <v>0.57599999999999996</v>
      </c>
      <c r="I9" s="181">
        <v>0.25700000000000001</v>
      </c>
      <c r="J9" s="181"/>
      <c r="K9" s="95"/>
    </row>
    <row r="10" spans="1:11" s="96" customFormat="1" ht="11.25" customHeight="1">
      <c r="A10" s="98" t="s">
        <v>9</v>
      </c>
      <c r="B10" s="92"/>
      <c r="C10" s="93">
        <v>2</v>
      </c>
      <c r="D10" s="93">
        <v>5</v>
      </c>
      <c r="E10" s="93">
        <v>5</v>
      </c>
      <c r="F10" s="94"/>
      <c r="G10" s="94"/>
      <c r="H10" s="181">
        <v>0.17799999999999999</v>
      </c>
      <c r="I10" s="181">
        <v>0.35299999999999998</v>
      </c>
      <c r="J10" s="181"/>
      <c r="K10" s="95"/>
    </row>
    <row r="11" spans="1:11" s="96" customFormat="1" ht="11.25" customHeight="1">
      <c r="A11" s="91" t="s">
        <v>10</v>
      </c>
      <c r="B11" s="92"/>
      <c r="C11" s="93">
        <v>3</v>
      </c>
      <c r="D11" s="93">
        <v>3</v>
      </c>
      <c r="E11" s="93">
        <v>3</v>
      </c>
      <c r="F11" s="94"/>
      <c r="G11" s="94"/>
      <c r="H11" s="181">
        <v>0.3</v>
      </c>
      <c r="I11" s="181">
        <v>0.18099999999999999</v>
      </c>
      <c r="J11" s="181"/>
      <c r="K11" s="95"/>
    </row>
    <row r="12" spans="1:11" s="96" customFormat="1" ht="11.25" customHeight="1">
      <c r="A12" s="98" t="s">
        <v>11</v>
      </c>
      <c r="B12" s="92"/>
      <c r="C12" s="93">
        <v>8</v>
      </c>
      <c r="D12" s="93">
        <v>15</v>
      </c>
      <c r="E12" s="93">
        <v>15</v>
      </c>
      <c r="F12" s="94"/>
      <c r="G12" s="94"/>
      <c r="H12" s="181">
        <v>0.66900000000000004</v>
      </c>
      <c r="I12" s="181">
        <v>0.93200000000000005</v>
      </c>
      <c r="J12" s="181"/>
      <c r="K12" s="95"/>
    </row>
    <row r="13" spans="1:11" s="105" customFormat="1" ht="11.25" customHeight="1">
      <c r="A13" s="99" t="s">
        <v>12</v>
      </c>
      <c r="B13" s="100"/>
      <c r="C13" s="101">
        <v>20</v>
      </c>
      <c r="D13" s="101">
        <v>28</v>
      </c>
      <c r="E13" s="101">
        <v>30</v>
      </c>
      <c r="F13" s="102">
        <f>IF(D13&gt;0,100*E13/D13,0)</f>
        <v>107.14285714285714</v>
      </c>
      <c r="G13" s="103"/>
      <c r="H13" s="182">
        <v>1.7230000000000001</v>
      </c>
      <c r="I13" s="183">
        <v>1.7229999999999999</v>
      </c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>
        <v>4</v>
      </c>
      <c r="D20" s="93">
        <v>4</v>
      </c>
      <c r="E20" s="93"/>
      <c r="F20" s="94"/>
      <c r="G20" s="94"/>
      <c r="H20" s="181">
        <v>0.22900000000000001</v>
      </c>
      <c r="I20" s="181">
        <v>0.22900000000000001</v>
      </c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4</v>
      </c>
      <c r="D22" s="101">
        <v>4</v>
      </c>
      <c r="E22" s="101"/>
      <c r="F22" s="102"/>
      <c r="G22" s="103"/>
      <c r="H22" s="182">
        <v>0.22900000000000001</v>
      </c>
      <c r="I22" s="183">
        <v>0.22900000000000001</v>
      </c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/>
      <c r="I24" s="183"/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9</v>
      </c>
      <c r="D28" s="93"/>
      <c r="E28" s="93"/>
      <c r="F28" s="94"/>
      <c r="G28" s="94"/>
      <c r="H28" s="181">
        <v>0.65300000000000002</v>
      </c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>
        <v>2</v>
      </c>
      <c r="E29" s="93"/>
      <c r="F29" s="94"/>
      <c r="G29" s="94"/>
      <c r="H29" s="181"/>
      <c r="I29" s="181">
        <v>0.10299999999999999</v>
      </c>
      <c r="J29" s="181"/>
      <c r="K29" s="95"/>
    </row>
    <row r="30" spans="1:11" s="96" customFormat="1" ht="11.25" customHeight="1">
      <c r="A30" s="98" t="s">
        <v>23</v>
      </c>
      <c r="B30" s="92"/>
      <c r="C30" s="93">
        <v>39</v>
      </c>
      <c r="D30" s="93"/>
      <c r="E30" s="93"/>
      <c r="F30" s="94"/>
      <c r="G30" s="94"/>
      <c r="H30" s="181">
        <v>3.1720000000000002</v>
      </c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>
        <v>48</v>
      </c>
      <c r="D31" s="101">
        <v>2</v>
      </c>
      <c r="E31" s="101"/>
      <c r="F31" s="102"/>
      <c r="G31" s="103"/>
      <c r="H31" s="182">
        <v>3.8250000000000002</v>
      </c>
      <c r="I31" s="183">
        <v>0.10299999999999999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40</v>
      </c>
      <c r="D33" s="93">
        <v>40</v>
      </c>
      <c r="E33" s="93"/>
      <c r="F33" s="94"/>
      <c r="G33" s="94"/>
      <c r="H33" s="181">
        <v>2.2229999999999999</v>
      </c>
      <c r="I33" s="181">
        <v>2</v>
      </c>
      <c r="J33" s="181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>
        <v>38</v>
      </c>
      <c r="D35" s="93">
        <v>35</v>
      </c>
      <c r="E35" s="93">
        <v>40</v>
      </c>
      <c r="F35" s="94"/>
      <c r="G35" s="94"/>
      <c r="H35" s="181">
        <v>1.413</v>
      </c>
      <c r="I35" s="181">
        <v>1.2250000000000001</v>
      </c>
      <c r="J35" s="181"/>
      <c r="K35" s="95"/>
    </row>
    <row r="36" spans="1:11" s="96" customFormat="1" ht="11.25" customHeight="1">
      <c r="A36" s="98" t="s">
        <v>28</v>
      </c>
      <c r="B36" s="92"/>
      <c r="C36" s="93">
        <v>37</v>
      </c>
      <c r="D36" s="93">
        <v>28</v>
      </c>
      <c r="E36" s="93">
        <v>37</v>
      </c>
      <c r="F36" s="94"/>
      <c r="G36" s="94"/>
      <c r="H36" s="181">
        <v>1.2949999999999999</v>
      </c>
      <c r="I36" s="181">
        <v>0.98</v>
      </c>
      <c r="J36" s="181"/>
      <c r="K36" s="95"/>
    </row>
    <row r="37" spans="1:11" s="105" customFormat="1" ht="11.25" customHeight="1">
      <c r="A37" s="99" t="s">
        <v>29</v>
      </c>
      <c r="B37" s="100"/>
      <c r="C37" s="101">
        <v>115</v>
      </c>
      <c r="D37" s="101">
        <v>103</v>
      </c>
      <c r="E37" s="101"/>
      <c r="F37" s="102"/>
      <c r="G37" s="103"/>
      <c r="H37" s="182">
        <v>4.931</v>
      </c>
      <c r="I37" s="183">
        <v>4.2050000000000001</v>
      </c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51</v>
      </c>
      <c r="D39" s="101">
        <v>50</v>
      </c>
      <c r="E39" s="101">
        <v>55</v>
      </c>
      <c r="F39" s="102">
        <f>IF(D39&gt;0,100*E39/D39,0)</f>
        <v>110</v>
      </c>
      <c r="G39" s="103"/>
      <c r="H39" s="182">
        <v>1.9239999999999999</v>
      </c>
      <c r="I39" s="183">
        <v>1.9</v>
      </c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>
        <v>3</v>
      </c>
      <c r="D45" s="93">
        <v>3</v>
      </c>
      <c r="E45" s="93"/>
      <c r="F45" s="94"/>
      <c r="G45" s="94"/>
      <c r="H45" s="181">
        <v>0.114</v>
      </c>
      <c r="I45" s="181">
        <v>0.114</v>
      </c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>
        <v>3</v>
      </c>
      <c r="D50" s="101">
        <v>3</v>
      </c>
      <c r="E50" s="101"/>
      <c r="F50" s="102"/>
      <c r="G50" s="103"/>
      <c r="H50" s="182">
        <v>0.114</v>
      </c>
      <c r="I50" s="183">
        <v>0.114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5</v>
      </c>
      <c r="D52" s="101">
        <v>5</v>
      </c>
      <c r="E52" s="101">
        <v>5</v>
      </c>
      <c r="F52" s="102">
        <f>IF(D52&gt;0,100*E52/D52,0)</f>
        <v>100</v>
      </c>
      <c r="G52" s="103"/>
      <c r="H52" s="182">
        <v>0.46200000000000002</v>
      </c>
      <c r="I52" s="183">
        <v>0.46200000000000002</v>
      </c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/>
      <c r="I58" s="181"/>
      <c r="J58" s="181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/>
      <c r="I59" s="183"/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267</v>
      </c>
      <c r="D61" s="93">
        <v>270</v>
      </c>
      <c r="E61" s="93">
        <v>270</v>
      </c>
      <c r="F61" s="94"/>
      <c r="G61" s="94"/>
      <c r="H61" s="181">
        <v>34.71</v>
      </c>
      <c r="I61" s="181">
        <v>29.7</v>
      </c>
      <c r="J61" s="181"/>
      <c r="K61" s="95"/>
    </row>
    <row r="62" spans="1:11" s="96" customFormat="1" ht="11.25" customHeight="1">
      <c r="A62" s="98" t="s">
        <v>49</v>
      </c>
      <c r="B62" s="92"/>
      <c r="C62" s="93">
        <v>70</v>
      </c>
      <c r="D62" s="93">
        <v>75</v>
      </c>
      <c r="E62" s="93"/>
      <c r="F62" s="94"/>
      <c r="G62" s="94"/>
      <c r="H62" s="181">
        <v>2.044</v>
      </c>
      <c r="I62" s="181">
        <v>2.1789999999999998</v>
      </c>
      <c r="J62" s="181"/>
      <c r="K62" s="95"/>
    </row>
    <row r="63" spans="1:11" s="96" customFormat="1" ht="11.25" customHeight="1">
      <c r="A63" s="98" t="s">
        <v>50</v>
      </c>
      <c r="B63" s="92"/>
      <c r="C63" s="93">
        <v>93</v>
      </c>
      <c r="D63" s="93"/>
      <c r="E63" s="93"/>
      <c r="F63" s="94"/>
      <c r="G63" s="94"/>
      <c r="H63" s="181">
        <v>3.7669999999999999</v>
      </c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>
        <v>430</v>
      </c>
      <c r="D64" s="101">
        <v>345</v>
      </c>
      <c r="E64" s="101"/>
      <c r="F64" s="102"/>
      <c r="G64" s="103"/>
      <c r="H64" s="182">
        <v>40.521000000000001</v>
      </c>
      <c r="I64" s="183">
        <v>31.878999999999998</v>
      </c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902</v>
      </c>
      <c r="D66" s="101">
        <v>1420</v>
      </c>
      <c r="E66" s="101">
        <v>1420</v>
      </c>
      <c r="F66" s="102">
        <f>IF(D66&gt;0,100*E66/D66,0)</f>
        <v>100</v>
      </c>
      <c r="G66" s="103"/>
      <c r="H66" s="182">
        <v>41.781999999999996</v>
      </c>
      <c r="I66" s="183">
        <v>65.777000000000001</v>
      </c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2145</v>
      </c>
      <c r="D72" s="93">
        <v>2250</v>
      </c>
      <c r="E72" s="93"/>
      <c r="F72" s="94"/>
      <c r="G72" s="94"/>
      <c r="H72" s="181">
        <v>246.18899999999999</v>
      </c>
      <c r="I72" s="181">
        <v>266.625</v>
      </c>
      <c r="J72" s="181"/>
      <c r="K72" s="95"/>
    </row>
    <row r="73" spans="1:11" s="96" customFormat="1" ht="11.25" customHeight="1">
      <c r="A73" s="98" t="s">
        <v>57</v>
      </c>
      <c r="B73" s="92"/>
      <c r="C73" s="93">
        <v>185</v>
      </c>
      <c r="D73" s="93">
        <v>185</v>
      </c>
      <c r="E73" s="93"/>
      <c r="F73" s="94"/>
      <c r="G73" s="94"/>
      <c r="H73" s="181">
        <v>6.7</v>
      </c>
      <c r="I73" s="181">
        <v>6.7</v>
      </c>
      <c r="J73" s="181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/>
      <c r="I74" s="181"/>
      <c r="J74" s="181"/>
      <c r="K74" s="95"/>
    </row>
    <row r="75" spans="1:11" s="96" customFormat="1" ht="11.25" customHeight="1">
      <c r="A75" s="98" t="s">
        <v>59</v>
      </c>
      <c r="B75" s="92"/>
      <c r="C75" s="93">
        <v>1019</v>
      </c>
      <c r="D75" s="93">
        <v>1019</v>
      </c>
      <c r="E75" s="93">
        <v>189</v>
      </c>
      <c r="F75" s="94"/>
      <c r="G75" s="94"/>
      <c r="H75" s="181">
        <v>107.68300000000001</v>
      </c>
      <c r="I75" s="181">
        <v>107.682935</v>
      </c>
      <c r="J75" s="181"/>
      <c r="K75" s="95"/>
    </row>
    <row r="76" spans="1:11" s="96" customFormat="1" ht="11.25" customHeight="1">
      <c r="A76" s="98" t="s">
        <v>60</v>
      </c>
      <c r="B76" s="92"/>
      <c r="C76" s="93">
        <v>15</v>
      </c>
      <c r="D76" s="93">
        <v>15</v>
      </c>
      <c r="E76" s="93">
        <v>15</v>
      </c>
      <c r="F76" s="94"/>
      <c r="G76" s="94"/>
      <c r="H76" s="181">
        <v>0.375</v>
      </c>
      <c r="I76" s="181">
        <v>0.375</v>
      </c>
      <c r="J76" s="181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>
        <v>65</v>
      </c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>
        <v>201</v>
      </c>
      <c r="D78" s="93">
        <v>200</v>
      </c>
      <c r="E78" s="93">
        <v>180</v>
      </c>
      <c r="F78" s="94"/>
      <c r="G78" s="94"/>
      <c r="H78" s="181">
        <v>12.811999999999999</v>
      </c>
      <c r="I78" s="181">
        <v>12</v>
      </c>
      <c r="J78" s="181"/>
      <c r="K78" s="95"/>
    </row>
    <row r="79" spans="1:11" s="96" customFormat="1" ht="11.25" customHeight="1">
      <c r="A79" s="98" t="s">
        <v>63</v>
      </c>
      <c r="B79" s="92"/>
      <c r="C79" s="93">
        <v>30</v>
      </c>
      <c r="D79" s="93">
        <v>30</v>
      </c>
      <c r="E79" s="93">
        <v>27.910840316010027</v>
      </c>
      <c r="F79" s="94"/>
      <c r="G79" s="94"/>
      <c r="H79" s="181">
        <v>2.5499999999999998</v>
      </c>
      <c r="I79" s="181">
        <v>2.5499999999999998</v>
      </c>
      <c r="J79" s="181"/>
      <c r="K79" s="95"/>
    </row>
    <row r="80" spans="1:11" s="105" customFormat="1" ht="11.25" customHeight="1">
      <c r="A80" s="106" t="s">
        <v>64</v>
      </c>
      <c r="B80" s="100"/>
      <c r="C80" s="101">
        <v>3595</v>
      </c>
      <c r="D80" s="101">
        <v>3699</v>
      </c>
      <c r="E80" s="101"/>
      <c r="F80" s="102"/>
      <c r="G80" s="103"/>
      <c r="H80" s="182">
        <v>376.30900000000003</v>
      </c>
      <c r="I80" s="183">
        <v>395.93293499999999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189</v>
      </c>
      <c r="D82" s="93">
        <v>180</v>
      </c>
      <c r="E82" s="93">
        <v>150</v>
      </c>
      <c r="F82" s="94"/>
      <c r="G82" s="94"/>
      <c r="H82" s="181">
        <v>20.811</v>
      </c>
      <c r="I82" s="181">
        <v>19.806999999999999</v>
      </c>
      <c r="J82" s="181"/>
      <c r="K82" s="95"/>
    </row>
    <row r="83" spans="1:11" s="96" customFormat="1" ht="11.25" customHeight="1">
      <c r="A83" s="98" t="s">
        <v>66</v>
      </c>
      <c r="B83" s="92"/>
      <c r="C83" s="93">
        <v>28</v>
      </c>
      <c r="D83" s="93">
        <v>28</v>
      </c>
      <c r="E83" s="93">
        <v>21</v>
      </c>
      <c r="F83" s="94"/>
      <c r="G83" s="94"/>
      <c r="H83" s="181">
        <v>2.423</v>
      </c>
      <c r="I83" s="181">
        <v>1.7</v>
      </c>
      <c r="J83" s="181"/>
      <c r="K83" s="95"/>
    </row>
    <row r="84" spans="1:11" s="105" customFormat="1" ht="11.25" customHeight="1">
      <c r="A84" s="99" t="s">
        <v>67</v>
      </c>
      <c r="B84" s="100"/>
      <c r="C84" s="101">
        <v>217</v>
      </c>
      <c r="D84" s="101">
        <v>208</v>
      </c>
      <c r="E84" s="101">
        <v>171</v>
      </c>
      <c r="F84" s="102">
        <f>IF(D84&gt;0,100*E84/D84,0)</f>
        <v>82.211538461538467</v>
      </c>
      <c r="G84" s="103"/>
      <c r="H84" s="182">
        <v>23.234000000000002</v>
      </c>
      <c r="I84" s="183">
        <v>21.506999999999998</v>
      </c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5390</v>
      </c>
      <c r="D87" s="116">
        <v>5867</v>
      </c>
      <c r="E87" s="116"/>
      <c r="F87" s="117"/>
      <c r="G87" s="103"/>
      <c r="H87" s="186">
        <v>495.05400000000003</v>
      </c>
      <c r="I87" s="187">
        <v>523.83193499999993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43" orientation="portrait" useFirstPageNumber="1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O625"/>
  <sheetViews>
    <sheetView view="pageBreakPreview" topLeftCell="B49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105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1977</v>
      </c>
      <c r="D24" s="101">
        <v>2122</v>
      </c>
      <c r="E24" s="101">
        <v>2034</v>
      </c>
      <c r="F24" s="102">
        <f>IF(D24&gt;0,100*E24/D24,0)</f>
        <v>95.852968897266734</v>
      </c>
      <c r="G24" s="103"/>
      <c r="H24" s="182">
        <v>158.02500000000001</v>
      </c>
      <c r="I24" s="183">
        <v>174.07499999999999</v>
      </c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90</v>
      </c>
      <c r="D26" s="101">
        <v>40</v>
      </c>
      <c r="E26" s="101">
        <v>60</v>
      </c>
      <c r="F26" s="102">
        <f>IF(D26&gt;0,100*E26/D26,0)</f>
        <v>150</v>
      </c>
      <c r="G26" s="103"/>
      <c r="H26" s="182">
        <v>6.75</v>
      </c>
      <c r="I26" s="183">
        <v>3.2</v>
      </c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12</v>
      </c>
      <c r="D28" s="93">
        <v>25</v>
      </c>
      <c r="E28" s="93"/>
      <c r="F28" s="94"/>
      <c r="G28" s="94"/>
      <c r="H28" s="181">
        <v>0.27700000000000002</v>
      </c>
      <c r="I28" s="181">
        <v>1.75</v>
      </c>
      <c r="J28" s="181"/>
      <c r="K28" s="95"/>
    </row>
    <row r="29" spans="1:11" s="96" customFormat="1" ht="11.25" customHeight="1">
      <c r="A29" s="98" t="s">
        <v>22</v>
      </c>
      <c r="B29" s="92"/>
      <c r="C29" s="93">
        <v>1</v>
      </c>
      <c r="D29" s="93">
        <v>1</v>
      </c>
      <c r="E29" s="93"/>
      <c r="F29" s="94"/>
      <c r="G29" s="94"/>
      <c r="H29" s="181">
        <v>3.5000000000000003E-2</v>
      </c>
      <c r="I29" s="181">
        <v>0.04</v>
      </c>
      <c r="J29" s="181"/>
      <c r="K29" s="95"/>
    </row>
    <row r="30" spans="1:11" s="96" customFormat="1" ht="11.25" customHeight="1">
      <c r="A30" s="98" t="s">
        <v>23</v>
      </c>
      <c r="B30" s="92"/>
      <c r="C30" s="93">
        <v>538</v>
      </c>
      <c r="D30" s="93">
        <v>545</v>
      </c>
      <c r="E30" s="93">
        <v>623</v>
      </c>
      <c r="F30" s="94"/>
      <c r="G30" s="94"/>
      <c r="H30" s="181">
        <v>43.195</v>
      </c>
      <c r="I30" s="181">
        <v>42.64</v>
      </c>
      <c r="J30" s="181"/>
      <c r="K30" s="95"/>
    </row>
    <row r="31" spans="1:11" s="105" customFormat="1" ht="11.25" customHeight="1">
      <c r="A31" s="106" t="s">
        <v>24</v>
      </c>
      <c r="B31" s="100"/>
      <c r="C31" s="101">
        <v>551</v>
      </c>
      <c r="D31" s="101">
        <v>571</v>
      </c>
      <c r="E31" s="101">
        <v>623</v>
      </c>
      <c r="F31" s="102">
        <f>IF(D31&gt;0,100*E31/D31,0)</f>
        <v>109.10683012259194</v>
      </c>
      <c r="G31" s="103"/>
      <c r="H31" s="182">
        <v>43.506999999999998</v>
      </c>
      <c r="I31" s="183">
        <v>44.43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/>
      <c r="I33" s="181"/>
      <c r="J33" s="181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>
        <v>50</v>
      </c>
      <c r="D35" s="93">
        <v>50</v>
      </c>
      <c r="E35" s="93">
        <v>60</v>
      </c>
      <c r="F35" s="94"/>
      <c r="G35" s="94"/>
      <c r="H35" s="181">
        <v>1.25</v>
      </c>
      <c r="I35" s="181">
        <v>1.25</v>
      </c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>
        <v>50</v>
      </c>
      <c r="D37" s="101">
        <v>50</v>
      </c>
      <c r="E37" s="101">
        <v>60</v>
      </c>
      <c r="F37" s="102">
        <f>IF(D37&gt;0,100*E37/D37,0)</f>
        <v>120</v>
      </c>
      <c r="G37" s="103"/>
      <c r="H37" s="182">
        <v>1.25</v>
      </c>
      <c r="I37" s="183">
        <v>1.25</v>
      </c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/>
      <c r="I50" s="183"/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173</v>
      </c>
      <c r="D54" s="93">
        <v>143</v>
      </c>
      <c r="E54" s="93">
        <v>150</v>
      </c>
      <c r="F54" s="94"/>
      <c r="G54" s="94"/>
      <c r="H54" s="181">
        <v>14.186</v>
      </c>
      <c r="I54" s="181">
        <v>11.583</v>
      </c>
      <c r="J54" s="181"/>
      <c r="K54" s="95"/>
    </row>
    <row r="55" spans="1:11" s="96" customFormat="1" ht="11.25" customHeight="1">
      <c r="A55" s="98" t="s">
        <v>43</v>
      </c>
      <c r="B55" s="92"/>
      <c r="C55" s="93">
        <v>210</v>
      </c>
      <c r="D55" s="93">
        <v>226</v>
      </c>
      <c r="E55" s="93">
        <v>200</v>
      </c>
      <c r="F55" s="94"/>
      <c r="G55" s="94"/>
      <c r="H55" s="181">
        <v>17.850000000000001</v>
      </c>
      <c r="I55" s="181">
        <v>19.21</v>
      </c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562</v>
      </c>
      <c r="D58" s="93">
        <v>480</v>
      </c>
      <c r="E58" s="93">
        <v>484</v>
      </c>
      <c r="F58" s="94"/>
      <c r="G58" s="94"/>
      <c r="H58" s="181">
        <v>39.78</v>
      </c>
      <c r="I58" s="181">
        <v>37.68</v>
      </c>
      <c r="J58" s="181"/>
      <c r="K58" s="95"/>
    </row>
    <row r="59" spans="1:11" s="105" customFormat="1" ht="11.25" customHeight="1">
      <c r="A59" s="99" t="s">
        <v>47</v>
      </c>
      <c r="B59" s="100"/>
      <c r="C59" s="101">
        <v>945</v>
      </c>
      <c r="D59" s="101">
        <v>849</v>
      </c>
      <c r="E59" s="101">
        <v>834</v>
      </c>
      <c r="F59" s="102">
        <f>IF(D59&gt;0,100*E59/D59,0)</f>
        <v>98.233215547703182</v>
      </c>
      <c r="G59" s="103"/>
      <c r="H59" s="182">
        <v>71.816000000000003</v>
      </c>
      <c r="I59" s="183">
        <v>68.472999999999999</v>
      </c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/>
      <c r="I64" s="183"/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195</v>
      </c>
      <c r="D66" s="101">
        <v>22</v>
      </c>
      <c r="E66" s="101">
        <v>22</v>
      </c>
      <c r="F66" s="102">
        <f>IF(D66&gt;0,100*E66/D66,0)</f>
        <v>100</v>
      </c>
      <c r="G66" s="103"/>
      <c r="H66" s="182">
        <v>6.282</v>
      </c>
      <c r="I66" s="183">
        <v>1.65</v>
      </c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19850</v>
      </c>
      <c r="D68" s="93">
        <v>21500</v>
      </c>
      <c r="E68" s="93">
        <v>21500</v>
      </c>
      <c r="F68" s="94"/>
      <c r="G68" s="94"/>
      <c r="H68" s="181">
        <v>1726</v>
      </c>
      <c r="I68" s="181">
        <v>1569.3</v>
      </c>
      <c r="J68" s="181"/>
      <c r="K68" s="95"/>
    </row>
    <row r="69" spans="1:11" s="96" customFormat="1" ht="11.25" customHeight="1">
      <c r="A69" s="98" t="s">
        <v>54</v>
      </c>
      <c r="B69" s="92"/>
      <c r="C69" s="93">
        <v>2650</v>
      </c>
      <c r="D69" s="93">
        <v>2800</v>
      </c>
      <c r="E69" s="93">
        <v>2800</v>
      </c>
      <c r="F69" s="94"/>
      <c r="G69" s="94"/>
      <c r="H69" s="181">
        <v>227</v>
      </c>
      <c r="I69" s="181">
        <v>203</v>
      </c>
      <c r="J69" s="181"/>
      <c r="K69" s="95"/>
    </row>
    <row r="70" spans="1:11" s="105" customFormat="1" ht="11.25" customHeight="1">
      <c r="A70" s="99" t="s">
        <v>55</v>
      </c>
      <c r="B70" s="100"/>
      <c r="C70" s="101">
        <v>22500</v>
      </c>
      <c r="D70" s="101">
        <v>24300</v>
      </c>
      <c r="E70" s="101">
        <v>24300</v>
      </c>
      <c r="F70" s="102">
        <f>IF(D70&gt;0,100*E70/D70,0)</f>
        <v>100</v>
      </c>
      <c r="G70" s="103"/>
      <c r="H70" s="182">
        <v>1953</v>
      </c>
      <c r="I70" s="183">
        <v>1772.3</v>
      </c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10</v>
      </c>
      <c r="D72" s="93">
        <v>5</v>
      </c>
      <c r="E72" s="93">
        <v>5</v>
      </c>
      <c r="F72" s="94"/>
      <c r="G72" s="94"/>
      <c r="H72" s="181">
        <v>0.5</v>
      </c>
      <c r="I72" s="181">
        <v>0.25</v>
      </c>
      <c r="J72" s="181"/>
      <c r="K72" s="95"/>
    </row>
    <row r="73" spans="1:11" s="96" customFormat="1" ht="11.25" customHeight="1">
      <c r="A73" s="98" t="s">
        <v>57</v>
      </c>
      <c r="B73" s="92"/>
      <c r="C73" s="93">
        <v>422</v>
      </c>
      <c r="D73" s="93">
        <v>450</v>
      </c>
      <c r="E73" s="93">
        <v>1019</v>
      </c>
      <c r="F73" s="94"/>
      <c r="G73" s="94"/>
      <c r="H73" s="181">
        <v>9.9499999999999993</v>
      </c>
      <c r="I73" s="181">
        <v>12.2</v>
      </c>
      <c r="J73" s="181"/>
      <c r="K73" s="95"/>
    </row>
    <row r="74" spans="1:11" s="96" customFormat="1" ht="11.25" customHeight="1">
      <c r="A74" s="98" t="s">
        <v>58</v>
      </c>
      <c r="B74" s="92"/>
      <c r="C74" s="93">
        <v>58</v>
      </c>
      <c r="D74" s="93">
        <v>58</v>
      </c>
      <c r="E74" s="93"/>
      <c r="F74" s="94"/>
      <c r="G74" s="94"/>
      <c r="H74" s="181">
        <v>2.0299999999999998</v>
      </c>
      <c r="I74" s="181">
        <v>2.0299999999999998</v>
      </c>
      <c r="J74" s="181"/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/>
      <c r="I75" s="181"/>
      <c r="J75" s="181"/>
      <c r="K75" s="95"/>
    </row>
    <row r="76" spans="1:11" s="96" customFormat="1" ht="11.25" customHeight="1">
      <c r="A76" s="98" t="s">
        <v>60</v>
      </c>
      <c r="B76" s="92"/>
      <c r="C76" s="93">
        <v>32</v>
      </c>
      <c r="D76" s="93">
        <v>51</v>
      </c>
      <c r="E76" s="93">
        <v>30</v>
      </c>
      <c r="F76" s="94"/>
      <c r="G76" s="94"/>
      <c r="H76" s="181">
        <v>3.2959999999999998</v>
      </c>
      <c r="I76" s="181">
        <v>3.72</v>
      </c>
      <c r="J76" s="181"/>
      <c r="K76" s="95"/>
    </row>
    <row r="77" spans="1:11" s="96" customFormat="1" ht="11.25" customHeight="1">
      <c r="A77" s="98" t="s">
        <v>61</v>
      </c>
      <c r="B77" s="92"/>
      <c r="C77" s="93">
        <v>28</v>
      </c>
      <c r="D77" s="93">
        <v>35</v>
      </c>
      <c r="E77" s="93">
        <v>30</v>
      </c>
      <c r="F77" s="94"/>
      <c r="G77" s="94"/>
      <c r="H77" s="181">
        <v>1.008</v>
      </c>
      <c r="I77" s="181">
        <v>2.67</v>
      </c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/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>
        <v>5630</v>
      </c>
      <c r="D79" s="93">
        <v>7399</v>
      </c>
      <c r="E79" s="93">
        <v>7489.732500000001</v>
      </c>
      <c r="F79" s="94"/>
      <c r="G79" s="94"/>
      <c r="H79" s="181">
        <v>450.4</v>
      </c>
      <c r="I79" s="181">
        <v>719.19299999999998</v>
      </c>
      <c r="J79" s="181"/>
      <c r="K79" s="95"/>
    </row>
    <row r="80" spans="1:11" s="105" customFormat="1" ht="11.25" customHeight="1">
      <c r="A80" s="106" t="s">
        <v>64</v>
      </c>
      <c r="B80" s="100"/>
      <c r="C80" s="101">
        <v>6180</v>
      </c>
      <c r="D80" s="101">
        <v>7998</v>
      </c>
      <c r="E80" s="101">
        <v>8573.7325000000019</v>
      </c>
      <c r="F80" s="102">
        <f>IF(D80&gt;0,100*E80/D80,0)</f>
        <v>107.19845586396602</v>
      </c>
      <c r="G80" s="103"/>
      <c r="H80" s="182">
        <v>467.18399999999997</v>
      </c>
      <c r="I80" s="183">
        <v>740.06299999999999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32488</v>
      </c>
      <c r="D87" s="116">
        <v>35952</v>
      </c>
      <c r="E87" s="116">
        <v>36506.732499999998</v>
      </c>
      <c r="F87" s="117">
        <f>IF(D87&gt;0,100*E87/D87,0)</f>
        <v>101.54298091900311</v>
      </c>
      <c r="G87" s="103"/>
      <c r="H87" s="186">
        <v>2707.8140000000003</v>
      </c>
      <c r="I87" s="187">
        <v>2805.4409999999998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44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61" customWidth="1"/>
    <col min="2" max="2" width="0.81640625" style="61" customWidth="1"/>
    <col min="3" max="6" width="12.453125" style="61" customWidth="1"/>
    <col min="7" max="7" width="0.7265625" style="61" customWidth="1"/>
    <col min="8" max="11" width="12.453125" style="61" customWidth="1"/>
    <col min="12" max="15" width="10.90625" style="7" customWidth="1"/>
    <col min="16" max="16384" width="9.81640625" style="61"/>
  </cols>
  <sheetData>
    <row r="1" spans="1:11" s="1" customFormat="1" ht="12.75" customHeight="1">
      <c r="A1" s="268" t="s">
        <v>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269" t="s">
        <v>70</v>
      </c>
      <c r="K2" s="26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70" t="s">
        <v>3</v>
      </c>
      <c r="D4" s="271"/>
      <c r="E4" s="271"/>
      <c r="F4" s="272"/>
      <c r="G4" s="10"/>
      <c r="H4" s="273" t="s">
        <v>4</v>
      </c>
      <c r="I4" s="274"/>
      <c r="J4" s="274"/>
      <c r="K4" s="275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303</v>
      </c>
      <c r="D7" s="22" t="s">
        <v>7</v>
      </c>
      <c r="E7" s="22">
        <v>3</v>
      </c>
      <c r="F7" s="23" t="str">
        <f>CONCATENATE(D6,"=100")</f>
        <v>2016=100</v>
      </c>
      <c r="G7" s="24"/>
      <c r="H7" s="21" t="s">
        <v>303</v>
      </c>
      <c r="I7" s="22" t="s">
        <v>7</v>
      </c>
      <c r="J7" s="22">
        <v>5</v>
      </c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1711</v>
      </c>
      <c r="D9" s="31">
        <v>1730</v>
      </c>
      <c r="E9" s="31">
        <v>1209</v>
      </c>
      <c r="F9" s="32"/>
      <c r="G9" s="32"/>
      <c r="H9" s="190">
        <v>5.306</v>
      </c>
      <c r="I9" s="190">
        <v>5.3689999999999998</v>
      </c>
      <c r="J9" s="190">
        <v>4.5330000000000004</v>
      </c>
      <c r="K9" s="33"/>
    </row>
    <row r="10" spans="1:11" s="34" customFormat="1" ht="11.25" customHeight="1">
      <c r="A10" s="36" t="s">
        <v>9</v>
      </c>
      <c r="B10" s="30"/>
      <c r="C10" s="31">
        <v>3826</v>
      </c>
      <c r="D10" s="31">
        <v>3682</v>
      </c>
      <c r="E10" s="31">
        <v>2012</v>
      </c>
      <c r="F10" s="32"/>
      <c r="G10" s="32"/>
      <c r="H10" s="190">
        <v>10.138999999999999</v>
      </c>
      <c r="I10" s="190">
        <v>9.8219999999999992</v>
      </c>
      <c r="J10" s="190">
        <v>4.6680000000000001</v>
      </c>
      <c r="K10" s="33"/>
    </row>
    <row r="11" spans="1:11" s="34" customFormat="1" ht="11.25" customHeight="1">
      <c r="A11" s="29" t="s">
        <v>10</v>
      </c>
      <c r="B11" s="30"/>
      <c r="C11" s="31">
        <v>9248</v>
      </c>
      <c r="D11" s="31">
        <v>8234</v>
      </c>
      <c r="E11" s="31">
        <v>7896</v>
      </c>
      <c r="F11" s="32"/>
      <c r="G11" s="32"/>
      <c r="H11" s="190">
        <v>30.111000000000001</v>
      </c>
      <c r="I11" s="190">
        <v>26.76</v>
      </c>
      <c r="J11" s="190">
        <v>19.187000000000001</v>
      </c>
      <c r="K11" s="33"/>
    </row>
    <row r="12" spans="1:11" s="34" customFormat="1" ht="11.25" customHeight="1">
      <c r="A12" s="36" t="s">
        <v>11</v>
      </c>
      <c r="B12" s="30"/>
      <c r="C12" s="31">
        <v>420</v>
      </c>
      <c r="D12" s="31">
        <v>380</v>
      </c>
      <c r="E12" s="31">
        <v>223</v>
      </c>
      <c r="F12" s="32"/>
      <c r="G12" s="32"/>
      <c r="H12" s="190">
        <v>1.252</v>
      </c>
      <c r="I12" s="190">
        <v>0.97</v>
      </c>
      <c r="J12" s="190">
        <v>0.48</v>
      </c>
      <c r="K12" s="33"/>
    </row>
    <row r="13" spans="1:11" s="43" customFormat="1" ht="11.25" customHeight="1">
      <c r="A13" s="37" t="s">
        <v>12</v>
      </c>
      <c r="B13" s="38"/>
      <c r="C13" s="39">
        <v>15205</v>
      </c>
      <c r="D13" s="39">
        <v>14026</v>
      </c>
      <c r="E13" s="39">
        <v>11340</v>
      </c>
      <c r="F13" s="40">
        <f>IF(D13&gt;0,100*E13/D13,0)</f>
        <v>80.849850278055044</v>
      </c>
      <c r="G13" s="41"/>
      <c r="H13" s="191">
        <v>46.808</v>
      </c>
      <c r="I13" s="192">
        <v>42.920999999999999</v>
      </c>
      <c r="J13" s="192">
        <v>28.868000000000002</v>
      </c>
      <c r="K13" s="42">
        <f>IF(I13&gt;0,100*J13/I13,0)</f>
        <v>67.258451573821674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90"/>
      <c r="I14" s="190"/>
      <c r="J14" s="190"/>
      <c r="K14" s="33"/>
    </row>
    <row r="15" spans="1:11" s="43" customFormat="1" ht="11.25" customHeight="1">
      <c r="A15" s="37" t="s">
        <v>13</v>
      </c>
      <c r="B15" s="38"/>
      <c r="C15" s="39">
        <v>45</v>
      </c>
      <c r="D15" s="39">
        <v>42</v>
      </c>
      <c r="E15" s="39">
        <v>45</v>
      </c>
      <c r="F15" s="40">
        <f>IF(D15&gt;0,100*E15/D15,0)</f>
        <v>107.14285714285714</v>
      </c>
      <c r="G15" s="41"/>
      <c r="H15" s="191">
        <v>5.3999999999999999E-2</v>
      </c>
      <c r="I15" s="192">
        <v>5.3999999999999999E-2</v>
      </c>
      <c r="J15" s="192">
        <v>7.5999999999999998E-2</v>
      </c>
      <c r="K15" s="42">
        <f>IF(I15&gt;0,100*J15/I15,0)</f>
        <v>140.74074074074073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90"/>
      <c r="I16" s="190"/>
      <c r="J16" s="190"/>
      <c r="K16" s="33"/>
    </row>
    <row r="17" spans="1:11" s="43" customFormat="1" ht="11.25" customHeight="1">
      <c r="A17" s="37" t="s">
        <v>14</v>
      </c>
      <c r="B17" s="38"/>
      <c r="C17" s="39">
        <v>679</v>
      </c>
      <c r="D17" s="39">
        <v>775</v>
      </c>
      <c r="E17" s="39">
        <v>775</v>
      </c>
      <c r="F17" s="40">
        <f>IF(D17&gt;0,100*E17/D17,0)</f>
        <v>100</v>
      </c>
      <c r="G17" s="41"/>
      <c r="H17" s="191">
        <v>1.663</v>
      </c>
      <c r="I17" s="192">
        <v>1.55</v>
      </c>
      <c r="J17" s="192">
        <v>0.59099999999999997</v>
      </c>
      <c r="K17" s="42">
        <f>IF(I17&gt;0,100*J17/I17,0)</f>
        <v>38.129032258064512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90"/>
      <c r="I18" s="190"/>
      <c r="J18" s="190"/>
      <c r="K18" s="33"/>
    </row>
    <row r="19" spans="1:11" s="34" customFormat="1" ht="11.25" customHeight="1">
      <c r="A19" s="29" t="s">
        <v>15</v>
      </c>
      <c r="B19" s="30"/>
      <c r="C19" s="31">
        <v>23368</v>
      </c>
      <c r="D19" s="31">
        <v>25007</v>
      </c>
      <c r="E19" s="31">
        <v>23838</v>
      </c>
      <c r="F19" s="32"/>
      <c r="G19" s="32"/>
      <c r="H19" s="190">
        <v>121.514</v>
      </c>
      <c r="I19" s="190">
        <v>161.29499999999999</v>
      </c>
      <c r="J19" s="190">
        <v>121.574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90"/>
      <c r="I20" s="190"/>
      <c r="J20" s="19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90"/>
      <c r="I21" s="190"/>
      <c r="J21" s="190"/>
      <c r="K21" s="33"/>
    </row>
    <row r="22" spans="1:11" s="43" customFormat="1" ht="11.25" customHeight="1">
      <c r="A22" s="37" t="s">
        <v>18</v>
      </c>
      <c r="B22" s="38"/>
      <c r="C22" s="39">
        <v>23368</v>
      </c>
      <c r="D22" s="39">
        <v>25007</v>
      </c>
      <c r="E22" s="39">
        <v>23838</v>
      </c>
      <c r="F22" s="40">
        <f>IF(D22&gt;0,100*E22/D22,0)</f>
        <v>95.325308913504216</v>
      </c>
      <c r="G22" s="41"/>
      <c r="H22" s="191">
        <v>121.514</v>
      </c>
      <c r="I22" s="192">
        <v>161.29499999999999</v>
      </c>
      <c r="J22" s="192">
        <v>121.574</v>
      </c>
      <c r="K22" s="42">
        <f>IF(I22&gt;0,100*J22/I22,0)</f>
        <v>75.373694162869285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90"/>
      <c r="I23" s="190"/>
      <c r="J23" s="190"/>
      <c r="K23" s="33"/>
    </row>
    <row r="24" spans="1:11" s="43" customFormat="1" ht="11.25" customHeight="1">
      <c r="A24" s="37" t="s">
        <v>19</v>
      </c>
      <c r="B24" s="38"/>
      <c r="C24" s="39">
        <v>72964</v>
      </c>
      <c r="D24" s="39">
        <v>75405</v>
      </c>
      <c r="E24" s="39">
        <v>72939</v>
      </c>
      <c r="F24" s="40">
        <f>IF(D24&gt;0,100*E24/D24,0)</f>
        <v>96.729659836880842</v>
      </c>
      <c r="G24" s="41"/>
      <c r="H24" s="191">
        <v>312.42599999999999</v>
      </c>
      <c r="I24" s="192">
        <v>428.28399999999999</v>
      </c>
      <c r="J24" s="192">
        <v>341.46899999999999</v>
      </c>
      <c r="K24" s="42">
        <f>IF(I24&gt;0,100*J24/I24,0)</f>
        <v>79.729571966265382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90"/>
      <c r="I25" s="190"/>
      <c r="J25" s="190"/>
      <c r="K25" s="33"/>
    </row>
    <row r="26" spans="1:11" s="43" customFormat="1" ht="11.25" customHeight="1">
      <c r="A26" s="37" t="s">
        <v>20</v>
      </c>
      <c r="B26" s="38"/>
      <c r="C26" s="39">
        <v>29701</v>
      </c>
      <c r="D26" s="39">
        <v>29500</v>
      </c>
      <c r="E26" s="39">
        <v>32000</v>
      </c>
      <c r="F26" s="40">
        <f>IF(D26&gt;0,100*E26/D26,0)</f>
        <v>108.47457627118644</v>
      </c>
      <c r="G26" s="41"/>
      <c r="H26" s="191">
        <v>118.874</v>
      </c>
      <c r="I26" s="192">
        <v>158</v>
      </c>
      <c r="J26" s="192">
        <v>110</v>
      </c>
      <c r="K26" s="42">
        <f>IF(I26&gt;0,100*J26/I26,0)</f>
        <v>69.620253164556956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90"/>
      <c r="I27" s="190"/>
      <c r="J27" s="190"/>
      <c r="K27" s="33"/>
    </row>
    <row r="28" spans="1:11" s="34" customFormat="1" ht="11.25" customHeight="1">
      <c r="A28" s="36" t="s">
        <v>21</v>
      </c>
      <c r="B28" s="30"/>
      <c r="C28" s="31">
        <v>60226</v>
      </c>
      <c r="D28" s="31">
        <v>57373</v>
      </c>
      <c r="E28" s="31">
        <v>53931</v>
      </c>
      <c r="F28" s="32"/>
      <c r="G28" s="32"/>
      <c r="H28" s="190">
        <v>195.47300000000001</v>
      </c>
      <c r="I28" s="190">
        <v>265.78699999999998</v>
      </c>
      <c r="J28" s="190">
        <v>239.792</v>
      </c>
      <c r="K28" s="33"/>
    </row>
    <row r="29" spans="1:11" s="34" customFormat="1" ht="11.25" customHeight="1">
      <c r="A29" s="36" t="s">
        <v>22</v>
      </c>
      <c r="B29" s="30"/>
      <c r="C29" s="31">
        <v>40550</v>
      </c>
      <c r="D29" s="31">
        <v>41111</v>
      </c>
      <c r="E29" s="31">
        <v>37860</v>
      </c>
      <c r="F29" s="32"/>
      <c r="G29" s="32"/>
      <c r="H29" s="190">
        <v>74.713999999999999</v>
      </c>
      <c r="I29" s="190">
        <v>90.923000000000002</v>
      </c>
      <c r="J29" s="190">
        <v>52.804000000000002</v>
      </c>
      <c r="K29" s="33"/>
    </row>
    <row r="30" spans="1:11" s="34" customFormat="1" ht="11.25" customHeight="1">
      <c r="A30" s="36" t="s">
        <v>23</v>
      </c>
      <c r="B30" s="30"/>
      <c r="C30" s="31">
        <v>62106</v>
      </c>
      <c r="D30" s="31">
        <v>53613</v>
      </c>
      <c r="E30" s="31">
        <v>53613</v>
      </c>
      <c r="F30" s="32"/>
      <c r="G30" s="32"/>
      <c r="H30" s="190">
        <v>187.696</v>
      </c>
      <c r="I30" s="190">
        <v>202.69499999999999</v>
      </c>
      <c r="J30" s="190">
        <v>119.949</v>
      </c>
      <c r="K30" s="33"/>
    </row>
    <row r="31" spans="1:11" s="43" customFormat="1" ht="11.25" customHeight="1">
      <c r="A31" s="44" t="s">
        <v>24</v>
      </c>
      <c r="B31" s="38"/>
      <c r="C31" s="39">
        <v>162882</v>
      </c>
      <c r="D31" s="39">
        <v>152097</v>
      </c>
      <c r="E31" s="39">
        <v>145404</v>
      </c>
      <c r="F31" s="40">
        <f>IF(D31&gt;0,100*E31/D31,0)</f>
        <v>95.599518728180044</v>
      </c>
      <c r="G31" s="41"/>
      <c r="H31" s="191">
        <v>457.88300000000004</v>
      </c>
      <c r="I31" s="192">
        <v>559.40499999999997</v>
      </c>
      <c r="J31" s="192">
        <v>412.54500000000002</v>
      </c>
      <c r="K31" s="42">
        <f>IF(I31&gt;0,100*J31/I31,0)</f>
        <v>73.74710630044423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90"/>
      <c r="I32" s="190"/>
      <c r="J32" s="190"/>
      <c r="K32" s="33"/>
    </row>
    <row r="33" spans="1:11" s="34" customFormat="1" ht="11.25" customHeight="1">
      <c r="A33" s="36" t="s">
        <v>25</v>
      </c>
      <c r="B33" s="30"/>
      <c r="C33" s="31">
        <v>23943</v>
      </c>
      <c r="D33" s="31">
        <v>24900</v>
      </c>
      <c r="E33" s="31">
        <v>24900</v>
      </c>
      <c r="F33" s="32"/>
      <c r="G33" s="32"/>
      <c r="H33" s="190">
        <v>64.057000000000002</v>
      </c>
      <c r="I33" s="190">
        <v>101</v>
      </c>
      <c r="J33" s="190">
        <v>92.8</v>
      </c>
      <c r="K33" s="33"/>
    </row>
    <row r="34" spans="1:11" s="34" customFormat="1" ht="11.25" customHeight="1">
      <c r="A34" s="36" t="s">
        <v>26</v>
      </c>
      <c r="B34" s="30"/>
      <c r="C34" s="31">
        <v>12541</v>
      </c>
      <c r="D34" s="31">
        <v>13600</v>
      </c>
      <c r="E34" s="31">
        <v>13500</v>
      </c>
      <c r="F34" s="32"/>
      <c r="G34" s="32"/>
      <c r="H34" s="190">
        <v>44.777999999999999</v>
      </c>
      <c r="I34" s="190">
        <v>54</v>
      </c>
      <c r="J34" s="190">
        <v>50</v>
      </c>
      <c r="K34" s="33"/>
    </row>
    <row r="35" spans="1:11" s="34" customFormat="1" ht="11.25" customHeight="1">
      <c r="A35" s="36" t="s">
        <v>27</v>
      </c>
      <c r="B35" s="30"/>
      <c r="C35" s="31">
        <v>51826</v>
      </c>
      <c r="D35" s="31">
        <v>49200</v>
      </c>
      <c r="E35" s="31">
        <v>50200</v>
      </c>
      <c r="F35" s="32"/>
      <c r="G35" s="32"/>
      <c r="H35" s="190">
        <v>155.43299999999999</v>
      </c>
      <c r="I35" s="190">
        <v>177</v>
      </c>
      <c r="J35" s="190">
        <v>180.7</v>
      </c>
      <c r="K35" s="33"/>
    </row>
    <row r="36" spans="1:11" s="34" customFormat="1" ht="11.25" customHeight="1">
      <c r="A36" s="36" t="s">
        <v>28</v>
      </c>
      <c r="B36" s="30"/>
      <c r="C36" s="31">
        <v>6170</v>
      </c>
      <c r="D36" s="31">
        <v>6520</v>
      </c>
      <c r="E36" s="31">
        <v>6846</v>
      </c>
      <c r="F36" s="32"/>
      <c r="G36" s="32"/>
      <c r="H36" s="190">
        <v>16.843</v>
      </c>
      <c r="I36" s="190">
        <v>26.08</v>
      </c>
      <c r="J36" s="190">
        <v>27.384</v>
      </c>
      <c r="K36" s="33"/>
    </row>
    <row r="37" spans="1:11" s="43" customFormat="1" ht="11.25" customHeight="1">
      <c r="A37" s="37" t="s">
        <v>29</v>
      </c>
      <c r="B37" s="38"/>
      <c r="C37" s="39">
        <v>94480</v>
      </c>
      <c r="D37" s="39">
        <v>94220</v>
      </c>
      <c r="E37" s="39">
        <v>95446</v>
      </c>
      <c r="F37" s="40">
        <f>IF(D37&gt;0,100*E37/D37,0)</f>
        <v>101.30120993419656</v>
      </c>
      <c r="G37" s="41"/>
      <c r="H37" s="191">
        <v>281.11100000000005</v>
      </c>
      <c r="I37" s="192">
        <v>358.08</v>
      </c>
      <c r="J37" s="192">
        <v>350.88400000000001</v>
      </c>
      <c r="K37" s="42">
        <f>IF(I37&gt;0,100*J37/I37,0)</f>
        <v>97.990393208221633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90"/>
      <c r="I38" s="190"/>
      <c r="J38" s="190"/>
      <c r="K38" s="33"/>
    </row>
    <row r="39" spans="1:11" s="43" customFormat="1" ht="11.25" customHeight="1">
      <c r="A39" s="37" t="s">
        <v>30</v>
      </c>
      <c r="B39" s="38"/>
      <c r="C39" s="39">
        <v>4613</v>
      </c>
      <c r="D39" s="39">
        <v>4620</v>
      </c>
      <c r="E39" s="39">
        <v>5100</v>
      </c>
      <c r="F39" s="40">
        <f>IF(D39&gt;0,100*E39/D39,0)</f>
        <v>110.3896103896104</v>
      </c>
      <c r="G39" s="41"/>
      <c r="H39" s="191">
        <v>7.4909999999999997</v>
      </c>
      <c r="I39" s="192">
        <v>7.8</v>
      </c>
      <c r="J39" s="192">
        <v>8.1999999999999993</v>
      </c>
      <c r="K39" s="42">
        <f>IF(I39&gt;0,100*J39/I39,0)</f>
        <v>105.12820512820511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90"/>
      <c r="I40" s="190"/>
      <c r="J40" s="190"/>
      <c r="K40" s="33"/>
    </row>
    <row r="41" spans="1:11" s="34" customFormat="1" ht="11.25" customHeight="1">
      <c r="A41" s="29" t="s">
        <v>31</v>
      </c>
      <c r="B41" s="30"/>
      <c r="C41" s="31">
        <v>39214</v>
      </c>
      <c r="D41" s="31">
        <v>38910</v>
      </c>
      <c r="E41" s="31">
        <v>35822</v>
      </c>
      <c r="F41" s="32"/>
      <c r="G41" s="32"/>
      <c r="H41" s="190">
        <v>104.345</v>
      </c>
      <c r="I41" s="190">
        <v>126.861</v>
      </c>
      <c r="J41" s="190">
        <v>27.61</v>
      </c>
      <c r="K41" s="33"/>
    </row>
    <row r="42" spans="1:11" s="34" customFormat="1" ht="11.25" customHeight="1">
      <c r="A42" s="36" t="s">
        <v>32</v>
      </c>
      <c r="B42" s="30"/>
      <c r="C42" s="31">
        <v>213815</v>
      </c>
      <c r="D42" s="31">
        <v>231379</v>
      </c>
      <c r="E42" s="31">
        <v>218574</v>
      </c>
      <c r="F42" s="32"/>
      <c r="G42" s="32"/>
      <c r="H42" s="190">
        <v>823.13300000000004</v>
      </c>
      <c r="I42" s="190">
        <v>1095.9649999999999</v>
      </c>
      <c r="J42" s="190">
        <v>648.89200000000005</v>
      </c>
      <c r="K42" s="33"/>
    </row>
    <row r="43" spans="1:11" s="34" customFormat="1" ht="11.25" customHeight="1">
      <c r="A43" s="36" t="s">
        <v>33</v>
      </c>
      <c r="B43" s="30"/>
      <c r="C43" s="31">
        <v>57556</v>
      </c>
      <c r="D43" s="31">
        <v>58467</v>
      </c>
      <c r="E43" s="31">
        <v>61317</v>
      </c>
      <c r="F43" s="32"/>
      <c r="G43" s="32"/>
      <c r="H43" s="190">
        <v>243.667</v>
      </c>
      <c r="I43" s="190">
        <v>290.57900000000001</v>
      </c>
      <c r="J43" s="190">
        <v>102.629</v>
      </c>
      <c r="K43" s="33"/>
    </row>
    <row r="44" spans="1:11" s="34" customFormat="1" ht="11.25" customHeight="1">
      <c r="A44" s="36" t="s">
        <v>34</v>
      </c>
      <c r="B44" s="30"/>
      <c r="C44" s="31">
        <v>126999</v>
      </c>
      <c r="D44" s="31">
        <v>131877</v>
      </c>
      <c r="E44" s="31">
        <v>127679</v>
      </c>
      <c r="F44" s="32"/>
      <c r="G44" s="32"/>
      <c r="H44" s="190">
        <v>451.06299999999999</v>
      </c>
      <c r="I44" s="190">
        <v>620.34199999999998</v>
      </c>
      <c r="J44" s="190">
        <v>217.38200000000001</v>
      </c>
      <c r="K44" s="33"/>
    </row>
    <row r="45" spans="1:11" s="34" customFormat="1" ht="11.25" customHeight="1">
      <c r="A45" s="36" t="s">
        <v>35</v>
      </c>
      <c r="B45" s="30"/>
      <c r="C45" s="31">
        <v>72890</v>
      </c>
      <c r="D45" s="31">
        <v>75219</v>
      </c>
      <c r="E45" s="31">
        <v>60415</v>
      </c>
      <c r="F45" s="32"/>
      <c r="G45" s="32"/>
      <c r="H45" s="190">
        <v>197.20099999999999</v>
      </c>
      <c r="I45" s="190">
        <v>303.69799999999998</v>
      </c>
      <c r="J45" s="190">
        <v>77.807000000000002</v>
      </c>
      <c r="K45" s="33"/>
    </row>
    <row r="46" spans="1:11" s="34" customFormat="1" ht="11.25" customHeight="1">
      <c r="A46" s="36" t="s">
        <v>36</v>
      </c>
      <c r="B46" s="30"/>
      <c r="C46" s="31">
        <v>73237</v>
      </c>
      <c r="D46" s="31">
        <v>74477</v>
      </c>
      <c r="E46" s="31">
        <v>74316</v>
      </c>
      <c r="F46" s="32"/>
      <c r="G46" s="32"/>
      <c r="H46" s="190">
        <v>185.88399999999999</v>
      </c>
      <c r="I46" s="190">
        <v>246.303</v>
      </c>
      <c r="J46" s="190">
        <v>78.733999999999995</v>
      </c>
      <c r="K46" s="33"/>
    </row>
    <row r="47" spans="1:11" s="34" customFormat="1" ht="11.25" customHeight="1">
      <c r="A47" s="36" t="s">
        <v>37</v>
      </c>
      <c r="B47" s="30"/>
      <c r="C47" s="31">
        <v>103394</v>
      </c>
      <c r="D47" s="31">
        <v>108161</v>
      </c>
      <c r="E47" s="31">
        <v>96173</v>
      </c>
      <c r="F47" s="32"/>
      <c r="G47" s="32"/>
      <c r="H47" s="190">
        <v>290.404</v>
      </c>
      <c r="I47" s="190">
        <v>419.14800000000002</v>
      </c>
      <c r="J47" s="190">
        <v>195.83099999999999</v>
      </c>
      <c r="K47" s="33"/>
    </row>
    <row r="48" spans="1:11" s="34" customFormat="1" ht="11.25" customHeight="1">
      <c r="A48" s="36" t="s">
        <v>38</v>
      </c>
      <c r="B48" s="30"/>
      <c r="C48" s="31">
        <v>100912</v>
      </c>
      <c r="D48" s="31">
        <v>109184</v>
      </c>
      <c r="E48" s="31">
        <v>105483</v>
      </c>
      <c r="F48" s="32"/>
      <c r="G48" s="32"/>
      <c r="H48" s="190">
        <v>326.11799999999999</v>
      </c>
      <c r="I48" s="190">
        <v>541.77</v>
      </c>
      <c r="J48" s="190">
        <v>117.146</v>
      </c>
      <c r="K48" s="33"/>
    </row>
    <row r="49" spans="1:11" s="34" customFormat="1" ht="11.25" customHeight="1">
      <c r="A49" s="36" t="s">
        <v>39</v>
      </c>
      <c r="B49" s="30"/>
      <c r="C49" s="31">
        <v>76114</v>
      </c>
      <c r="D49" s="31">
        <v>72574</v>
      </c>
      <c r="E49" s="31">
        <v>70558</v>
      </c>
      <c r="F49" s="32"/>
      <c r="G49" s="32"/>
      <c r="H49" s="190">
        <v>211.137</v>
      </c>
      <c r="I49" s="190">
        <v>314.47899999999998</v>
      </c>
      <c r="J49" s="190">
        <v>86.013000000000005</v>
      </c>
      <c r="K49" s="33"/>
    </row>
    <row r="50" spans="1:11" s="43" customFormat="1" ht="11.25" customHeight="1">
      <c r="A50" s="44" t="s">
        <v>40</v>
      </c>
      <c r="B50" s="38"/>
      <c r="C50" s="39">
        <v>864131</v>
      </c>
      <c r="D50" s="39">
        <v>900248</v>
      </c>
      <c r="E50" s="39">
        <v>850337</v>
      </c>
      <c r="F50" s="40">
        <f>IF(D50&gt;0,100*E50/D50,0)</f>
        <v>94.455861051621326</v>
      </c>
      <c r="G50" s="41"/>
      <c r="H50" s="191">
        <v>2832.9520000000002</v>
      </c>
      <c r="I50" s="192">
        <v>3959.1449999999995</v>
      </c>
      <c r="J50" s="192">
        <v>1552.0439999999999</v>
      </c>
      <c r="K50" s="42">
        <f>IF(I50&gt;0,100*J50/I50,0)</f>
        <v>39.201494262018699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90"/>
      <c r="I51" s="190"/>
      <c r="J51" s="190"/>
      <c r="K51" s="33"/>
    </row>
    <row r="52" spans="1:11" s="43" customFormat="1" ht="11.25" customHeight="1">
      <c r="A52" s="37" t="s">
        <v>41</v>
      </c>
      <c r="B52" s="38"/>
      <c r="C52" s="39">
        <v>26391</v>
      </c>
      <c r="D52" s="39">
        <v>26391</v>
      </c>
      <c r="E52" s="39">
        <v>26391</v>
      </c>
      <c r="F52" s="40">
        <f>IF(D52&gt;0,100*E52/D52,0)</f>
        <v>100</v>
      </c>
      <c r="G52" s="41"/>
      <c r="H52" s="191">
        <v>70.554000000000002</v>
      </c>
      <c r="I52" s="192">
        <v>70.554000000000002</v>
      </c>
      <c r="J52" s="192">
        <v>70.554000000000002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90"/>
      <c r="I53" s="190"/>
      <c r="J53" s="190"/>
      <c r="K53" s="33"/>
    </row>
    <row r="54" spans="1:11" s="34" customFormat="1" ht="11.25" customHeight="1">
      <c r="A54" s="36" t="s">
        <v>42</v>
      </c>
      <c r="B54" s="30"/>
      <c r="C54" s="31">
        <v>72623</v>
      </c>
      <c r="D54" s="31">
        <v>72070</v>
      </c>
      <c r="E54" s="31">
        <v>67000</v>
      </c>
      <c r="F54" s="32"/>
      <c r="G54" s="32"/>
      <c r="H54" s="190">
        <v>199.92099999999999</v>
      </c>
      <c r="I54" s="190">
        <v>221.75399999999999</v>
      </c>
      <c r="J54" s="190">
        <v>179</v>
      </c>
      <c r="K54" s="33"/>
    </row>
    <row r="55" spans="1:11" s="34" customFormat="1" ht="11.25" customHeight="1">
      <c r="A55" s="36" t="s">
        <v>43</v>
      </c>
      <c r="B55" s="30"/>
      <c r="C55" s="31">
        <v>56618</v>
      </c>
      <c r="D55" s="31">
        <v>52525</v>
      </c>
      <c r="E55" s="31">
        <v>39000</v>
      </c>
      <c r="F55" s="32"/>
      <c r="G55" s="32"/>
      <c r="H55" s="190">
        <v>92.611000000000004</v>
      </c>
      <c r="I55" s="190">
        <v>93.337000000000003</v>
      </c>
      <c r="J55" s="190">
        <v>60.45</v>
      </c>
      <c r="K55" s="33"/>
    </row>
    <row r="56" spans="1:11" s="34" customFormat="1" ht="11.25" customHeight="1">
      <c r="A56" s="36" t="s">
        <v>44</v>
      </c>
      <c r="B56" s="30"/>
      <c r="C56" s="31">
        <v>38995</v>
      </c>
      <c r="D56" s="31">
        <v>49000</v>
      </c>
      <c r="E56" s="31">
        <v>49000</v>
      </c>
      <c r="F56" s="32"/>
      <c r="G56" s="32"/>
      <c r="H56" s="190">
        <v>116.054</v>
      </c>
      <c r="I56" s="190">
        <v>109</v>
      </c>
      <c r="J56" s="190">
        <v>101</v>
      </c>
      <c r="K56" s="33"/>
    </row>
    <row r="57" spans="1:11" s="34" customFormat="1" ht="11.25" customHeight="1">
      <c r="A57" s="36" t="s">
        <v>45</v>
      </c>
      <c r="B57" s="30"/>
      <c r="C57" s="31">
        <v>66810</v>
      </c>
      <c r="D57" s="31">
        <v>66720</v>
      </c>
      <c r="E57" s="31">
        <v>66720</v>
      </c>
      <c r="F57" s="32"/>
      <c r="G57" s="32"/>
      <c r="H57" s="190">
        <v>123.74299999999999</v>
      </c>
      <c r="I57" s="190">
        <v>266.88</v>
      </c>
      <c r="J57" s="190">
        <v>166.8</v>
      </c>
      <c r="K57" s="33"/>
    </row>
    <row r="58" spans="1:11" s="34" customFormat="1" ht="11.25" customHeight="1">
      <c r="A58" s="36" t="s">
        <v>46</v>
      </c>
      <c r="B58" s="30"/>
      <c r="C58" s="31">
        <v>63073</v>
      </c>
      <c r="D58" s="31">
        <v>53814</v>
      </c>
      <c r="E58" s="31">
        <v>53813.7</v>
      </c>
      <c r="F58" s="32"/>
      <c r="G58" s="32"/>
      <c r="H58" s="190">
        <v>78.900999999999996</v>
      </c>
      <c r="I58" s="190">
        <v>114.952</v>
      </c>
      <c r="J58" s="190">
        <v>54.052999999999997</v>
      </c>
      <c r="K58" s="33"/>
    </row>
    <row r="59" spans="1:11" s="43" customFormat="1" ht="11.25" customHeight="1">
      <c r="A59" s="37" t="s">
        <v>47</v>
      </c>
      <c r="B59" s="38"/>
      <c r="C59" s="39">
        <v>298119</v>
      </c>
      <c r="D59" s="39">
        <v>294129</v>
      </c>
      <c r="E59" s="39">
        <v>275533.7</v>
      </c>
      <c r="F59" s="40">
        <f>IF(D59&gt;0,100*E59/D59,0)</f>
        <v>93.677842035297431</v>
      </c>
      <c r="G59" s="41"/>
      <c r="H59" s="191">
        <v>611.2299999999999</v>
      </c>
      <c r="I59" s="192">
        <v>805.923</v>
      </c>
      <c r="J59" s="192">
        <v>561.303</v>
      </c>
      <c r="K59" s="42">
        <f>IF(I59&gt;0,100*J59/I59,0)</f>
        <v>69.647224362625224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90"/>
      <c r="I60" s="190"/>
      <c r="J60" s="190"/>
      <c r="K60" s="33"/>
    </row>
    <row r="61" spans="1:11" s="34" customFormat="1" ht="11.25" customHeight="1">
      <c r="A61" s="36" t="s">
        <v>48</v>
      </c>
      <c r="B61" s="30"/>
      <c r="C61" s="31">
        <v>1601</v>
      </c>
      <c r="D61" s="31">
        <v>1400</v>
      </c>
      <c r="E61" s="31">
        <v>1595</v>
      </c>
      <c r="F61" s="32"/>
      <c r="G61" s="32"/>
      <c r="H61" s="190">
        <v>4.07</v>
      </c>
      <c r="I61" s="190">
        <v>2.3199999999999998</v>
      </c>
      <c r="J61" s="190">
        <v>2.5575000000000001</v>
      </c>
      <c r="K61" s="33"/>
    </row>
    <row r="62" spans="1:11" s="34" customFormat="1" ht="11.25" customHeight="1">
      <c r="A62" s="36" t="s">
        <v>49</v>
      </c>
      <c r="B62" s="30"/>
      <c r="C62" s="31">
        <v>846</v>
      </c>
      <c r="D62" s="31">
        <v>1040</v>
      </c>
      <c r="E62" s="31">
        <v>1040</v>
      </c>
      <c r="F62" s="32"/>
      <c r="G62" s="32"/>
      <c r="H62" s="190">
        <v>1.845</v>
      </c>
      <c r="I62" s="190">
        <v>2.0110000000000001</v>
      </c>
      <c r="J62" s="190">
        <v>1.9450000000000001</v>
      </c>
      <c r="K62" s="33"/>
    </row>
    <row r="63" spans="1:11" s="34" customFormat="1" ht="11.25" customHeight="1">
      <c r="A63" s="36" t="s">
        <v>50</v>
      </c>
      <c r="B63" s="30"/>
      <c r="C63" s="31">
        <v>1995</v>
      </c>
      <c r="D63" s="31">
        <v>2456</v>
      </c>
      <c r="E63" s="31">
        <v>2071</v>
      </c>
      <c r="F63" s="32"/>
      <c r="G63" s="32"/>
      <c r="H63" s="190">
        <v>2.504</v>
      </c>
      <c r="I63" s="190">
        <v>1.8077176062965084</v>
      </c>
      <c r="J63" s="190">
        <v>4.6059999999999999</v>
      </c>
      <c r="K63" s="33"/>
    </row>
    <row r="64" spans="1:11" s="43" customFormat="1" ht="11.25" customHeight="1">
      <c r="A64" s="37" t="s">
        <v>51</v>
      </c>
      <c r="B64" s="38"/>
      <c r="C64" s="39">
        <v>4442</v>
      </c>
      <c r="D64" s="39">
        <v>4896</v>
      </c>
      <c r="E64" s="39">
        <v>4706</v>
      </c>
      <c r="F64" s="40">
        <f>IF(D64&gt;0,100*E64/D64,0)</f>
        <v>96.119281045751634</v>
      </c>
      <c r="G64" s="41"/>
      <c r="H64" s="191">
        <v>8.4190000000000005</v>
      </c>
      <c r="I64" s="192">
        <v>6.1387176062965079</v>
      </c>
      <c r="J64" s="192">
        <v>9.1084999999999994</v>
      </c>
      <c r="K64" s="42">
        <f>IF(I64&gt;0,100*J64/I64,0)</f>
        <v>148.37789558290436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90"/>
      <c r="I65" s="190"/>
      <c r="J65" s="190"/>
      <c r="K65" s="33"/>
    </row>
    <row r="66" spans="1:11" s="43" customFormat="1" ht="11.25" customHeight="1">
      <c r="A66" s="37" t="s">
        <v>52</v>
      </c>
      <c r="B66" s="38"/>
      <c r="C66" s="39">
        <v>7018</v>
      </c>
      <c r="D66" s="39">
        <v>4366</v>
      </c>
      <c r="E66" s="39">
        <v>7512</v>
      </c>
      <c r="F66" s="40">
        <f>IF(D66&gt;0,100*E66/D66,0)</f>
        <v>172.05680256527714</v>
      </c>
      <c r="G66" s="41"/>
      <c r="H66" s="191">
        <v>8.5289999999999999</v>
      </c>
      <c r="I66" s="192">
        <v>5.3040000000000003</v>
      </c>
      <c r="J66" s="192">
        <v>8.2629999999999999</v>
      </c>
      <c r="K66" s="42">
        <f>IF(I66&gt;0,100*J66/I66,0)</f>
        <v>155.78808446455503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90"/>
      <c r="I67" s="190"/>
      <c r="J67" s="190"/>
      <c r="K67" s="33"/>
    </row>
    <row r="68" spans="1:11" s="34" customFormat="1" ht="11.25" customHeight="1">
      <c r="A68" s="36" t="s">
        <v>53</v>
      </c>
      <c r="B68" s="30"/>
      <c r="C68" s="31">
        <v>72462</v>
      </c>
      <c r="D68" s="31">
        <v>64500</v>
      </c>
      <c r="E68" s="31">
        <v>52000</v>
      </c>
      <c r="F68" s="32"/>
      <c r="G68" s="32"/>
      <c r="H68" s="190">
        <v>153.32</v>
      </c>
      <c r="I68" s="190">
        <v>130</v>
      </c>
      <c r="J68" s="190">
        <v>104</v>
      </c>
      <c r="K68" s="33"/>
    </row>
    <row r="69" spans="1:11" s="34" customFormat="1" ht="11.25" customHeight="1">
      <c r="A69" s="36" t="s">
        <v>54</v>
      </c>
      <c r="B69" s="30"/>
      <c r="C69" s="31">
        <v>4896</v>
      </c>
      <c r="D69" s="31">
        <v>4350</v>
      </c>
      <c r="E69" s="31">
        <v>4000</v>
      </c>
      <c r="F69" s="32"/>
      <c r="G69" s="32"/>
      <c r="H69" s="190">
        <v>8.0039999999999996</v>
      </c>
      <c r="I69" s="190">
        <v>7</v>
      </c>
      <c r="J69" s="190">
        <v>6</v>
      </c>
      <c r="K69" s="33"/>
    </row>
    <row r="70" spans="1:11" s="43" customFormat="1" ht="11.25" customHeight="1">
      <c r="A70" s="37" t="s">
        <v>55</v>
      </c>
      <c r="B70" s="38"/>
      <c r="C70" s="39">
        <v>77358</v>
      </c>
      <c r="D70" s="39">
        <v>68850</v>
      </c>
      <c r="E70" s="39">
        <v>56000</v>
      </c>
      <c r="F70" s="40">
        <f>IF(D70&gt;0,100*E70/D70,0)</f>
        <v>81.336238198983295</v>
      </c>
      <c r="G70" s="41"/>
      <c r="H70" s="191">
        <v>161.32399999999998</v>
      </c>
      <c r="I70" s="192">
        <v>137</v>
      </c>
      <c r="J70" s="192">
        <v>110</v>
      </c>
      <c r="K70" s="42">
        <f>IF(I70&gt;0,100*J70/I70,0)</f>
        <v>80.291970802919707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90"/>
      <c r="I71" s="190"/>
      <c r="J71" s="190"/>
      <c r="K71" s="33"/>
    </row>
    <row r="72" spans="1:11" s="34" customFormat="1" ht="11.25" customHeight="1">
      <c r="A72" s="36" t="s">
        <v>56</v>
      </c>
      <c r="B72" s="30"/>
      <c r="C72" s="31">
        <v>2261</v>
      </c>
      <c r="D72" s="31">
        <v>2653</v>
      </c>
      <c r="E72" s="31">
        <v>2817</v>
      </c>
      <c r="F72" s="32"/>
      <c r="G72" s="32"/>
      <c r="H72" s="190">
        <v>2.8450000000000002</v>
      </c>
      <c r="I72" s="190">
        <v>0.59799999999999998</v>
      </c>
      <c r="J72" s="190">
        <v>4.5739999999999998</v>
      </c>
      <c r="K72" s="33"/>
    </row>
    <row r="73" spans="1:11" s="34" customFormat="1" ht="11.25" customHeight="1">
      <c r="A73" s="36" t="s">
        <v>57</v>
      </c>
      <c r="B73" s="30"/>
      <c r="C73" s="31">
        <v>17077</v>
      </c>
      <c r="D73" s="31">
        <v>9715</v>
      </c>
      <c r="E73" s="31">
        <v>9751</v>
      </c>
      <c r="F73" s="32"/>
      <c r="G73" s="32"/>
      <c r="H73" s="190">
        <v>62.552999999999997</v>
      </c>
      <c r="I73" s="190">
        <v>24.287500000000001</v>
      </c>
      <c r="J73" s="190">
        <v>14.625999999999999</v>
      </c>
      <c r="K73" s="33"/>
    </row>
    <row r="74" spans="1:11" s="34" customFormat="1" ht="11.25" customHeight="1">
      <c r="A74" s="36" t="s">
        <v>58</v>
      </c>
      <c r="B74" s="30"/>
      <c r="C74" s="31">
        <v>31281</v>
      </c>
      <c r="D74" s="31">
        <v>22358</v>
      </c>
      <c r="E74" s="31">
        <v>22225</v>
      </c>
      <c r="F74" s="32"/>
      <c r="G74" s="32"/>
      <c r="H74" s="190">
        <v>72.656999999999996</v>
      </c>
      <c r="I74" s="190">
        <v>42.256999999999998</v>
      </c>
      <c r="J74" s="190">
        <v>66.674999999999997</v>
      </c>
      <c r="K74" s="33"/>
    </row>
    <row r="75" spans="1:11" s="34" customFormat="1" ht="11.25" customHeight="1">
      <c r="A75" s="36" t="s">
        <v>59</v>
      </c>
      <c r="B75" s="30"/>
      <c r="C75" s="31">
        <v>10521</v>
      </c>
      <c r="D75" s="31">
        <v>10355.646000000001</v>
      </c>
      <c r="E75" s="31">
        <v>10199</v>
      </c>
      <c r="F75" s="32"/>
      <c r="G75" s="32"/>
      <c r="H75" s="190">
        <v>11.836</v>
      </c>
      <c r="I75" s="190">
        <v>16.09504051283195</v>
      </c>
      <c r="J75" s="190">
        <v>18.062999999999999</v>
      </c>
      <c r="K75" s="33"/>
    </row>
    <row r="76" spans="1:11" s="34" customFormat="1" ht="11.25" customHeight="1">
      <c r="A76" s="36" t="s">
        <v>60</v>
      </c>
      <c r="B76" s="30"/>
      <c r="C76" s="31">
        <v>5310</v>
      </c>
      <c r="D76" s="31">
        <v>4046</v>
      </c>
      <c r="E76" s="31">
        <v>4300</v>
      </c>
      <c r="F76" s="32"/>
      <c r="G76" s="32"/>
      <c r="H76" s="190">
        <v>19.530999999999999</v>
      </c>
      <c r="I76" s="190">
        <v>12.259</v>
      </c>
      <c r="J76" s="190">
        <v>15.91</v>
      </c>
      <c r="K76" s="33"/>
    </row>
    <row r="77" spans="1:11" s="34" customFormat="1" ht="11.25" customHeight="1">
      <c r="A77" s="36" t="s">
        <v>61</v>
      </c>
      <c r="B77" s="30"/>
      <c r="C77" s="31">
        <v>2906</v>
      </c>
      <c r="D77" s="31">
        <v>2547</v>
      </c>
      <c r="E77" s="31">
        <v>2600</v>
      </c>
      <c r="F77" s="32"/>
      <c r="G77" s="32"/>
      <c r="H77" s="190">
        <v>7.79</v>
      </c>
      <c r="I77" s="190">
        <v>5.3529999999999998</v>
      </c>
      <c r="J77" s="190">
        <v>6.24</v>
      </c>
      <c r="K77" s="33"/>
    </row>
    <row r="78" spans="1:11" s="34" customFormat="1" ht="11.25" customHeight="1">
      <c r="A78" s="36" t="s">
        <v>62</v>
      </c>
      <c r="B78" s="30"/>
      <c r="C78" s="31">
        <v>6563</v>
      </c>
      <c r="D78" s="31">
        <v>4971</v>
      </c>
      <c r="E78" s="31">
        <v>4971</v>
      </c>
      <c r="F78" s="32"/>
      <c r="G78" s="32"/>
      <c r="H78" s="190">
        <v>9.5640000000000001</v>
      </c>
      <c r="I78" s="190">
        <v>10.34</v>
      </c>
      <c r="J78" s="190">
        <v>10.44</v>
      </c>
      <c r="K78" s="33"/>
    </row>
    <row r="79" spans="1:11" s="34" customFormat="1" ht="11.25" customHeight="1">
      <c r="A79" s="36" t="s">
        <v>63</v>
      </c>
      <c r="B79" s="30"/>
      <c r="C79" s="31">
        <v>70813</v>
      </c>
      <c r="D79" s="31">
        <v>48845</v>
      </c>
      <c r="E79" s="31">
        <v>46621</v>
      </c>
      <c r="F79" s="32"/>
      <c r="G79" s="32"/>
      <c r="H79" s="190">
        <v>209.779</v>
      </c>
      <c r="I79" s="190">
        <v>100.505</v>
      </c>
      <c r="J79" s="190">
        <v>158.81003326860161</v>
      </c>
      <c r="K79" s="33"/>
    </row>
    <row r="80" spans="1:11" s="43" customFormat="1" ht="11.25" customHeight="1">
      <c r="A80" s="44" t="s">
        <v>64</v>
      </c>
      <c r="B80" s="38"/>
      <c r="C80" s="39">
        <v>146732</v>
      </c>
      <c r="D80" s="39">
        <v>105490.64600000001</v>
      </c>
      <c r="E80" s="39">
        <v>103484</v>
      </c>
      <c r="F80" s="40">
        <f>IF(D80&gt;0,100*E80/D80,0)</f>
        <v>98.097797220807607</v>
      </c>
      <c r="G80" s="41"/>
      <c r="H80" s="191">
        <v>396.55500000000001</v>
      </c>
      <c r="I80" s="192">
        <v>211.69454051283194</v>
      </c>
      <c r="J80" s="192">
        <v>295.33803326860163</v>
      </c>
      <c r="K80" s="42">
        <f>IF(I80&gt;0,100*J80/I80,0)</f>
        <v>139.51140759376344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90"/>
      <c r="I81" s="190"/>
      <c r="J81" s="190"/>
      <c r="K81" s="33"/>
    </row>
    <row r="82" spans="1:11" s="34" customFormat="1" ht="11.25" customHeight="1">
      <c r="A82" s="36" t="s">
        <v>65</v>
      </c>
      <c r="B82" s="30"/>
      <c r="C82" s="31">
        <v>109</v>
      </c>
      <c r="D82" s="31">
        <v>109</v>
      </c>
      <c r="E82" s="31">
        <v>109</v>
      </c>
      <c r="F82" s="32"/>
      <c r="G82" s="32"/>
      <c r="H82" s="190">
        <v>0.16300000000000001</v>
      </c>
      <c r="I82" s="190">
        <v>0.16300000000000001</v>
      </c>
      <c r="J82" s="190">
        <v>0.16300000000000001</v>
      </c>
      <c r="K82" s="33"/>
    </row>
    <row r="83" spans="1:11" s="34" customFormat="1" ht="11.25" customHeight="1">
      <c r="A83" s="36" t="s">
        <v>66</v>
      </c>
      <c r="B83" s="30"/>
      <c r="C83" s="31">
        <v>186</v>
      </c>
      <c r="D83" s="31">
        <v>190</v>
      </c>
      <c r="E83" s="31">
        <v>170</v>
      </c>
      <c r="F83" s="32"/>
      <c r="G83" s="32"/>
      <c r="H83" s="190">
        <v>0.186</v>
      </c>
      <c r="I83" s="190">
        <v>0.19</v>
      </c>
      <c r="J83" s="190">
        <v>0.17299999999999999</v>
      </c>
      <c r="K83" s="33"/>
    </row>
    <row r="84" spans="1:11" s="43" customFormat="1" ht="11.25" customHeight="1">
      <c r="A84" s="37" t="s">
        <v>67</v>
      </c>
      <c r="B84" s="38"/>
      <c r="C84" s="39">
        <v>295</v>
      </c>
      <c r="D84" s="39">
        <v>299</v>
      </c>
      <c r="E84" s="39">
        <v>279</v>
      </c>
      <c r="F84" s="40">
        <f>IF(D84&gt;0,100*E84/D84,0)</f>
        <v>93.31103678929766</v>
      </c>
      <c r="G84" s="41"/>
      <c r="H84" s="191">
        <v>0.34899999999999998</v>
      </c>
      <c r="I84" s="192">
        <v>0.35299999999999998</v>
      </c>
      <c r="J84" s="192">
        <v>0.33599999999999997</v>
      </c>
      <c r="K84" s="42">
        <f>IF(I84&gt;0,100*J84/I84,0)</f>
        <v>95.184135977337107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90"/>
      <c r="I85" s="190"/>
      <c r="J85" s="190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93"/>
      <c r="I86" s="194"/>
      <c r="J86" s="194"/>
      <c r="K86" s="51"/>
    </row>
    <row r="87" spans="1:11" s="43" customFormat="1" ht="11.25" customHeight="1">
      <c r="A87" s="52" t="s">
        <v>68</v>
      </c>
      <c r="B87" s="53"/>
      <c r="C87" s="54">
        <v>1828423</v>
      </c>
      <c r="D87" s="54">
        <v>1800361.6459999999</v>
      </c>
      <c r="E87" s="54">
        <v>1711129.7</v>
      </c>
      <c r="F87" s="55">
        <f>IF(D87&gt;0,100*E87/D87,0)</f>
        <v>95.04366546586607</v>
      </c>
      <c r="G87" s="41"/>
      <c r="H87" s="195">
        <v>5437.7359999999999</v>
      </c>
      <c r="I87" s="196">
        <v>6913.5012581191277</v>
      </c>
      <c r="J87" s="196">
        <v>3981.1535332686012</v>
      </c>
      <c r="K87" s="55">
        <f>IF(I87&gt;0,100*J87/I87,0)</f>
        <v>57.585200098042726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197"/>
      <c r="I88" s="198"/>
      <c r="J88" s="198"/>
      <c r="K88" s="59"/>
    </row>
    <row r="622" spans="2:2" ht="11.9" customHeight="1">
      <c r="B622" s="62"/>
    </row>
    <row r="623" spans="2:2" ht="11.9" customHeight="1">
      <c r="B623" s="62"/>
    </row>
    <row r="624" spans="2:2" ht="11.9" customHeight="1">
      <c r="B624" s="62"/>
    </row>
    <row r="625" spans="2:2" ht="11.9" customHeight="1">
      <c r="B625" s="62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orientation="portrait" useFirstPageNumber="1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O625"/>
  <sheetViews>
    <sheetView view="pageBreakPreview" topLeftCell="B43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106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414</v>
      </c>
      <c r="D9" s="93">
        <v>415</v>
      </c>
      <c r="E9" s="93">
        <v>415</v>
      </c>
      <c r="F9" s="94"/>
      <c r="G9" s="94"/>
      <c r="H9" s="181">
        <v>24.463000000000001</v>
      </c>
      <c r="I9" s="181">
        <v>25.34</v>
      </c>
      <c r="J9" s="181"/>
      <c r="K9" s="95"/>
    </row>
    <row r="10" spans="1:11" s="96" customFormat="1" ht="11.25" customHeight="1">
      <c r="A10" s="98" t="s">
        <v>9</v>
      </c>
      <c r="B10" s="92"/>
      <c r="C10" s="93">
        <v>152</v>
      </c>
      <c r="D10" s="93">
        <v>147</v>
      </c>
      <c r="E10" s="93">
        <v>147</v>
      </c>
      <c r="F10" s="94"/>
      <c r="G10" s="94"/>
      <c r="H10" s="181">
        <v>8.766</v>
      </c>
      <c r="I10" s="181">
        <v>9.75</v>
      </c>
      <c r="J10" s="181"/>
      <c r="K10" s="95"/>
    </row>
    <row r="11" spans="1:11" s="96" customFormat="1" ht="11.25" customHeight="1">
      <c r="A11" s="91" t="s">
        <v>10</v>
      </c>
      <c r="B11" s="92"/>
      <c r="C11" s="93">
        <v>217</v>
      </c>
      <c r="D11" s="93">
        <v>204</v>
      </c>
      <c r="E11" s="93">
        <v>204</v>
      </c>
      <c r="F11" s="94"/>
      <c r="G11" s="94"/>
      <c r="H11" s="181">
        <v>13.766</v>
      </c>
      <c r="I11" s="181">
        <v>14.28</v>
      </c>
      <c r="J11" s="181"/>
      <c r="K11" s="95"/>
    </row>
    <row r="12" spans="1:11" s="96" customFormat="1" ht="11.25" customHeight="1">
      <c r="A12" s="98" t="s">
        <v>11</v>
      </c>
      <c r="B12" s="92"/>
      <c r="C12" s="93">
        <v>439</v>
      </c>
      <c r="D12" s="93">
        <v>424</v>
      </c>
      <c r="E12" s="93">
        <v>424</v>
      </c>
      <c r="F12" s="94"/>
      <c r="G12" s="94"/>
      <c r="H12" s="181">
        <v>23.315999999999999</v>
      </c>
      <c r="I12" s="181">
        <v>23.52</v>
      </c>
      <c r="J12" s="181"/>
      <c r="K12" s="95"/>
    </row>
    <row r="13" spans="1:11" s="105" customFormat="1" ht="11.25" customHeight="1">
      <c r="A13" s="99" t="s">
        <v>12</v>
      </c>
      <c r="B13" s="100"/>
      <c r="C13" s="101">
        <v>1222</v>
      </c>
      <c r="D13" s="101">
        <v>1190</v>
      </c>
      <c r="E13" s="101">
        <v>1190</v>
      </c>
      <c r="F13" s="102">
        <f>IF(D13&gt;0,100*E13/D13,0)</f>
        <v>100</v>
      </c>
      <c r="G13" s="103"/>
      <c r="H13" s="182">
        <v>70.310999999999993</v>
      </c>
      <c r="I13" s="183">
        <v>72.89</v>
      </c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38</v>
      </c>
      <c r="D15" s="101">
        <v>50</v>
      </c>
      <c r="E15" s="101">
        <v>50</v>
      </c>
      <c r="F15" s="102">
        <f>IF(D15&gt;0,100*E15/D15,0)</f>
        <v>100</v>
      </c>
      <c r="G15" s="103"/>
      <c r="H15" s="182">
        <v>0.34599999999999997</v>
      </c>
      <c r="I15" s="183">
        <v>0.45600000000000002</v>
      </c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7</v>
      </c>
      <c r="D17" s="101">
        <v>2</v>
      </c>
      <c r="E17" s="101">
        <v>1</v>
      </c>
      <c r="F17" s="102">
        <f>IF(D17&gt;0,100*E17/D17,0)</f>
        <v>50</v>
      </c>
      <c r="G17" s="103"/>
      <c r="H17" s="182">
        <v>0.112</v>
      </c>
      <c r="I17" s="183">
        <v>6.8000000000000005E-2</v>
      </c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45</v>
      </c>
      <c r="D19" s="93">
        <v>45</v>
      </c>
      <c r="E19" s="93">
        <v>45</v>
      </c>
      <c r="F19" s="94"/>
      <c r="G19" s="94"/>
      <c r="H19" s="181">
        <v>0.83199999999999996</v>
      </c>
      <c r="I19" s="181">
        <v>0.8</v>
      </c>
      <c r="J19" s="181"/>
      <c r="K19" s="95"/>
    </row>
    <row r="20" spans="1:11" s="96" customFormat="1" ht="11.25" customHeight="1">
      <c r="A20" s="98" t="s">
        <v>16</v>
      </c>
      <c r="B20" s="92"/>
      <c r="C20" s="93">
        <v>36</v>
      </c>
      <c r="D20" s="93">
        <v>36</v>
      </c>
      <c r="E20" s="93">
        <v>36</v>
      </c>
      <c r="F20" s="94"/>
      <c r="G20" s="94"/>
      <c r="H20" s="181">
        <v>0.625</v>
      </c>
      <c r="I20" s="181">
        <v>0.59199999999999997</v>
      </c>
      <c r="J20" s="181"/>
      <c r="K20" s="95"/>
    </row>
    <row r="21" spans="1:11" s="96" customFormat="1" ht="11.25" customHeight="1">
      <c r="A21" s="98" t="s">
        <v>17</v>
      </c>
      <c r="B21" s="92"/>
      <c r="C21" s="93">
        <v>215</v>
      </c>
      <c r="D21" s="93">
        <v>215</v>
      </c>
      <c r="E21" s="93">
        <v>212</v>
      </c>
      <c r="F21" s="94"/>
      <c r="G21" s="94"/>
      <c r="H21" s="181">
        <v>3.395</v>
      </c>
      <c r="I21" s="181">
        <v>3.161</v>
      </c>
      <c r="J21" s="181"/>
      <c r="K21" s="95"/>
    </row>
    <row r="22" spans="1:11" s="105" customFormat="1" ht="11.25" customHeight="1">
      <c r="A22" s="99" t="s">
        <v>18</v>
      </c>
      <c r="B22" s="100"/>
      <c r="C22" s="101">
        <v>296</v>
      </c>
      <c r="D22" s="101">
        <v>296</v>
      </c>
      <c r="E22" s="101">
        <v>293</v>
      </c>
      <c r="F22" s="102">
        <f>IF(D22&gt;0,100*E22/D22,0)</f>
        <v>98.986486486486484</v>
      </c>
      <c r="G22" s="103"/>
      <c r="H22" s="182">
        <v>4.8520000000000003</v>
      </c>
      <c r="I22" s="183">
        <v>4.5529999999999999</v>
      </c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838</v>
      </c>
      <c r="D24" s="101">
        <v>973</v>
      </c>
      <c r="E24" s="101">
        <v>1063</v>
      </c>
      <c r="F24" s="102">
        <f>IF(D24&gt;0,100*E24/D24,0)</f>
        <v>109.2497430626927</v>
      </c>
      <c r="G24" s="103"/>
      <c r="H24" s="182">
        <v>29.628</v>
      </c>
      <c r="I24" s="183">
        <v>36.271000000000001</v>
      </c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189</v>
      </c>
      <c r="D26" s="101">
        <v>190</v>
      </c>
      <c r="E26" s="101">
        <v>200</v>
      </c>
      <c r="F26" s="102">
        <f>IF(D26&gt;0,100*E26/D26,0)</f>
        <v>105.26315789473684</v>
      </c>
      <c r="G26" s="103"/>
      <c r="H26" s="182">
        <v>4.7850000000000001</v>
      </c>
      <c r="I26" s="183">
        <v>3.8</v>
      </c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6</v>
      </c>
      <c r="D28" s="93">
        <v>12</v>
      </c>
      <c r="E28" s="93">
        <v>18</v>
      </c>
      <c r="F28" s="94"/>
      <c r="G28" s="94"/>
      <c r="H28" s="181">
        <v>0.14099999999999999</v>
      </c>
      <c r="I28" s="181">
        <v>0.36</v>
      </c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116</v>
      </c>
      <c r="D30" s="93">
        <v>109</v>
      </c>
      <c r="E30" s="93">
        <v>159</v>
      </c>
      <c r="F30" s="94"/>
      <c r="G30" s="94"/>
      <c r="H30" s="181">
        <v>1.6459999999999999</v>
      </c>
      <c r="I30" s="181">
        <v>2.1800000000000002</v>
      </c>
      <c r="J30" s="181"/>
      <c r="K30" s="95"/>
    </row>
    <row r="31" spans="1:11" s="105" customFormat="1" ht="11.25" customHeight="1">
      <c r="A31" s="106" t="s">
        <v>24</v>
      </c>
      <c r="B31" s="100"/>
      <c r="C31" s="101">
        <v>122</v>
      </c>
      <c r="D31" s="101">
        <v>121</v>
      </c>
      <c r="E31" s="101">
        <v>177</v>
      </c>
      <c r="F31" s="102">
        <f>IF(D31&gt;0,100*E31/D31,0)</f>
        <v>146.28099173553719</v>
      </c>
      <c r="G31" s="103"/>
      <c r="H31" s="182">
        <v>1.7869999999999999</v>
      </c>
      <c r="I31" s="183">
        <v>2.54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71</v>
      </c>
      <c r="D33" s="93">
        <v>70</v>
      </c>
      <c r="E33" s="93">
        <v>80</v>
      </c>
      <c r="F33" s="94"/>
      <c r="G33" s="94"/>
      <c r="H33" s="181">
        <v>1.956</v>
      </c>
      <c r="I33" s="181">
        <v>2</v>
      </c>
      <c r="J33" s="181"/>
      <c r="K33" s="95"/>
    </row>
    <row r="34" spans="1:11" s="96" customFormat="1" ht="11.25" customHeight="1">
      <c r="A34" s="98" t="s">
        <v>26</v>
      </c>
      <c r="B34" s="92"/>
      <c r="C34" s="93">
        <v>24</v>
      </c>
      <c r="D34" s="93">
        <v>23</v>
      </c>
      <c r="E34" s="93">
        <v>46</v>
      </c>
      <c r="F34" s="94"/>
      <c r="G34" s="94"/>
      <c r="H34" s="181">
        <v>0.53100000000000003</v>
      </c>
      <c r="I34" s="181">
        <v>0.505</v>
      </c>
      <c r="J34" s="181"/>
      <c r="K34" s="95"/>
    </row>
    <row r="35" spans="1:11" s="96" customFormat="1" ht="11.25" customHeight="1">
      <c r="A35" s="98" t="s">
        <v>27</v>
      </c>
      <c r="B35" s="92"/>
      <c r="C35" s="93">
        <v>29</v>
      </c>
      <c r="D35" s="93">
        <v>30</v>
      </c>
      <c r="E35" s="93">
        <v>20</v>
      </c>
      <c r="F35" s="94"/>
      <c r="G35" s="94"/>
      <c r="H35" s="181">
        <v>0.57899999999999996</v>
      </c>
      <c r="I35" s="181">
        <v>0.84</v>
      </c>
      <c r="J35" s="181"/>
      <c r="K35" s="95"/>
    </row>
    <row r="36" spans="1:11" s="96" customFormat="1" ht="11.25" customHeight="1">
      <c r="A36" s="98" t="s">
        <v>28</v>
      </c>
      <c r="B36" s="92"/>
      <c r="C36" s="93">
        <v>137</v>
      </c>
      <c r="D36" s="93">
        <v>120</v>
      </c>
      <c r="E36" s="93">
        <v>138</v>
      </c>
      <c r="F36" s="94"/>
      <c r="G36" s="94"/>
      <c r="H36" s="181">
        <v>3.476</v>
      </c>
      <c r="I36" s="181">
        <v>2.88</v>
      </c>
      <c r="J36" s="181"/>
      <c r="K36" s="95"/>
    </row>
    <row r="37" spans="1:11" s="105" customFormat="1" ht="11.25" customHeight="1">
      <c r="A37" s="99" t="s">
        <v>29</v>
      </c>
      <c r="B37" s="100"/>
      <c r="C37" s="101">
        <v>261</v>
      </c>
      <c r="D37" s="101">
        <v>243</v>
      </c>
      <c r="E37" s="101">
        <v>284</v>
      </c>
      <c r="F37" s="102">
        <f>IF(D37&gt;0,100*E37/D37,0)</f>
        <v>116.8724279835391</v>
      </c>
      <c r="G37" s="103"/>
      <c r="H37" s="182">
        <v>6.5419999999999998</v>
      </c>
      <c r="I37" s="183">
        <v>6.2249999999999996</v>
      </c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71</v>
      </c>
      <c r="D39" s="101">
        <v>70</v>
      </c>
      <c r="E39" s="101">
        <v>90</v>
      </c>
      <c r="F39" s="102">
        <f>IF(D39&gt;0,100*E39/D39,0)</f>
        <v>128.57142857142858</v>
      </c>
      <c r="G39" s="103"/>
      <c r="H39" s="182">
        <v>1.8240000000000001</v>
      </c>
      <c r="I39" s="183">
        <v>1.8</v>
      </c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8</v>
      </c>
      <c r="D41" s="93">
        <v>6</v>
      </c>
      <c r="E41" s="93">
        <v>5</v>
      </c>
      <c r="F41" s="94"/>
      <c r="G41" s="94"/>
      <c r="H41" s="181">
        <v>0.182</v>
      </c>
      <c r="I41" s="181">
        <v>0.13500000000000001</v>
      </c>
      <c r="J41" s="181"/>
      <c r="K41" s="95"/>
    </row>
    <row r="42" spans="1:11" s="96" customFormat="1" ht="11.25" customHeight="1">
      <c r="A42" s="98" t="s">
        <v>32</v>
      </c>
      <c r="B42" s="92"/>
      <c r="C42" s="93">
        <v>5</v>
      </c>
      <c r="D42" s="93">
        <v>5</v>
      </c>
      <c r="E42" s="93">
        <v>4</v>
      </c>
      <c r="F42" s="94"/>
      <c r="G42" s="94"/>
      <c r="H42" s="181">
        <v>0.15</v>
      </c>
      <c r="I42" s="181">
        <v>0.15</v>
      </c>
      <c r="J42" s="181"/>
      <c r="K42" s="95"/>
    </row>
    <row r="43" spans="1:11" s="96" customFormat="1" ht="11.25" customHeight="1">
      <c r="A43" s="98" t="s">
        <v>33</v>
      </c>
      <c r="B43" s="92"/>
      <c r="C43" s="93">
        <v>80</v>
      </c>
      <c r="D43" s="93">
        <v>80</v>
      </c>
      <c r="E43" s="93">
        <v>80</v>
      </c>
      <c r="F43" s="94"/>
      <c r="G43" s="94"/>
      <c r="H43" s="181">
        <v>1.32</v>
      </c>
      <c r="I43" s="181">
        <v>1.92</v>
      </c>
      <c r="J43" s="181"/>
      <c r="K43" s="95"/>
    </row>
    <row r="44" spans="1:11" s="96" customFormat="1" ht="11.25" customHeight="1">
      <c r="A44" s="98" t="s">
        <v>34</v>
      </c>
      <c r="B44" s="92"/>
      <c r="C44" s="93">
        <v>4</v>
      </c>
      <c r="D44" s="93">
        <v>3</v>
      </c>
      <c r="E44" s="93">
        <v>4</v>
      </c>
      <c r="F44" s="94"/>
      <c r="G44" s="94"/>
      <c r="H44" s="181">
        <v>0.14799999999999999</v>
      </c>
      <c r="I44" s="181">
        <v>7.4999999999999997E-2</v>
      </c>
      <c r="J44" s="181"/>
      <c r="K44" s="95"/>
    </row>
    <row r="45" spans="1:11" s="96" customFormat="1" ht="11.25" customHeight="1">
      <c r="A45" s="98" t="s">
        <v>35</v>
      </c>
      <c r="B45" s="92"/>
      <c r="C45" s="93">
        <v>8</v>
      </c>
      <c r="D45" s="93">
        <v>8</v>
      </c>
      <c r="E45" s="93">
        <v>6</v>
      </c>
      <c r="F45" s="94"/>
      <c r="G45" s="94"/>
      <c r="H45" s="181">
        <v>0.14399999999999999</v>
      </c>
      <c r="I45" s="181">
        <v>0.14399999999999999</v>
      </c>
      <c r="J45" s="181"/>
      <c r="K45" s="95"/>
    </row>
    <row r="46" spans="1:11" s="96" customFormat="1" ht="11.25" customHeight="1">
      <c r="A46" s="98" t="s">
        <v>36</v>
      </c>
      <c r="B46" s="92"/>
      <c r="C46" s="93">
        <v>16</v>
      </c>
      <c r="D46" s="93">
        <v>8</v>
      </c>
      <c r="E46" s="93">
        <v>6</v>
      </c>
      <c r="F46" s="94"/>
      <c r="G46" s="94"/>
      <c r="H46" s="181">
        <v>0.32</v>
      </c>
      <c r="I46" s="181">
        <v>0.16</v>
      </c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>
        <v>6</v>
      </c>
      <c r="D48" s="93">
        <v>6</v>
      </c>
      <c r="E48" s="93">
        <v>3</v>
      </c>
      <c r="F48" s="94"/>
      <c r="G48" s="94"/>
      <c r="H48" s="181">
        <v>0.193</v>
      </c>
      <c r="I48" s="181">
        <v>0.13800000000000001</v>
      </c>
      <c r="J48" s="181"/>
      <c r="K48" s="95"/>
    </row>
    <row r="49" spans="1:11" s="96" customFormat="1" ht="11.25" customHeight="1">
      <c r="A49" s="98" t="s">
        <v>39</v>
      </c>
      <c r="B49" s="92"/>
      <c r="C49" s="93">
        <v>26</v>
      </c>
      <c r="D49" s="93">
        <v>35</v>
      </c>
      <c r="E49" s="93">
        <v>32</v>
      </c>
      <c r="F49" s="94"/>
      <c r="G49" s="94"/>
      <c r="H49" s="181">
        <v>0.70199999999999996</v>
      </c>
      <c r="I49" s="181">
        <v>0.59499999999999997</v>
      </c>
      <c r="J49" s="181"/>
      <c r="K49" s="95"/>
    </row>
    <row r="50" spans="1:11" s="105" customFormat="1" ht="11.25" customHeight="1">
      <c r="A50" s="106" t="s">
        <v>40</v>
      </c>
      <c r="B50" s="100"/>
      <c r="C50" s="101">
        <v>153</v>
      </c>
      <c r="D50" s="101">
        <v>151</v>
      </c>
      <c r="E50" s="101">
        <v>140</v>
      </c>
      <c r="F50" s="102">
        <f>IF(D50&gt;0,100*E50/D50,0)</f>
        <v>92.715231788079464</v>
      </c>
      <c r="G50" s="103"/>
      <c r="H50" s="182">
        <v>3.1589999999999998</v>
      </c>
      <c r="I50" s="183">
        <v>3.3170000000000002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9</v>
      </c>
      <c r="D52" s="101">
        <v>9</v>
      </c>
      <c r="E52" s="101">
        <v>9</v>
      </c>
      <c r="F52" s="102">
        <f>IF(D52&gt;0,100*E52/D52,0)</f>
        <v>100</v>
      </c>
      <c r="G52" s="103"/>
      <c r="H52" s="182">
        <v>0.25</v>
      </c>
      <c r="I52" s="183">
        <v>0.25</v>
      </c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97</v>
      </c>
      <c r="D54" s="93">
        <v>150</v>
      </c>
      <c r="E54" s="93">
        <v>160</v>
      </c>
      <c r="F54" s="94"/>
      <c r="G54" s="94"/>
      <c r="H54" s="181">
        <v>4.21</v>
      </c>
      <c r="I54" s="181">
        <v>6.81</v>
      </c>
      <c r="J54" s="181"/>
      <c r="K54" s="95"/>
    </row>
    <row r="55" spans="1:11" s="96" customFormat="1" ht="11.25" customHeight="1">
      <c r="A55" s="98" t="s">
        <v>43</v>
      </c>
      <c r="B55" s="92"/>
      <c r="C55" s="93">
        <v>751</v>
      </c>
      <c r="D55" s="93">
        <v>857</v>
      </c>
      <c r="E55" s="93">
        <v>695</v>
      </c>
      <c r="F55" s="94"/>
      <c r="G55" s="94"/>
      <c r="H55" s="181">
        <v>30.04</v>
      </c>
      <c r="I55" s="181">
        <v>34.28</v>
      </c>
      <c r="J55" s="181"/>
      <c r="K55" s="95"/>
    </row>
    <row r="56" spans="1:11" s="96" customFormat="1" ht="11.25" customHeight="1">
      <c r="A56" s="98" t="s">
        <v>44</v>
      </c>
      <c r="B56" s="92"/>
      <c r="C56" s="93">
        <v>17</v>
      </c>
      <c r="D56" s="93">
        <v>22</v>
      </c>
      <c r="E56" s="93">
        <v>22</v>
      </c>
      <c r="F56" s="94"/>
      <c r="G56" s="94"/>
      <c r="H56" s="181">
        <v>0.13300000000000001</v>
      </c>
      <c r="I56" s="181">
        <v>0.19500000000000001</v>
      </c>
      <c r="J56" s="181"/>
      <c r="K56" s="95"/>
    </row>
    <row r="57" spans="1:11" s="96" customFormat="1" ht="11.25" customHeight="1">
      <c r="A57" s="98" t="s">
        <v>45</v>
      </c>
      <c r="B57" s="92"/>
      <c r="C57" s="93">
        <v>19</v>
      </c>
      <c r="D57" s="93">
        <v>2</v>
      </c>
      <c r="E57" s="93">
        <v>2</v>
      </c>
      <c r="F57" s="94"/>
      <c r="G57" s="94"/>
      <c r="H57" s="181">
        <v>0.32500000000000001</v>
      </c>
      <c r="I57" s="181">
        <v>3.7999999999999999E-2</v>
      </c>
      <c r="J57" s="181"/>
      <c r="K57" s="95"/>
    </row>
    <row r="58" spans="1:11" s="96" customFormat="1" ht="11.25" customHeight="1">
      <c r="A58" s="98" t="s">
        <v>46</v>
      </c>
      <c r="B58" s="92"/>
      <c r="C58" s="93">
        <v>92</v>
      </c>
      <c r="D58" s="93">
        <v>162</v>
      </c>
      <c r="E58" s="93">
        <v>172</v>
      </c>
      <c r="F58" s="94"/>
      <c r="G58" s="94"/>
      <c r="H58" s="181">
        <v>3.298</v>
      </c>
      <c r="I58" s="181">
        <v>5.37</v>
      </c>
      <c r="J58" s="181"/>
      <c r="K58" s="95"/>
    </row>
    <row r="59" spans="1:11" s="105" customFormat="1" ht="11.25" customHeight="1">
      <c r="A59" s="99" t="s">
        <v>47</v>
      </c>
      <c r="B59" s="100"/>
      <c r="C59" s="101">
        <v>976</v>
      </c>
      <c r="D59" s="101">
        <v>1193</v>
      </c>
      <c r="E59" s="101">
        <v>1051</v>
      </c>
      <c r="F59" s="102">
        <f>IF(D59&gt;0,100*E59/D59,0)</f>
        <v>88.09723386420788</v>
      </c>
      <c r="G59" s="103"/>
      <c r="H59" s="182">
        <v>38.006000000000007</v>
      </c>
      <c r="I59" s="183">
        <v>46.692999999999998</v>
      </c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279</v>
      </c>
      <c r="D61" s="93">
        <v>280</v>
      </c>
      <c r="E61" s="93">
        <v>300</v>
      </c>
      <c r="F61" s="94"/>
      <c r="G61" s="94"/>
      <c r="H61" s="181">
        <v>31.664999999999999</v>
      </c>
      <c r="I61" s="181">
        <v>30.8</v>
      </c>
      <c r="J61" s="181"/>
      <c r="K61" s="95"/>
    </row>
    <row r="62" spans="1:11" s="96" customFormat="1" ht="11.25" customHeight="1">
      <c r="A62" s="98" t="s">
        <v>49</v>
      </c>
      <c r="B62" s="92"/>
      <c r="C62" s="93">
        <v>125</v>
      </c>
      <c r="D62" s="93">
        <v>135</v>
      </c>
      <c r="E62" s="93">
        <v>125</v>
      </c>
      <c r="F62" s="94"/>
      <c r="G62" s="94"/>
      <c r="H62" s="181">
        <v>3.226</v>
      </c>
      <c r="I62" s="181">
        <v>3.476</v>
      </c>
      <c r="J62" s="181"/>
      <c r="K62" s="95"/>
    </row>
    <row r="63" spans="1:11" s="96" customFormat="1" ht="11.25" customHeight="1">
      <c r="A63" s="98" t="s">
        <v>50</v>
      </c>
      <c r="B63" s="92"/>
      <c r="C63" s="93">
        <v>315</v>
      </c>
      <c r="D63" s="93">
        <v>366</v>
      </c>
      <c r="E63" s="93">
        <v>358</v>
      </c>
      <c r="F63" s="94"/>
      <c r="G63" s="94"/>
      <c r="H63" s="181">
        <v>15.244</v>
      </c>
      <c r="I63" s="181">
        <v>19.763999999999999</v>
      </c>
      <c r="J63" s="181"/>
      <c r="K63" s="95"/>
    </row>
    <row r="64" spans="1:11" s="105" customFormat="1" ht="11.25" customHeight="1">
      <c r="A64" s="99" t="s">
        <v>51</v>
      </c>
      <c r="B64" s="100"/>
      <c r="C64" s="101">
        <v>719</v>
      </c>
      <c r="D64" s="101">
        <v>781</v>
      </c>
      <c r="E64" s="101">
        <v>783</v>
      </c>
      <c r="F64" s="102">
        <f>IF(D64&gt;0,100*E64/D64,0)</f>
        <v>100.25608194622279</v>
      </c>
      <c r="G64" s="103"/>
      <c r="H64" s="182">
        <v>50.134999999999998</v>
      </c>
      <c r="I64" s="183">
        <v>54.040000000000006</v>
      </c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1257</v>
      </c>
      <c r="D66" s="101">
        <v>1230</v>
      </c>
      <c r="E66" s="101">
        <v>1610</v>
      </c>
      <c r="F66" s="102">
        <f>IF(D66&gt;0,100*E66/D66,0)</f>
        <v>130.89430894308944</v>
      </c>
      <c r="G66" s="103"/>
      <c r="H66" s="182">
        <v>124.176</v>
      </c>
      <c r="I66" s="183">
        <v>121.509</v>
      </c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251</v>
      </c>
      <c r="D68" s="93">
        <v>420</v>
      </c>
      <c r="E68" s="93">
        <v>490</v>
      </c>
      <c r="F68" s="94"/>
      <c r="G68" s="94"/>
      <c r="H68" s="181">
        <v>12.021000000000001</v>
      </c>
      <c r="I68" s="181">
        <v>19</v>
      </c>
      <c r="J68" s="181"/>
      <c r="K68" s="95"/>
    </row>
    <row r="69" spans="1:11" s="96" customFormat="1" ht="11.25" customHeight="1">
      <c r="A69" s="98" t="s">
        <v>54</v>
      </c>
      <c r="B69" s="92"/>
      <c r="C69" s="93">
        <v>116</v>
      </c>
      <c r="D69" s="93">
        <v>1510</v>
      </c>
      <c r="E69" s="93">
        <v>1800</v>
      </c>
      <c r="F69" s="94"/>
      <c r="G69" s="94"/>
      <c r="H69" s="181">
        <v>4.5599999999999996</v>
      </c>
      <c r="I69" s="181">
        <v>33</v>
      </c>
      <c r="J69" s="181"/>
      <c r="K69" s="95"/>
    </row>
    <row r="70" spans="1:11" s="105" customFormat="1" ht="11.25" customHeight="1">
      <c r="A70" s="99" t="s">
        <v>55</v>
      </c>
      <c r="B70" s="100"/>
      <c r="C70" s="101">
        <v>367</v>
      </c>
      <c r="D70" s="101">
        <v>1930</v>
      </c>
      <c r="E70" s="101">
        <v>2290</v>
      </c>
      <c r="F70" s="102">
        <f>IF(D70&gt;0,100*E70/D70,0)</f>
        <v>118.65284974093264</v>
      </c>
      <c r="G70" s="103"/>
      <c r="H70" s="182">
        <v>16.581</v>
      </c>
      <c r="I70" s="183">
        <v>52</v>
      </c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9326</v>
      </c>
      <c r="D72" s="93">
        <v>9491</v>
      </c>
      <c r="E72" s="93">
        <v>10310</v>
      </c>
      <c r="F72" s="94"/>
      <c r="G72" s="94"/>
      <c r="H72" s="181">
        <v>630.76900000000001</v>
      </c>
      <c r="I72" s="181">
        <v>665.92200000000003</v>
      </c>
      <c r="J72" s="181"/>
      <c r="K72" s="95"/>
    </row>
    <row r="73" spans="1:11" s="96" customFormat="1" ht="11.25" customHeight="1">
      <c r="A73" s="98" t="s">
        <v>57</v>
      </c>
      <c r="B73" s="92"/>
      <c r="C73" s="93">
        <v>380</v>
      </c>
      <c r="D73" s="93">
        <v>380</v>
      </c>
      <c r="E73" s="93">
        <v>380</v>
      </c>
      <c r="F73" s="94"/>
      <c r="G73" s="94"/>
      <c r="H73" s="181">
        <v>15.1</v>
      </c>
      <c r="I73" s="181">
        <v>14.44</v>
      </c>
      <c r="J73" s="181"/>
      <c r="K73" s="95"/>
    </row>
    <row r="74" spans="1:11" s="96" customFormat="1" ht="11.25" customHeight="1">
      <c r="A74" s="98" t="s">
        <v>58</v>
      </c>
      <c r="B74" s="92"/>
      <c r="C74" s="93">
        <v>217</v>
      </c>
      <c r="D74" s="93">
        <v>220</v>
      </c>
      <c r="E74" s="93">
        <v>210</v>
      </c>
      <c r="F74" s="94"/>
      <c r="G74" s="94"/>
      <c r="H74" s="181">
        <v>4.32</v>
      </c>
      <c r="I74" s="181">
        <v>4.4000000000000004</v>
      </c>
      <c r="J74" s="181"/>
      <c r="K74" s="95"/>
    </row>
    <row r="75" spans="1:11" s="96" customFormat="1" ht="11.25" customHeight="1">
      <c r="A75" s="98" t="s">
        <v>59</v>
      </c>
      <c r="B75" s="92"/>
      <c r="C75" s="93">
        <v>857</v>
      </c>
      <c r="D75" s="93">
        <v>857</v>
      </c>
      <c r="E75" s="93">
        <v>780</v>
      </c>
      <c r="F75" s="94"/>
      <c r="G75" s="94"/>
      <c r="H75" s="181">
        <v>50.988999999999997</v>
      </c>
      <c r="I75" s="181">
        <v>50.391349999999996</v>
      </c>
      <c r="J75" s="181"/>
      <c r="K75" s="95"/>
    </row>
    <row r="76" spans="1:11" s="96" customFormat="1" ht="11.25" customHeight="1">
      <c r="A76" s="98" t="s">
        <v>60</v>
      </c>
      <c r="B76" s="92"/>
      <c r="C76" s="93">
        <v>110</v>
      </c>
      <c r="D76" s="93">
        <v>100</v>
      </c>
      <c r="E76" s="93">
        <v>90</v>
      </c>
      <c r="F76" s="94"/>
      <c r="G76" s="94"/>
      <c r="H76" s="181">
        <v>2.64</v>
      </c>
      <c r="I76" s="181">
        <v>2.2999999999999998</v>
      </c>
      <c r="J76" s="181"/>
      <c r="K76" s="95"/>
    </row>
    <row r="77" spans="1:11" s="96" customFormat="1" ht="11.25" customHeight="1">
      <c r="A77" s="98" t="s">
        <v>61</v>
      </c>
      <c r="B77" s="92"/>
      <c r="C77" s="93">
        <v>125</v>
      </c>
      <c r="D77" s="93">
        <v>33</v>
      </c>
      <c r="E77" s="93">
        <v>55</v>
      </c>
      <c r="F77" s="94"/>
      <c r="G77" s="94"/>
      <c r="H77" s="181">
        <v>3.75</v>
      </c>
      <c r="I77" s="181">
        <v>1.056</v>
      </c>
      <c r="J77" s="181"/>
      <c r="K77" s="95"/>
    </row>
    <row r="78" spans="1:11" s="96" customFormat="1" ht="11.25" customHeight="1">
      <c r="A78" s="98" t="s">
        <v>62</v>
      </c>
      <c r="B78" s="92"/>
      <c r="C78" s="93">
        <v>406</v>
      </c>
      <c r="D78" s="93">
        <v>400</v>
      </c>
      <c r="E78" s="93">
        <v>410</v>
      </c>
      <c r="F78" s="94"/>
      <c r="G78" s="94"/>
      <c r="H78" s="181">
        <v>19.754999999999999</v>
      </c>
      <c r="I78" s="181">
        <v>20</v>
      </c>
      <c r="J78" s="181"/>
      <c r="K78" s="95"/>
    </row>
    <row r="79" spans="1:11" s="96" customFormat="1" ht="11.25" customHeight="1">
      <c r="A79" s="98" t="s">
        <v>63</v>
      </c>
      <c r="B79" s="92"/>
      <c r="C79" s="93">
        <v>200</v>
      </c>
      <c r="D79" s="93">
        <v>200</v>
      </c>
      <c r="E79" s="93">
        <v>328.54</v>
      </c>
      <c r="F79" s="94"/>
      <c r="G79" s="94"/>
      <c r="H79" s="181">
        <v>7.2</v>
      </c>
      <c r="I79" s="181">
        <v>7.2</v>
      </c>
      <c r="J79" s="181"/>
      <c r="K79" s="95"/>
    </row>
    <row r="80" spans="1:11" s="105" customFormat="1" ht="11.25" customHeight="1">
      <c r="A80" s="106" t="s">
        <v>64</v>
      </c>
      <c r="B80" s="100"/>
      <c r="C80" s="101">
        <v>11621</v>
      </c>
      <c r="D80" s="101">
        <v>11681</v>
      </c>
      <c r="E80" s="101">
        <v>12563.54</v>
      </c>
      <c r="F80" s="102">
        <f>IF(D80&gt;0,100*E80/D80,0)</f>
        <v>107.55534628884513</v>
      </c>
      <c r="G80" s="103"/>
      <c r="H80" s="182">
        <v>734.52300000000014</v>
      </c>
      <c r="I80" s="183">
        <v>765.70935000000009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146</v>
      </c>
      <c r="D82" s="93">
        <v>145</v>
      </c>
      <c r="E82" s="93">
        <v>142</v>
      </c>
      <c r="F82" s="94"/>
      <c r="G82" s="94"/>
      <c r="H82" s="181">
        <v>9.8930000000000007</v>
      </c>
      <c r="I82" s="181">
        <v>9.8930000000000007</v>
      </c>
      <c r="J82" s="181"/>
      <c r="K82" s="95"/>
    </row>
    <row r="83" spans="1:11" s="96" customFormat="1" ht="11.25" customHeight="1">
      <c r="A83" s="98" t="s">
        <v>66</v>
      </c>
      <c r="B83" s="92"/>
      <c r="C83" s="93">
        <v>87</v>
      </c>
      <c r="D83" s="93">
        <v>90</v>
      </c>
      <c r="E83" s="93">
        <v>90</v>
      </c>
      <c r="F83" s="94"/>
      <c r="G83" s="94"/>
      <c r="H83" s="181">
        <v>5.6120000000000001</v>
      </c>
      <c r="I83" s="181">
        <v>5.6</v>
      </c>
      <c r="J83" s="181"/>
      <c r="K83" s="95"/>
    </row>
    <row r="84" spans="1:11" s="105" customFormat="1" ht="11.25" customHeight="1">
      <c r="A84" s="99" t="s">
        <v>67</v>
      </c>
      <c r="B84" s="100"/>
      <c r="C84" s="101">
        <v>233</v>
      </c>
      <c r="D84" s="101">
        <v>235</v>
      </c>
      <c r="E84" s="101">
        <v>232</v>
      </c>
      <c r="F84" s="102">
        <f>IF(D84&gt;0,100*E84/D84,0)</f>
        <v>98.723404255319153</v>
      </c>
      <c r="G84" s="103"/>
      <c r="H84" s="182">
        <v>15.505000000000001</v>
      </c>
      <c r="I84" s="183">
        <v>15.493</v>
      </c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18379</v>
      </c>
      <c r="D87" s="116">
        <v>20345</v>
      </c>
      <c r="E87" s="116">
        <v>22026.54</v>
      </c>
      <c r="F87" s="117">
        <f>IF(D87&gt;0,100*E87/D87,0)</f>
        <v>108.26512656672401</v>
      </c>
      <c r="G87" s="103"/>
      <c r="H87" s="186">
        <v>1102.5220000000004</v>
      </c>
      <c r="I87" s="187">
        <v>1187.6143500000001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45" orientation="portrait" useFirstPageNumber="1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O625"/>
  <sheetViews>
    <sheetView view="pageBreakPreview" topLeftCell="B37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107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2</v>
      </c>
      <c r="D17" s="101">
        <v>2</v>
      </c>
      <c r="E17" s="101"/>
      <c r="F17" s="102"/>
      <c r="G17" s="103"/>
      <c r="H17" s="182">
        <v>6.8000000000000005E-2</v>
      </c>
      <c r="I17" s="183">
        <v>6.8000000000000005E-2</v>
      </c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725</v>
      </c>
      <c r="D24" s="101">
        <v>918</v>
      </c>
      <c r="E24" s="101">
        <v>1000</v>
      </c>
      <c r="F24" s="102">
        <f>IF(D24&gt;0,100*E24/D24,0)</f>
        <v>108.93246187363835</v>
      </c>
      <c r="G24" s="103"/>
      <c r="H24" s="182">
        <v>23.161999999999999</v>
      </c>
      <c r="I24" s="183">
        <v>34.799999999999997</v>
      </c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105</v>
      </c>
      <c r="D26" s="101">
        <v>100</v>
      </c>
      <c r="E26" s="101">
        <v>110</v>
      </c>
      <c r="F26" s="102">
        <f>IF(D26&gt;0,100*E26/D26,0)</f>
        <v>110</v>
      </c>
      <c r="G26" s="103"/>
      <c r="H26" s="182">
        <v>2.5</v>
      </c>
      <c r="I26" s="183">
        <v>2.6</v>
      </c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1</v>
      </c>
      <c r="D28" s="93">
        <v>12</v>
      </c>
      <c r="E28" s="93">
        <v>18</v>
      </c>
      <c r="F28" s="94"/>
      <c r="G28" s="94"/>
      <c r="H28" s="181">
        <v>0.03</v>
      </c>
      <c r="I28" s="181">
        <v>0.36</v>
      </c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104</v>
      </c>
      <c r="D30" s="93">
        <v>104</v>
      </c>
      <c r="E30" s="93">
        <v>156</v>
      </c>
      <c r="F30" s="94"/>
      <c r="G30" s="94"/>
      <c r="H30" s="181">
        <v>2.08</v>
      </c>
      <c r="I30" s="181">
        <v>2.08</v>
      </c>
      <c r="J30" s="181"/>
      <c r="K30" s="95"/>
    </row>
    <row r="31" spans="1:11" s="105" customFormat="1" ht="11.25" customHeight="1">
      <c r="A31" s="106" t="s">
        <v>24</v>
      </c>
      <c r="B31" s="100"/>
      <c r="C31" s="101">
        <v>105</v>
      </c>
      <c r="D31" s="101">
        <v>116</v>
      </c>
      <c r="E31" s="101">
        <v>174</v>
      </c>
      <c r="F31" s="102">
        <f>IF(D31&gt;0,100*E31/D31,0)</f>
        <v>150</v>
      </c>
      <c r="G31" s="103"/>
      <c r="H31" s="182">
        <v>2.11</v>
      </c>
      <c r="I31" s="183">
        <v>2.44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/>
      <c r="I33" s="181"/>
      <c r="J33" s="181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/>
      <c r="I37" s="183"/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/>
      <c r="I50" s="183"/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72</v>
      </c>
      <c r="D54" s="93">
        <v>120</v>
      </c>
      <c r="E54" s="93">
        <v>125</v>
      </c>
      <c r="F54" s="94"/>
      <c r="G54" s="94"/>
      <c r="H54" s="181">
        <v>3.3119999999999998</v>
      </c>
      <c r="I54" s="181">
        <v>5.76</v>
      </c>
      <c r="J54" s="181"/>
      <c r="K54" s="95"/>
    </row>
    <row r="55" spans="1:11" s="96" customFormat="1" ht="11.25" customHeight="1">
      <c r="A55" s="98" t="s">
        <v>43</v>
      </c>
      <c r="B55" s="92"/>
      <c r="C55" s="93">
        <v>320</v>
      </c>
      <c r="D55" s="93">
        <v>385</v>
      </c>
      <c r="E55" s="93">
        <v>400</v>
      </c>
      <c r="F55" s="94"/>
      <c r="G55" s="94"/>
      <c r="H55" s="181">
        <v>12.8</v>
      </c>
      <c r="I55" s="181">
        <v>15.4</v>
      </c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18</v>
      </c>
      <c r="D58" s="93">
        <v>8</v>
      </c>
      <c r="E58" s="93">
        <v>6</v>
      </c>
      <c r="F58" s="94"/>
      <c r="G58" s="94"/>
      <c r="H58" s="181">
        <v>0.16200000000000001</v>
      </c>
      <c r="I58" s="181">
        <v>0.28799999999999998</v>
      </c>
      <c r="J58" s="181"/>
      <c r="K58" s="95"/>
    </row>
    <row r="59" spans="1:11" s="105" customFormat="1" ht="11.25" customHeight="1">
      <c r="A59" s="99" t="s">
        <v>47</v>
      </c>
      <c r="B59" s="100"/>
      <c r="C59" s="101">
        <v>410</v>
      </c>
      <c r="D59" s="101">
        <v>513</v>
      </c>
      <c r="E59" s="101">
        <v>531</v>
      </c>
      <c r="F59" s="102">
        <f>IF(D59&gt;0,100*E59/D59,0)</f>
        <v>103.50877192982456</v>
      </c>
      <c r="G59" s="103"/>
      <c r="H59" s="182">
        <v>16.274000000000001</v>
      </c>
      <c r="I59" s="183">
        <v>21.448</v>
      </c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>
        <v>25</v>
      </c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>
        <v>25</v>
      </c>
      <c r="F64" s="102"/>
      <c r="G64" s="103"/>
      <c r="H64" s="182"/>
      <c r="I64" s="183"/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117</v>
      </c>
      <c r="D66" s="101">
        <v>316</v>
      </c>
      <c r="E66" s="101">
        <v>427</v>
      </c>
      <c r="F66" s="102">
        <f>IF(D66&gt;0,100*E66/D66,0)</f>
        <v>135.12658227848101</v>
      </c>
      <c r="G66" s="103"/>
      <c r="H66" s="182">
        <v>5.53</v>
      </c>
      <c r="I66" s="183">
        <v>14.936</v>
      </c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220</v>
      </c>
      <c r="D68" s="93">
        <v>400</v>
      </c>
      <c r="E68" s="93">
        <v>470</v>
      </c>
      <c r="F68" s="94"/>
      <c r="G68" s="94"/>
      <c r="H68" s="181">
        <v>8</v>
      </c>
      <c r="I68" s="181">
        <v>15</v>
      </c>
      <c r="J68" s="181"/>
      <c r="K68" s="95"/>
    </row>
    <row r="69" spans="1:11" s="96" customFormat="1" ht="11.25" customHeight="1">
      <c r="A69" s="98" t="s">
        <v>54</v>
      </c>
      <c r="B69" s="92"/>
      <c r="C69" s="93">
        <v>100</v>
      </c>
      <c r="D69" s="93">
        <v>150</v>
      </c>
      <c r="E69" s="93">
        <v>220</v>
      </c>
      <c r="F69" s="94"/>
      <c r="G69" s="94"/>
      <c r="H69" s="181">
        <v>4</v>
      </c>
      <c r="I69" s="181">
        <v>6</v>
      </c>
      <c r="J69" s="181"/>
      <c r="K69" s="95"/>
    </row>
    <row r="70" spans="1:11" s="105" customFormat="1" ht="11.25" customHeight="1">
      <c r="A70" s="99" t="s">
        <v>55</v>
      </c>
      <c r="B70" s="100"/>
      <c r="C70" s="101">
        <v>320</v>
      </c>
      <c r="D70" s="101">
        <v>550</v>
      </c>
      <c r="E70" s="101">
        <v>690</v>
      </c>
      <c r="F70" s="102">
        <f>IF(D70&gt;0,100*E70/D70,0)</f>
        <v>125.45454545454545</v>
      </c>
      <c r="G70" s="103"/>
      <c r="H70" s="182">
        <v>12</v>
      </c>
      <c r="I70" s="183">
        <v>21</v>
      </c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/>
      <c r="I73" s="181"/>
      <c r="J73" s="181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/>
      <c r="I74" s="181"/>
      <c r="J74" s="181"/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/>
      <c r="I75" s="181"/>
      <c r="J75" s="181"/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/>
      <c r="D77" s="93">
        <v>30</v>
      </c>
      <c r="E77" s="93">
        <v>20</v>
      </c>
      <c r="F77" s="94"/>
      <c r="G77" s="94"/>
      <c r="H77" s="181"/>
      <c r="I77" s="181">
        <v>0.73599999999999999</v>
      </c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/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/>
      <c r="D79" s="93">
        <v>22</v>
      </c>
      <c r="E79" s="93">
        <v>8.1184999999999992</v>
      </c>
      <c r="F79" s="94"/>
      <c r="G79" s="94"/>
      <c r="H79" s="181"/>
      <c r="I79" s="181">
        <v>0.28999999999999998</v>
      </c>
      <c r="J79" s="181"/>
      <c r="K79" s="95"/>
    </row>
    <row r="80" spans="1:11" s="105" customFormat="1" ht="11.25" customHeight="1">
      <c r="A80" s="106" t="s">
        <v>64</v>
      </c>
      <c r="B80" s="100"/>
      <c r="C80" s="101"/>
      <c r="D80" s="101">
        <v>52</v>
      </c>
      <c r="E80" s="101">
        <v>28.118499999999997</v>
      </c>
      <c r="F80" s="102">
        <f>IF(D80&gt;0,100*E80/D80,0)</f>
        <v>54.074038461538457</v>
      </c>
      <c r="G80" s="103"/>
      <c r="H80" s="182"/>
      <c r="I80" s="183">
        <v>1.026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1784</v>
      </c>
      <c r="D87" s="116">
        <v>2567</v>
      </c>
      <c r="E87" s="116">
        <v>2985.1185</v>
      </c>
      <c r="F87" s="117">
        <f>IF(D87&gt;0,100*E87/D87,0)</f>
        <v>116.28821581612776</v>
      </c>
      <c r="G87" s="103"/>
      <c r="H87" s="186">
        <v>61.644000000000005</v>
      </c>
      <c r="I87" s="187">
        <v>98.317999999999998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46" orientation="portrait" useFirstPageNumber="1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O625"/>
  <sheetViews>
    <sheetView view="pageBreakPreview" zoomScale="60" zoomScaleNormal="90" workbookViewId="0">
      <selection activeCell="E7" sqref="E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108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303</v>
      </c>
      <c r="D7" s="84" t="s">
        <v>303</v>
      </c>
      <c r="E7" s="84"/>
      <c r="F7" s="85" t="str">
        <f>CONCATENATE(D6,"=100")</f>
        <v>2015=100</v>
      </c>
      <c r="G7" s="86"/>
      <c r="H7" s="83" t="s">
        <v>303</v>
      </c>
      <c r="I7" s="84" t="s">
        <v>303</v>
      </c>
      <c r="J7" s="84"/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1</v>
      </c>
      <c r="D15" s="101">
        <v>1</v>
      </c>
      <c r="E15" s="101">
        <v>1</v>
      </c>
      <c r="F15" s="102">
        <f>IF(D15&gt;0,100*E15/D15,0)</f>
        <v>100</v>
      </c>
      <c r="G15" s="103"/>
      <c r="H15" s="182">
        <v>0.01</v>
      </c>
      <c r="I15" s="183">
        <v>0.01</v>
      </c>
      <c r="J15" s="183">
        <v>0.01</v>
      </c>
      <c r="K15" s="104">
        <f>IF(I15&gt;0,100*J15/I15,0)</f>
        <v>100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2</v>
      </c>
      <c r="D17" s="101"/>
      <c r="E17" s="101"/>
      <c r="F17" s="102"/>
      <c r="G17" s="103"/>
      <c r="H17" s="182">
        <v>2.5999999999999999E-2</v>
      </c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1</v>
      </c>
      <c r="D19" s="93">
        <v>1</v>
      </c>
      <c r="E19" s="93">
        <v>1</v>
      </c>
      <c r="F19" s="94"/>
      <c r="G19" s="94"/>
      <c r="H19" s="181">
        <v>1.0999999999999999E-2</v>
      </c>
      <c r="I19" s="181">
        <v>1.0999999999999999E-2</v>
      </c>
      <c r="J19" s="181">
        <v>1.0999999999999999E-2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1</v>
      </c>
      <c r="D22" s="101">
        <v>1</v>
      </c>
      <c r="E22" s="101">
        <v>1</v>
      </c>
      <c r="F22" s="102">
        <f>IF(D22&gt;0,100*E22/D22,0)</f>
        <v>100</v>
      </c>
      <c r="G22" s="103"/>
      <c r="H22" s="182">
        <v>1.0999999999999999E-2</v>
      </c>
      <c r="I22" s="183">
        <v>1.0999999999999999E-2</v>
      </c>
      <c r="J22" s="183">
        <v>1.0999999999999999E-2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982</v>
      </c>
      <c r="D24" s="101">
        <v>1192</v>
      </c>
      <c r="E24" s="101">
        <v>1269</v>
      </c>
      <c r="F24" s="102">
        <f>IF(D24&gt;0,100*E24/D24,0)</f>
        <v>106.45973154362416</v>
      </c>
      <c r="G24" s="103"/>
      <c r="H24" s="182">
        <v>14.587</v>
      </c>
      <c r="I24" s="183">
        <v>14.891999999999999</v>
      </c>
      <c r="J24" s="183">
        <v>15.795999999999999</v>
      </c>
      <c r="K24" s="104">
        <f>IF(I24&gt;0,100*J24/I24,0)</f>
        <v>106.07037335482138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180</v>
      </c>
      <c r="D26" s="101">
        <v>180</v>
      </c>
      <c r="E26" s="101">
        <v>175</v>
      </c>
      <c r="F26" s="102">
        <f>IF(D26&gt;0,100*E26/D26,0)</f>
        <v>97.222222222222229</v>
      </c>
      <c r="G26" s="103"/>
      <c r="H26" s="182">
        <v>2.2999999999999998</v>
      </c>
      <c r="I26" s="183">
        <v>2.2000000000000002</v>
      </c>
      <c r="J26" s="183">
        <v>2.2000000000000002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>
        <v>2</v>
      </c>
      <c r="F28" s="94"/>
      <c r="G28" s="94"/>
      <c r="H28" s="181"/>
      <c r="I28" s="181"/>
      <c r="J28" s="181">
        <v>6.9000000000000006E-2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>
        <v>3</v>
      </c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29</v>
      </c>
      <c r="D30" s="93">
        <v>29</v>
      </c>
      <c r="E30" s="93">
        <v>33</v>
      </c>
      <c r="F30" s="94"/>
      <c r="G30" s="94"/>
      <c r="H30" s="181">
        <v>0.72</v>
      </c>
      <c r="I30" s="181">
        <v>0.56000000000000005</v>
      </c>
      <c r="J30" s="181">
        <v>0.64</v>
      </c>
      <c r="K30" s="95"/>
    </row>
    <row r="31" spans="1:11" s="105" customFormat="1" ht="11.25" customHeight="1">
      <c r="A31" s="106" t="s">
        <v>24</v>
      </c>
      <c r="B31" s="100"/>
      <c r="C31" s="101">
        <v>29</v>
      </c>
      <c r="D31" s="101">
        <v>29</v>
      </c>
      <c r="E31" s="101">
        <v>38</v>
      </c>
      <c r="F31" s="102">
        <f>IF(D31&gt;0,100*E31/D31,0)</f>
        <v>131.0344827586207</v>
      </c>
      <c r="G31" s="103"/>
      <c r="H31" s="182">
        <v>0.72</v>
      </c>
      <c r="I31" s="183">
        <v>0.56000000000000005</v>
      </c>
      <c r="J31" s="183">
        <v>0.70900000000000007</v>
      </c>
      <c r="K31" s="104">
        <f>IF(I31&gt;0,100*J31/I31,0)</f>
        <v>126.60714285714286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237</v>
      </c>
      <c r="D33" s="93">
        <v>240</v>
      </c>
      <c r="E33" s="93">
        <v>240</v>
      </c>
      <c r="F33" s="94"/>
      <c r="G33" s="94"/>
      <c r="H33" s="181">
        <v>3.5550000000000002</v>
      </c>
      <c r="I33" s="181">
        <v>2.8</v>
      </c>
      <c r="J33" s="181">
        <v>2.8</v>
      </c>
      <c r="K33" s="95"/>
    </row>
    <row r="34" spans="1:11" s="96" customFormat="1" ht="11.25" customHeight="1">
      <c r="A34" s="98" t="s">
        <v>26</v>
      </c>
      <c r="B34" s="92"/>
      <c r="C34" s="93">
        <v>28</v>
      </c>
      <c r="D34" s="93">
        <v>16</v>
      </c>
      <c r="E34" s="93">
        <v>22</v>
      </c>
      <c r="F34" s="94"/>
      <c r="G34" s="94"/>
      <c r="H34" s="181">
        <v>0.28000000000000003</v>
      </c>
      <c r="I34" s="181">
        <v>0.16500000000000001</v>
      </c>
      <c r="J34" s="181">
        <v>0.24</v>
      </c>
      <c r="K34" s="95"/>
    </row>
    <row r="35" spans="1:11" s="96" customFormat="1" ht="11.25" customHeight="1">
      <c r="A35" s="98" t="s">
        <v>27</v>
      </c>
      <c r="B35" s="92"/>
      <c r="C35" s="93">
        <v>11</v>
      </c>
      <c r="D35" s="93">
        <v>11</v>
      </c>
      <c r="E35" s="93">
        <v>7</v>
      </c>
      <c r="F35" s="94"/>
      <c r="G35" s="94"/>
      <c r="H35" s="181">
        <v>0.13500000000000001</v>
      </c>
      <c r="I35" s="181">
        <v>0.13500000000000001</v>
      </c>
      <c r="J35" s="181">
        <v>0.09</v>
      </c>
      <c r="K35" s="95"/>
    </row>
    <row r="36" spans="1:11" s="96" customFormat="1" ht="11.25" customHeight="1">
      <c r="A36" s="98" t="s">
        <v>28</v>
      </c>
      <c r="B36" s="92"/>
      <c r="C36" s="93">
        <v>500</v>
      </c>
      <c r="D36" s="93">
        <v>488</v>
      </c>
      <c r="E36" s="93">
        <v>405</v>
      </c>
      <c r="F36" s="94"/>
      <c r="G36" s="94"/>
      <c r="H36" s="181">
        <v>7.5</v>
      </c>
      <c r="I36" s="181">
        <v>7.32</v>
      </c>
      <c r="J36" s="181">
        <v>6.0750000000000002</v>
      </c>
      <c r="K36" s="95"/>
    </row>
    <row r="37" spans="1:11" s="105" customFormat="1" ht="11.25" customHeight="1">
      <c r="A37" s="99" t="s">
        <v>29</v>
      </c>
      <c r="B37" s="100"/>
      <c r="C37" s="101">
        <v>776</v>
      </c>
      <c r="D37" s="101">
        <v>755</v>
      </c>
      <c r="E37" s="101">
        <v>674</v>
      </c>
      <c r="F37" s="102">
        <f>IF(D37&gt;0,100*E37/D37,0)</f>
        <v>89.271523178807954</v>
      </c>
      <c r="G37" s="103"/>
      <c r="H37" s="182">
        <v>11.469999999999999</v>
      </c>
      <c r="I37" s="183">
        <v>10.42</v>
      </c>
      <c r="J37" s="183">
        <v>9.2050000000000001</v>
      </c>
      <c r="K37" s="104">
        <f>IF(I37&gt;0,100*J37/I37,0)</f>
        <v>88.339731285988478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205</v>
      </c>
      <c r="D39" s="101">
        <v>75</v>
      </c>
      <c r="E39" s="101">
        <v>90</v>
      </c>
      <c r="F39" s="102">
        <f>IF(D39&gt;0,100*E39/D39,0)</f>
        <v>120</v>
      </c>
      <c r="G39" s="103"/>
      <c r="H39" s="182">
        <v>2.9489999999999998</v>
      </c>
      <c r="I39" s="183">
        <v>0.99</v>
      </c>
      <c r="J39" s="183">
        <v>1.1299999999999999</v>
      </c>
      <c r="K39" s="104">
        <f>IF(I39&gt;0,100*J39/I39,0)</f>
        <v>114.14141414141413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>
        <v>1</v>
      </c>
      <c r="D42" s="93"/>
      <c r="E42" s="93"/>
      <c r="F42" s="94"/>
      <c r="G42" s="94"/>
      <c r="H42" s="181">
        <v>1.4999999999999999E-2</v>
      </c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>
        <v>2</v>
      </c>
      <c r="F43" s="94"/>
      <c r="G43" s="94"/>
      <c r="H43" s="181"/>
      <c r="I43" s="181"/>
      <c r="J43" s="181">
        <v>0.03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>
        <v>5</v>
      </c>
      <c r="D46" s="93">
        <v>5</v>
      </c>
      <c r="E46" s="93">
        <v>3</v>
      </c>
      <c r="F46" s="94"/>
      <c r="G46" s="94"/>
      <c r="H46" s="181">
        <v>0.05</v>
      </c>
      <c r="I46" s="181">
        <v>0.05</v>
      </c>
      <c r="J46" s="181">
        <v>0.03</v>
      </c>
      <c r="K46" s="95"/>
    </row>
    <row r="47" spans="1:11" s="96" customFormat="1" ht="11.25" customHeight="1">
      <c r="A47" s="98" t="s">
        <v>37</v>
      </c>
      <c r="B47" s="92"/>
      <c r="C47" s="93">
        <v>2</v>
      </c>
      <c r="D47" s="93"/>
      <c r="E47" s="93">
        <v>5</v>
      </c>
      <c r="F47" s="94"/>
      <c r="G47" s="94"/>
      <c r="H47" s="181">
        <v>0.01</v>
      </c>
      <c r="I47" s="181"/>
      <c r="J47" s="181">
        <v>2.3E-2</v>
      </c>
      <c r="K47" s="95"/>
    </row>
    <row r="48" spans="1:11" s="96" customFormat="1" ht="11.25" customHeight="1">
      <c r="A48" s="98" t="s">
        <v>38</v>
      </c>
      <c r="B48" s="92"/>
      <c r="C48" s="93"/>
      <c r="D48" s="93">
        <v>2</v>
      </c>
      <c r="E48" s="93">
        <v>2</v>
      </c>
      <c r="F48" s="94"/>
      <c r="G48" s="94"/>
      <c r="H48" s="181"/>
      <c r="I48" s="181">
        <v>2.5000000000000001E-2</v>
      </c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>
        <v>8</v>
      </c>
      <c r="D50" s="101">
        <v>7</v>
      </c>
      <c r="E50" s="101">
        <v>12</v>
      </c>
      <c r="F50" s="102">
        <f>IF(D50&gt;0,100*E50/D50,0)</f>
        <v>171.42857142857142</v>
      </c>
      <c r="G50" s="103"/>
      <c r="H50" s="182">
        <v>7.4999999999999997E-2</v>
      </c>
      <c r="I50" s="183">
        <v>7.5000000000000011E-2</v>
      </c>
      <c r="J50" s="183">
        <v>8.299999999999999E-2</v>
      </c>
      <c r="K50" s="104">
        <f>IF(I50&gt;0,100*J50/I50,0)</f>
        <v>110.66666666666664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16</v>
      </c>
      <c r="D52" s="101">
        <v>28</v>
      </c>
      <c r="E52" s="101">
        <v>28</v>
      </c>
      <c r="F52" s="102">
        <f>IF(D52&gt;0,100*E52/D52,0)</f>
        <v>100</v>
      </c>
      <c r="G52" s="103"/>
      <c r="H52" s="182">
        <v>0.27</v>
      </c>
      <c r="I52" s="183">
        <v>0.33600000000000002</v>
      </c>
      <c r="J52" s="183">
        <v>0.33600000000000002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120</v>
      </c>
      <c r="D54" s="93">
        <v>300</v>
      </c>
      <c r="E54" s="93">
        <v>331</v>
      </c>
      <c r="F54" s="94"/>
      <c r="G54" s="94"/>
      <c r="H54" s="181">
        <v>1.56</v>
      </c>
      <c r="I54" s="181">
        <v>3.75</v>
      </c>
      <c r="J54" s="181">
        <v>4.3029999999999999</v>
      </c>
      <c r="K54" s="95"/>
    </row>
    <row r="55" spans="1:11" s="96" customFormat="1" ht="11.25" customHeight="1">
      <c r="A55" s="98" t="s">
        <v>43</v>
      </c>
      <c r="B55" s="92"/>
      <c r="C55" s="93">
        <v>12</v>
      </c>
      <c r="D55" s="93">
        <v>14</v>
      </c>
      <c r="E55" s="93">
        <v>4</v>
      </c>
      <c r="F55" s="94"/>
      <c r="G55" s="94"/>
      <c r="H55" s="181">
        <v>0.12</v>
      </c>
      <c r="I55" s="181">
        <v>0.14000000000000001</v>
      </c>
      <c r="J55" s="181">
        <v>0.04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>
        <v>3</v>
      </c>
      <c r="E57" s="93">
        <v>10</v>
      </c>
      <c r="F57" s="94"/>
      <c r="G57" s="94"/>
      <c r="H57" s="181"/>
      <c r="I57" s="181">
        <v>5.0999999999999997E-2</v>
      </c>
      <c r="J57" s="181">
        <v>0.05</v>
      </c>
      <c r="K57" s="95"/>
    </row>
    <row r="58" spans="1:11" s="96" customFormat="1" ht="11.25" customHeight="1">
      <c r="A58" s="98" t="s">
        <v>46</v>
      </c>
      <c r="B58" s="92"/>
      <c r="C58" s="93">
        <v>24</v>
      </c>
      <c r="D58" s="93">
        <v>12</v>
      </c>
      <c r="E58" s="93">
        <v>6</v>
      </c>
      <c r="F58" s="94"/>
      <c r="G58" s="94"/>
      <c r="H58" s="181">
        <v>0.252</v>
      </c>
      <c r="I58" s="181">
        <v>0.13400000000000001</v>
      </c>
      <c r="J58" s="181">
        <v>6.7000000000000004E-2</v>
      </c>
      <c r="K58" s="95"/>
    </row>
    <row r="59" spans="1:11" s="105" customFormat="1" ht="11.25" customHeight="1">
      <c r="A59" s="99" t="s">
        <v>47</v>
      </c>
      <c r="B59" s="100"/>
      <c r="C59" s="101">
        <v>156</v>
      </c>
      <c r="D59" s="101">
        <v>329</v>
      </c>
      <c r="E59" s="101">
        <v>351</v>
      </c>
      <c r="F59" s="102">
        <f>IF(D59&gt;0,100*E59/D59,0)</f>
        <v>106.68693009118542</v>
      </c>
      <c r="G59" s="103"/>
      <c r="H59" s="182">
        <v>1.9320000000000002</v>
      </c>
      <c r="I59" s="183">
        <v>4.0750000000000002</v>
      </c>
      <c r="J59" s="183">
        <v>4.46</v>
      </c>
      <c r="K59" s="104">
        <f>IF(I59&gt;0,100*J59/I59,0)</f>
        <v>109.4478527607362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2100</v>
      </c>
      <c r="D61" s="93">
        <v>2100</v>
      </c>
      <c r="E61" s="93">
        <v>2200</v>
      </c>
      <c r="F61" s="94"/>
      <c r="G61" s="94"/>
      <c r="H61" s="181">
        <v>27</v>
      </c>
      <c r="I61" s="181">
        <v>31.5</v>
      </c>
      <c r="J61" s="181">
        <v>26.3</v>
      </c>
      <c r="K61" s="95"/>
    </row>
    <row r="62" spans="1:11" s="96" customFormat="1" ht="11.25" customHeight="1">
      <c r="A62" s="98" t="s">
        <v>49</v>
      </c>
      <c r="B62" s="92"/>
      <c r="C62" s="93">
        <v>1000</v>
      </c>
      <c r="D62" s="93">
        <v>955</v>
      </c>
      <c r="E62" s="93">
        <v>1065</v>
      </c>
      <c r="F62" s="94"/>
      <c r="G62" s="94"/>
      <c r="H62" s="181">
        <v>19.5</v>
      </c>
      <c r="I62" s="181">
        <v>14.803000000000001</v>
      </c>
      <c r="J62" s="181">
        <v>16.082000000000001</v>
      </c>
      <c r="K62" s="95"/>
    </row>
    <row r="63" spans="1:11" s="96" customFormat="1" ht="11.25" customHeight="1">
      <c r="A63" s="98" t="s">
        <v>50</v>
      </c>
      <c r="B63" s="92"/>
      <c r="C63" s="93">
        <v>948</v>
      </c>
      <c r="D63" s="93">
        <v>942</v>
      </c>
      <c r="E63" s="93">
        <v>1082</v>
      </c>
      <c r="F63" s="94"/>
      <c r="G63" s="94"/>
      <c r="H63" s="181">
        <v>15.9</v>
      </c>
      <c r="I63" s="181">
        <v>9.4499999999999993</v>
      </c>
      <c r="J63" s="181">
        <v>13.518000000000001</v>
      </c>
      <c r="K63" s="95"/>
    </row>
    <row r="64" spans="1:11" s="105" customFormat="1" ht="11.25" customHeight="1">
      <c r="A64" s="99" t="s">
        <v>51</v>
      </c>
      <c r="B64" s="100"/>
      <c r="C64" s="101">
        <v>4048</v>
      </c>
      <c r="D64" s="101">
        <v>3997</v>
      </c>
      <c r="E64" s="101">
        <v>4347</v>
      </c>
      <c r="F64" s="102">
        <f>IF(D64&gt;0,100*E64/D64,0)</f>
        <v>108.75656742556917</v>
      </c>
      <c r="G64" s="103"/>
      <c r="H64" s="182">
        <v>62.4</v>
      </c>
      <c r="I64" s="183">
        <v>55.753</v>
      </c>
      <c r="J64" s="183">
        <v>55.900000000000006</v>
      </c>
      <c r="K64" s="104">
        <f>IF(I64&gt;0,100*J64/I64,0)</f>
        <v>100.26366294190449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8400</v>
      </c>
      <c r="D66" s="101">
        <v>7511</v>
      </c>
      <c r="E66" s="101">
        <v>7259</v>
      </c>
      <c r="F66" s="102">
        <f>IF(D66&gt;0,100*E66/D66,0)</f>
        <v>96.644920782851813</v>
      </c>
      <c r="G66" s="103"/>
      <c r="H66" s="182">
        <v>98.1</v>
      </c>
      <c r="I66" s="183">
        <v>101.348</v>
      </c>
      <c r="J66" s="183">
        <v>105.256</v>
      </c>
      <c r="K66" s="104">
        <f>IF(I66&gt;0,100*J66/I66,0)</f>
        <v>103.85602083908908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258</v>
      </c>
      <c r="D72" s="93">
        <v>208</v>
      </c>
      <c r="E72" s="93">
        <v>211</v>
      </c>
      <c r="F72" s="94"/>
      <c r="G72" s="94"/>
      <c r="H72" s="181">
        <v>2.9630000000000001</v>
      </c>
      <c r="I72" s="181">
        <v>2.5550000000000002</v>
      </c>
      <c r="J72" s="181">
        <v>2.3959999999999999</v>
      </c>
      <c r="K72" s="95"/>
    </row>
    <row r="73" spans="1:11" s="96" customFormat="1" ht="11.25" customHeight="1">
      <c r="A73" s="98" t="s">
        <v>57</v>
      </c>
      <c r="B73" s="92"/>
      <c r="C73" s="93">
        <v>190</v>
      </c>
      <c r="D73" s="93">
        <v>170</v>
      </c>
      <c r="E73" s="93">
        <v>170</v>
      </c>
      <c r="F73" s="94"/>
      <c r="G73" s="94"/>
      <c r="H73" s="181">
        <v>3.45</v>
      </c>
      <c r="I73" s="181">
        <v>3.1</v>
      </c>
      <c r="J73" s="181">
        <v>3.1</v>
      </c>
      <c r="K73" s="95"/>
    </row>
    <row r="74" spans="1:11" s="96" customFormat="1" ht="11.25" customHeight="1">
      <c r="A74" s="98" t="s">
        <v>58</v>
      </c>
      <c r="B74" s="92"/>
      <c r="C74" s="93">
        <v>90</v>
      </c>
      <c r="D74" s="93">
        <v>90</v>
      </c>
      <c r="E74" s="93">
        <v>75</v>
      </c>
      <c r="F74" s="94"/>
      <c r="G74" s="94"/>
      <c r="H74" s="181">
        <v>1.2150000000000001</v>
      </c>
      <c r="I74" s="181">
        <v>1.2150000000000001</v>
      </c>
      <c r="J74" s="181">
        <v>1.012</v>
      </c>
      <c r="K74" s="95"/>
    </row>
    <row r="75" spans="1:11" s="96" customFormat="1" ht="11.25" customHeight="1">
      <c r="A75" s="98" t="s">
        <v>59</v>
      </c>
      <c r="B75" s="92"/>
      <c r="C75" s="93">
        <v>781</v>
      </c>
      <c r="D75" s="93">
        <v>771</v>
      </c>
      <c r="E75" s="93">
        <v>846</v>
      </c>
      <c r="F75" s="94"/>
      <c r="G75" s="94"/>
      <c r="H75" s="181">
        <v>9.34985</v>
      </c>
      <c r="I75" s="181">
        <v>9.173</v>
      </c>
      <c r="J75" s="181">
        <v>10.135</v>
      </c>
      <c r="K75" s="95"/>
    </row>
    <row r="76" spans="1:11" s="96" customFormat="1" ht="11.25" customHeight="1">
      <c r="A76" s="98" t="s">
        <v>60</v>
      </c>
      <c r="B76" s="92"/>
      <c r="C76" s="93">
        <v>15</v>
      </c>
      <c r="D76" s="93">
        <v>17</v>
      </c>
      <c r="E76" s="93">
        <v>15</v>
      </c>
      <c r="F76" s="94"/>
      <c r="G76" s="94"/>
      <c r="H76" s="181">
        <v>0.188</v>
      </c>
      <c r="I76" s="181">
        <v>0.221</v>
      </c>
      <c r="J76" s="181">
        <v>0.19500000000000001</v>
      </c>
      <c r="K76" s="95"/>
    </row>
    <row r="77" spans="1:11" s="96" customFormat="1" ht="11.25" customHeight="1">
      <c r="A77" s="98" t="s">
        <v>61</v>
      </c>
      <c r="B77" s="92"/>
      <c r="C77" s="93">
        <v>60</v>
      </c>
      <c r="D77" s="93">
        <v>5</v>
      </c>
      <c r="E77" s="93">
        <v>30</v>
      </c>
      <c r="F77" s="94"/>
      <c r="G77" s="94"/>
      <c r="H77" s="181">
        <v>0.84</v>
      </c>
      <c r="I77" s="181">
        <v>0.06</v>
      </c>
      <c r="J77" s="181">
        <v>0.75</v>
      </c>
      <c r="K77" s="95"/>
    </row>
    <row r="78" spans="1:11" s="96" customFormat="1" ht="11.25" customHeight="1">
      <c r="A78" s="98" t="s">
        <v>62</v>
      </c>
      <c r="B78" s="92"/>
      <c r="C78" s="93">
        <v>390</v>
      </c>
      <c r="D78" s="93">
        <v>270</v>
      </c>
      <c r="E78" s="93">
        <v>270</v>
      </c>
      <c r="F78" s="94"/>
      <c r="G78" s="94"/>
      <c r="H78" s="181">
        <v>6.8</v>
      </c>
      <c r="I78" s="181">
        <v>4.6980000000000004</v>
      </c>
      <c r="J78" s="181">
        <v>4.55</v>
      </c>
      <c r="K78" s="95"/>
    </row>
    <row r="79" spans="1:11" s="96" customFormat="1" ht="11.25" customHeight="1">
      <c r="A79" s="98" t="s">
        <v>63</v>
      </c>
      <c r="B79" s="92"/>
      <c r="C79" s="93">
        <v>180</v>
      </c>
      <c r="D79" s="93">
        <v>180</v>
      </c>
      <c r="E79" s="93">
        <v>180.17639999999997</v>
      </c>
      <c r="F79" s="94"/>
      <c r="G79" s="94"/>
      <c r="H79" s="181">
        <v>2.5499999999999998</v>
      </c>
      <c r="I79" s="181">
        <v>2.5499999999999998</v>
      </c>
      <c r="J79" s="181">
        <v>1.5182919100573409</v>
      </c>
      <c r="K79" s="95"/>
    </row>
    <row r="80" spans="1:11" s="105" customFormat="1" ht="11.25" customHeight="1">
      <c r="A80" s="106" t="s">
        <v>64</v>
      </c>
      <c r="B80" s="100"/>
      <c r="C80" s="101">
        <v>1964</v>
      </c>
      <c r="D80" s="101">
        <v>1711</v>
      </c>
      <c r="E80" s="101">
        <v>1797.1764000000001</v>
      </c>
      <c r="F80" s="102">
        <f>IF(D80&gt;0,100*E80/D80,0)</f>
        <v>105.03661016949154</v>
      </c>
      <c r="G80" s="103"/>
      <c r="H80" s="182">
        <v>27.35585</v>
      </c>
      <c r="I80" s="183">
        <v>23.571999999999999</v>
      </c>
      <c r="J80" s="183">
        <v>23.656291910057341</v>
      </c>
      <c r="K80" s="104">
        <f>IF(I80&gt;0,100*J80/I80,0)</f>
        <v>100.35759337373723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1</v>
      </c>
      <c r="D82" s="93">
        <v>1</v>
      </c>
      <c r="E82" s="93">
        <v>1</v>
      </c>
      <c r="F82" s="94"/>
      <c r="G82" s="94"/>
      <c r="H82" s="181">
        <v>2.5000000000000001E-2</v>
      </c>
      <c r="I82" s="181">
        <v>2.5000000000000001E-2</v>
      </c>
      <c r="J82" s="181">
        <v>2.5000000000000001E-2</v>
      </c>
      <c r="K82" s="95"/>
    </row>
    <row r="83" spans="1:11" s="96" customFormat="1" ht="11.25" customHeight="1">
      <c r="A83" s="98" t="s">
        <v>66</v>
      </c>
      <c r="B83" s="92"/>
      <c r="C83" s="93">
        <v>9</v>
      </c>
      <c r="D83" s="93">
        <v>9</v>
      </c>
      <c r="E83" s="93">
        <v>10</v>
      </c>
      <c r="F83" s="94"/>
      <c r="G83" s="94"/>
      <c r="H83" s="181">
        <v>2.3E-2</v>
      </c>
      <c r="I83" s="181">
        <v>2.3E-2</v>
      </c>
      <c r="J83" s="181">
        <v>2.3E-2</v>
      </c>
      <c r="K83" s="95"/>
    </row>
    <row r="84" spans="1:11" s="105" customFormat="1" ht="11.25" customHeight="1">
      <c r="A84" s="99" t="s">
        <v>67</v>
      </c>
      <c r="B84" s="100"/>
      <c r="C84" s="101">
        <v>10</v>
      </c>
      <c r="D84" s="101">
        <v>10</v>
      </c>
      <c r="E84" s="101">
        <v>11</v>
      </c>
      <c r="F84" s="102">
        <f>IF(D84&gt;0,100*E84/D84,0)</f>
        <v>110</v>
      </c>
      <c r="G84" s="103"/>
      <c r="H84" s="182">
        <v>4.8000000000000001E-2</v>
      </c>
      <c r="I84" s="183">
        <v>4.8000000000000001E-2</v>
      </c>
      <c r="J84" s="183">
        <v>4.8000000000000001E-2</v>
      </c>
      <c r="K84" s="104">
        <f>IF(I84&gt;0,100*J84/I84,0)</f>
        <v>100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16778</v>
      </c>
      <c r="D87" s="116">
        <v>15826</v>
      </c>
      <c r="E87" s="116">
        <v>16053.1764</v>
      </c>
      <c r="F87" s="117">
        <f>IF(D87&gt;0,100*E87/D87,0)</f>
        <v>101.43546316188551</v>
      </c>
      <c r="G87" s="103"/>
      <c r="H87" s="186">
        <v>222.25385</v>
      </c>
      <c r="I87" s="187">
        <v>214.29000000000002</v>
      </c>
      <c r="J87" s="187">
        <v>218.80029191005735</v>
      </c>
      <c r="K87" s="117">
        <f>IF(I87&gt;0,100*J87/I87,0)</f>
        <v>102.10476079614416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47" orientation="portrait" useFirstPageNumber="1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O625"/>
  <sheetViews>
    <sheetView view="pageBreakPreview" topLeftCell="B1" zoomScale="60" zoomScaleNormal="90" workbookViewId="0">
      <selection activeCell="J7" sqref="J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109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303</v>
      </c>
      <c r="D7" s="84" t="s">
        <v>303</v>
      </c>
      <c r="E7" s="84"/>
      <c r="F7" s="85" t="str">
        <f>CONCATENATE(D6,"=100")</f>
        <v>2015=100</v>
      </c>
      <c r="G7" s="86"/>
      <c r="H7" s="83" t="s">
        <v>303</v>
      </c>
      <c r="I7" s="84" t="s">
        <v>303</v>
      </c>
      <c r="J7" s="84"/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37</v>
      </c>
      <c r="D9" s="93">
        <v>37</v>
      </c>
      <c r="E9" s="93">
        <v>37</v>
      </c>
      <c r="F9" s="94"/>
      <c r="G9" s="94"/>
      <c r="H9" s="181">
        <v>0.89900000000000002</v>
      </c>
      <c r="I9" s="181">
        <v>0.92500000000000004</v>
      </c>
      <c r="J9" s="181">
        <v>1.2250000000000001</v>
      </c>
      <c r="K9" s="95"/>
    </row>
    <row r="10" spans="1:11" s="96" customFormat="1" ht="11.25" customHeight="1">
      <c r="A10" s="98" t="s">
        <v>9</v>
      </c>
      <c r="B10" s="92"/>
      <c r="C10" s="93">
        <v>6</v>
      </c>
      <c r="D10" s="93">
        <v>6</v>
      </c>
      <c r="E10" s="93">
        <v>6</v>
      </c>
      <c r="F10" s="94"/>
      <c r="G10" s="94"/>
      <c r="H10" s="181">
        <v>0.14199999999999999</v>
      </c>
      <c r="I10" s="181">
        <v>0.14499999999999999</v>
      </c>
      <c r="J10" s="181">
        <v>0.14499999999999999</v>
      </c>
      <c r="K10" s="95"/>
    </row>
    <row r="11" spans="1:11" s="96" customFormat="1" ht="11.25" customHeight="1">
      <c r="A11" s="91" t="s">
        <v>10</v>
      </c>
      <c r="B11" s="92"/>
      <c r="C11" s="93">
        <v>6</v>
      </c>
      <c r="D11" s="93">
        <v>6</v>
      </c>
      <c r="E11" s="93">
        <v>6</v>
      </c>
      <c r="F11" s="94"/>
      <c r="G11" s="94"/>
      <c r="H11" s="181">
        <v>9.5000000000000001E-2</v>
      </c>
      <c r="I11" s="181">
        <v>9.4E-2</v>
      </c>
      <c r="J11" s="181">
        <v>9.6000000000000002E-2</v>
      </c>
      <c r="K11" s="95"/>
    </row>
    <row r="12" spans="1:11" s="96" customFormat="1" ht="11.25" customHeight="1">
      <c r="A12" s="98" t="s">
        <v>11</v>
      </c>
      <c r="B12" s="92"/>
      <c r="C12" s="93">
        <v>45</v>
      </c>
      <c r="D12" s="93">
        <v>45</v>
      </c>
      <c r="E12" s="93">
        <v>41</v>
      </c>
      <c r="F12" s="94"/>
      <c r="G12" s="94"/>
      <c r="H12" s="181">
        <v>0.68200000000000005</v>
      </c>
      <c r="I12" s="181">
        <v>0.65700000000000003</v>
      </c>
      <c r="J12" s="181">
        <v>0.90200000000000002</v>
      </c>
      <c r="K12" s="95"/>
    </row>
    <row r="13" spans="1:11" s="105" customFormat="1" ht="11.25" customHeight="1">
      <c r="A13" s="99" t="s">
        <v>12</v>
      </c>
      <c r="B13" s="100"/>
      <c r="C13" s="101">
        <v>94</v>
      </c>
      <c r="D13" s="101">
        <v>94</v>
      </c>
      <c r="E13" s="101">
        <v>90</v>
      </c>
      <c r="F13" s="102">
        <f>IF(D13&gt;0,100*E13/D13,0)</f>
        <v>95.744680851063833</v>
      </c>
      <c r="G13" s="103"/>
      <c r="H13" s="182">
        <v>1.8180000000000001</v>
      </c>
      <c r="I13" s="183">
        <v>1.8210000000000002</v>
      </c>
      <c r="J13" s="183">
        <v>2.3680000000000003</v>
      </c>
      <c r="K13" s="104">
        <f>IF(I13&gt;0,100*J13/I13,0)</f>
        <v>130.03844041735312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1</v>
      </c>
      <c r="D15" s="101">
        <v>1</v>
      </c>
      <c r="E15" s="101">
        <v>1</v>
      </c>
      <c r="F15" s="102">
        <f>IF(D15&gt;0,100*E15/D15,0)</f>
        <v>100</v>
      </c>
      <c r="G15" s="103"/>
      <c r="H15" s="182">
        <v>1.4999999999999999E-2</v>
      </c>
      <c r="I15" s="183">
        <v>1.4999999999999999E-2</v>
      </c>
      <c r="J15" s="183">
        <v>1.4999999999999999E-2</v>
      </c>
      <c r="K15" s="104">
        <f>IF(I15&gt;0,100*J15/I15,0)</f>
        <v>100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8</v>
      </c>
      <c r="D17" s="101">
        <v>8</v>
      </c>
      <c r="E17" s="101"/>
      <c r="F17" s="102"/>
      <c r="G17" s="103"/>
      <c r="H17" s="182">
        <v>0.17</v>
      </c>
      <c r="I17" s="183">
        <v>0.16800000000000001</v>
      </c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8</v>
      </c>
      <c r="D19" s="93"/>
      <c r="E19" s="93">
        <v>8</v>
      </c>
      <c r="F19" s="94"/>
      <c r="G19" s="94"/>
      <c r="H19" s="181">
        <v>0.183</v>
      </c>
      <c r="I19" s="181"/>
      <c r="J19" s="181">
        <v>0.19400000000000001</v>
      </c>
      <c r="K19" s="95"/>
    </row>
    <row r="20" spans="1:11" s="96" customFormat="1" ht="11.25" customHeight="1">
      <c r="A20" s="98" t="s">
        <v>16</v>
      </c>
      <c r="B20" s="92"/>
      <c r="C20" s="93">
        <v>15</v>
      </c>
      <c r="D20" s="93">
        <v>15</v>
      </c>
      <c r="E20" s="93">
        <v>15</v>
      </c>
      <c r="F20" s="94"/>
      <c r="G20" s="94"/>
      <c r="H20" s="181">
        <v>0.245</v>
      </c>
      <c r="I20" s="181">
        <v>0.24199999999999999</v>
      </c>
      <c r="J20" s="181">
        <v>0.24199999999999999</v>
      </c>
      <c r="K20" s="95"/>
    </row>
    <row r="21" spans="1:11" s="96" customFormat="1" ht="11.25" customHeight="1">
      <c r="A21" s="98" t="s">
        <v>17</v>
      </c>
      <c r="B21" s="92"/>
      <c r="C21" s="93">
        <v>15</v>
      </c>
      <c r="D21" s="93">
        <v>15</v>
      </c>
      <c r="E21" s="93">
        <v>15</v>
      </c>
      <c r="F21" s="94"/>
      <c r="G21" s="94"/>
      <c r="H21" s="181">
        <v>0.28100000000000003</v>
      </c>
      <c r="I21" s="181">
        <v>0.28999999999999998</v>
      </c>
      <c r="J21" s="181">
        <v>0.27900000000000003</v>
      </c>
      <c r="K21" s="95"/>
    </row>
    <row r="22" spans="1:11" s="105" customFormat="1" ht="11.25" customHeight="1">
      <c r="A22" s="99" t="s">
        <v>18</v>
      </c>
      <c r="B22" s="100"/>
      <c r="C22" s="101">
        <v>38</v>
      </c>
      <c r="D22" s="101">
        <v>30</v>
      </c>
      <c r="E22" s="101">
        <v>38</v>
      </c>
      <c r="F22" s="102">
        <f>IF(D22&gt;0,100*E22/D22,0)</f>
        <v>126.66666666666667</v>
      </c>
      <c r="G22" s="103"/>
      <c r="H22" s="182">
        <v>0.70900000000000007</v>
      </c>
      <c r="I22" s="183">
        <v>0.53200000000000003</v>
      </c>
      <c r="J22" s="183">
        <v>0.71500000000000008</v>
      </c>
      <c r="K22" s="104">
        <f>IF(I22&gt;0,100*J22/I22,0)</f>
        <v>134.39849624060153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1182</v>
      </c>
      <c r="D24" s="101">
        <v>1572</v>
      </c>
      <c r="E24" s="101">
        <v>1538</v>
      </c>
      <c r="F24" s="102">
        <f>IF(D24&gt;0,100*E24/D24,0)</f>
        <v>97.837150127226465</v>
      </c>
      <c r="G24" s="103"/>
      <c r="H24" s="182">
        <v>21.806999999999999</v>
      </c>
      <c r="I24" s="183">
        <v>35.326000000000001</v>
      </c>
      <c r="J24" s="183">
        <v>34.591000000000001</v>
      </c>
      <c r="K24" s="104">
        <f>IF(I24&gt;0,100*J24/I24,0)</f>
        <v>97.919379493857207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405</v>
      </c>
      <c r="D26" s="101">
        <v>410</v>
      </c>
      <c r="E26" s="101">
        <v>410</v>
      </c>
      <c r="F26" s="102">
        <f>IF(D26&gt;0,100*E26/D26,0)</f>
        <v>100</v>
      </c>
      <c r="G26" s="103"/>
      <c r="H26" s="182">
        <v>9.5180000000000007</v>
      </c>
      <c r="I26" s="183">
        <v>9.6</v>
      </c>
      <c r="J26" s="183">
        <v>9.1999999999999993</v>
      </c>
      <c r="K26" s="104">
        <f>IF(I26&gt;0,100*J26/I26,0)</f>
        <v>95.833333333333329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>
        <v>3</v>
      </c>
      <c r="F28" s="94"/>
      <c r="G28" s="94"/>
      <c r="H28" s="181"/>
      <c r="I28" s="181"/>
      <c r="J28" s="181">
        <v>4.5999999999999999E-2</v>
      </c>
      <c r="K28" s="95"/>
    </row>
    <row r="29" spans="1:11" s="96" customFormat="1" ht="11.25" customHeight="1">
      <c r="A29" s="98" t="s">
        <v>22</v>
      </c>
      <c r="B29" s="92"/>
      <c r="C29" s="93">
        <v>2</v>
      </c>
      <c r="D29" s="93">
        <v>2</v>
      </c>
      <c r="E29" s="93"/>
      <c r="F29" s="94"/>
      <c r="G29" s="94"/>
      <c r="H29" s="181">
        <v>3.5999999999999997E-2</v>
      </c>
      <c r="I29" s="181">
        <v>0.03</v>
      </c>
      <c r="J29" s="181"/>
      <c r="K29" s="95"/>
    </row>
    <row r="30" spans="1:11" s="96" customFormat="1" ht="11.25" customHeight="1">
      <c r="A30" s="98" t="s">
        <v>23</v>
      </c>
      <c r="B30" s="92"/>
      <c r="C30" s="93">
        <v>410</v>
      </c>
      <c r="D30" s="93">
        <v>113</v>
      </c>
      <c r="E30" s="93">
        <v>192</v>
      </c>
      <c r="F30" s="94"/>
      <c r="G30" s="94"/>
      <c r="H30" s="181">
        <v>12.3</v>
      </c>
      <c r="I30" s="181">
        <v>2.3730000000000002</v>
      </c>
      <c r="J30" s="181">
        <v>4.032</v>
      </c>
      <c r="K30" s="95"/>
    </row>
    <row r="31" spans="1:11" s="105" customFormat="1" ht="11.25" customHeight="1">
      <c r="A31" s="106" t="s">
        <v>24</v>
      </c>
      <c r="B31" s="100"/>
      <c r="C31" s="101">
        <v>412</v>
      </c>
      <c r="D31" s="101">
        <v>115</v>
      </c>
      <c r="E31" s="101">
        <v>195</v>
      </c>
      <c r="F31" s="102">
        <f>IF(D31&gt;0,100*E31/D31,0)</f>
        <v>169.56521739130434</v>
      </c>
      <c r="G31" s="103"/>
      <c r="H31" s="182">
        <v>12.336</v>
      </c>
      <c r="I31" s="183">
        <v>2.403</v>
      </c>
      <c r="J31" s="183">
        <v>4.0780000000000003</v>
      </c>
      <c r="K31" s="104">
        <f>IF(I31&gt;0,100*J31/I31,0)</f>
        <v>169.70453599667084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81</v>
      </c>
      <c r="D33" s="93">
        <v>70</v>
      </c>
      <c r="E33" s="93">
        <v>60</v>
      </c>
      <c r="F33" s="94"/>
      <c r="G33" s="94"/>
      <c r="H33" s="181">
        <v>1.468</v>
      </c>
      <c r="I33" s="181">
        <v>1.1200000000000001</v>
      </c>
      <c r="J33" s="181">
        <v>0.96</v>
      </c>
      <c r="K33" s="95"/>
    </row>
    <row r="34" spans="1:11" s="96" customFormat="1" ht="11.25" customHeight="1">
      <c r="A34" s="98" t="s">
        <v>26</v>
      </c>
      <c r="B34" s="92"/>
      <c r="C34" s="93">
        <v>38</v>
      </c>
      <c r="D34" s="93">
        <v>30</v>
      </c>
      <c r="E34" s="93">
        <v>30</v>
      </c>
      <c r="F34" s="94"/>
      <c r="G34" s="94"/>
      <c r="H34" s="181">
        <v>0.88300000000000001</v>
      </c>
      <c r="I34" s="181">
        <v>0.85</v>
      </c>
      <c r="J34" s="181">
        <v>0.7</v>
      </c>
      <c r="K34" s="95"/>
    </row>
    <row r="35" spans="1:11" s="96" customFormat="1" ht="11.25" customHeight="1">
      <c r="A35" s="98" t="s">
        <v>27</v>
      </c>
      <c r="B35" s="92"/>
      <c r="C35" s="93">
        <v>18</v>
      </c>
      <c r="D35" s="93">
        <v>25</v>
      </c>
      <c r="E35" s="93">
        <v>25</v>
      </c>
      <c r="F35" s="94"/>
      <c r="G35" s="94"/>
      <c r="H35" s="181">
        <v>0.40500000000000003</v>
      </c>
      <c r="I35" s="181">
        <v>0.57499999999999996</v>
      </c>
      <c r="J35" s="181">
        <v>0.57499999999999996</v>
      </c>
      <c r="K35" s="95"/>
    </row>
    <row r="36" spans="1:11" s="96" customFormat="1" ht="11.25" customHeight="1">
      <c r="A36" s="98" t="s">
        <v>28</v>
      </c>
      <c r="B36" s="92"/>
      <c r="C36" s="93">
        <v>261</v>
      </c>
      <c r="D36" s="93">
        <v>271</v>
      </c>
      <c r="E36" s="93">
        <v>250</v>
      </c>
      <c r="F36" s="94"/>
      <c r="G36" s="94"/>
      <c r="H36" s="181">
        <v>5.22</v>
      </c>
      <c r="I36" s="181">
        <v>5.42</v>
      </c>
      <c r="J36" s="181">
        <v>5</v>
      </c>
      <c r="K36" s="95"/>
    </row>
    <row r="37" spans="1:11" s="105" customFormat="1" ht="11.25" customHeight="1">
      <c r="A37" s="99" t="s">
        <v>29</v>
      </c>
      <c r="B37" s="100"/>
      <c r="C37" s="101">
        <v>398</v>
      </c>
      <c r="D37" s="101">
        <v>396</v>
      </c>
      <c r="E37" s="101">
        <v>365</v>
      </c>
      <c r="F37" s="102">
        <f>IF(D37&gt;0,100*E37/D37,0)</f>
        <v>92.171717171717177</v>
      </c>
      <c r="G37" s="103"/>
      <c r="H37" s="182">
        <v>7.976</v>
      </c>
      <c r="I37" s="183">
        <v>7.9649999999999999</v>
      </c>
      <c r="J37" s="183">
        <v>7.2349999999999994</v>
      </c>
      <c r="K37" s="104">
        <f>IF(I37&gt;0,100*J37/I37,0)</f>
        <v>90.834902699309481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142</v>
      </c>
      <c r="D39" s="101">
        <v>65</v>
      </c>
      <c r="E39" s="101">
        <v>60</v>
      </c>
      <c r="F39" s="102">
        <f>IF(D39&gt;0,100*E39/D39,0)</f>
        <v>92.307692307692307</v>
      </c>
      <c r="G39" s="103"/>
      <c r="H39" s="182">
        <v>1.179</v>
      </c>
      <c r="I39" s="183">
        <v>1.1950000000000001</v>
      </c>
      <c r="J39" s="183">
        <v>1.0349999999999999</v>
      </c>
      <c r="K39" s="104">
        <f>IF(I39&gt;0,100*J39/I39,0)</f>
        <v>86.610878661087852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>
        <v>25</v>
      </c>
      <c r="D42" s="93">
        <v>17</v>
      </c>
      <c r="E42" s="93">
        <v>14</v>
      </c>
      <c r="F42" s="94"/>
      <c r="G42" s="94"/>
      <c r="H42" s="181">
        <v>0.5</v>
      </c>
      <c r="I42" s="181">
        <v>0.34</v>
      </c>
      <c r="J42" s="181">
        <v>0.35</v>
      </c>
      <c r="K42" s="95"/>
    </row>
    <row r="43" spans="1:11" s="96" customFormat="1" ht="11.25" customHeight="1">
      <c r="A43" s="98" t="s">
        <v>33</v>
      </c>
      <c r="B43" s="92"/>
      <c r="C43" s="93">
        <v>38</v>
      </c>
      <c r="D43" s="93">
        <v>20</v>
      </c>
      <c r="E43" s="93">
        <v>20</v>
      </c>
      <c r="F43" s="94"/>
      <c r="G43" s="94"/>
      <c r="H43" s="181">
        <v>1.33</v>
      </c>
      <c r="I43" s="181">
        <v>0.7</v>
      </c>
      <c r="J43" s="181">
        <v>0.7</v>
      </c>
      <c r="K43" s="95"/>
    </row>
    <row r="44" spans="1:11" s="96" customFormat="1" ht="11.25" customHeight="1">
      <c r="A44" s="98" t="s">
        <v>34</v>
      </c>
      <c r="B44" s="92"/>
      <c r="C44" s="93">
        <v>2</v>
      </c>
      <c r="D44" s="93">
        <v>3</v>
      </c>
      <c r="E44" s="93">
        <v>2</v>
      </c>
      <c r="F44" s="94"/>
      <c r="G44" s="94"/>
      <c r="H44" s="181">
        <v>0.08</v>
      </c>
      <c r="I44" s="181">
        <v>0.12</v>
      </c>
      <c r="J44" s="181">
        <v>0.08</v>
      </c>
      <c r="K44" s="95"/>
    </row>
    <row r="45" spans="1:11" s="96" customFormat="1" ht="11.25" customHeight="1">
      <c r="A45" s="98" t="s">
        <v>35</v>
      </c>
      <c r="B45" s="92"/>
      <c r="C45" s="93">
        <v>5</v>
      </c>
      <c r="D45" s="93">
        <v>6</v>
      </c>
      <c r="E45" s="93">
        <v>7</v>
      </c>
      <c r="F45" s="94"/>
      <c r="G45" s="94"/>
      <c r="H45" s="181">
        <v>0.115</v>
      </c>
      <c r="I45" s="181">
        <v>0.14399999999999999</v>
      </c>
      <c r="J45" s="181">
        <v>0.16800000000000001</v>
      </c>
      <c r="K45" s="95"/>
    </row>
    <row r="46" spans="1:11" s="96" customFormat="1" ht="11.25" customHeight="1">
      <c r="A46" s="98" t="s">
        <v>36</v>
      </c>
      <c r="B46" s="92"/>
      <c r="C46" s="93">
        <v>25</v>
      </c>
      <c r="D46" s="93">
        <v>25</v>
      </c>
      <c r="E46" s="93">
        <v>7</v>
      </c>
      <c r="F46" s="94"/>
      <c r="G46" s="94"/>
      <c r="H46" s="181">
        <v>0.75</v>
      </c>
      <c r="I46" s="181">
        <v>0.75</v>
      </c>
      <c r="J46" s="181">
        <v>0.21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>
        <v>20</v>
      </c>
      <c r="D48" s="93">
        <v>13</v>
      </c>
      <c r="E48" s="93">
        <v>2</v>
      </c>
      <c r="F48" s="94"/>
      <c r="G48" s="94"/>
      <c r="H48" s="181">
        <v>0.4</v>
      </c>
      <c r="I48" s="181">
        <v>0.26</v>
      </c>
      <c r="J48" s="181">
        <v>0.04</v>
      </c>
      <c r="K48" s="95"/>
    </row>
    <row r="49" spans="1:11" s="96" customFormat="1" ht="11.25" customHeight="1">
      <c r="A49" s="98" t="s">
        <v>39</v>
      </c>
      <c r="B49" s="92"/>
      <c r="C49" s="93">
        <v>11</v>
      </c>
      <c r="D49" s="93">
        <v>11</v>
      </c>
      <c r="E49" s="93">
        <v>9</v>
      </c>
      <c r="F49" s="94"/>
      <c r="G49" s="94"/>
      <c r="H49" s="181">
        <v>0.22</v>
      </c>
      <c r="I49" s="181">
        <v>0.22</v>
      </c>
      <c r="J49" s="181">
        <v>0.18</v>
      </c>
      <c r="K49" s="95"/>
    </row>
    <row r="50" spans="1:11" s="105" customFormat="1" ht="11.25" customHeight="1">
      <c r="A50" s="106" t="s">
        <v>40</v>
      </c>
      <c r="B50" s="100"/>
      <c r="C50" s="101">
        <v>126</v>
      </c>
      <c r="D50" s="101">
        <v>95</v>
      </c>
      <c r="E50" s="101">
        <v>61</v>
      </c>
      <c r="F50" s="102">
        <f>IF(D50&gt;0,100*E50/D50,0)</f>
        <v>64.21052631578948</v>
      </c>
      <c r="G50" s="103"/>
      <c r="H50" s="182">
        <v>3.3950000000000005</v>
      </c>
      <c r="I50" s="183">
        <v>2.5340000000000003</v>
      </c>
      <c r="J50" s="183">
        <v>1.7279999999999998</v>
      </c>
      <c r="K50" s="104">
        <f>IF(I50&gt;0,100*J50/I50,0)</f>
        <v>68.1925808997632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4</v>
      </c>
      <c r="D52" s="101">
        <v>3</v>
      </c>
      <c r="E52" s="101">
        <v>3</v>
      </c>
      <c r="F52" s="102">
        <f>IF(D52&gt;0,100*E52/D52,0)</f>
        <v>100</v>
      </c>
      <c r="G52" s="103"/>
      <c r="H52" s="182">
        <v>0.04</v>
      </c>
      <c r="I52" s="183">
        <v>5.3999999999999999E-2</v>
      </c>
      <c r="J52" s="183">
        <v>5.3999999999999999E-2</v>
      </c>
      <c r="K52" s="104">
        <f>IF(I52&gt;0,100*J52/I52,0)</f>
        <v>100.00000000000001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18</v>
      </c>
      <c r="D54" s="93">
        <v>125</v>
      </c>
      <c r="E54" s="93">
        <v>120</v>
      </c>
      <c r="F54" s="94"/>
      <c r="G54" s="94"/>
      <c r="H54" s="181">
        <v>0.32400000000000001</v>
      </c>
      <c r="I54" s="181">
        <v>2.5</v>
      </c>
      <c r="J54" s="181">
        <v>2.52</v>
      </c>
      <c r="K54" s="95"/>
    </row>
    <row r="55" spans="1:11" s="96" customFormat="1" ht="11.25" customHeight="1">
      <c r="A55" s="98" t="s">
        <v>43</v>
      </c>
      <c r="B55" s="92"/>
      <c r="C55" s="93">
        <v>53</v>
      </c>
      <c r="D55" s="93">
        <v>86</v>
      </c>
      <c r="E55" s="93">
        <v>53</v>
      </c>
      <c r="F55" s="94"/>
      <c r="G55" s="94"/>
      <c r="H55" s="181">
        <v>1.855</v>
      </c>
      <c r="I55" s="181">
        <v>2.52</v>
      </c>
      <c r="J55" s="181">
        <v>1.59</v>
      </c>
      <c r="K55" s="95"/>
    </row>
    <row r="56" spans="1:11" s="96" customFormat="1" ht="11.25" customHeight="1">
      <c r="A56" s="98" t="s">
        <v>44</v>
      </c>
      <c r="B56" s="92"/>
      <c r="C56" s="93">
        <v>5</v>
      </c>
      <c r="D56" s="93"/>
      <c r="E56" s="93"/>
      <c r="F56" s="94"/>
      <c r="G56" s="94"/>
      <c r="H56" s="181">
        <v>3.7999999999999999E-2</v>
      </c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>
        <v>3</v>
      </c>
      <c r="D57" s="93">
        <v>3</v>
      </c>
      <c r="E57" s="93"/>
      <c r="F57" s="94"/>
      <c r="G57" s="94"/>
      <c r="H57" s="181">
        <v>6.6000000000000003E-2</v>
      </c>
      <c r="I57" s="181">
        <v>0.09</v>
      </c>
      <c r="J57" s="181"/>
      <c r="K57" s="95"/>
    </row>
    <row r="58" spans="1:11" s="96" customFormat="1" ht="11.25" customHeight="1">
      <c r="A58" s="98" t="s">
        <v>46</v>
      </c>
      <c r="B58" s="92"/>
      <c r="C58" s="93">
        <v>115</v>
      </c>
      <c r="D58" s="93">
        <v>58</v>
      </c>
      <c r="E58" s="93">
        <v>54</v>
      </c>
      <c r="F58" s="94"/>
      <c r="G58" s="94"/>
      <c r="H58" s="181">
        <v>3.105</v>
      </c>
      <c r="I58" s="181">
        <v>1.508</v>
      </c>
      <c r="J58" s="181">
        <v>1.431</v>
      </c>
      <c r="K58" s="95"/>
    </row>
    <row r="59" spans="1:11" s="105" customFormat="1" ht="11.25" customHeight="1">
      <c r="A59" s="99" t="s">
        <v>47</v>
      </c>
      <c r="B59" s="100"/>
      <c r="C59" s="101">
        <v>194</v>
      </c>
      <c r="D59" s="101">
        <v>272</v>
      </c>
      <c r="E59" s="101">
        <v>227</v>
      </c>
      <c r="F59" s="102">
        <f>IF(D59&gt;0,100*E59/D59,0)</f>
        <v>83.455882352941174</v>
      </c>
      <c r="G59" s="103"/>
      <c r="H59" s="182">
        <v>5.3879999999999999</v>
      </c>
      <c r="I59" s="183">
        <v>6.6179999999999994</v>
      </c>
      <c r="J59" s="183">
        <v>5.5410000000000004</v>
      </c>
      <c r="K59" s="104">
        <f>IF(I59&gt;0,100*J59/I59,0)</f>
        <v>83.726201269265644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294</v>
      </c>
      <c r="D61" s="93">
        <v>310</v>
      </c>
      <c r="E61" s="93">
        <v>310</v>
      </c>
      <c r="F61" s="94"/>
      <c r="G61" s="94"/>
      <c r="H61" s="181">
        <v>7.35</v>
      </c>
      <c r="I61" s="181">
        <v>9.1999999999999993</v>
      </c>
      <c r="J61" s="181">
        <v>7.75</v>
      </c>
      <c r="K61" s="95"/>
    </row>
    <row r="62" spans="1:11" s="96" customFormat="1" ht="11.25" customHeight="1">
      <c r="A62" s="98" t="s">
        <v>49</v>
      </c>
      <c r="B62" s="92"/>
      <c r="C62" s="93">
        <v>333</v>
      </c>
      <c r="D62" s="93">
        <v>355</v>
      </c>
      <c r="E62" s="93">
        <v>378</v>
      </c>
      <c r="F62" s="94"/>
      <c r="G62" s="94"/>
      <c r="H62" s="181">
        <v>8.109</v>
      </c>
      <c r="I62" s="181">
        <v>8.8149999999999995</v>
      </c>
      <c r="J62" s="181">
        <v>9.39</v>
      </c>
      <c r="K62" s="95"/>
    </row>
    <row r="63" spans="1:11" s="96" customFormat="1" ht="11.25" customHeight="1">
      <c r="A63" s="98" t="s">
        <v>50</v>
      </c>
      <c r="B63" s="92"/>
      <c r="C63" s="93">
        <v>428</v>
      </c>
      <c r="D63" s="93">
        <v>435</v>
      </c>
      <c r="E63" s="93">
        <v>483</v>
      </c>
      <c r="F63" s="94"/>
      <c r="G63" s="94"/>
      <c r="H63" s="181">
        <v>8.15</v>
      </c>
      <c r="I63" s="181">
        <v>7.0296000000000003</v>
      </c>
      <c r="J63" s="181">
        <v>12.172000000000001</v>
      </c>
      <c r="K63" s="95"/>
    </row>
    <row r="64" spans="1:11" s="105" customFormat="1" ht="11.25" customHeight="1">
      <c r="A64" s="99" t="s">
        <v>51</v>
      </c>
      <c r="B64" s="100"/>
      <c r="C64" s="101">
        <v>1055</v>
      </c>
      <c r="D64" s="101">
        <v>1100</v>
      </c>
      <c r="E64" s="101">
        <v>1171</v>
      </c>
      <c r="F64" s="102">
        <f>IF(D64&gt;0,100*E64/D64,0)</f>
        <v>106.45454545454545</v>
      </c>
      <c r="G64" s="103"/>
      <c r="H64" s="182">
        <v>23.609000000000002</v>
      </c>
      <c r="I64" s="183">
        <v>25.044600000000003</v>
      </c>
      <c r="J64" s="183">
        <v>29.312000000000001</v>
      </c>
      <c r="K64" s="104">
        <f>IF(I64&gt;0,100*J64/I64,0)</f>
        <v>117.03920206351869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971</v>
      </c>
      <c r="D66" s="101">
        <v>991</v>
      </c>
      <c r="E66" s="101">
        <v>935</v>
      </c>
      <c r="F66" s="102">
        <f>IF(D66&gt;0,100*E66/D66,0)</f>
        <v>94.349142280524717</v>
      </c>
      <c r="G66" s="103"/>
      <c r="H66" s="182">
        <v>20.876999999999999</v>
      </c>
      <c r="I66" s="183">
        <v>21.184000000000001</v>
      </c>
      <c r="J66" s="183">
        <v>17.952000000000002</v>
      </c>
      <c r="K66" s="104">
        <f>IF(I66&gt;0,100*J66/I66,0)</f>
        <v>84.743202416918436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>
        <v>20</v>
      </c>
      <c r="E68" s="93">
        <v>30</v>
      </c>
      <c r="F68" s="94"/>
      <c r="G68" s="94"/>
      <c r="H68" s="181"/>
      <c r="I68" s="181">
        <v>0.4</v>
      </c>
      <c r="J68" s="181">
        <v>0.6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>
        <v>20</v>
      </c>
      <c r="E70" s="101">
        <v>30</v>
      </c>
      <c r="F70" s="102">
        <f>IF(D70&gt;0,100*E70/D70,0)</f>
        <v>150</v>
      </c>
      <c r="G70" s="103"/>
      <c r="H70" s="182"/>
      <c r="I70" s="183">
        <v>0.4</v>
      </c>
      <c r="J70" s="183">
        <v>0.6</v>
      </c>
      <c r="K70" s="104">
        <f>IF(I70&gt;0,100*J70/I70,0)</f>
        <v>150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93</v>
      </c>
      <c r="D72" s="93">
        <v>118</v>
      </c>
      <c r="E72" s="93">
        <v>131</v>
      </c>
      <c r="F72" s="94"/>
      <c r="G72" s="94"/>
      <c r="H72" s="181">
        <v>2.274</v>
      </c>
      <c r="I72" s="181">
        <v>3.1110000000000002</v>
      </c>
      <c r="J72" s="181">
        <v>3.1520000000000001</v>
      </c>
      <c r="K72" s="95"/>
    </row>
    <row r="73" spans="1:11" s="96" customFormat="1" ht="11.25" customHeight="1">
      <c r="A73" s="98" t="s">
        <v>57</v>
      </c>
      <c r="B73" s="92"/>
      <c r="C73" s="93">
        <v>184</v>
      </c>
      <c r="D73" s="93">
        <v>180</v>
      </c>
      <c r="E73" s="93">
        <v>180</v>
      </c>
      <c r="F73" s="94"/>
      <c r="G73" s="94"/>
      <c r="H73" s="181">
        <v>7.5140000000000002</v>
      </c>
      <c r="I73" s="181">
        <v>7.1749999999999998</v>
      </c>
      <c r="J73" s="181">
        <v>7.1749999999999998</v>
      </c>
      <c r="K73" s="95"/>
    </row>
    <row r="74" spans="1:11" s="96" customFormat="1" ht="11.25" customHeight="1">
      <c r="A74" s="98" t="s">
        <v>58</v>
      </c>
      <c r="B74" s="92"/>
      <c r="C74" s="93">
        <v>75</v>
      </c>
      <c r="D74" s="93">
        <v>75</v>
      </c>
      <c r="E74" s="93">
        <v>80</v>
      </c>
      <c r="F74" s="94"/>
      <c r="G74" s="94"/>
      <c r="H74" s="181">
        <v>1.875</v>
      </c>
      <c r="I74" s="181">
        <v>1.875</v>
      </c>
      <c r="J74" s="181">
        <v>2</v>
      </c>
      <c r="K74" s="95"/>
    </row>
    <row r="75" spans="1:11" s="96" customFormat="1" ht="11.25" customHeight="1">
      <c r="A75" s="98" t="s">
        <v>59</v>
      </c>
      <c r="B75" s="92"/>
      <c r="C75" s="93">
        <v>650</v>
      </c>
      <c r="D75" s="93">
        <v>650.4</v>
      </c>
      <c r="E75" s="93">
        <v>530</v>
      </c>
      <c r="F75" s="94"/>
      <c r="G75" s="94"/>
      <c r="H75" s="181">
        <v>15.948</v>
      </c>
      <c r="I75" s="181">
        <v>16.404</v>
      </c>
      <c r="J75" s="181">
        <v>13.163</v>
      </c>
      <c r="K75" s="95"/>
    </row>
    <row r="76" spans="1:11" s="96" customFormat="1" ht="11.25" customHeight="1">
      <c r="A76" s="98" t="s">
        <v>60</v>
      </c>
      <c r="B76" s="92"/>
      <c r="C76" s="93">
        <v>23</v>
      </c>
      <c r="D76" s="93">
        <v>8</v>
      </c>
      <c r="E76" s="93">
        <v>5</v>
      </c>
      <c r="F76" s="94"/>
      <c r="G76" s="94"/>
      <c r="H76" s="181">
        <v>0.63200000000000001</v>
      </c>
      <c r="I76" s="181">
        <v>0.2</v>
      </c>
      <c r="J76" s="181">
        <v>0.115</v>
      </c>
      <c r="K76" s="95"/>
    </row>
    <row r="77" spans="1:11" s="96" customFormat="1" ht="11.25" customHeight="1">
      <c r="A77" s="98" t="s">
        <v>61</v>
      </c>
      <c r="B77" s="92"/>
      <c r="C77" s="93">
        <v>53</v>
      </c>
      <c r="D77" s="93">
        <v>50</v>
      </c>
      <c r="E77" s="93">
        <v>20</v>
      </c>
      <c r="F77" s="94"/>
      <c r="G77" s="94"/>
      <c r="H77" s="181">
        <v>1.1659999999999999</v>
      </c>
      <c r="I77" s="181">
        <v>1.1000000000000001</v>
      </c>
      <c r="J77" s="181">
        <v>0.4</v>
      </c>
      <c r="K77" s="95"/>
    </row>
    <row r="78" spans="1:11" s="96" customFormat="1" ht="11.25" customHeight="1">
      <c r="A78" s="98" t="s">
        <v>62</v>
      </c>
      <c r="B78" s="92"/>
      <c r="C78" s="93">
        <v>95</v>
      </c>
      <c r="D78" s="93">
        <v>95</v>
      </c>
      <c r="E78" s="93">
        <v>80</v>
      </c>
      <c r="F78" s="94"/>
      <c r="G78" s="94"/>
      <c r="H78" s="181">
        <v>2.4700000000000002</v>
      </c>
      <c r="I78" s="181">
        <v>2.5169999999999999</v>
      </c>
      <c r="J78" s="181">
        <v>2.12</v>
      </c>
      <c r="K78" s="95"/>
    </row>
    <row r="79" spans="1:11" s="96" customFormat="1" ht="11.25" customHeight="1">
      <c r="A79" s="98" t="s">
        <v>63</v>
      </c>
      <c r="B79" s="92"/>
      <c r="C79" s="93">
        <v>257</v>
      </c>
      <c r="D79" s="93">
        <v>176</v>
      </c>
      <c r="E79" s="93">
        <v>462.02999999999992</v>
      </c>
      <c r="F79" s="94"/>
      <c r="G79" s="94"/>
      <c r="H79" s="181">
        <v>7.1959999999999997</v>
      </c>
      <c r="I79" s="181">
        <v>3.2</v>
      </c>
      <c r="J79" s="181">
        <v>8.8746492575862241</v>
      </c>
      <c r="K79" s="95"/>
    </row>
    <row r="80" spans="1:11" s="105" customFormat="1" ht="11.25" customHeight="1">
      <c r="A80" s="106" t="s">
        <v>64</v>
      </c>
      <c r="B80" s="100"/>
      <c r="C80" s="101">
        <v>1430</v>
      </c>
      <c r="D80" s="101">
        <v>1352.4</v>
      </c>
      <c r="E80" s="101">
        <v>1488.03</v>
      </c>
      <c r="F80" s="102">
        <f>IF(D80&gt;0,100*E80/D80,0)</f>
        <v>110.02883762200531</v>
      </c>
      <c r="G80" s="103"/>
      <c r="H80" s="182">
        <v>39.075000000000003</v>
      </c>
      <c r="I80" s="183">
        <v>35.582000000000001</v>
      </c>
      <c r="J80" s="183">
        <v>36.999649257586228</v>
      </c>
      <c r="K80" s="104">
        <f>IF(I80&gt;0,100*J80/I80,0)</f>
        <v>103.984175306577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67</v>
      </c>
      <c r="D82" s="93">
        <v>110</v>
      </c>
      <c r="E82" s="93">
        <v>64</v>
      </c>
      <c r="F82" s="94"/>
      <c r="G82" s="94"/>
      <c r="H82" s="181">
        <v>1.65</v>
      </c>
      <c r="I82" s="181">
        <v>2.7080000000000002</v>
      </c>
      <c r="J82" s="181">
        <v>1.585</v>
      </c>
      <c r="K82" s="95"/>
    </row>
    <row r="83" spans="1:11" s="96" customFormat="1" ht="11.25" customHeight="1">
      <c r="A83" s="98" t="s">
        <v>66</v>
      </c>
      <c r="B83" s="92"/>
      <c r="C83" s="93">
        <v>83</v>
      </c>
      <c r="D83" s="93">
        <v>85</v>
      </c>
      <c r="E83" s="93">
        <v>103</v>
      </c>
      <c r="F83" s="94"/>
      <c r="G83" s="94"/>
      <c r="H83" s="181">
        <v>2.089</v>
      </c>
      <c r="I83" s="181">
        <v>2.14</v>
      </c>
      <c r="J83" s="181">
        <v>2.5760000000000001</v>
      </c>
      <c r="K83" s="95"/>
    </row>
    <row r="84" spans="1:11" s="105" customFormat="1" ht="11.25" customHeight="1">
      <c r="A84" s="99" t="s">
        <v>67</v>
      </c>
      <c r="B84" s="100"/>
      <c r="C84" s="101">
        <v>150</v>
      </c>
      <c r="D84" s="101">
        <v>195</v>
      </c>
      <c r="E84" s="101">
        <v>167</v>
      </c>
      <c r="F84" s="102">
        <f>IF(D84&gt;0,100*E84/D84,0)</f>
        <v>85.641025641025635</v>
      </c>
      <c r="G84" s="103"/>
      <c r="H84" s="182">
        <v>3.7389999999999999</v>
      </c>
      <c r="I84" s="183">
        <v>4.8480000000000008</v>
      </c>
      <c r="J84" s="183">
        <v>4.1609999999999996</v>
      </c>
      <c r="K84" s="104">
        <f>IF(I84&gt;0,100*J84/I84,0)</f>
        <v>85.829207920792058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6610</v>
      </c>
      <c r="D87" s="116">
        <v>6719.4</v>
      </c>
      <c r="E87" s="116">
        <v>6779.03</v>
      </c>
      <c r="F87" s="117">
        <f>IF(D87&gt;0,100*E87/D87,0)</f>
        <v>100.88743042533559</v>
      </c>
      <c r="G87" s="103"/>
      <c r="H87" s="186">
        <v>151.65100000000001</v>
      </c>
      <c r="I87" s="187">
        <v>155.28960000000001</v>
      </c>
      <c r="J87" s="187">
        <v>155.58464925758622</v>
      </c>
      <c r="K87" s="117">
        <f>IF(I87&gt;0,100*J87/I87,0)</f>
        <v>100.18999936736667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48" orientation="portrait" useFirstPageNumber="1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O625"/>
  <sheetViews>
    <sheetView view="pageBreakPreview" topLeftCell="B40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110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4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/>
      <c r="I24" s="183"/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39</v>
      </c>
      <c r="D26" s="101">
        <v>36</v>
      </c>
      <c r="E26" s="101">
        <v>41</v>
      </c>
      <c r="F26" s="102">
        <f>IF(D26&gt;0,100*E26/D26,0)</f>
        <v>113.88888888888889</v>
      </c>
      <c r="G26" s="103"/>
      <c r="H26" s="182">
        <v>1.58</v>
      </c>
      <c r="I26" s="183">
        <v>1.5</v>
      </c>
      <c r="J26" s="183">
        <v>1.6</v>
      </c>
      <c r="K26" s="104">
        <f>IF(I26&gt;0,100*J26/I26,0)</f>
        <v>106.66666666666667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>
        <v>3</v>
      </c>
      <c r="E30" s="93">
        <v>10</v>
      </c>
      <c r="F30" s="94"/>
      <c r="G30" s="94"/>
      <c r="H30" s="181"/>
      <c r="I30" s="181">
        <v>0.125</v>
      </c>
      <c r="J30" s="181">
        <v>0.125</v>
      </c>
      <c r="K30" s="95"/>
    </row>
    <row r="31" spans="1:11" s="105" customFormat="1" ht="11.25" customHeight="1">
      <c r="A31" s="106" t="s">
        <v>24</v>
      </c>
      <c r="B31" s="100"/>
      <c r="C31" s="101"/>
      <c r="D31" s="101">
        <v>3</v>
      </c>
      <c r="E31" s="101">
        <v>10</v>
      </c>
      <c r="F31" s="102">
        <f>IF(D31&gt;0,100*E31/D31,0)</f>
        <v>333.33333333333331</v>
      </c>
      <c r="G31" s="103"/>
      <c r="H31" s="182"/>
      <c r="I31" s="183">
        <v>0.125</v>
      </c>
      <c r="J31" s="183">
        <v>0.125</v>
      </c>
      <c r="K31" s="104">
        <f>IF(I31&gt;0,100*J31/I31,0)</f>
        <v>100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120</v>
      </c>
      <c r="D33" s="93">
        <v>120</v>
      </c>
      <c r="E33" s="93">
        <v>120</v>
      </c>
      <c r="F33" s="94"/>
      <c r="G33" s="94"/>
      <c r="H33" s="181">
        <v>3.766</v>
      </c>
      <c r="I33" s="181">
        <v>3.5</v>
      </c>
      <c r="J33" s="181">
        <v>3.77</v>
      </c>
      <c r="K33" s="95"/>
    </row>
    <row r="34" spans="1:11" s="96" customFormat="1" ht="11.25" customHeight="1">
      <c r="A34" s="98" t="s">
        <v>26</v>
      </c>
      <c r="B34" s="92"/>
      <c r="C34" s="93">
        <v>12</v>
      </c>
      <c r="D34" s="93">
        <v>12</v>
      </c>
      <c r="E34" s="93">
        <v>15</v>
      </c>
      <c r="F34" s="94"/>
      <c r="G34" s="94"/>
      <c r="H34" s="181">
        <v>0.45500000000000002</v>
      </c>
      <c r="I34" s="181">
        <v>0.45</v>
      </c>
      <c r="J34" s="181">
        <v>0.56000000000000005</v>
      </c>
      <c r="K34" s="95"/>
    </row>
    <row r="35" spans="1:11" s="96" customFormat="1" ht="11.25" customHeight="1">
      <c r="A35" s="98" t="s">
        <v>27</v>
      </c>
      <c r="B35" s="92"/>
      <c r="C35" s="93">
        <v>19</v>
      </c>
      <c r="D35" s="93">
        <v>13</v>
      </c>
      <c r="E35" s="93">
        <v>15</v>
      </c>
      <c r="F35" s="94"/>
      <c r="G35" s="94"/>
      <c r="H35" s="181">
        <v>0.84699999999999998</v>
      </c>
      <c r="I35" s="181">
        <v>0.55000000000000004</v>
      </c>
      <c r="J35" s="181">
        <v>0.63</v>
      </c>
      <c r="K35" s="95"/>
    </row>
    <row r="36" spans="1:11" s="96" customFormat="1" ht="11.25" customHeight="1">
      <c r="A36" s="98" t="s">
        <v>28</v>
      </c>
      <c r="B36" s="92"/>
      <c r="C36" s="93">
        <v>184</v>
      </c>
      <c r="D36" s="93">
        <v>184</v>
      </c>
      <c r="E36" s="93">
        <v>140</v>
      </c>
      <c r="F36" s="94"/>
      <c r="G36" s="94"/>
      <c r="H36" s="181">
        <v>8.6280000000000001</v>
      </c>
      <c r="I36" s="181">
        <v>8.6280000000000001</v>
      </c>
      <c r="J36" s="181">
        <v>4.2</v>
      </c>
      <c r="K36" s="95"/>
    </row>
    <row r="37" spans="1:11" s="105" customFormat="1" ht="11.25" customHeight="1">
      <c r="A37" s="99" t="s">
        <v>29</v>
      </c>
      <c r="B37" s="100"/>
      <c r="C37" s="101">
        <v>335</v>
      </c>
      <c r="D37" s="101">
        <v>329</v>
      </c>
      <c r="E37" s="101">
        <v>290</v>
      </c>
      <c r="F37" s="102">
        <f>IF(D37&gt;0,100*E37/D37,0)</f>
        <v>88.145896656534958</v>
      </c>
      <c r="G37" s="103"/>
      <c r="H37" s="182">
        <v>13.696</v>
      </c>
      <c r="I37" s="183">
        <v>13.128</v>
      </c>
      <c r="J37" s="183">
        <v>9.16</v>
      </c>
      <c r="K37" s="104">
        <f>IF(I37&gt;0,100*J37/I37,0)</f>
        <v>69.774527726995728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12</v>
      </c>
      <c r="D39" s="101">
        <v>12</v>
      </c>
      <c r="E39" s="101">
        <v>12</v>
      </c>
      <c r="F39" s="102">
        <f>IF(D39&gt;0,100*E39/D39,0)</f>
        <v>100</v>
      </c>
      <c r="G39" s="103"/>
      <c r="H39" s="182">
        <v>0.40699999999999997</v>
      </c>
      <c r="I39" s="183">
        <v>0.4</v>
      </c>
      <c r="J39" s="183">
        <v>0.39</v>
      </c>
      <c r="K39" s="104">
        <f>IF(I39&gt;0,100*J39/I39,0)</f>
        <v>97.5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>
        <v>12</v>
      </c>
      <c r="D43" s="93">
        <v>10</v>
      </c>
      <c r="E43" s="93">
        <v>10</v>
      </c>
      <c r="F43" s="94"/>
      <c r="G43" s="94"/>
      <c r="H43" s="181">
        <v>0.28799999999999998</v>
      </c>
      <c r="I43" s="181">
        <v>0.24</v>
      </c>
      <c r="J43" s="181">
        <v>0.24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>
        <v>2</v>
      </c>
      <c r="D45" s="93">
        <v>2</v>
      </c>
      <c r="E45" s="93">
        <v>2</v>
      </c>
      <c r="F45" s="94"/>
      <c r="G45" s="94"/>
      <c r="H45" s="181">
        <v>5.1999999999999998E-2</v>
      </c>
      <c r="I45" s="181">
        <v>5.1999999999999998E-2</v>
      </c>
      <c r="J45" s="181">
        <v>0.05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>
        <v>14</v>
      </c>
      <c r="D50" s="101">
        <v>12</v>
      </c>
      <c r="E50" s="101">
        <v>12</v>
      </c>
      <c r="F50" s="102">
        <f>IF(D50&gt;0,100*E50/D50,0)</f>
        <v>100</v>
      </c>
      <c r="G50" s="103"/>
      <c r="H50" s="182">
        <v>0.33999999999999997</v>
      </c>
      <c r="I50" s="183">
        <v>0.29199999999999998</v>
      </c>
      <c r="J50" s="183">
        <v>0.28999999999999998</v>
      </c>
      <c r="K50" s="104">
        <f>IF(I50&gt;0,100*J50/I50,0)</f>
        <v>99.315068493150676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100</v>
      </c>
      <c r="D54" s="93">
        <v>100</v>
      </c>
      <c r="E54" s="93">
        <v>125</v>
      </c>
      <c r="F54" s="94"/>
      <c r="G54" s="94"/>
      <c r="H54" s="181">
        <v>5.0999999999999996</v>
      </c>
      <c r="I54" s="181">
        <v>5</v>
      </c>
      <c r="J54" s="181">
        <v>6.5</v>
      </c>
      <c r="K54" s="95"/>
    </row>
    <row r="55" spans="1:11" s="96" customFormat="1" ht="11.25" customHeight="1">
      <c r="A55" s="98" t="s">
        <v>43</v>
      </c>
      <c r="B55" s="92"/>
      <c r="C55" s="93">
        <v>270</v>
      </c>
      <c r="D55" s="93">
        <v>275</v>
      </c>
      <c r="E55" s="93">
        <v>285</v>
      </c>
      <c r="F55" s="94"/>
      <c r="G55" s="94"/>
      <c r="H55" s="181">
        <v>13.5</v>
      </c>
      <c r="I55" s="181">
        <v>13.75</v>
      </c>
      <c r="J55" s="181">
        <v>14.25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38</v>
      </c>
      <c r="D58" s="93">
        <v>38</v>
      </c>
      <c r="E58" s="93">
        <v>38</v>
      </c>
      <c r="F58" s="94"/>
      <c r="G58" s="94"/>
      <c r="H58" s="181">
        <v>2.7360000000000002</v>
      </c>
      <c r="I58" s="181">
        <v>1.71</v>
      </c>
      <c r="J58" s="181">
        <v>1.71</v>
      </c>
      <c r="K58" s="95"/>
    </row>
    <row r="59" spans="1:11" s="105" customFormat="1" ht="11.25" customHeight="1">
      <c r="A59" s="99" t="s">
        <v>47</v>
      </c>
      <c r="B59" s="100"/>
      <c r="C59" s="101">
        <v>408</v>
      </c>
      <c r="D59" s="101">
        <v>413</v>
      </c>
      <c r="E59" s="101">
        <v>448</v>
      </c>
      <c r="F59" s="102">
        <f>IF(D59&gt;0,100*E59/D59,0)</f>
        <v>108.47457627118644</v>
      </c>
      <c r="G59" s="103"/>
      <c r="H59" s="182">
        <v>21.336000000000002</v>
      </c>
      <c r="I59" s="183">
        <v>20.46</v>
      </c>
      <c r="J59" s="183">
        <v>22.46</v>
      </c>
      <c r="K59" s="104">
        <f>IF(I59&gt;0,100*J59/I59,0)</f>
        <v>109.77517106549364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196</v>
      </c>
      <c r="D61" s="93">
        <v>200</v>
      </c>
      <c r="E61" s="93">
        <v>180</v>
      </c>
      <c r="F61" s="94"/>
      <c r="G61" s="94"/>
      <c r="H61" s="181">
        <v>6.86</v>
      </c>
      <c r="I61" s="181">
        <v>7</v>
      </c>
      <c r="J61" s="181">
        <v>6.3</v>
      </c>
      <c r="K61" s="95"/>
    </row>
    <row r="62" spans="1:11" s="96" customFormat="1" ht="11.25" customHeight="1">
      <c r="A62" s="98" t="s">
        <v>49</v>
      </c>
      <c r="B62" s="92"/>
      <c r="C62" s="93">
        <v>149</v>
      </c>
      <c r="D62" s="93">
        <v>166</v>
      </c>
      <c r="E62" s="93">
        <v>165</v>
      </c>
      <c r="F62" s="94"/>
      <c r="G62" s="94"/>
      <c r="H62" s="181">
        <v>3.1890000000000001</v>
      </c>
      <c r="I62" s="181">
        <v>3.5939999999999999</v>
      </c>
      <c r="J62" s="181">
        <v>3.581</v>
      </c>
      <c r="K62" s="95"/>
    </row>
    <row r="63" spans="1:11" s="96" customFormat="1" ht="11.25" customHeight="1">
      <c r="A63" s="98" t="s">
        <v>50</v>
      </c>
      <c r="B63" s="92"/>
      <c r="C63" s="93">
        <v>1018</v>
      </c>
      <c r="D63" s="93">
        <v>1025</v>
      </c>
      <c r="E63" s="93">
        <v>1117</v>
      </c>
      <c r="F63" s="94"/>
      <c r="G63" s="94"/>
      <c r="H63" s="181">
        <v>59.1</v>
      </c>
      <c r="I63" s="181">
        <v>70.179273084479405</v>
      </c>
      <c r="J63" s="181">
        <v>62.552</v>
      </c>
      <c r="K63" s="95"/>
    </row>
    <row r="64" spans="1:11" s="105" customFormat="1" ht="11.25" customHeight="1">
      <c r="A64" s="99" t="s">
        <v>51</v>
      </c>
      <c r="B64" s="100"/>
      <c r="C64" s="101">
        <v>1363</v>
      </c>
      <c r="D64" s="101">
        <v>1391</v>
      </c>
      <c r="E64" s="101">
        <v>1462</v>
      </c>
      <c r="F64" s="102">
        <f>IF(D64&gt;0,100*E64/D64,0)</f>
        <v>105.10424155283968</v>
      </c>
      <c r="G64" s="103"/>
      <c r="H64" s="182">
        <v>69.149000000000001</v>
      </c>
      <c r="I64" s="183">
        <v>80.773273084479399</v>
      </c>
      <c r="J64" s="183">
        <v>72.432999999999993</v>
      </c>
      <c r="K64" s="104">
        <f>IF(I64&gt;0,100*J64/I64,0)</f>
        <v>89.674464379131379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596</v>
      </c>
      <c r="D66" s="101">
        <v>400</v>
      </c>
      <c r="E66" s="101">
        <v>628</v>
      </c>
      <c r="F66" s="102">
        <f>IF(D66&gt;0,100*E66/D66,0)</f>
        <v>157</v>
      </c>
      <c r="G66" s="103"/>
      <c r="H66" s="182">
        <v>38.241999999999997</v>
      </c>
      <c r="I66" s="183">
        <v>29.882999999999999</v>
      </c>
      <c r="J66" s="183">
        <v>40.615000000000002</v>
      </c>
      <c r="K66" s="104">
        <f>IF(I66&gt;0,100*J66/I66,0)</f>
        <v>135.91339557608006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22</v>
      </c>
      <c r="D72" s="93">
        <v>18</v>
      </c>
      <c r="E72" s="93">
        <v>18</v>
      </c>
      <c r="F72" s="94"/>
      <c r="G72" s="94"/>
      <c r="H72" s="181">
        <v>0.371</v>
      </c>
      <c r="I72" s="181">
        <v>0.316</v>
      </c>
      <c r="J72" s="181">
        <v>0.315</v>
      </c>
      <c r="K72" s="95"/>
    </row>
    <row r="73" spans="1:11" s="96" customFormat="1" ht="11.25" customHeight="1">
      <c r="A73" s="98" t="s">
        <v>57</v>
      </c>
      <c r="B73" s="92"/>
      <c r="C73" s="93">
        <v>70</v>
      </c>
      <c r="D73" s="93">
        <v>70</v>
      </c>
      <c r="E73" s="93">
        <v>70</v>
      </c>
      <c r="F73" s="94"/>
      <c r="G73" s="94"/>
      <c r="H73" s="181">
        <v>1.61</v>
      </c>
      <c r="I73" s="181">
        <v>1.55</v>
      </c>
      <c r="J73" s="181">
        <v>1.55</v>
      </c>
      <c r="K73" s="95"/>
    </row>
    <row r="74" spans="1:11" s="96" customFormat="1" ht="11.25" customHeight="1">
      <c r="A74" s="98" t="s">
        <v>58</v>
      </c>
      <c r="B74" s="92"/>
      <c r="C74" s="93">
        <v>500</v>
      </c>
      <c r="D74" s="93">
        <v>573</v>
      </c>
      <c r="E74" s="93">
        <v>625</v>
      </c>
      <c r="F74" s="94"/>
      <c r="G74" s="94"/>
      <c r="H74" s="181">
        <v>23.614000000000001</v>
      </c>
      <c r="I74" s="181">
        <v>28.65</v>
      </c>
      <c r="J74" s="181">
        <v>31.25</v>
      </c>
      <c r="K74" s="95"/>
    </row>
    <row r="75" spans="1:11" s="96" customFormat="1" ht="11.25" customHeight="1">
      <c r="A75" s="98" t="s">
        <v>59</v>
      </c>
      <c r="B75" s="92"/>
      <c r="C75" s="93">
        <v>167</v>
      </c>
      <c r="D75" s="93">
        <v>167</v>
      </c>
      <c r="E75" s="93">
        <v>144</v>
      </c>
      <c r="F75" s="94"/>
      <c r="G75" s="94"/>
      <c r="H75" s="181">
        <v>6.3979999999999997</v>
      </c>
      <c r="I75" s="181">
        <v>6.3982209999999995</v>
      </c>
      <c r="J75" s="181">
        <v>5.3179999999999996</v>
      </c>
      <c r="K75" s="95"/>
    </row>
    <row r="76" spans="1:11" s="96" customFormat="1" ht="11.25" customHeight="1">
      <c r="A76" s="98" t="s">
        <v>60</v>
      </c>
      <c r="B76" s="92"/>
      <c r="C76" s="93">
        <v>50</v>
      </c>
      <c r="D76" s="93">
        <v>48</v>
      </c>
      <c r="E76" s="93">
        <v>55</v>
      </c>
      <c r="F76" s="94"/>
      <c r="G76" s="94"/>
      <c r="H76" s="181">
        <v>1.75</v>
      </c>
      <c r="I76" s="181">
        <v>1.44</v>
      </c>
      <c r="J76" s="181">
        <v>1.65</v>
      </c>
      <c r="K76" s="95"/>
    </row>
    <row r="77" spans="1:11" s="96" customFormat="1" ht="11.25" customHeight="1">
      <c r="A77" s="98" t="s">
        <v>61</v>
      </c>
      <c r="B77" s="92"/>
      <c r="C77" s="93">
        <v>59</v>
      </c>
      <c r="D77" s="93">
        <v>110</v>
      </c>
      <c r="E77" s="93">
        <v>200</v>
      </c>
      <c r="F77" s="94"/>
      <c r="G77" s="94"/>
      <c r="H77" s="181">
        <v>2.242</v>
      </c>
      <c r="I77" s="181">
        <v>4.95</v>
      </c>
      <c r="J77" s="181">
        <v>9</v>
      </c>
      <c r="K77" s="95"/>
    </row>
    <row r="78" spans="1:11" s="96" customFormat="1" ht="11.25" customHeight="1">
      <c r="A78" s="98" t="s">
        <v>62</v>
      </c>
      <c r="B78" s="92"/>
      <c r="C78" s="93">
        <v>160</v>
      </c>
      <c r="D78" s="93">
        <v>160</v>
      </c>
      <c r="E78" s="93">
        <v>190</v>
      </c>
      <c r="F78" s="94"/>
      <c r="G78" s="94"/>
      <c r="H78" s="181">
        <v>7.0030000000000001</v>
      </c>
      <c r="I78" s="181">
        <v>8</v>
      </c>
      <c r="J78" s="181">
        <v>8.5500000000000007</v>
      </c>
      <c r="K78" s="95"/>
    </row>
    <row r="79" spans="1:11" s="96" customFormat="1" ht="11.25" customHeight="1">
      <c r="A79" s="98" t="s">
        <v>63</v>
      </c>
      <c r="B79" s="92"/>
      <c r="C79" s="93">
        <v>245</v>
      </c>
      <c r="D79" s="93">
        <v>258</v>
      </c>
      <c r="E79" s="93">
        <v>289</v>
      </c>
      <c r="F79" s="94"/>
      <c r="G79" s="94"/>
      <c r="H79" s="181">
        <v>12.5</v>
      </c>
      <c r="I79" s="181">
        <v>13.182</v>
      </c>
      <c r="J79" s="181">
        <v>13.618769452934412</v>
      </c>
      <c r="K79" s="95"/>
    </row>
    <row r="80" spans="1:11" s="105" customFormat="1" ht="11.25" customHeight="1">
      <c r="A80" s="106" t="s">
        <v>64</v>
      </c>
      <c r="B80" s="100"/>
      <c r="C80" s="101">
        <v>1273</v>
      </c>
      <c r="D80" s="101">
        <v>1404</v>
      </c>
      <c r="E80" s="101">
        <v>1591</v>
      </c>
      <c r="F80" s="102">
        <f>IF(D80&gt;0,100*E80/D80,0)</f>
        <v>113.31908831908832</v>
      </c>
      <c r="G80" s="103"/>
      <c r="H80" s="182">
        <v>55.488</v>
      </c>
      <c r="I80" s="183">
        <v>64.486221</v>
      </c>
      <c r="J80" s="183">
        <v>71.251769452934411</v>
      </c>
      <c r="K80" s="104">
        <f>IF(I80&gt;0,100*J80/I80,0)</f>
        <v>110.49146367707671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4040</v>
      </c>
      <c r="D87" s="116">
        <v>4000</v>
      </c>
      <c r="E87" s="116">
        <v>4494</v>
      </c>
      <c r="F87" s="117">
        <f>IF(D87&gt;0,100*E87/D87,0)</f>
        <v>112.35</v>
      </c>
      <c r="G87" s="103"/>
      <c r="H87" s="186">
        <v>200.238</v>
      </c>
      <c r="I87" s="187">
        <v>211.04749408447941</v>
      </c>
      <c r="J87" s="187">
        <v>218.32476945293442</v>
      </c>
      <c r="K87" s="117">
        <f>IF(I87&gt;0,100*J87/I87,0)</f>
        <v>103.44816952223181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49" orientation="portrait" useFirstPageNumber="1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O625"/>
  <sheetViews>
    <sheetView view="pageBreakPreview" topLeftCell="A37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111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>
        <v>20</v>
      </c>
      <c r="D20" s="93">
        <v>20</v>
      </c>
      <c r="E20" s="93">
        <v>20</v>
      </c>
      <c r="F20" s="94"/>
      <c r="G20" s="94"/>
      <c r="H20" s="181">
        <v>0.371</v>
      </c>
      <c r="I20" s="181">
        <v>0.371</v>
      </c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20</v>
      </c>
      <c r="D22" s="101">
        <v>20</v>
      </c>
      <c r="E22" s="101">
        <v>20</v>
      </c>
      <c r="F22" s="102">
        <f>IF(D22&gt;0,100*E22/D22,0)</f>
        <v>100</v>
      </c>
      <c r="G22" s="103"/>
      <c r="H22" s="182">
        <v>0.371</v>
      </c>
      <c r="I22" s="183">
        <v>0.371</v>
      </c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283</v>
      </c>
      <c r="D24" s="101">
        <v>284</v>
      </c>
      <c r="E24" s="101">
        <v>320</v>
      </c>
      <c r="F24" s="102">
        <f>IF(D24&gt;0,100*E24/D24,0)</f>
        <v>112.67605633802818</v>
      </c>
      <c r="G24" s="103"/>
      <c r="H24" s="182">
        <v>17.122</v>
      </c>
      <c r="I24" s="183">
        <v>17.181999999999999</v>
      </c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24</v>
      </c>
      <c r="D26" s="101">
        <v>26</v>
      </c>
      <c r="E26" s="101">
        <v>20</v>
      </c>
      <c r="F26" s="102">
        <f>IF(D26&gt;0,100*E26/D26,0)</f>
        <v>76.92307692307692</v>
      </c>
      <c r="G26" s="103"/>
      <c r="H26" s="182">
        <v>1.27</v>
      </c>
      <c r="I26" s="183">
        <v>1.4</v>
      </c>
      <c r="J26" s="183">
        <v>1.4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301</v>
      </c>
      <c r="D28" s="93">
        <v>323</v>
      </c>
      <c r="E28" s="93">
        <v>305</v>
      </c>
      <c r="F28" s="94"/>
      <c r="G28" s="94"/>
      <c r="H28" s="181">
        <v>7.5250000000000004</v>
      </c>
      <c r="I28" s="181">
        <v>19.285</v>
      </c>
      <c r="J28" s="181">
        <v>21.35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574</v>
      </c>
      <c r="D30" s="93">
        <v>574</v>
      </c>
      <c r="E30" s="93">
        <v>574</v>
      </c>
      <c r="F30" s="94"/>
      <c r="G30" s="94"/>
      <c r="H30" s="181">
        <v>22.72</v>
      </c>
      <c r="I30" s="181">
        <v>22.72</v>
      </c>
      <c r="J30" s="181">
        <v>27.24</v>
      </c>
      <c r="K30" s="95"/>
    </row>
    <row r="31" spans="1:11" s="105" customFormat="1" ht="11.25" customHeight="1">
      <c r="A31" s="106" t="s">
        <v>24</v>
      </c>
      <c r="B31" s="100"/>
      <c r="C31" s="101">
        <v>875</v>
      </c>
      <c r="D31" s="101">
        <v>897</v>
      </c>
      <c r="E31" s="101">
        <v>879</v>
      </c>
      <c r="F31" s="102">
        <f>IF(D31&gt;0,100*E31/D31,0)</f>
        <v>97.993311036789294</v>
      </c>
      <c r="G31" s="103"/>
      <c r="H31" s="182">
        <v>30.244999999999997</v>
      </c>
      <c r="I31" s="183">
        <v>42.004999999999995</v>
      </c>
      <c r="J31" s="183">
        <v>48.59</v>
      </c>
      <c r="K31" s="104">
        <f>IF(I31&gt;0,100*J31/I31,0)</f>
        <v>115.67670515414832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30</v>
      </c>
      <c r="D33" s="93">
        <v>30</v>
      </c>
      <c r="E33" s="93">
        <v>30</v>
      </c>
      <c r="F33" s="94"/>
      <c r="G33" s="94"/>
      <c r="H33" s="181">
        <v>0.9</v>
      </c>
      <c r="I33" s="181">
        <v>0.9</v>
      </c>
      <c r="J33" s="181">
        <v>0.9</v>
      </c>
      <c r="K33" s="95"/>
    </row>
    <row r="34" spans="1:11" s="96" customFormat="1" ht="11.25" customHeight="1">
      <c r="A34" s="98" t="s">
        <v>26</v>
      </c>
      <c r="B34" s="92"/>
      <c r="C34" s="93">
        <v>101</v>
      </c>
      <c r="D34" s="93">
        <v>100</v>
      </c>
      <c r="E34" s="93">
        <v>120</v>
      </c>
      <c r="F34" s="94"/>
      <c r="G34" s="94"/>
      <c r="H34" s="181">
        <v>3.8319999999999999</v>
      </c>
      <c r="I34" s="181">
        <v>3.8</v>
      </c>
      <c r="J34" s="181"/>
      <c r="K34" s="95"/>
    </row>
    <row r="35" spans="1:11" s="96" customFormat="1" ht="11.25" customHeight="1">
      <c r="A35" s="98" t="s">
        <v>27</v>
      </c>
      <c r="B35" s="92"/>
      <c r="C35" s="93">
        <v>57</v>
      </c>
      <c r="D35" s="93">
        <v>50</v>
      </c>
      <c r="E35" s="93">
        <v>60</v>
      </c>
      <c r="F35" s="94"/>
      <c r="G35" s="94"/>
      <c r="H35" s="181">
        <v>2.5419999999999998</v>
      </c>
      <c r="I35" s="181">
        <v>2.35</v>
      </c>
      <c r="J35" s="181">
        <v>2.8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>
        <v>188</v>
      </c>
      <c r="D37" s="101">
        <v>180</v>
      </c>
      <c r="E37" s="101">
        <v>210</v>
      </c>
      <c r="F37" s="102">
        <f>IF(D37&gt;0,100*E37/D37,0)</f>
        <v>116.66666666666667</v>
      </c>
      <c r="G37" s="103"/>
      <c r="H37" s="182">
        <v>7.274</v>
      </c>
      <c r="I37" s="183">
        <v>7.0500000000000007</v>
      </c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63</v>
      </c>
      <c r="D39" s="101">
        <v>63</v>
      </c>
      <c r="E39" s="101">
        <v>60</v>
      </c>
      <c r="F39" s="102">
        <f>IF(D39&gt;0,100*E39/D39,0)</f>
        <v>95.238095238095241</v>
      </c>
      <c r="G39" s="103"/>
      <c r="H39" s="182">
        <v>2.0739999999999998</v>
      </c>
      <c r="I39" s="183">
        <v>2.0699999999999998</v>
      </c>
      <c r="J39" s="183">
        <v>2</v>
      </c>
      <c r="K39" s="104">
        <f>IF(I39&gt;0,100*J39/I39,0)</f>
        <v>96.618357487922708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100</v>
      </c>
      <c r="D41" s="93">
        <v>80</v>
      </c>
      <c r="E41" s="93">
        <v>104</v>
      </c>
      <c r="F41" s="94"/>
      <c r="G41" s="94"/>
      <c r="H41" s="181">
        <v>6.5</v>
      </c>
      <c r="I41" s="181">
        <v>4.16</v>
      </c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>
        <v>7</v>
      </c>
      <c r="D43" s="93">
        <v>6</v>
      </c>
      <c r="E43" s="93">
        <v>4</v>
      </c>
      <c r="F43" s="94"/>
      <c r="G43" s="94"/>
      <c r="H43" s="181">
        <v>0.154</v>
      </c>
      <c r="I43" s="181">
        <v>0.12</v>
      </c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>
        <v>12</v>
      </c>
      <c r="D45" s="93">
        <v>12</v>
      </c>
      <c r="E45" s="93">
        <v>20</v>
      </c>
      <c r="F45" s="94"/>
      <c r="G45" s="94"/>
      <c r="H45" s="181">
        <v>0.312</v>
      </c>
      <c r="I45" s="181">
        <v>0.33600000000000002</v>
      </c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>
        <v>685</v>
      </c>
      <c r="D48" s="93">
        <v>706</v>
      </c>
      <c r="E48" s="93">
        <v>690</v>
      </c>
      <c r="F48" s="94"/>
      <c r="G48" s="94"/>
      <c r="H48" s="181">
        <v>23.975000000000001</v>
      </c>
      <c r="I48" s="181">
        <v>24.71</v>
      </c>
      <c r="J48" s="181"/>
      <c r="K48" s="95"/>
    </row>
    <row r="49" spans="1:11" s="96" customFormat="1" ht="11.25" customHeight="1">
      <c r="A49" s="98" t="s">
        <v>39</v>
      </c>
      <c r="B49" s="92"/>
      <c r="C49" s="93">
        <v>12</v>
      </c>
      <c r="D49" s="93">
        <v>29</v>
      </c>
      <c r="E49" s="93">
        <v>185</v>
      </c>
      <c r="F49" s="94"/>
      <c r="G49" s="94"/>
      <c r="H49" s="181">
        <v>0.46800000000000003</v>
      </c>
      <c r="I49" s="181">
        <v>1.131</v>
      </c>
      <c r="J49" s="181"/>
      <c r="K49" s="95"/>
    </row>
    <row r="50" spans="1:11" s="105" customFormat="1" ht="11.25" customHeight="1">
      <c r="A50" s="106" t="s">
        <v>40</v>
      </c>
      <c r="B50" s="100"/>
      <c r="C50" s="101">
        <v>816</v>
      </c>
      <c r="D50" s="101">
        <v>833</v>
      </c>
      <c r="E50" s="101">
        <v>1003</v>
      </c>
      <c r="F50" s="102">
        <f>IF(D50&gt;0,100*E50/D50,0)</f>
        <v>120.40816326530613</v>
      </c>
      <c r="G50" s="103"/>
      <c r="H50" s="182">
        <v>31.409000000000002</v>
      </c>
      <c r="I50" s="183">
        <v>30.457000000000001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410</v>
      </c>
      <c r="D52" s="101">
        <v>410</v>
      </c>
      <c r="E52" s="101">
        <v>410</v>
      </c>
      <c r="F52" s="102">
        <f>IF(D52&gt;0,100*E52/D52,0)</f>
        <v>100</v>
      </c>
      <c r="G52" s="103"/>
      <c r="H52" s="182">
        <v>15.878</v>
      </c>
      <c r="I52" s="183">
        <v>15.878</v>
      </c>
      <c r="J52" s="183">
        <v>15.878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4180</v>
      </c>
      <c r="D54" s="93">
        <v>4483</v>
      </c>
      <c r="E54" s="93">
        <v>4500</v>
      </c>
      <c r="F54" s="94"/>
      <c r="G54" s="94"/>
      <c r="H54" s="181">
        <v>313.5</v>
      </c>
      <c r="I54" s="181">
        <v>367.60599999999999</v>
      </c>
      <c r="J54" s="181">
        <v>346.5</v>
      </c>
      <c r="K54" s="95"/>
    </row>
    <row r="55" spans="1:11" s="96" customFormat="1" ht="11.25" customHeight="1">
      <c r="A55" s="98" t="s">
        <v>43</v>
      </c>
      <c r="B55" s="92"/>
      <c r="C55" s="93">
        <v>1515</v>
      </c>
      <c r="D55" s="93">
        <v>1562</v>
      </c>
      <c r="E55" s="93">
        <v>1679</v>
      </c>
      <c r="F55" s="94"/>
      <c r="G55" s="94"/>
      <c r="H55" s="181">
        <v>90.9</v>
      </c>
      <c r="I55" s="181">
        <v>93.72</v>
      </c>
      <c r="J55" s="181">
        <v>100.74</v>
      </c>
      <c r="K55" s="95"/>
    </row>
    <row r="56" spans="1:11" s="96" customFormat="1" ht="11.25" customHeight="1">
      <c r="A56" s="98" t="s">
        <v>44</v>
      </c>
      <c r="B56" s="92"/>
      <c r="C56" s="93">
        <v>1000</v>
      </c>
      <c r="D56" s="93">
        <v>1200</v>
      </c>
      <c r="E56" s="93">
        <v>1150</v>
      </c>
      <c r="F56" s="94"/>
      <c r="G56" s="94"/>
      <c r="H56" s="181">
        <v>60</v>
      </c>
      <c r="I56" s="181">
        <v>74</v>
      </c>
      <c r="J56" s="181">
        <v>75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925</v>
      </c>
      <c r="D58" s="93">
        <v>930</v>
      </c>
      <c r="E58" s="93">
        <v>842</v>
      </c>
      <c r="F58" s="94"/>
      <c r="G58" s="94"/>
      <c r="H58" s="181">
        <v>66.599999999999994</v>
      </c>
      <c r="I58" s="181">
        <v>59.52</v>
      </c>
      <c r="J58" s="181">
        <v>57.256</v>
      </c>
      <c r="K58" s="95"/>
    </row>
    <row r="59" spans="1:11" s="105" customFormat="1" ht="11.25" customHeight="1">
      <c r="A59" s="99" t="s">
        <v>47</v>
      </c>
      <c r="B59" s="100"/>
      <c r="C59" s="101">
        <v>7620</v>
      </c>
      <c r="D59" s="101">
        <v>8175</v>
      </c>
      <c r="E59" s="101">
        <v>8171</v>
      </c>
      <c r="F59" s="102">
        <f>IF(D59&gt;0,100*E59/D59,0)</f>
        <v>99.951070336391439</v>
      </c>
      <c r="G59" s="103"/>
      <c r="H59" s="182">
        <v>531</v>
      </c>
      <c r="I59" s="183">
        <v>594.846</v>
      </c>
      <c r="J59" s="183">
        <v>579.49599999999998</v>
      </c>
      <c r="K59" s="104">
        <f>IF(I59&gt;0,100*J59/I59,0)</f>
        <v>97.419500173154063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95</v>
      </c>
      <c r="D61" s="93">
        <v>110</v>
      </c>
      <c r="E61" s="93">
        <v>110</v>
      </c>
      <c r="F61" s="94"/>
      <c r="G61" s="94"/>
      <c r="H61" s="181">
        <v>3.3250000000000002</v>
      </c>
      <c r="I61" s="181">
        <v>3.85</v>
      </c>
      <c r="J61" s="181">
        <v>3.85</v>
      </c>
      <c r="K61" s="95"/>
    </row>
    <row r="62" spans="1:11" s="96" customFormat="1" ht="11.25" customHeight="1">
      <c r="A62" s="98" t="s">
        <v>49</v>
      </c>
      <c r="B62" s="92"/>
      <c r="C62" s="93">
        <v>77</v>
      </c>
      <c r="D62" s="93">
        <v>72</v>
      </c>
      <c r="E62" s="93">
        <v>68</v>
      </c>
      <c r="F62" s="94"/>
      <c r="G62" s="94"/>
      <c r="H62" s="181">
        <v>1.738</v>
      </c>
      <c r="I62" s="181">
        <v>1.5780000000000001</v>
      </c>
      <c r="J62" s="181"/>
      <c r="K62" s="95"/>
    </row>
    <row r="63" spans="1:11" s="96" customFormat="1" ht="11.25" customHeight="1">
      <c r="A63" s="98" t="s">
        <v>50</v>
      </c>
      <c r="B63" s="92"/>
      <c r="C63" s="93">
        <v>57</v>
      </c>
      <c r="D63" s="93">
        <v>50</v>
      </c>
      <c r="E63" s="93">
        <v>25</v>
      </c>
      <c r="F63" s="94"/>
      <c r="G63" s="94"/>
      <c r="H63" s="181">
        <v>3.2549999999999999</v>
      </c>
      <c r="I63" s="181">
        <v>2.9</v>
      </c>
      <c r="J63" s="181">
        <v>1.375</v>
      </c>
      <c r="K63" s="95"/>
    </row>
    <row r="64" spans="1:11" s="105" customFormat="1" ht="11.25" customHeight="1">
      <c r="A64" s="99" t="s">
        <v>51</v>
      </c>
      <c r="B64" s="100"/>
      <c r="C64" s="101">
        <v>229</v>
      </c>
      <c r="D64" s="101">
        <v>232</v>
      </c>
      <c r="E64" s="101">
        <v>203</v>
      </c>
      <c r="F64" s="102">
        <f>IF(D64&gt;0,100*E64/D64,0)</f>
        <v>87.5</v>
      </c>
      <c r="G64" s="103"/>
      <c r="H64" s="182">
        <v>8.3180000000000014</v>
      </c>
      <c r="I64" s="183">
        <v>8.3279999999999994</v>
      </c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62</v>
      </c>
      <c r="D66" s="101">
        <v>113</v>
      </c>
      <c r="E66" s="101">
        <v>123</v>
      </c>
      <c r="F66" s="102">
        <f>IF(D66&gt;0,100*E66/D66,0)</f>
        <v>108.84955752212389</v>
      </c>
      <c r="G66" s="103"/>
      <c r="H66" s="182">
        <v>2.819</v>
      </c>
      <c r="I66" s="183">
        <v>5.2050000000000001</v>
      </c>
      <c r="J66" s="183">
        <v>5.6059999999999999</v>
      </c>
      <c r="K66" s="104">
        <f>IF(I66&gt;0,100*J66/I66,0)</f>
        <v>107.70413064361192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69</v>
      </c>
      <c r="D72" s="93">
        <v>43</v>
      </c>
      <c r="E72" s="93">
        <v>36</v>
      </c>
      <c r="F72" s="94"/>
      <c r="G72" s="94"/>
      <c r="H72" s="181">
        <v>1.613</v>
      </c>
      <c r="I72" s="181">
        <v>0.95899999999999996</v>
      </c>
      <c r="J72" s="181">
        <v>0.64800000000000002</v>
      </c>
      <c r="K72" s="95"/>
    </row>
    <row r="73" spans="1:11" s="96" customFormat="1" ht="11.25" customHeight="1">
      <c r="A73" s="98" t="s">
        <v>57</v>
      </c>
      <c r="B73" s="92"/>
      <c r="C73" s="93">
        <v>80</v>
      </c>
      <c r="D73" s="93">
        <v>75</v>
      </c>
      <c r="E73" s="93">
        <v>75</v>
      </c>
      <c r="F73" s="94"/>
      <c r="G73" s="94"/>
      <c r="H73" s="181">
        <v>3.665</v>
      </c>
      <c r="I73" s="181">
        <v>3.5</v>
      </c>
      <c r="J73" s="181"/>
      <c r="K73" s="95"/>
    </row>
    <row r="74" spans="1:11" s="96" customFormat="1" ht="11.25" customHeight="1">
      <c r="A74" s="98" t="s">
        <v>58</v>
      </c>
      <c r="B74" s="92"/>
      <c r="C74" s="93">
        <v>350</v>
      </c>
      <c r="D74" s="93">
        <v>423</v>
      </c>
      <c r="E74" s="93">
        <v>438</v>
      </c>
      <c r="F74" s="94"/>
      <c r="G74" s="94"/>
      <c r="H74" s="181">
        <v>15.585000000000001</v>
      </c>
      <c r="I74" s="181">
        <v>17.75</v>
      </c>
      <c r="J74" s="181"/>
      <c r="K74" s="95"/>
    </row>
    <row r="75" spans="1:11" s="96" customFormat="1" ht="11.25" customHeight="1">
      <c r="A75" s="98" t="s">
        <v>59</v>
      </c>
      <c r="B75" s="92"/>
      <c r="C75" s="93">
        <v>134</v>
      </c>
      <c r="D75" s="93">
        <v>134</v>
      </c>
      <c r="E75" s="93">
        <v>159</v>
      </c>
      <c r="F75" s="94"/>
      <c r="G75" s="94"/>
      <c r="H75" s="181">
        <v>6.3680000000000003</v>
      </c>
      <c r="I75" s="181">
        <v>6.3677700000000002</v>
      </c>
      <c r="J75" s="181">
        <v>7.5190000000000001</v>
      </c>
      <c r="K75" s="95"/>
    </row>
    <row r="76" spans="1:11" s="96" customFormat="1" ht="11.25" customHeight="1">
      <c r="A76" s="98" t="s">
        <v>60</v>
      </c>
      <c r="B76" s="92"/>
      <c r="C76" s="93">
        <v>50</v>
      </c>
      <c r="D76" s="93">
        <v>55</v>
      </c>
      <c r="E76" s="93">
        <v>50</v>
      </c>
      <c r="F76" s="94"/>
      <c r="G76" s="94"/>
      <c r="H76" s="181">
        <v>2</v>
      </c>
      <c r="I76" s="181">
        <v>1.76</v>
      </c>
      <c r="J76" s="181">
        <v>1.5</v>
      </c>
      <c r="K76" s="95"/>
    </row>
    <row r="77" spans="1:11" s="96" customFormat="1" ht="11.25" customHeight="1">
      <c r="A77" s="98" t="s">
        <v>61</v>
      </c>
      <c r="B77" s="92"/>
      <c r="C77" s="93">
        <v>157</v>
      </c>
      <c r="D77" s="93">
        <v>23</v>
      </c>
      <c r="E77" s="93">
        <v>50</v>
      </c>
      <c r="F77" s="94"/>
      <c r="G77" s="94"/>
      <c r="H77" s="181">
        <v>5.9660000000000002</v>
      </c>
      <c r="I77" s="181">
        <v>0.92</v>
      </c>
      <c r="J77" s="181">
        <v>2.5</v>
      </c>
      <c r="K77" s="95"/>
    </row>
    <row r="78" spans="1:11" s="96" customFormat="1" ht="11.25" customHeight="1">
      <c r="A78" s="98" t="s">
        <v>62</v>
      </c>
      <c r="B78" s="92"/>
      <c r="C78" s="93">
        <v>374</v>
      </c>
      <c r="D78" s="93">
        <v>375</v>
      </c>
      <c r="E78" s="93">
        <v>430</v>
      </c>
      <c r="F78" s="94"/>
      <c r="G78" s="94"/>
      <c r="H78" s="181">
        <v>14.882</v>
      </c>
      <c r="I78" s="181">
        <v>16.875</v>
      </c>
      <c r="J78" s="181">
        <v>19.350000000000001</v>
      </c>
      <c r="K78" s="95"/>
    </row>
    <row r="79" spans="1:11" s="96" customFormat="1" ht="11.25" customHeight="1">
      <c r="A79" s="98" t="s">
        <v>63</v>
      </c>
      <c r="B79" s="92"/>
      <c r="C79" s="93">
        <v>400</v>
      </c>
      <c r="D79" s="93">
        <v>422</v>
      </c>
      <c r="E79" s="93">
        <v>471.96</v>
      </c>
      <c r="F79" s="94"/>
      <c r="G79" s="94"/>
      <c r="H79" s="181">
        <v>18.8</v>
      </c>
      <c r="I79" s="181">
        <v>19.826000000000001</v>
      </c>
      <c r="J79" s="181">
        <v>17.507036678420306</v>
      </c>
      <c r="K79" s="95"/>
    </row>
    <row r="80" spans="1:11" s="105" customFormat="1" ht="11.25" customHeight="1">
      <c r="A80" s="106" t="s">
        <v>64</v>
      </c>
      <c r="B80" s="100"/>
      <c r="C80" s="101">
        <v>1614</v>
      </c>
      <c r="D80" s="101">
        <v>1550</v>
      </c>
      <c r="E80" s="101">
        <v>1709.96</v>
      </c>
      <c r="F80" s="102">
        <f>IF(D80&gt;0,100*E80/D80,0)</f>
        <v>110.32</v>
      </c>
      <c r="G80" s="103"/>
      <c r="H80" s="182">
        <v>68.879000000000005</v>
      </c>
      <c r="I80" s="183">
        <v>67.957770000000011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12204</v>
      </c>
      <c r="D87" s="116">
        <v>12783</v>
      </c>
      <c r="E87" s="116">
        <v>13129.259999999998</v>
      </c>
      <c r="F87" s="117">
        <f>IF(D87&gt;0,100*E87/D87,0)</f>
        <v>102.70875381365875</v>
      </c>
      <c r="G87" s="103"/>
      <c r="H87" s="186">
        <v>716.65899999999999</v>
      </c>
      <c r="I87" s="187">
        <v>792.74977000000001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50" orientation="portrait" useFirstPageNumber="1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O625"/>
  <sheetViews>
    <sheetView view="pageBreakPreview" topLeftCell="A43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112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455</v>
      </c>
      <c r="D9" s="93">
        <v>466</v>
      </c>
      <c r="E9" s="93">
        <v>466</v>
      </c>
      <c r="F9" s="94"/>
      <c r="G9" s="94"/>
      <c r="H9" s="181">
        <v>19.143999999999998</v>
      </c>
      <c r="I9" s="181">
        <v>19.805</v>
      </c>
      <c r="J9" s="181">
        <v>19.805</v>
      </c>
      <c r="K9" s="95"/>
    </row>
    <row r="10" spans="1:11" s="96" customFormat="1" ht="11.25" customHeight="1">
      <c r="A10" s="98" t="s">
        <v>9</v>
      </c>
      <c r="B10" s="92"/>
      <c r="C10" s="93">
        <v>343</v>
      </c>
      <c r="D10" s="93">
        <v>294</v>
      </c>
      <c r="E10" s="93">
        <v>295</v>
      </c>
      <c r="F10" s="94"/>
      <c r="G10" s="94"/>
      <c r="H10" s="181">
        <v>10.15</v>
      </c>
      <c r="I10" s="181">
        <v>8.52</v>
      </c>
      <c r="J10" s="181">
        <v>8.5220000000000002</v>
      </c>
      <c r="K10" s="95"/>
    </row>
    <row r="11" spans="1:11" s="96" customFormat="1" ht="11.25" customHeight="1">
      <c r="A11" s="91" t="s">
        <v>10</v>
      </c>
      <c r="B11" s="92"/>
      <c r="C11" s="93">
        <v>284</v>
      </c>
      <c r="D11" s="93">
        <v>264</v>
      </c>
      <c r="E11" s="93">
        <v>264</v>
      </c>
      <c r="F11" s="94"/>
      <c r="G11" s="94"/>
      <c r="H11" s="181">
        <v>8.4049999999999994</v>
      </c>
      <c r="I11" s="181">
        <v>7.49</v>
      </c>
      <c r="J11" s="181">
        <v>7.49</v>
      </c>
      <c r="K11" s="95"/>
    </row>
    <row r="12" spans="1:11" s="96" customFormat="1" ht="11.25" customHeight="1">
      <c r="A12" s="98" t="s">
        <v>11</v>
      </c>
      <c r="B12" s="92"/>
      <c r="C12" s="93">
        <v>499</v>
      </c>
      <c r="D12" s="93">
        <v>483</v>
      </c>
      <c r="E12" s="93">
        <v>484</v>
      </c>
      <c r="F12" s="94"/>
      <c r="G12" s="94"/>
      <c r="H12" s="181">
        <v>10.122999999999999</v>
      </c>
      <c r="I12" s="181">
        <v>10.050000000000001</v>
      </c>
      <c r="J12" s="181">
        <v>10.08</v>
      </c>
      <c r="K12" s="95"/>
    </row>
    <row r="13" spans="1:11" s="105" customFormat="1" ht="11.25" customHeight="1">
      <c r="A13" s="99" t="s">
        <v>12</v>
      </c>
      <c r="B13" s="100"/>
      <c r="C13" s="101">
        <v>1581</v>
      </c>
      <c r="D13" s="101">
        <v>1507</v>
      </c>
      <c r="E13" s="101">
        <v>1509</v>
      </c>
      <c r="F13" s="102">
        <f>IF(D13&gt;0,100*E13/D13,0)</f>
        <v>100.13271400132714</v>
      </c>
      <c r="G13" s="103"/>
      <c r="H13" s="182">
        <v>47.821999999999996</v>
      </c>
      <c r="I13" s="183">
        <v>45.864999999999995</v>
      </c>
      <c r="J13" s="183">
        <v>45.896999999999998</v>
      </c>
      <c r="K13" s="104">
        <f>IF(I13&gt;0,100*J13/I13,0)</f>
        <v>100.06976997710673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30</v>
      </c>
      <c r="D15" s="101">
        <v>30</v>
      </c>
      <c r="E15" s="101">
        <v>35</v>
      </c>
      <c r="F15" s="102">
        <f>IF(D15&gt;0,100*E15/D15,0)</f>
        <v>116.66666666666667</v>
      </c>
      <c r="G15" s="103"/>
      <c r="H15" s="182">
        <v>0.32800000000000001</v>
      </c>
      <c r="I15" s="183">
        <v>0.32800000000000001</v>
      </c>
      <c r="J15" s="183">
        <v>0.41499999999999998</v>
      </c>
      <c r="K15" s="104">
        <f>IF(I15&gt;0,100*J15/I15,0)</f>
        <v>126.52439024390243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7</v>
      </c>
      <c r="D17" s="101">
        <v>1</v>
      </c>
      <c r="E17" s="101">
        <v>0.99050000000000005</v>
      </c>
      <c r="F17" s="102">
        <f>IF(D17&gt;0,100*E17/D17,0)</f>
        <v>99.050000000000011</v>
      </c>
      <c r="G17" s="103"/>
      <c r="H17" s="182">
        <v>6.0999999999999999E-2</v>
      </c>
      <c r="I17" s="183">
        <v>8.9999999999999993E-3</v>
      </c>
      <c r="J17" s="183">
        <v>1.0999999999999999E-2</v>
      </c>
      <c r="K17" s="104">
        <f>IF(I17&gt;0,100*J17/I17,0)</f>
        <v>122.22222222222221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77</v>
      </c>
      <c r="D19" s="93">
        <v>77</v>
      </c>
      <c r="E19" s="93">
        <v>77</v>
      </c>
      <c r="F19" s="94"/>
      <c r="G19" s="94"/>
      <c r="H19" s="181">
        <v>0.92400000000000004</v>
      </c>
      <c r="I19" s="181">
        <v>0.94699999999999995</v>
      </c>
      <c r="J19" s="181">
        <v>0.88500000000000001</v>
      </c>
      <c r="K19" s="95"/>
    </row>
    <row r="20" spans="1:11" s="96" customFormat="1" ht="11.25" customHeight="1">
      <c r="A20" s="98" t="s">
        <v>16</v>
      </c>
      <c r="B20" s="92"/>
      <c r="C20" s="93">
        <v>67</v>
      </c>
      <c r="D20" s="93">
        <v>65</v>
      </c>
      <c r="E20" s="93">
        <v>67</v>
      </c>
      <c r="F20" s="94"/>
      <c r="G20" s="94"/>
      <c r="H20" s="181">
        <v>0.77900000000000003</v>
      </c>
      <c r="I20" s="181">
        <v>0.72799999999999998</v>
      </c>
      <c r="J20" s="181">
        <v>0.75</v>
      </c>
      <c r="K20" s="95"/>
    </row>
    <row r="21" spans="1:11" s="96" customFormat="1" ht="11.25" customHeight="1">
      <c r="A21" s="98" t="s">
        <v>17</v>
      </c>
      <c r="B21" s="92"/>
      <c r="C21" s="93">
        <v>140</v>
      </c>
      <c r="D21" s="93">
        <v>140</v>
      </c>
      <c r="E21" s="93">
        <v>140</v>
      </c>
      <c r="F21" s="94"/>
      <c r="G21" s="94"/>
      <c r="H21" s="181">
        <v>1.544</v>
      </c>
      <c r="I21" s="181">
        <v>1.59</v>
      </c>
      <c r="J21" s="181">
        <v>1.59</v>
      </c>
      <c r="K21" s="95"/>
    </row>
    <row r="22" spans="1:11" s="105" customFormat="1" ht="11.25" customHeight="1">
      <c r="A22" s="99" t="s">
        <v>18</v>
      </c>
      <c r="B22" s="100"/>
      <c r="C22" s="101">
        <v>284</v>
      </c>
      <c r="D22" s="101">
        <v>282</v>
      </c>
      <c r="E22" s="101">
        <v>284</v>
      </c>
      <c r="F22" s="102">
        <f>IF(D22&gt;0,100*E22/D22,0)</f>
        <v>100.70921985815603</v>
      </c>
      <c r="G22" s="103"/>
      <c r="H22" s="182">
        <v>3.2469999999999999</v>
      </c>
      <c r="I22" s="183">
        <v>3.2649999999999997</v>
      </c>
      <c r="J22" s="183">
        <v>3.2250000000000001</v>
      </c>
      <c r="K22" s="104">
        <f>IF(I22&gt;0,100*J22/I22,0)</f>
        <v>98.774885145482401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678</v>
      </c>
      <c r="D24" s="101">
        <v>678</v>
      </c>
      <c r="E24" s="101">
        <v>902</v>
      </c>
      <c r="F24" s="102">
        <f>IF(D24&gt;0,100*E24/D24,0)</f>
        <v>133.03834808259586</v>
      </c>
      <c r="G24" s="103"/>
      <c r="H24" s="182">
        <v>9.7669999999999995</v>
      </c>
      <c r="I24" s="183">
        <v>9.7490000000000006</v>
      </c>
      <c r="J24" s="183">
        <v>14</v>
      </c>
      <c r="K24" s="104">
        <f>IF(I24&gt;0,100*J24/I24,0)</f>
        <v>143.60447225356447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1080</v>
      </c>
      <c r="D26" s="101">
        <v>1100</v>
      </c>
      <c r="E26" s="101">
        <v>1000</v>
      </c>
      <c r="F26" s="102">
        <f>IF(D26&gt;0,100*E26/D26,0)</f>
        <v>90.909090909090907</v>
      </c>
      <c r="G26" s="103"/>
      <c r="H26" s="182">
        <v>16.510000000000002</v>
      </c>
      <c r="I26" s="183">
        <v>16</v>
      </c>
      <c r="J26" s="183">
        <v>15</v>
      </c>
      <c r="K26" s="104">
        <f>IF(I26&gt;0,100*J26/I26,0)</f>
        <v>93.75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3</v>
      </c>
      <c r="D28" s="93">
        <v>5</v>
      </c>
      <c r="E28" s="93">
        <v>12</v>
      </c>
      <c r="F28" s="94"/>
      <c r="G28" s="94"/>
      <c r="H28" s="181">
        <v>1.7000000000000001E-2</v>
      </c>
      <c r="I28" s="181">
        <v>4.4999999999999998E-2</v>
      </c>
      <c r="J28" s="181">
        <v>0.13</v>
      </c>
      <c r="K28" s="95"/>
    </row>
    <row r="29" spans="1:11" s="96" customFormat="1" ht="11.25" customHeight="1">
      <c r="A29" s="98" t="s">
        <v>22</v>
      </c>
      <c r="B29" s="92"/>
      <c r="C29" s="93">
        <v>11</v>
      </c>
      <c r="D29" s="93"/>
      <c r="E29" s="93">
        <v>1</v>
      </c>
      <c r="F29" s="94"/>
      <c r="G29" s="94"/>
      <c r="H29" s="181">
        <v>0.13200000000000001</v>
      </c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66</v>
      </c>
      <c r="D30" s="93">
        <v>66</v>
      </c>
      <c r="E30" s="93">
        <v>58</v>
      </c>
      <c r="F30" s="94"/>
      <c r="G30" s="94"/>
      <c r="H30" s="181">
        <v>0.69599999999999995</v>
      </c>
      <c r="I30" s="181">
        <v>0.69599999999999995</v>
      </c>
      <c r="J30" s="181">
        <v>0.61199999999999999</v>
      </c>
      <c r="K30" s="95"/>
    </row>
    <row r="31" spans="1:11" s="105" customFormat="1" ht="11.25" customHeight="1">
      <c r="A31" s="106" t="s">
        <v>24</v>
      </c>
      <c r="B31" s="100"/>
      <c r="C31" s="101">
        <v>80</v>
      </c>
      <c r="D31" s="101">
        <v>71</v>
      </c>
      <c r="E31" s="101">
        <v>71</v>
      </c>
      <c r="F31" s="102">
        <f>IF(D31&gt;0,100*E31/D31,0)</f>
        <v>100</v>
      </c>
      <c r="G31" s="103"/>
      <c r="H31" s="182">
        <v>0.84499999999999997</v>
      </c>
      <c r="I31" s="183">
        <v>0.74099999999999999</v>
      </c>
      <c r="J31" s="183">
        <v>0.74199999999999999</v>
      </c>
      <c r="K31" s="104">
        <f>IF(I31&gt;0,100*J31/I31,0)</f>
        <v>100.13495276653173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138</v>
      </c>
      <c r="D33" s="93">
        <v>130</v>
      </c>
      <c r="E33" s="93">
        <v>110</v>
      </c>
      <c r="F33" s="94"/>
      <c r="G33" s="94"/>
      <c r="H33" s="181">
        <v>2.524</v>
      </c>
      <c r="I33" s="181">
        <v>2.4</v>
      </c>
      <c r="J33" s="181">
        <v>2.85</v>
      </c>
      <c r="K33" s="95"/>
    </row>
    <row r="34" spans="1:11" s="96" customFormat="1" ht="11.25" customHeight="1">
      <c r="A34" s="98" t="s">
        <v>26</v>
      </c>
      <c r="B34" s="92"/>
      <c r="C34" s="93">
        <v>238</v>
      </c>
      <c r="D34" s="93">
        <v>230</v>
      </c>
      <c r="E34" s="93">
        <v>150</v>
      </c>
      <c r="F34" s="94"/>
      <c r="G34" s="94"/>
      <c r="H34" s="181">
        <v>2.5009999999999999</v>
      </c>
      <c r="I34" s="181">
        <v>2.4</v>
      </c>
      <c r="J34" s="181">
        <v>1.5</v>
      </c>
      <c r="K34" s="95"/>
    </row>
    <row r="35" spans="1:11" s="96" customFormat="1" ht="11.25" customHeight="1">
      <c r="A35" s="98" t="s">
        <v>27</v>
      </c>
      <c r="B35" s="92"/>
      <c r="C35" s="93">
        <v>97</v>
      </c>
      <c r="D35" s="93">
        <v>85</v>
      </c>
      <c r="E35" s="93">
        <v>90</v>
      </c>
      <c r="F35" s="94"/>
      <c r="G35" s="94"/>
      <c r="H35" s="181">
        <v>1.101</v>
      </c>
      <c r="I35" s="181">
        <v>1.05</v>
      </c>
      <c r="J35" s="181">
        <v>1.1000000000000001</v>
      </c>
      <c r="K35" s="95"/>
    </row>
    <row r="36" spans="1:11" s="96" customFormat="1" ht="11.25" customHeight="1">
      <c r="A36" s="98" t="s">
        <v>28</v>
      </c>
      <c r="B36" s="92"/>
      <c r="C36" s="93">
        <v>179</v>
      </c>
      <c r="D36" s="93">
        <v>47.76</v>
      </c>
      <c r="E36" s="93">
        <v>171</v>
      </c>
      <c r="F36" s="94"/>
      <c r="G36" s="94"/>
      <c r="H36" s="181">
        <v>2.2440000000000002</v>
      </c>
      <c r="I36" s="181">
        <v>0.71639999999999993</v>
      </c>
      <c r="J36" s="181">
        <v>2.14</v>
      </c>
      <c r="K36" s="95"/>
    </row>
    <row r="37" spans="1:11" s="105" customFormat="1" ht="11.25" customHeight="1">
      <c r="A37" s="99" t="s">
        <v>29</v>
      </c>
      <c r="B37" s="100"/>
      <c r="C37" s="101">
        <v>652</v>
      </c>
      <c r="D37" s="101">
        <v>492.76</v>
      </c>
      <c r="E37" s="101">
        <v>521</v>
      </c>
      <c r="F37" s="102">
        <f>IF(D37&gt;0,100*E37/D37,0)</f>
        <v>105.73098465784561</v>
      </c>
      <c r="G37" s="103"/>
      <c r="H37" s="182">
        <v>8.370000000000001</v>
      </c>
      <c r="I37" s="183">
        <v>6.5663999999999998</v>
      </c>
      <c r="J37" s="183">
        <v>7.59</v>
      </c>
      <c r="K37" s="104">
        <f>IF(I37&gt;0,100*J37/I37,0)</f>
        <v>115.58845029239767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15</v>
      </c>
      <c r="D39" s="101">
        <v>15</v>
      </c>
      <c r="E39" s="101">
        <v>12</v>
      </c>
      <c r="F39" s="102">
        <f>IF(D39&gt;0,100*E39/D39,0)</f>
        <v>80</v>
      </c>
      <c r="G39" s="103"/>
      <c r="H39" s="182">
        <v>0.20100000000000001</v>
      </c>
      <c r="I39" s="183">
        <v>0.2</v>
      </c>
      <c r="J39" s="183">
        <v>0.16</v>
      </c>
      <c r="K39" s="104">
        <f>IF(I39&gt;0,100*J39/I39,0)</f>
        <v>80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56</v>
      </c>
      <c r="D41" s="93">
        <v>8</v>
      </c>
      <c r="E41" s="93">
        <v>2</v>
      </c>
      <c r="F41" s="94"/>
      <c r="G41" s="94"/>
      <c r="H41" s="181">
        <v>0.66100000000000003</v>
      </c>
      <c r="I41" s="181">
        <v>9.1999999999999998E-2</v>
      </c>
      <c r="J41" s="181">
        <v>2.1999999999999999E-2</v>
      </c>
      <c r="K41" s="95"/>
    </row>
    <row r="42" spans="1:11" s="96" customFormat="1" ht="11.25" customHeight="1">
      <c r="A42" s="98" t="s">
        <v>32</v>
      </c>
      <c r="B42" s="92"/>
      <c r="C42" s="93">
        <v>43</v>
      </c>
      <c r="D42" s="93">
        <v>40</v>
      </c>
      <c r="E42" s="93">
        <v>40</v>
      </c>
      <c r="F42" s="94"/>
      <c r="G42" s="94"/>
      <c r="H42" s="181">
        <v>0.42</v>
      </c>
      <c r="I42" s="181">
        <v>0.4</v>
      </c>
      <c r="J42" s="181">
        <v>0.4</v>
      </c>
      <c r="K42" s="95"/>
    </row>
    <row r="43" spans="1:11" s="96" customFormat="1" ht="11.25" customHeight="1">
      <c r="A43" s="98" t="s">
        <v>33</v>
      </c>
      <c r="B43" s="92"/>
      <c r="C43" s="93">
        <v>4</v>
      </c>
      <c r="D43" s="93">
        <v>83</v>
      </c>
      <c r="E43" s="93"/>
      <c r="F43" s="94"/>
      <c r="G43" s="94"/>
      <c r="H43" s="181">
        <v>7.0000000000000007E-2</v>
      </c>
      <c r="I43" s="181">
        <v>1.4530000000000001</v>
      </c>
      <c r="J43" s="181"/>
      <c r="K43" s="95"/>
    </row>
    <row r="44" spans="1:11" s="96" customFormat="1" ht="11.25" customHeight="1">
      <c r="A44" s="98" t="s">
        <v>34</v>
      </c>
      <c r="B44" s="92"/>
      <c r="C44" s="93">
        <v>67</v>
      </c>
      <c r="D44" s="93">
        <v>87</v>
      </c>
      <c r="E44" s="93">
        <v>60</v>
      </c>
      <c r="F44" s="94"/>
      <c r="G44" s="94"/>
      <c r="H44" s="181">
        <v>0.67</v>
      </c>
      <c r="I44" s="181">
        <v>0.87</v>
      </c>
      <c r="J44" s="181">
        <v>0.54</v>
      </c>
      <c r="K44" s="95"/>
    </row>
    <row r="45" spans="1:11" s="96" customFormat="1" ht="11.25" customHeight="1">
      <c r="A45" s="98" t="s">
        <v>35</v>
      </c>
      <c r="B45" s="92"/>
      <c r="C45" s="93">
        <v>10</v>
      </c>
      <c r="D45" s="93">
        <v>12</v>
      </c>
      <c r="E45" s="93">
        <v>2</v>
      </c>
      <c r="F45" s="94"/>
      <c r="G45" s="94"/>
      <c r="H45" s="181">
        <v>0.112</v>
      </c>
      <c r="I45" s="181">
        <v>0.156</v>
      </c>
      <c r="J45" s="181">
        <v>2.4E-2</v>
      </c>
      <c r="K45" s="95"/>
    </row>
    <row r="46" spans="1:11" s="96" customFormat="1" ht="11.25" customHeight="1">
      <c r="A46" s="98" t="s">
        <v>36</v>
      </c>
      <c r="B46" s="92"/>
      <c r="C46" s="93">
        <v>25</v>
      </c>
      <c r="D46" s="93">
        <v>10</v>
      </c>
      <c r="E46" s="93">
        <v>10</v>
      </c>
      <c r="F46" s="94"/>
      <c r="G46" s="94"/>
      <c r="H46" s="181">
        <v>0.5</v>
      </c>
      <c r="I46" s="181">
        <v>0.2</v>
      </c>
      <c r="J46" s="181">
        <v>0.2</v>
      </c>
      <c r="K46" s="95"/>
    </row>
    <row r="47" spans="1:11" s="96" customFormat="1" ht="11.25" customHeight="1">
      <c r="A47" s="98" t="s">
        <v>37</v>
      </c>
      <c r="B47" s="92"/>
      <c r="C47" s="93">
        <v>7</v>
      </c>
      <c r="D47" s="93">
        <v>7</v>
      </c>
      <c r="E47" s="93">
        <v>45</v>
      </c>
      <c r="F47" s="94"/>
      <c r="G47" s="94"/>
      <c r="H47" s="181">
        <v>0.17499999999999999</v>
      </c>
      <c r="I47" s="181">
        <v>0.14000000000000001</v>
      </c>
      <c r="J47" s="181">
        <v>0.67500000000000004</v>
      </c>
      <c r="K47" s="95"/>
    </row>
    <row r="48" spans="1:11" s="96" customFormat="1" ht="11.25" customHeight="1">
      <c r="A48" s="98" t="s">
        <v>38</v>
      </c>
      <c r="B48" s="92"/>
      <c r="C48" s="93">
        <v>200</v>
      </c>
      <c r="D48" s="93">
        <v>200</v>
      </c>
      <c r="E48" s="93">
        <v>200</v>
      </c>
      <c r="F48" s="94"/>
      <c r="G48" s="94"/>
      <c r="H48" s="181">
        <v>2.4</v>
      </c>
      <c r="I48" s="181">
        <v>2.4</v>
      </c>
      <c r="J48" s="181">
        <v>2.4</v>
      </c>
      <c r="K48" s="95"/>
    </row>
    <row r="49" spans="1:11" s="96" customFormat="1" ht="11.25" customHeight="1">
      <c r="A49" s="98" t="s">
        <v>39</v>
      </c>
      <c r="B49" s="92"/>
      <c r="C49" s="93">
        <v>2</v>
      </c>
      <c r="D49" s="93">
        <v>17</v>
      </c>
      <c r="E49" s="93">
        <v>20</v>
      </c>
      <c r="F49" s="94"/>
      <c r="G49" s="94"/>
      <c r="H49" s="181">
        <v>0.02</v>
      </c>
      <c r="I49" s="181">
        <v>0.17</v>
      </c>
      <c r="J49" s="181">
        <v>0.2</v>
      </c>
      <c r="K49" s="95"/>
    </row>
    <row r="50" spans="1:11" s="105" customFormat="1" ht="11.25" customHeight="1">
      <c r="A50" s="106" t="s">
        <v>40</v>
      </c>
      <c r="B50" s="100"/>
      <c r="C50" s="101">
        <v>414</v>
      </c>
      <c r="D50" s="101">
        <v>464</v>
      </c>
      <c r="E50" s="101">
        <v>379</v>
      </c>
      <c r="F50" s="102">
        <f>IF(D50&gt;0,100*E50/D50,0)</f>
        <v>81.681034482758619</v>
      </c>
      <c r="G50" s="103"/>
      <c r="H50" s="182">
        <v>5.0279999999999996</v>
      </c>
      <c r="I50" s="183">
        <v>5.8810000000000002</v>
      </c>
      <c r="J50" s="183">
        <v>4.4610000000000003</v>
      </c>
      <c r="K50" s="104">
        <f>IF(I50&gt;0,100*J50/I50,0)</f>
        <v>75.854446522700215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1</v>
      </c>
      <c r="D52" s="101">
        <v>1</v>
      </c>
      <c r="E52" s="101">
        <v>1</v>
      </c>
      <c r="F52" s="102">
        <f>IF(D52&gt;0,100*E52/D52,0)</f>
        <v>100</v>
      </c>
      <c r="G52" s="103"/>
      <c r="H52" s="182">
        <v>1.2E-2</v>
      </c>
      <c r="I52" s="183">
        <v>1.2E-2</v>
      </c>
      <c r="J52" s="183">
        <v>1.2E-2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100</v>
      </c>
      <c r="D54" s="93">
        <v>250</v>
      </c>
      <c r="E54" s="93">
        <v>225</v>
      </c>
      <c r="F54" s="94"/>
      <c r="G54" s="94"/>
      <c r="H54" s="181">
        <v>1</v>
      </c>
      <c r="I54" s="181">
        <v>2.5</v>
      </c>
      <c r="J54" s="181">
        <v>2.1379999999999999</v>
      </c>
      <c r="K54" s="95"/>
    </row>
    <row r="55" spans="1:11" s="96" customFormat="1" ht="11.25" customHeight="1">
      <c r="A55" s="98" t="s">
        <v>43</v>
      </c>
      <c r="B55" s="92"/>
      <c r="C55" s="93">
        <v>10</v>
      </c>
      <c r="D55" s="93">
        <v>8</v>
      </c>
      <c r="E55" s="93">
        <v>7</v>
      </c>
      <c r="F55" s="94"/>
      <c r="G55" s="94"/>
      <c r="H55" s="181">
        <v>0.1</v>
      </c>
      <c r="I55" s="181">
        <v>0.08</v>
      </c>
      <c r="J55" s="181">
        <v>7.0000000000000007E-2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110</v>
      </c>
      <c r="D58" s="93">
        <v>86</v>
      </c>
      <c r="E58" s="93">
        <v>10</v>
      </c>
      <c r="F58" s="94"/>
      <c r="G58" s="94"/>
      <c r="H58" s="181">
        <v>0.77600000000000002</v>
      </c>
      <c r="I58" s="181">
        <v>0.73099999999999998</v>
      </c>
      <c r="J58" s="181">
        <v>8.5999999999999993E-2</v>
      </c>
      <c r="K58" s="95"/>
    </row>
    <row r="59" spans="1:11" s="105" customFormat="1" ht="11.25" customHeight="1">
      <c r="A59" s="99" t="s">
        <v>47</v>
      </c>
      <c r="B59" s="100"/>
      <c r="C59" s="101">
        <v>220</v>
      </c>
      <c r="D59" s="101">
        <v>344</v>
      </c>
      <c r="E59" s="101">
        <v>242</v>
      </c>
      <c r="F59" s="102">
        <f>IF(D59&gt;0,100*E59/D59,0)</f>
        <v>70.348837209302332</v>
      </c>
      <c r="G59" s="103"/>
      <c r="H59" s="182">
        <v>1.8760000000000001</v>
      </c>
      <c r="I59" s="183">
        <v>3.3109999999999999</v>
      </c>
      <c r="J59" s="183">
        <v>2.2939999999999996</v>
      </c>
      <c r="K59" s="104">
        <f>IF(I59&gt;0,100*J59/I59,0)</f>
        <v>69.284204167925083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58</v>
      </c>
      <c r="D61" s="93">
        <v>60</v>
      </c>
      <c r="E61" s="93">
        <v>50</v>
      </c>
      <c r="F61" s="94"/>
      <c r="G61" s="94"/>
      <c r="H61" s="181">
        <v>0.69599999999999995</v>
      </c>
      <c r="I61" s="181">
        <v>0.7</v>
      </c>
      <c r="J61" s="181">
        <v>0.6</v>
      </c>
      <c r="K61" s="95"/>
    </row>
    <row r="62" spans="1:11" s="96" customFormat="1" ht="11.25" customHeight="1">
      <c r="A62" s="98" t="s">
        <v>49</v>
      </c>
      <c r="B62" s="92"/>
      <c r="C62" s="93">
        <v>274</v>
      </c>
      <c r="D62" s="93">
        <v>288</v>
      </c>
      <c r="E62" s="93">
        <v>289</v>
      </c>
      <c r="F62" s="94"/>
      <c r="G62" s="94"/>
      <c r="H62" s="181">
        <v>5.04</v>
      </c>
      <c r="I62" s="181">
        <v>5.5430000000000001</v>
      </c>
      <c r="J62" s="181">
        <v>5.5839999999999996</v>
      </c>
      <c r="K62" s="95"/>
    </row>
    <row r="63" spans="1:11" s="96" customFormat="1" ht="11.25" customHeight="1">
      <c r="A63" s="98" t="s">
        <v>50</v>
      </c>
      <c r="B63" s="92"/>
      <c r="C63" s="93">
        <v>84</v>
      </c>
      <c r="D63" s="93">
        <v>98</v>
      </c>
      <c r="E63" s="93">
        <v>98</v>
      </c>
      <c r="F63" s="94"/>
      <c r="G63" s="94"/>
      <c r="H63" s="181">
        <v>1.1200000000000001</v>
      </c>
      <c r="I63" s="181">
        <v>1.0289999999999999</v>
      </c>
      <c r="J63" s="181">
        <v>1.278</v>
      </c>
      <c r="K63" s="95"/>
    </row>
    <row r="64" spans="1:11" s="105" customFormat="1" ht="11.25" customHeight="1">
      <c r="A64" s="99" t="s">
        <v>51</v>
      </c>
      <c r="B64" s="100"/>
      <c r="C64" s="101">
        <v>416</v>
      </c>
      <c r="D64" s="101">
        <v>446</v>
      </c>
      <c r="E64" s="101">
        <v>437</v>
      </c>
      <c r="F64" s="102">
        <f>IF(D64&gt;0,100*E64/D64,0)</f>
        <v>97.982062780269061</v>
      </c>
      <c r="G64" s="103"/>
      <c r="H64" s="182">
        <v>6.8559999999999999</v>
      </c>
      <c r="I64" s="183">
        <v>7.2720000000000002</v>
      </c>
      <c r="J64" s="183">
        <v>7.4619999999999997</v>
      </c>
      <c r="K64" s="104">
        <f>IF(I64&gt;0,100*J64/I64,0)</f>
        <v>102.6127612761276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39</v>
      </c>
      <c r="D66" s="101">
        <v>39</v>
      </c>
      <c r="E66" s="101">
        <v>51</v>
      </c>
      <c r="F66" s="102">
        <f>IF(D66&gt;0,100*E66/D66,0)</f>
        <v>130.76923076923077</v>
      </c>
      <c r="G66" s="103"/>
      <c r="H66" s="182">
        <v>0.56000000000000005</v>
      </c>
      <c r="I66" s="183">
        <v>0.56000000000000005</v>
      </c>
      <c r="J66" s="183">
        <v>0.91</v>
      </c>
      <c r="K66" s="104">
        <f>IF(I66&gt;0,100*J66/I66,0)</f>
        <v>162.49999999999997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1439</v>
      </c>
      <c r="D72" s="93">
        <v>1340</v>
      </c>
      <c r="E72" s="93">
        <v>1030</v>
      </c>
      <c r="F72" s="94"/>
      <c r="G72" s="94"/>
      <c r="H72" s="181">
        <v>32.563000000000002</v>
      </c>
      <c r="I72" s="181">
        <v>26.452999999999999</v>
      </c>
      <c r="J72" s="181">
        <v>21.001000000000001</v>
      </c>
      <c r="K72" s="95"/>
    </row>
    <row r="73" spans="1:11" s="96" customFormat="1" ht="11.25" customHeight="1">
      <c r="A73" s="98" t="s">
        <v>57</v>
      </c>
      <c r="B73" s="92"/>
      <c r="C73" s="93">
        <v>45</v>
      </c>
      <c r="D73" s="93">
        <v>45</v>
      </c>
      <c r="E73" s="93">
        <v>45</v>
      </c>
      <c r="F73" s="94"/>
      <c r="G73" s="94"/>
      <c r="H73" s="181">
        <v>0.68200000000000005</v>
      </c>
      <c r="I73" s="181">
        <v>0.67500000000000004</v>
      </c>
      <c r="J73" s="181">
        <v>0.67500000000000004</v>
      </c>
      <c r="K73" s="95"/>
    </row>
    <row r="74" spans="1:11" s="96" customFormat="1" ht="11.25" customHeight="1">
      <c r="A74" s="98" t="s">
        <v>58</v>
      </c>
      <c r="B74" s="92"/>
      <c r="C74" s="93">
        <v>84</v>
      </c>
      <c r="D74" s="93">
        <v>85</v>
      </c>
      <c r="E74" s="93">
        <v>80</v>
      </c>
      <c r="F74" s="94"/>
      <c r="G74" s="94"/>
      <c r="H74" s="181">
        <v>0.92400000000000004</v>
      </c>
      <c r="I74" s="181">
        <v>0.93500000000000005</v>
      </c>
      <c r="J74" s="181">
        <v>0.88</v>
      </c>
      <c r="K74" s="95"/>
    </row>
    <row r="75" spans="1:11" s="96" customFormat="1" ht="11.25" customHeight="1">
      <c r="A75" s="98" t="s">
        <v>59</v>
      </c>
      <c r="B75" s="92"/>
      <c r="C75" s="93">
        <v>1486</v>
      </c>
      <c r="D75" s="93">
        <v>1486</v>
      </c>
      <c r="E75" s="93">
        <v>1333</v>
      </c>
      <c r="F75" s="94"/>
      <c r="G75" s="94"/>
      <c r="H75" s="181">
        <v>29.754999999999999</v>
      </c>
      <c r="I75" s="181">
        <v>29.745339999999999</v>
      </c>
      <c r="J75" s="181">
        <v>26.172000000000001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>
        <v>33</v>
      </c>
      <c r="D77" s="93">
        <v>2</v>
      </c>
      <c r="E77" s="93">
        <v>12</v>
      </c>
      <c r="F77" s="94"/>
      <c r="G77" s="94"/>
      <c r="H77" s="181">
        <v>0.48799999999999999</v>
      </c>
      <c r="I77" s="181">
        <v>2.1000000000000001E-2</v>
      </c>
      <c r="J77" s="181">
        <v>8.5000000000000006E-2</v>
      </c>
      <c r="K77" s="95"/>
    </row>
    <row r="78" spans="1:11" s="96" customFormat="1" ht="11.25" customHeight="1">
      <c r="A78" s="98" t="s">
        <v>62</v>
      </c>
      <c r="B78" s="92"/>
      <c r="C78" s="93">
        <v>561</v>
      </c>
      <c r="D78" s="93">
        <v>560</v>
      </c>
      <c r="E78" s="93">
        <v>630</v>
      </c>
      <c r="F78" s="94"/>
      <c r="G78" s="94"/>
      <c r="H78" s="181">
        <v>8.7520000000000007</v>
      </c>
      <c r="I78" s="181">
        <v>8.7360000000000007</v>
      </c>
      <c r="J78" s="181">
        <v>10.029</v>
      </c>
      <c r="K78" s="95"/>
    </row>
    <row r="79" spans="1:11" s="96" customFormat="1" ht="11.25" customHeight="1">
      <c r="A79" s="98" t="s">
        <v>63</v>
      </c>
      <c r="B79" s="92"/>
      <c r="C79" s="93">
        <v>8</v>
      </c>
      <c r="D79" s="93">
        <v>8</v>
      </c>
      <c r="E79" s="93">
        <v>12.25</v>
      </c>
      <c r="F79" s="94"/>
      <c r="G79" s="94"/>
      <c r="H79" s="181">
        <v>0.11600000000000001</v>
      </c>
      <c r="I79" s="181">
        <v>0.11600000000000001</v>
      </c>
      <c r="J79" s="181">
        <v>0.12127500000000002</v>
      </c>
      <c r="K79" s="95"/>
    </row>
    <row r="80" spans="1:11" s="105" customFormat="1" ht="11.25" customHeight="1">
      <c r="A80" s="106" t="s">
        <v>64</v>
      </c>
      <c r="B80" s="100"/>
      <c r="C80" s="101">
        <v>3656</v>
      </c>
      <c r="D80" s="101">
        <v>3526</v>
      </c>
      <c r="E80" s="101">
        <v>3142.25</v>
      </c>
      <c r="F80" s="102">
        <f>IF(D80&gt;0,100*E80/D80,0)</f>
        <v>89.116562677254677</v>
      </c>
      <c r="G80" s="103"/>
      <c r="H80" s="182">
        <v>73.28</v>
      </c>
      <c r="I80" s="183">
        <v>66.681340000000006</v>
      </c>
      <c r="J80" s="183">
        <v>58.963274999999996</v>
      </c>
      <c r="K80" s="104">
        <f>IF(I80&gt;0,100*J80/I80,0)</f>
        <v>88.425450058442124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162</v>
      </c>
      <c r="D82" s="93">
        <v>163</v>
      </c>
      <c r="E82" s="93">
        <v>96</v>
      </c>
      <c r="F82" s="94"/>
      <c r="G82" s="94"/>
      <c r="H82" s="181">
        <v>2.923</v>
      </c>
      <c r="I82" s="181">
        <v>2.923</v>
      </c>
      <c r="J82" s="181">
        <v>1.718</v>
      </c>
      <c r="K82" s="95"/>
    </row>
    <row r="83" spans="1:11" s="96" customFormat="1" ht="11.25" customHeight="1">
      <c r="A83" s="98" t="s">
        <v>66</v>
      </c>
      <c r="B83" s="92"/>
      <c r="C83" s="93">
        <v>130</v>
      </c>
      <c r="D83" s="93">
        <v>130</v>
      </c>
      <c r="E83" s="93">
        <v>141</v>
      </c>
      <c r="F83" s="94"/>
      <c r="G83" s="94"/>
      <c r="H83" s="181">
        <v>2.2610000000000001</v>
      </c>
      <c r="I83" s="181">
        <v>2.4</v>
      </c>
      <c r="J83" s="181">
        <v>2.629</v>
      </c>
      <c r="K83" s="95"/>
    </row>
    <row r="84" spans="1:11" s="105" customFormat="1" ht="11.25" customHeight="1">
      <c r="A84" s="99" t="s">
        <v>67</v>
      </c>
      <c r="B84" s="100"/>
      <c r="C84" s="101">
        <v>292</v>
      </c>
      <c r="D84" s="101">
        <v>293</v>
      </c>
      <c r="E84" s="101">
        <v>237</v>
      </c>
      <c r="F84" s="102">
        <f>IF(D84&gt;0,100*E84/D84,0)</f>
        <v>80.887372013651884</v>
      </c>
      <c r="G84" s="103"/>
      <c r="H84" s="182">
        <v>5.1840000000000002</v>
      </c>
      <c r="I84" s="183">
        <v>5.3230000000000004</v>
      </c>
      <c r="J84" s="183">
        <v>4.3469999999999995</v>
      </c>
      <c r="K84" s="104">
        <f>IF(I84&gt;0,100*J84/I84,0)</f>
        <v>81.664474920157787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9445</v>
      </c>
      <c r="D87" s="116">
        <v>9289.76</v>
      </c>
      <c r="E87" s="116">
        <v>8824.2404999999999</v>
      </c>
      <c r="F87" s="117">
        <f>IF(D87&gt;0,100*E87/D87,0)</f>
        <v>94.988896376225014</v>
      </c>
      <c r="G87" s="103"/>
      <c r="H87" s="186">
        <v>179.947</v>
      </c>
      <c r="I87" s="187">
        <v>171.76374000000001</v>
      </c>
      <c r="J87" s="187">
        <v>165.48927499999999</v>
      </c>
      <c r="K87" s="117">
        <f>IF(I87&gt;0,100*J87/I87,0)</f>
        <v>96.347037506286227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51" orientation="portrait" useFirstPageNumber="1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113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3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1</v>
      </c>
      <c r="D9" s="93">
        <v>1</v>
      </c>
      <c r="E9" s="93">
        <v>1</v>
      </c>
      <c r="F9" s="94"/>
      <c r="G9" s="94"/>
      <c r="H9" s="181">
        <v>2.1000000000000001E-2</v>
      </c>
      <c r="I9" s="181">
        <v>3.6999999999999998E-2</v>
      </c>
      <c r="J9" s="181">
        <v>2.1000000000000001E-2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>
        <v>2</v>
      </c>
      <c r="D12" s="93">
        <v>3</v>
      </c>
      <c r="E12" s="93">
        <v>3</v>
      </c>
      <c r="F12" s="94"/>
      <c r="G12" s="94"/>
      <c r="H12" s="181">
        <v>4.2999999999999997E-2</v>
      </c>
      <c r="I12" s="181">
        <v>6.6000000000000003E-2</v>
      </c>
      <c r="J12" s="181">
        <v>6.5000000000000002E-2</v>
      </c>
      <c r="K12" s="95"/>
    </row>
    <row r="13" spans="1:11" s="105" customFormat="1" ht="11.25" customHeight="1">
      <c r="A13" s="99" t="s">
        <v>12</v>
      </c>
      <c r="B13" s="100"/>
      <c r="C13" s="101">
        <v>3</v>
      </c>
      <c r="D13" s="101">
        <v>4</v>
      </c>
      <c r="E13" s="101">
        <v>4</v>
      </c>
      <c r="F13" s="102">
        <f>IF(D13&gt;0,100*E13/D13,0)</f>
        <v>100</v>
      </c>
      <c r="G13" s="103"/>
      <c r="H13" s="182">
        <v>6.4000000000000001E-2</v>
      </c>
      <c r="I13" s="183">
        <v>0.10300000000000001</v>
      </c>
      <c r="J13" s="183">
        <v>8.6000000000000007E-2</v>
      </c>
      <c r="K13" s="104">
        <f>IF(I13&gt;0,100*J13/I13,0)</f>
        <v>83.49514563106797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1</v>
      </c>
      <c r="D15" s="101">
        <v>1</v>
      </c>
      <c r="E15" s="101">
        <v>1</v>
      </c>
      <c r="F15" s="102">
        <f>IF(D15&gt;0,100*E15/D15,0)</f>
        <v>100</v>
      </c>
      <c r="G15" s="103"/>
      <c r="H15" s="182">
        <v>0.01</v>
      </c>
      <c r="I15" s="183">
        <v>0.01</v>
      </c>
      <c r="J15" s="183">
        <v>0.01</v>
      </c>
      <c r="K15" s="104">
        <f>IF(I15&gt;0,100*J15/I15,0)</f>
        <v>100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3</v>
      </c>
      <c r="D17" s="101">
        <v>1</v>
      </c>
      <c r="E17" s="101">
        <v>1</v>
      </c>
      <c r="F17" s="102">
        <f>IF(D17&gt;0,100*E17/D17,0)</f>
        <v>100</v>
      </c>
      <c r="G17" s="103"/>
      <c r="H17" s="182">
        <v>3.5999999999999997E-2</v>
      </c>
      <c r="I17" s="183">
        <v>1.6E-2</v>
      </c>
      <c r="J17" s="183">
        <v>1.6E-2</v>
      </c>
      <c r="K17" s="104">
        <f>IF(I17&gt;0,100*J17/I17,0)</f>
        <v>100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25</v>
      </c>
      <c r="D19" s="93">
        <v>21</v>
      </c>
      <c r="E19" s="93">
        <v>21</v>
      </c>
      <c r="F19" s="94"/>
      <c r="G19" s="94"/>
      <c r="H19" s="181">
        <v>0.21299999999999999</v>
      </c>
      <c r="I19" s="181">
        <v>0.38100000000000001</v>
      </c>
      <c r="J19" s="181">
        <v>0.38100000000000001</v>
      </c>
      <c r="K19" s="95"/>
    </row>
    <row r="20" spans="1:11" s="96" customFormat="1" ht="11.25" customHeight="1">
      <c r="A20" s="98" t="s">
        <v>16</v>
      </c>
      <c r="B20" s="92"/>
      <c r="C20" s="93">
        <v>2</v>
      </c>
      <c r="D20" s="93">
        <v>2</v>
      </c>
      <c r="E20" s="93">
        <v>2</v>
      </c>
      <c r="F20" s="94"/>
      <c r="G20" s="94"/>
      <c r="H20" s="181">
        <v>3.1E-2</v>
      </c>
      <c r="I20" s="181">
        <v>3.3000000000000002E-2</v>
      </c>
      <c r="J20" s="181">
        <v>3.3000000000000002E-2</v>
      </c>
      <c r="K20" s="95"/>
    </row>
    <row r="21" spans="1:11" s="96" customFormat="1" ht="11.25" customHeight="1">
      <c r="A21" s="98" t="s">
        <v>17</v>
      </c>
      <c r="B21" s="92"/>
      <c r="C21" s="93">
        <v>3</v>
      </c>
      <c r="D21" s="93">
        <v>3</v>
      </c>
      <c r="E21" s="93">
        <v>3</v>
      </c>
      <c r="F21" s="94"/>
      <c r="G21" s="94"/>
      <c r="H21" s="181">
        <v>2.9000000000000001E-2</v>
      </c>
      <c r="I21" s="181">
        <v>3.1E-2</v>
      </c>
      <c r="J21" s="181">
        <v>3.1E-2</v>
      </c>
      <c r="K21" s="95"/>
    </row>
    <row r="22" spans="1:11" s="105" customFormat="1" ht="11.25" customHeight="1">
      <c r="A22" s="99" t="s">
        <v>18</v>
      </c>
      <c r="B22" s="100"/>
      <c r="C22" s="101">
        <v>30</v>
      </c>
      <c r="D22" s="101">
        <v>26</v>
      </c>
      <c r="E22" s="101">
        <v>26</v>
      </c>
      <c r="F22" s="102">
        <f>IF(D22&gt;0,100*E22/D22,0)</f>
        <v>100</v>
      </c>
      <c r="G22" s="103"/>
      <c r="H22" s="182">
        <v>0.27300000000000002</v>
      </c>
      <c r="I22" s="183">
        <v>0.44500000000000006</v>
      </c>
      <c r="J22" s="183">
        <v>0.44500000000000006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681</v>
      </c>
      <c r="D24" s="101">
        <v>744</v>
      </c>
      <c r="E24" s="101">
        <v>800</v>
      </c>
      <c r="F24" s="102">
        <f>IF(D24&gt;0,100*E24/D24,0)</f>
        <v>107.52688172043011</v>
      </c>
      <c r="G24" s="103"/>
      <c r="H24" s="182">
        <v>14.510999999999999</v>
      </c>
      <c r="I24" s="183">
        <v>15.718</v>
      </c>
      <c r="J24" s="183">
        <v>16.901</v>
      </c>
      <c r="K24" s="104">
        <f>IF(I24&gt;0,100*J24/I24,0)</f>
        <v>107.5264028502354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8</v>
      </c>
      <c r="D26" s="101">
        <v>8</v>
      </c>
      <c r="E26" s="101">
        <v>8</v>
      </c>
      <c r="F26" s="102">
        <f>IF(D26&gt;0,100*E26/D26,0)</f>
        <v>100</v>
      </c>
      <c r="G26" s="103"/>
      <c r="H26" s="182">
        <v>0.184</v>
      </c>
      <c r="I26" s="183">
        <v>0.17</v>
      </c>
      <c r="J26" s="183">
        <v>0.16</v>
      </c>
      <c r="K26" s="104">
        <f>IF(I26&gt;0,100*J26/I26,0)</f>
        <v>94.117647058823522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93</v>
      </c>
      <c r="D28" s="93">
        <v>122</v>
      </c>
      <c r="E28" s="93">
        <v>122</v>
      </c>
      <c r="F28" s="94"/>
      <c r="G28" s="94"/>
      <c r="H28" s="181">
        <v>1.571</v>
      </c>
      <c r="I28" s="181">
        <v>2.8530000000000002</v>
      </c>
      <c r="J28" s="181">
        <v>2.8530000000000002</v>
      </c>
      <c r="K28" s="95"/>
    </row>
    <row r="29" spans="1:11" s="96" customFormat="1" ht="11.25" customHeight="1">
      <c r="A29" s="98" t="s">
        <v>22</v>
      </c>
      <c r="B29" s="92"/>
      <c r="C29" s="93">
        <v>1</v>
      </c>
      <c r="D29" s="93"/>
      <c r="E29" s="93"/>
      <c r="F29" s="94"/>
      <c r="G29" s="94"/>
      <c r="H29" s="181">
        <v>1.2E-2</v>
      </c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89</v>
      </c>
      <c r="D30" s="93">
        <v>89</v>
      </c>
      <c r="E30" s="93">
        <v>38</v>
      </c>
      <c r="F30" s="94"/>
      <c r="G30" s="94"/>
      <c r="H30" s="181">
        <v>1.7669999999999999</v>
      </c>
      <c r="I30" s="181">
        <v>1.7669999999999999</v>
      </c>
      <c r="J30" s="181">
        <v>0.75</v>
      </c>
      <c r="K30" s="95"/>
    </row>
    <row r="31" spans="1:11" s="105" customFormat="1" ht="11.25" customHeight="1">
      <c r="A31" s="106" t="s">
        <v>24</v>
      </c>
      <c r="B31" s="100"/>
      <c r="C31" s="101">
        <v>183</v>
      </c>
      <c r="D31" s="101">
        <v>211</v>
      </c>
      <c r="E31" s="101">
        <v>160</v>
      </c>
      <c r="F31" s="102">
        <f>IF(D31&gt;0,100*E31/D31,0)</f>
        <v>75.829383886255926</v>
      </c>
      <c r="G31" s="103"/>
      <c r="H31" s="182">
        <v>3.3499999999999996</v>
      </c>
      <c r="I31" s="183">
        <v>4.62</v>
      </c>
      <c r="J31" s="183">
        <v>3.6030000000000002</v>
      </c>
      <c r="K31" s="104">
        <f>IF(I31&gt;0,100*J31/I31,0)</f>
        <v>77.987012987012989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117</v>
      </c>
      <c r="D33" s="93">
        <v>110</v>
      </c>
      <c r="E33" s="93">
        <v>110</v>
      </c>
      <c r="F33" s="94"/>
      <c r="G33" s="94"/>
      <c r="H33" s="181">
        <v>0.95599999999999996</v>
      </c>
      <c r="I33" s="181">
        <v>0.90200000000000002</v>
      </c>
      <c r="J33" s="181">
        <v>0.11</v>
      </c>
      <c r="K33" s="95"/>
    </row>
    <row r="34" spans="1:11" s="96" customFormat="1" ht="11.25" customHeight="1">
      <c r="A34" s="98" t="s">
        <v>26</v>
      </c>
      <c r="B34" s="92"/>
      <c r="C34" s="93">
        <v>9</v>
      </c>
      <c r="D34" s="93">
        <v>13</v>
      </c>
      <c r="E34" s="93">
        <v>13</v>
      </c>
      <c r="F34" s="94"/>
      <c r="G34" s="94"/>
      <c r="H34" s="181">
        <v>0.13800000000000001</v>
      </c>
      <c r="I34" s="181">
        <v>0.2</v>
      </c>
      <c r="J34" s="181">
        <v>0.2</v>
      </c>
      <c r="K34" s="95"/>
    </row>
    <row r="35" spans="1:11" s="96" customFormat="1" ht="11.25" customHeight="1">
      <c r="A35" s="98" t="s">
        <v>27</v>
      </c>
      <c r="B35" s="92"/>
      <c r="C35" s="93">
        <v>42</v>
      </c>
      <c r="D35" s="93">
        <v>30</v>
      </c>
      <c r="E35" s="93">
        <v>25</v>
      </c>
      <c r="F35" s="94"/>
      <c r="G35" s="94"/>
      <c r="H35" s="181">
        <v>0.59899999999999998</v>
      </c>
      <c r="I35" s="181">
        <v>0.45</v>
      </c>
      <c r="J35" s="181">
        <v>0.375</v>
      </c>
      <c r="K35" s="95"/>
    </row>
    <row r="36" spans="1:11" s="96" customFormat="1" ht="11.25" customHeight="1">
      <c r="A36" s="98" t="s">
        <v>28</v>
      </c>
      <c r="B36" s="92"/>
      <c r="C36" s="93">
        <v>97</v>
      </c>
      <c r="D36" s="93">
        <v>97</v>
      </c>
      <c r="E36" s="93">
        <v>54</v>
      </c>
      <c r="F36" s="94"/>
      <c r="G36" s="94"/>
      <c r="H36" s="181">
        <v>1.1639999999999999</v>
      </c>
      <c r="I36" s="181">
        <v>1.1639999999999999</v>
      </c>
      <c r="J36" s="181">
        <v>0.64800000000000002</v>
      </c>
      <c r="K36" s="95"/>
    </row>
    <row r="37" spans="1:11" s="105" customFormat="1" ht="11.25" customHeight="1">
      <c r="A37" s="99" t="s">
        <v>29</v>
      </c>
      <c r="B37" s="100"/>
      <c r="C37" s="101">
        <v>265</v>
      </c>
      <c r="D37" s="101">
        <v>250</v>
      </c>
      <c r="E37" s="101">
        <v>202</v>
      </c>
      <c r="F37" s="102">
        <f>IF(D37&gt;0,100*E37/D37,0)</f>
        <v>80.8</v>
      </c>
      <c r="G37" s="103"/>
      <c r="H37" s="182">
        <v>2.8569999999999998</v>
      </c>
      <c r="I37" s="183">
        <v>2.7160000000000002</v>
      </c>
      <c r="J37" s="183">
        <v>1.3330000000000002</v>
      </c>
      <c r="K37" s="104">
        <f>IF(I37&gt;0,100*J37/I37,0)</f>
        <v>49.079528718703976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17</v>
      </c>
      <c r="D39" s="101">
        <v>17</v>
      </c>
      <c r="E39" s="101">
        <v>14</v>
      </c>
      <c r="F39" s="102">
        <f>IF(D39&gt;0,100*E39/D39,0)</f>
        <v>82.352941176470594</v>
      </c>
      <c r="G39" s="103"/>
      <c r="H39" s="182">
        <v>0.316</v>
      </c>
      <c r="I39" s="183">
        <v>0.26</v>
      </c>
      <c r="J39" s="183">
        <v>0.26</v>
      </c>
      <c r="K39" s="104">
        <f>IF(I39&gt;0,100*J39/I39,0)</f>
        <v>100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>
        <v>98</v>
      </c>
      <c r="E41" s="93"/>
      <c r="F41" s="94"/>
      <c r="G41" s="94"/>
      <c r="H41" s="181"/>
      <c r="I41" s="181">
        <v>1.7350000000000001</v>
      </c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>
        <v>88</v>
      </c>
      <c r="D43" s="93">
        <v>75</v>
      </c>
      <c r="E43" s="93"/>
      <c r="F43" s="94"/>
      <c r="G43" s="94"/>
      <c r="H43" s="181">
        <v>1.32</v>
      </c>
      <c r="I43" s="181">
        <v>0.9</v>
      </c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>
        <v>5</v>
      </c>
      <c r="D45" s="93">
        <v>5</v>
      </c>
      <c r="E45" s="93"/>
      <c r="F45" s="94"/>
      <c r="G45" s="94"/>
      <c r="H45" s="181">
        <v>0.12</v>
      </c>
      <c r="I45" s="181">
        <v>0.125</v>
      </c>
      <c r="J45" s="181"/>
      <c r="K45" s="95"/>
    </row>
    <row r="46" spans="1:11" s="96" customFormat="1" ht="11.25" customHeight="1">
      <c r="A46" s="98" t="s">
        <v>36</v>
      </c>
      <c r="B46" s="92"/>
      <c r="C46" s="93">
        <v>11</v>
      </c>
      <c r="D46" s="93">
        <v>39</v>
      </c>
      <c r="E46" s="93"/>
      <c r="F46" s="94"/>
      <c r="G46" s="94"/>
      <c r="H46" s="181">
        <v>0.16500000000000001</v>
      </c>
      <c r="I46" s="181">
        <v>0.58499999999999996</v>
      </c>
      <c r="J46" s="181"/>
      <c r="K46" s="95"/>
    </row>
    <row r="47" spans="1:11" s="96" customFormat="1" ht="11.25" customHeight="1">
      <c r="A47" s="98" t="s">
        <v>37</v>
      </c>
      <c r="B47" s="92"/>
      <c r="C47" s="93">
        <v>1</v>
      </c>
      <c r="D47" s="93">
        <v>1</v>
      </c>
      <c r="E47" s="93"/>
      <c r="F47" s="94"/>
      <c r="G47" s="94"/>
      <c r="H47" s="181">
        <v>2E-3</v>
      </c>
      <c r="I47" s="181">
        <v>0.01</v>
      </c>
      <c r="J47" s="181"/>
      <c r="K47" s="95"/>
    </row>
    <row r="48" spans="1:11" s="96" customFormat="1" ht="11.25" customHeight="1">
      <c r="A48" s="98" t="s">
        <v>38</v>
      </c>
      <c r="B48" s="92"/>
      <c r="C48" s="93">
        <v>351</v>
      </c>
      <c r="D48" s="93">
        <v>163</v>
      </c>
      <c r="E48" s="93"/>
      <c r="F48" s="94"/>
      <c r="G48" s="94"/>
      <c r="H48" s="181">
        <v>5.2649999999999997</v>
      </c>
      <c r="I48" s="181">
        <v>3.5859999999999999</v>
      </c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>
        <v>456</v>
      </c>
      <c r="D50" s="101">
        <v>381</v>
      </c>
      <c r="E50" s="101"/>
      <c r="F50" s="102"/>
      <c r="G50" s="103"/>
      <c r="H50" s="182">
        <v>6.8719999999999999</v>
      </c>
      <c r="I50" s="183">
        <v>6.9409999999999998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2</v>
      </c>
      <c r="D52" s="101">
        <v>2</v>
      </c>
      <c r="E52" s="101">
        <v>2</v>
      </c>
      <c r="F52" s="102">
        <f>IF(D52&gt;0,100*E52/D52,0)</f>
        <v>100</v>
      </c>
      <c r="G52" s="103"/>
      <c r="H52" s="182">
        <v>3.5999999999999997E-2</v>
      </c>
      <c r="I52" s="183">
        <v>3.5999999999999997E-2</v>
      </c>
      <c r="J52" s="183">
        <v>3.5999999999999997E-2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250</v>
      </c>
      <c r="D54" s="93">
        <v>250</v>
      </c>
      <c r="E54" s="93">
        <v>250</v>
      </c>
      <c r="F54" s="94"/>
      <c r="G54" s="94"/>
      <c r="H54" s="181">
        <v>6.25</v>
      </c>
      <c r="I54" s="181">
        <v>6.5</v>
      </c>
      <c r="J54" s="181">
        <v>6.5</v>
      </c>
      <c r="K54" s="95"/>
    </row>
    <row r="55" spans="1:11" s="96" customFormat="1" ht="11.25" customHeight="1">
      <c r="A55" s="98" t="s">
        <v>43</v>
      </c>
      <c r="B55" s="92"/>
      <c r="C55" s="93">
        <v>6</v>
      </c>
      <c r="D55" s="93">
        <v>4</v>
      </c>
      <c r="E55" s="93">
        <v>2</v>
      </c>
      <c r="F55" s="94"/>
      <c r="G55" s="94"/>
      <c r="H55" s="181">
        <v>9.6000000000000002E-2</v>
      </c>
      <c r="I55" s="181">
        <v>6.5000000000000002E-2</v>
      </c>
      <c r="J55" s="181">
        <v>3.5000000000000003E-2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15</v>
      </c>
      <c r="D58" s="93">
        <v>2</v>
      </c>
      <c r="E58" s="93">
        <v>5</v>
      </c>
      <c r="F58" s="94"/>
      <c r="G58" s="94"/>
      <c r="H58" s="181">
        <v>0.27</v>
      </c>
      <c r="I58" s="181">
        <v>3.5000000000000003E-2</v>
      </c>
      <c r="J58" s="181">
        <v>7.1999999999999995E-2</v>
      </c>
      <c r="K58" s="95"/>
    </row>
    <row r="59" spans="1:11" s="105" customFormat="1" ht="11.25" customHeight="1">
      <c r="A59" s="99" t="s">
        <v>47</v>
      </c>
      <c r="B59" s="100"/>
      <c r="C59" s="101">
        <v>271</v>
      </c>
      <c r="D59" s="101">
        <v>256</v>
      </c>
      <c r="E59" s="101">
        <v>257</v>
      </c>
      <c r="F59" s="102">
        <f>IF(D59&gt;0,100*E59/D59,0)</f>
        <v>100.390625</v>
      </c>
      <c r="G59" s="103"/>
      <c r="H59" s="182">
        <v>6.6159999999999997</v>
      </c>
      <c r="I59" s="183">
        <v>6.6000000000000005</v>
      </c>
      <c r="J59" s="183">
        <v>6.6070000000000002</v>
      </c>
      <c r="K59" s="104">
        <f>IF(I59&gt;0,100*J59/I59,0)</f>
        <v>100.10606060606061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282</v>
      </c>
      <c r="D61" s="93">
        <v>270</v>
      </c>
      <c r="E61" s="93">
        <v>220</v>
      </c>
      <c r="F61" s="94"/>
      <c r="G61" s="94"/>
      <c r="H61" s="181">
        <v>7.3319999999999999</v>
      </c>
      <c r="I61" s="181">
        <v>7.452</v>
      </c>
      <c r="J61" s="181">
        <v>6.6</v>
      </c>
      <c r="K61" s="95"/>
    </row>
    <row r="62" spans="1:11" s="96" customFormat="1" ht="11.25" customHeight="1">
      <c r="A62" s="98" t="s">
        <v>49</v>
      </c>
      <c r="B62" s="92"/>
      <c r="C62" s="93">
        <v>21</v>
      </c>
      <c r="D62" s="93">
        <v>21</v>
      </c>
      <c r="E62" s="93">
        <v>21</v>
      </c>
      <c r="F62" s="94"/>
      <c r="G62" s="94"/>
      <c r="H62" s="181">
        <v>0.47299999999999998</v>
      </c>
      <c r="I62" s="181">
        <v>0.47299999999999998</v>
      </c>
      <c r="J62" s="181">
        <v>0.47299999999999998</v>
      </c>
      <c r="K62" s="95"/>
    </row>
    <row r="63" spans="1:11" s="96" customFormat="1" ht="11.25" customHeight="1">
      <c r="A63" s="98" t="s">
        <v>50</v>
      </c>
      <c r="B63" s="92"/>
      <c r="C63" s="93">
        <v>227</v>
      </c>
      <c r="D63" s="93">
        <v>193</v>
      </c>
      <c r="E63" s="93"/>
      <c r="F63" s="94"/>
      <c r="G63" s="94"/>
      <c r="H63" s="181">
        <v>3.496</v>
      </c>
      <c r="I63" s="181">
        <v>2.7309999999999999</v>
      </c>
      <c r="J63" s="181"/>
      <c r="K63" s="95"/>
    </row>
    <row r="64" spans="1:11" s="105" customFormat="1" ht="11.25" customHeight="1">
      <c r="A64" s="99" t="s">
        <v>51</v>
      </c>
      <c r="B64" s="100"/>
      <c r="C64" s="101">
        <v>530</v>
      </c>
      <c r="D64" s="101">
        <v>484</v>
      </c>
      <c r="E64" s="101">
        <v>241</v>
      </c>
      <c r="F64" s="102">
        <f>IF(D64&gt;0,100*E64/D64,0)</f>
        <v>49.793388429752063</v>
      </c>
      <c r="G64" s="103"/>
      <c r="H64" s="182">
        <v>11.301</v>
      </c>
      <c r="I64" s="183">
        <v>10.655999999999999</v>
      </c>
      <c r="J64" s="183">
        <v>7.0729999999999995</v>
      </c>
      <c r="K64" s="104">
        <f>IF(I64&gt;0,100*J64/I64,0)</f>
        <v>66.375750750750754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200</v>
      </c>
      <c r="D66" s="101">
        <v>930</v>
      </c>
      <c r="E66" s="101">
        <v>930</v>
      </c>
      <c r="F66" s="102">
        <f>IF(D66&gt;0,100*E66/D66,0)</f>
        <v>100</v>
      </c>
      <c r="G66" s="103"/>
      <c r="H66" s="182">
        <v>4.57</v>
      </c>
      <c r="I66" s="183">
        <v>16.739999999999998</v>
      </c>
      <c r="J66" s="183">
        <v>10.928000000000001</v>
      </c>
      <c r="K66" s="104">
        <f>IF(I66&gt;0,100*J66/I66,0)</f>
        <v>65.280764635603362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313</v>
      </c>
      <c r="D68" s="93">
        <v>300</v>
      </c>
      <c r="E68" s="93">
        <v>350</v>
      </c>
      <c r="F68" s="94"/>
      <c r="G68" s="94"/>
      <c r="H68" s="181">
        <v>5.6340000000000003</v>
      </c>
      <c r="I68" s="181">
        <v>5.5</v>
      </c>
      <c r="J68" s="181">
        <v>5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>
        <v>313</v>
      </c>
      <c r="D70" s="101">
        <v>300</v>
      </c>
      <c r="E70" s="101">
        <v>350</v>
      </c>
      <c r="F70" s="102">
        <f>IF(D70&gt;0,100*E70/D70,0)</f>
        <v>116.66666666666667</v>
      </c>
      <c r="G70" s="103"/>
      <c r="H70" s="182">
        <v>5.6340000000000003</v>
      </c>
      <c r="I70" s="183">
        <v>5.5</v>
      </c>
      <c r="J70" s="183">
        <v>5</v>
      </c>
      <c r="K70" s="104">
        <f>IF(I70&gt;0,100*J70/I70,0)</f>
        <v>90.909090909090907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305</v>
      </c>
      <c r="D72" s="93">
        <v>405</v>
      </c>
      <c r="E72" s="93">
        <v>365</v>
      </c>
      <c r="F72" s="94"/>
      <c r="G72" s="94"/>
      <c r="H72" s="181">
        <v>3.0550000000000002</v>
      </c>
      <c r="I72" s="181">
        <v>4.3650000000000002</v>
      </c>
      <c r="J72" s="181">
        <v>3.65</v>
      </c>
      <c r="K72" s="95"/>
    </row>
    <row r="73" spans="1:11" s="96" customFormat="1" ht="11.25" customHeight="1">
      <c r="A73" s="98" t="s">
        <v>57</v>
      </c>
      <c r="B73" s="92"/>
      <c r="C73" s="93">
        <v>65</v>
      </c>
      <c r="D73" s="93">
        <v>50</v>
      </c>
      <c r="E73" s="93">
        <v>50</v>
      </c>
      <c r="F73" s="94"/>
      <c r="G73" s="94"/>
      <c r="H73" s="181">
        <v>0.91</v>
      </c>
      <c r="I73" s="181">
        <v>0.9</v>
      </c>
      <c r="J73" s="181">
        <v>0.8</v>
      </c>
      <c r="K73" s="95"/>
    </row>
    <row r="74" spans="1:11" s="96" customFormat="1" ht="11.25" customHeight="1">
      <c r="A74" s="98" t="s">
        <v>58</v>
      </c>
      <c r="B74" s="92"/>
      <c r="C74" s="93">
        <v>100</v>
      </c>
      <c r="D74" s="93">
        <v>100</v>
      </c>
      <c r="E74" s="93">
        <v>100</v>
      </c>
      <c r="F74" s="94"/>
      <c r="G74" s="94"/>
      <c r="H74" s="181">
        <v>2</v>
      </c>
      <c r="I74" s="181">
        <v>2</v>
      </c>
      <c r="J74" s="181">
        <v>2</v>
      </c>
      <c r="K74" s="95"/>
    </row>
    <row r="75" spans="1:11" s="96" customFormat="1" ht="11.25" customHeight="1">
      <c r="A75" s="98" t="s">
        <v>59</v>
      </c>
      <c r="B75" s="92"/>
      <c r="C75" s="93">
        <v>163</v>
      </c>
      <c r="D75" s="93">
        <v>163</v>
      </c>
      <c r="E75" s="93">
        <v>146</v>
      </c>
      <c r="F75" s="94"/>
      <c r="G75" s="94"/>
      <c r="H75" s="181">
        <v>2.206</v>
      </c>
      <c r="I75" s="181">
        <v>2.1909957999999996</v>
      </c>
      <c r="J75" s="181">
        <v>1.8879999999999999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>
        <v>18</v>
      </c>
      <c r="D77" s="93">
        <v>5</v>
      </c>
      <c r="E77" s="93">
        <v>2</v>
      </c>
      <c r="F77" s="94"/>
      <c r="G77" s="94"/>
      <c r="H77" s="181">
        <v>0.25</v>
      </c>
      <c r="I77" s="181">
        <v>6.8000000000000005E-2</v>
      </c>
      <c r="J77" s="181">
        <v>0.03</v>
      </c>
      <c r="K77" s="95"/>
    </row>
    <row r="78" spans="1:11" s="96" customFormat="1" ht="11.25" customHeight="1">
      <c r="A78" s="98" t="s">
        <v>62</v>
      </c>
      <c r="B78" s="92"/>
      <c r="C78" s="93">
        <v>18</v>
      </c>
      <c r="D78" s="93">
        <v>20</v>
      </c>
      <c r="E78" s="93">
        <v>18</v>
      </c>
      <c r="F78" s="94"/>
      <c r="G78" s="94"/>
      <c r="H78" s="181">
        <v>0.34200000000000003</v>
      </c>
      <c r="I78" s="181">
        <v>0.34200000000000003</v>
      </c>
      <c r="J78" s="181">
        <v>0.34200000000000003</v>
      </c>
      <c r="K78" s="95"/>
    </row>
    <row r="79" spans="1:11" s="96" customFormat="1" ht="11.25" customHeight="1">
      <c r="A79" s="98" t="s">
        <v>63</v>
      </c>
      <c r="B79" s="92"/>
      <c r="C79" s="93">
        <v>25</v>
      </c>
      <c r="D79" s="93">
        <v>25</v>
      </c>
      <c r="E79" s="93">
        <v>25</v>
      </c>
      <c r="F79" s="94"/>
      <c r="G79" s="94"/>
      <c r="H79" s="181">
        <v>0.45</v>
      </c>
      <c r="I79" s="181">
        <v>0.47499999999999998</v>
      </c>
      <c r="J79" s="181">
        <v>0.47499999999999998</v>
      </c>
      <c r="K79" s="95"/>
    </row>
    <row r="80" spans="1:11" s="105" customFormat="1" ht="11.25" customHeight="1">
      <c r="A80" s="106" t="s">
        <v>64</v>
      </c>
      <c r="B80" s="100"/>
      <c r="C80" s="101">
        <v>694</v>
      </c>
      <c r="D80" s="101">
        <v>768</v>
      </c>
      <c r="E80" s="101">
        <v>706</v>
      </c>
      <c r="F80" s="102">
        <f>IF(D80&gt;0,100*E80/D80,0)</f>
        <v>91.927083333333329</v>
      </c>
      <c r="G80" s="103"/>
      <c r="H80" s="182">
        <v>9.2129999999999992</v>
      </c>
      <c r="I80" s="183">
        <v>10.3409958</v>
      </c>
      <c r="J80" s="183">
        <v>9.1850000000000005</v>
      </c>
      <c r="K80" s="104">
        <f>IF(I80&gt;0,100*J80/I80,0)</f>
        <v>88.821233251056924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26</v>
      </c>
      <c r="D82" s="93">
        <v>26</v>
      </c>
      <c r="E82" s="93">
        <v>24</v>
      </c>
      <c r="F82" s="94"/>
      <c r="G82" s="94"/>
      <c r="H82" s="181">
        <v>0.49</v>
      </c>
      <c r="I82" s="181">
        <v>0.49</v>
      </c>
      <c r="J82" s="181">
        <v>0.44600000000000001</v>
      </c>
      <c r="K82" s="95"/>
    </row>
    <row r="83" spans="1:11" s="96" customFormat="1" ht="11.25" customHeight="1">
      <c r="A83" s="98" t="s">
        <v>66</v>
      </c>
      <c r="B83" s="92"/>
      <c r="C83" s="93">
        <v>34</v>
      </c>
      <c r="D83" s="93">
        <v>34</v>
      </c>
      <c r="E83" s="93">
        <v>35</v>
      </c>
      <c r="F83" s="94"/>
      <c r="G83" s="94"/>
      <c r="H83" s="181">
        <v>0.65600000000000003</v>
      </c>
      <c r="I83" s="181">
        <v>0.67</v>
      </c>
      <c r="J83" s="181">
        <v>0.67</v>
      </c>
      <c r="K83" s="95"/>
    </row>
    <row r="84" spans="1:11" s="105" customFormat="1" ht="11.25" customHeight="1">
      <c r="A84" s="99" t="s">
        <v>67</v>
      </c>
      <c r="B84" s="100"/>
      <c r="C84" s="101">
        <v>60</v>
      </c>
      <c r="D84" s="101">
        <v>60</v>
      </c>
      <c r="E84" s="101">
        <v>59</v>
      </c>
      <c r="F84" s="102">
        <f>IF(D84&gt;0,100*E84/D84,0)</f>
        <v>98.333333333333329</v>
      </c>
      <c r="G84" s="103"/>
      <c r="H84" s="182">
        <v>1.1459999999999999</v>
      </c>
      <c r="I84" s="183">
        <v>1.1600000000000001</v>
      </c>
      <c r="J84" s="183">
        <v>1.1160000000000001</v>
      </c>
      <c r="K84" s="104">
        <f>IF(I84&gt;0,100*J84/I84,0)</f>
        <v>96.206896551724128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3717</v>
      </c>
      <c r="D87" s="116">
        <v>4443</v>
      </c>
      <c r="E87" s="116">
        <v>3761</v>
      </c>
      <c r="F87" s="117">
        <f>IF(D87&gt;0,100*E87/D87,0)</f>
        <v>84.650011253657439</v>
      </c>
      <c r="G87" s="103"/>
      <c r="H87" s="186">
        <v>66.989000000000004</v>
      </c>
      <c r="I87" s="187">
        <v>82.031995800000004</v>
      </c>
      <c r="J87" s="187">
        <v>62.759</v>
      </c>
      <c r="K87" s="117">
        <f>IF(I87&gt;0,100*J87/I87,0)</f>
        <v>76.505513961907042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52" orientation="portrait" useFirstPageNumber="1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114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4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9</v>
      </c>
      <c r="D24" s="101">
        <v>9</v>
      </c>
      <c r="E24" s="101">
        <v>9</v>
      </c>
      <c r="F24" s="102">
        <f>IF(D24&gt;0,100*E24/D24,0)</f>
        <v>100</v>
      </c>
      <c r="G24" s="103"/>
      <c r="H24" s="182">
        <v>2.7450000000000001</v>
      </c>
      <c r="I24" s="183">
        <v>2.7450000000000001</v>
      </c>
      <c r="J24" s="183">
        <v>2.7450000000000001</v>
      </c>
      <c r="K24" s="104">
        <f>IF(I24&gt;0,100*J24/I24,0)</f>
        <v>100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231</v>
      </c>
      <c r="D26" s="101">
        <v>215</v>
      </c>
      <c r="E26" s="101">
        <v>215</v>
      </c>
      <c r="F26" s="102">
        <f>IF(D26&gt;0,100*E26/D26,0)</f>
        <v>100</v>
      </c>
      <c r="G26" s="103"/>
      <c r="H26" s="182">
        <v>67.451999999999998</v>
      </c>
      <c r="I26" s="183">
        <v>68</v>
      </c>
      <c r="J26" s="183">
        <v>68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199">
        <v>0.03</v>
      </c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199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199"/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80">
        <v>0.03</v>
      </c>
      <c r="F31" s="102"/>
      <c r="G31" s="103"/>
      <c r="H31" s="182"/>
      <c r="I31" s="183"/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/>
      <c r="I33" s="181"/>
      <c r="J33" s="181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/>
      <c r="I37" s="183"/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9.3800000000000008</v>
      </c>
      <c r="D39" s="101">
        <v>9.3800000000000008</v>
      </c>
      <c r="E39" s="101">
        <v>12.94</v>
      </c>
      <c r="F39" s="102">
        <f>IF(D39&gt;0,100*E39/D39,0)</f>
        <v>137.95309168443495</v>
      </c>
      <c r="G39" s="103"/>
      <c r="H39" s="182">
        <v>1.4259999999999999</v>
      </c>
      <c r="I39" s="183">
        <v>1.425</v>
      </c>
      <c r="J39" s="183">
        <v>1.94</v>
      </c>
      <c r="K39" s="104">
        <f>IF(I39&gt;0,100*J39/I39,0)</f>
        <v>136.14035087719299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/>
      <c r="I50" s="183"/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65</v>
      </c>
      <c r="D54" s="93">
        <v>65</v>
      </c>
      <c r="E54" s="93">
        <v>65</v>
      </c>
      <c r="F54" s="94"/>
      <c r="G54" s="94"/>
      <c r="H54" s="181">
        <v>18.850000000000001</v>
      </c>
      <c r="I54" s="181">
        <v>18.850000000000001</v>
      </c>
      <c r="J54" s="181">
        <v>19.5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>
        <v>170</v>
      </c>
      <c r="D56" s="93">
        <v>155</v>
      </c>
      <c r="E56" s="93">
        <v>125</v>
      </c>
      <c r="F56" s="94"/>
      <c r="G56" s="94"/>
      <c r="H56" s="181">
        <v>49.3</v>
      </c>
      <c r="I56" s="181">
        <v>41</v>
      </c>
      <c r="J56" s="181">
        <v>41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/>
      <c r="I58" s="181"/>
      <c r="J58" s="181"/>
      <c r="K58" s="95"/>
    </row>
    <row r="59" spans="1:11" s="105" customFormat="1" ht="11.25" customHeight="1">
      <c r="A59" s="99" t="s">
        <v>47</v>
      </c>
      <c r="B59" s="100"/>
      <c r="C59" s="101">
        <v>235</v>
      </c>
      <c r="D59" s="101">
        <v>220</v>
      </c>
      <c r="E59" s="101">
        <v>190</v>
      </c>
      <c r="F59" s="102">
        <f>IF(D59&gt;0,100*E59/D59,0)</f>
        <v>86.36363636363636</v>
      </c>
      <c r="G59" s="103"/>
      <c r="H59" s="182">
        <v>68.150000000000006</v>
      </c>
      <c r="I59" s="183">
        <v>59.85</v>
      </c>
      <c r="J59" s="183">
        <v>60.5</v>
      </c>
      <c r="K59" s="104">
        <f>IF(I59&gt;0,100*J59/I59,0)</f>
        <v>101.08604845446951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>
        <v>3</v>
      </c>
      <c r="D63" s="93">
        <v>3</v>
      </c>
      <c r="E63" s="93">
        <v>3</v>
      </c>
      <c r="F63" s="94"/>
      <c r="G63" s="94"/>
      <c r="H63" s="181">
        <v>0.22500000000000001</v>
      </c>
      <c r="I63" s="181">
        <v>0.22500000000000001</v>
      </c>
      <c r="J63" s="181">
        <v>0.22500000000000001</v>
      </c>
      <c r="K63" s="95"/>
    </row>
    <row r="64" spans="1:11" s="105" customFormat="1" ht="11.25" customHeight="1">
      <c r="A64" s="99" t="s">
        <v>51</v>
      </c>
      <c r="B64" s="100"/>
      <c r="C64" s="101">
        <v>3</v>
      </c>
      <c r="D64" s="101">
        <v>3</v>
      </c>
      <c r="E64" s="101">
        <v>3</v>
      </c>
      <c r="F64" s="102">
        <f>IF(D64&gt;0,100*E64/D64,0)</f>
        <v>100</v>
      </c>
      <c r="G64" s="103"/>
      <c r="H64" s="182">
        <v>0.22500000000000001</v>
      </c>
      <c r="I64" s="183">
        <v>0.22500000000000001</v>
      </c>
      <c r="J64" s="183">
        <v>0.22500000000000001</v>
      </c>
      <c r="K64" s="104">
        <f>IF(I64&gt;0,100*J64/I64,0)</f>
        <v>100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/>
      <c r="I66" s="183"/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/>
      <c r="I73" s="181"/>
      <c r="J73" s="181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/>
      <c r="I74" s="181"/>
      <c r="J74" s="181"/>
      <c r="K74" s="95"/>
    </row>
    <row r="75" spans="1:11" s="96" customFormat="1" ht="11.25" customHeight="1">
      <c r="A75" s="98" t="s">
        <v>59</v>
      </c>
      <c r="B75" s="92"/>
      <c r="C75" s="93">
        <v>2</v>
      </c>
      <c r="D75" s="93">
        <v>2</v>
      </c>
      <c r="E75" s="93">
        <v>4</v>
      </c>
      <c r="F75" s="94"/>
      <c r="G75" s="94"/>
      <c r="H75" s="181">
        <v>0.5</v>
      </c>
      <c r="I75" s="181">
        <v>0.5</v>
      </c>
      <c r="J75" s="181">
        <v>0.8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/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/>
      <c r="I79" s="181"/>
      <c r="J79" s="181"/>
      <c r="K79" s="95"/>
    </row>
    <row r="80" spans="1:11" s="105" customFormat="1" ht="11.25" customHeight="1">
      <c r="A80" s="106" t="s">
        <v>64</v>
      </c>
      <c r="B80" s="100"/>
      <c r="C80" s="101">
        <v>2</v>
      </c>
      <c r="D80" s="101">
        <v>2</v>
      </c>
      <c r="E80" s="101">
        <v>4</v>
      </c>
      <c r="F80" s="102">
        <f>IF(D80&gt;0,100*E80/D80,0)</f>
        <v>200</v>
      </c>
      <c r="G80" s="103"/>
      <c r="H80" s="182">
        <v>0.5</v>
      </c>
      <c r="I80" s="183">
        <v>0.5</v>
      </c>
      <c r="J80" s="183">
        <v>0.8</v>
      </c>
      <c r="K80" s="104">
        <f>IF(I80&gt;0,100*J80/I80,0)</f>
        <v>160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>
        <v>0.6</v>
      </c>
      <c r="D83" s="93"/>
      <c r="E83" s="93"/>
      <c r="F83" s="94"/>
      <c r="G83" s="94"/>
      <c r="H83" s="181">
        <v>4.2000000000000003E-2</v>
      </c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>
        <v>0.6</v>
      </c>
      <c r="D84" s="101"/>
      <c r="E84" s="101"/>
      <c r="F84" s="102"/>
      <c r="G84" s="103"/>
      <c r="H84" s="182">
        <v>4.2000000000000003E-2</v>
      </c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489.98</v>
      </c>
      <c r="D87" s="116">
        <v>458.38</v>
      </c>
      <c r="E87" s="116">
        <v>433.97</v>
      </c>
      <c r="F87" s="117">
        <f>IF(D87&gt;0,100*E87/D87,0)</f>
        <v>94.674724028098964</v>
      </c>
      <c r="G87" s="103"/>
      <c r="H87" s="186">
        <v>140.54000000000002</v>
      </c>
      <c r="I87" s="187">
        <v>132.745</v>
      </c>
      <c r="J87" s="187">
        <v>134.21</v>
      </c>
      <c r="K87" s="117">
        <f>IF(I87&gt;0,100*J87/I87,0)</f>
        <v>101.10361972202342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53" orientation="portrait" useFirstPageNumber="1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O625"/>
  <sheetViews>
    <sheetView view="pageBreakPreview" topLeftCell="A49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115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4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202">
        <v>0.2</v>
      </c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1</v>
      </c>
      <c r="D24" s="101">
        <v>1</v>
      </c>
      <c r="E24" s="101">
        <v>1</v>
      </c>
      <c r="F24" s="102">
        <f>IF(D24&gt;0,100*E24/D24,0)</f>
        <v>100</v>
      </c>
      <c r="G24" s="103"/>
      <c r="H24" s="182">
        <v>0.315</v>
      </c>
      <c r="I24" s="183">
        <v>0.315</v>
      </c>
      <c r="J24" s="183">
        <v>0.315</v>
      </c>
      <c r="K24" s="104">
        <f>IF(I24&gt;0,100*J24/I24,0)</f>
        <v>100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46</v>
      </c>
      <c r="D26" s="101">
        <v>47</v>
      </c>
      <c r="E26" s="101">
        <v>47</v>
      </c>
      <c r="F26" s="102">
        <f>IF(D26&gt;0,100*E26/D26,0)</f>
        <v>100</v>
      </c>
      <c r="G26" s="103"/>
      <c r="H26" s="182">
        <v>5.1520000000000001</v>
      </c>
      <c r="I26" s="183">
        <v>5.2</v>
      </c>
      <c r="J26" s="183">
        <v>5.2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/>
      <c r="I31" s="183"/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/>
      <c r="I33" s="181"/>
      <c r="J33" s="181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/>
      <c r="I37" s="183"/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1.1000000000000001</v>
      </c>
      <c r="D39" s="101">
        <v>1.1000000000000001</v>
      </c>
      <c r="E39" s="101">
        <v>0.18</v>
      </c>
      <c r="F39" s="102">
        <f>IF(D39&gt;0,100*E39/D39,0)</f>
        <v>16.363636363636363</v>
      </c>
      <c r="G39" s="103"/>
      <c r="H39" s="182">
        <v>0.16300000000000001</v>
      </c>
      <c r="I39" s="183">
        <v>0.16</v>
      </c>
      <c r="J39" s="183">
        <v>2.3E-2</v>
      </c>
      <c r="K39" s="104">
        <f>IF(I39&gt;0,100*J39/I39,0)</f>
        <v>14.374999999999998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>
        <v>0.72</v>
      </c>
      <c r="D47" s="93">
        <v>0.7</v>
      </c>
      <c r="E47" s="93">
        <v>0.72</v>
      </c>
      <c r="F47" s="94"/>
      <c r="G47" s="94"/>
      <c r="H47" s="181">
        <v>0.2</v>
      </c>
      <c r="I47" s="181">
        <v>0.18</v>
      </c>
      <c r="J47" s="181">
        <v>0.2</v>
      </c>
      <c r="K47" s="95"/>
    </row>
    <row r="48" spans="1:11" s="96" customFormat="1" ht="11.25" customHeight="1">
      <c r="A48" s="98" t="s">
        <v>38</v>
      </c>
      <c r="B48" s="92"/>
      <c r="C48" s="93"/>
      <c r="D48" s="93">
        <v>3</v>
      </c>
      <c r="E48" s="93"/>
      <c r="F48" s="94"/>
      <c r="G48" s="94"/>
      <c r="H48" s="181"/>
      <c r="I48" s="181">
        <v>0.75</v>
      </c>
      <c r="J48" s="181">
        <v>0.4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>
        <v>0.72</v>
      </c>
      <c r="D50" s="101">
        <v>3.7</v>
      </c>
      <c r="E50" s="101">
        <v>0.72</v>
      </c>
      <c r="F50" s="102">
        <f>IF(D50&gt;0,100*E50/D50,0)</f>
        <v>19.45945945945946</v>
      </c>
      <c r="G50" s="103"/>
      <c r="H50" s="182">
        <v>0.2</v>
      </c>
      <c r="I50" s="183">
        <v>0.92999999999999994</v>
      </c>
      <c r="J50" s="183">
        <v>0.60000000000000009</v>
      </c>
      <c r="K50" s="104">
        <f>IF(I50&gt;0,100*J50/I50,0)</f>
        <v>64.516129032258078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12</v>
      </c>
      <c r="D54" s="93">
        <v>12</v>
      </c>
      <c r="E54" s="93">
        <v>12</v>
      </c>
      <c r="F54" s="94"/>
      <c r="G54" s="94"/>
      <c r="H54" s="181">
        <v>3.12</v>
      </c>
      <c r="I54" s="181">
        <v>3.12</v>
      </c>
      <c r="J54" s="181">
        <v>3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>
        <v>25</v>
      </c>
      <c r="D56" s="93">
        <v>23.5</v>
      </c>
      <c r="E56" s="93">
        <v>19</v>
      </c>
      <c r="F56" s="94"/>
      <c r="G56" s="94"/>
      <c r="H56" s="181">
        <v>5.375</v>
      </c>
      <c r="I56" s="181">
        <v>6.2</v>
      </c>
      <c r="J56" s="181">
        <v>6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/>
      <c r="I58" s="181"/>
      <c r="J58" s="181"/>
      <c r="K58" s="95"/>
    </row>
    <row r="59" spans="1:11" s="105" customFormat="1" ht="11.25" customHeight="1">
      <c r="A59" s="99" t="s">
        <v>47</v>
      </c>
      <c r="B59" s="100"/>
      <c r="C59" s="101">
        <v>37</v>
      </c>
      <c r="D59" s="101">
        <v>35.5</v>
      </c>
      <c r="E59" s="101">
        <v>31</v>
      </c>
      <c r="F59" s="102">
        <f>IF(D59&gt;0,100*E59/D59,0)</f>
        <v>87.323943661971825</v>
      </c>
      <c r="G59" s="103"/>
      <c r="H59" s="182">
        <v>8.495000000000001</v>
      </c>
      <c r="I59" s="183">
        <v>9.32</v>
      </c>
      <c r="J59" s="183">
        <v>9</v>
      </c>
      <c r="K59" s="104">
        <f>IF(I59&gt;0,100*J59/I59,0)</f>
        <v>96.566523605150209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/>
      <c r="I64" s="183"/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/>
      <c r="I66" s="183"/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1</v>
      </c>
      <c r="D72" s="93">
        <v>1</v>
      </c>
      <c r="E72" s="93">
        <v>2</v>
      </c>
      <c r="F72" s="94"/>
      <c r="G72" s="94"/>
      <c r="H72" s="181">
        <v>0.11</v>
      </c>
      <c r="I72" s="181">
        <v>0.08</v>
      </c>
      <c r="J72" s="181">
        <v>0.16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/>
      <c r="I73" s="181"/>
      <c r="J73" s="181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/>
      <c r="I74" s="181"/>
      <c r="J74" s="181"/>
      <c r="K74" s="95"/>
    </row>
    <row r="75" spans="1:11" s="96" customFormat="1" ht="11.25" customHeight="1">
      <c r="A75" s="98" t="s">
        <v>59</v>
      </c>
      <c r="B75" s="92"/>
      <c r="C75" s="93">
        <v>5</v>
      </c>
      <c r="D75" s="93">
        <v>5</v>
      </c>
      <c r="E75" s="93">
        <v>9</v>
      </c>
      <c r="F75" s="94"/>
      <c r="G75" s="94"/>
      <c r="H75" s="181">
        <v>0.21</v>
      </c>
      <c r="I75" s="181">
        <v>0.21</v>
      </c>
      <c r="J75" s="181">
        <v>0.378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/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/>
      <c r="I79" s="181"/>
      <c r="J79" s="181"/>
      <c r="K79" s="95"/>
    </row>
    <row r="80" spans="1:11" s="105" customFormat="1" ht="11.25" customHeight="1">
      <c r="A80" s="106" t="s">
        <v>64</v>
      </c>
      <c r="B80" s="100"/>
      <c r="C80" s="101">
        <v>6</v>
      </c>
      <c r="D80" s="101">
        <v>6</v>
      </c>
      <c r="E80" s="101">
        <v>11</v>
      </c>
      <c r="F80" s="102">
        <f>IF(D80&gt;0,100*E80/D80,0)</f>
        <v>183.33333333333334</v>
      </c>
      <c r="G80" s="103"/>
      <c r="H80" s="182">
        <v>0.32</v>
      </c>
      <c r="I80" s="183">
        <v>0.28999999999999998</v>
      </c>
      <c r="J80" s="183">
        <v>0.53800000000000003</v>
      </c>
      <c r="K80" s="104">
        <f>IF(I80&gt;0,100*J80/I80,0)</f>
        <v>185.51724137931038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91.82</v>
      </c>
      <c r="D87" s="116">
        <v>94.300000000000011</v>
      </c>
      <c r="E87" s="116">
        <v>91.1</v>
      </c>
      <c r="F87" s="117">
        <f>IF(D87&gt;0,100*E87/D87,0)</f>
        <v>96.60657476139977</v>
      </c>
      <c r="G87" s="103"/>
      <c r="H87" s="186">
        <v>14.645000000000003</v>
      </c>
      <c r="I87" s="187">
        <v>16.215</v>
      </c>
      <c r="J87" s="187">
        <v>15.676</v>
      </c>
      <c r="K87" s="117">
        <f>IF(I87&gt;0,100*J87/I87,0)</f>
        <v>96.675917360468702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5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71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3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>
        <v>30</v>
      </c>
      <c r="F10" s="94"/>
      <c r="G10" s="94"/>
      <c r="H10" s="181"/>
      <c r="I10" s="181"/>
      <c r="J10" s="181">
        <v>7.0000000000000007E-2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>
        <v>12</v>
      </c>
      <c r="F11" s="94"/>
      <c r="G11" s="94"/>
      <c r="H11" s="181"/>
      <c r="I11" s="181"/>
      <c r="J11" s="181">
        <v>2.4E-2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>
        <v>8</v>
      </c>
      <c r="F12" s="94"/>
      <c r="G12" s="94"/>
      <c r="H12" s="181"/>
      <c r="I12" s="181"/>
      <c r="J12" s="181">
        <v>1.4999999999999999E-2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>
        <v>50</v>
      </c>
      <c r="F13" s="102"/>
      <c r="G13" s="103"/>
      <c r="H13" s="182"/>
      <c r="I13" s="183"/>
      <c r="J13" s="183">
        <v>0.109</v>
      </c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561</v>
      </c>
      <c r="D24" s="101">
        <v>1011</v>
      </c>
      <c r="E24" s="101">
        <v>1044</v>
      </c>
      <c r="F24" s="102">
        <f>IF(D24&gt;0,100*E24/D24,0)</f>
        <v>103.26409495548961</v>
      </c>
      <c r="G24" s="103"/>
      <c r="H24" s="182">
        <v>1.8520000000000001</v>
      </c>
      <c r="I24" s="183">
        <v>4.0679999999999996</v>
      </c>
      <c r="J24" s="183">
        <v>3.8359999999999999</v>
      </c>
      <c r="K24" s="104">
        <f>IF(I24&gt;0,100*J24/I24,0)</f>
        <v>94.296951819075716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30</v>
      </c>
      <c r="D26" s="101">
        <v>45</v>
      </c>
      <c r="E26" s="101">
        <v>100</v>
      </c>
      <c r="F26" s="102">
        <f>IF(D26&gt;0,100*E26/D26,0)</f>
        <v>222.22222222222223</v>
      </c>
      <c r="G26" s="103"/>
      <c r="H26" s="182">
        <v>0.13600000000000001</v>
      </c>
      <c r="I26" s="183">
        <v>0.25</v>
      </c>
      <c r="J26" s="183">
        <v>0.28000000000000003</v>
      </c>
      <c r="K26" s="104">
        <f>IF(I26&gt;0,100*J26/I26,0)</f>
        <v>112.00000000000001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3579</v>
      </c>
      <c r="D28" s="93">
        <v>5539</v>
      </c>
      <c r="E28" s="93">
        <v>5988</v>
      </c>
      <c r="F28" s="94"/>
      <c r="G28" s="94"/>
      <c r="H28" s="181">
        <v>9.1240000000000006</v>
      </c>
      <c r="I28" s="181">
        <v>21.692</v>
      </c>
      <c r="J28" s="181">
        <v>17.224</v>
      </c>
      <c r="K28" s="95"/>
    </row>
    <row r="29" spans="1:11" s="96" customFormat="1" ht="11.25" customHeight="1">
      <c r="A29" s="98" t="s">
        <v>22</v>
      </c>
      <c r="B29" s="92"/>
      <c r="C29" s="93">
        <v>1244</v>
      </c>
      <c r="D29" s="93">
        <v>2383</v>
      </c>
      <c r="E29" s="93">
        <v>2274</v>
      </c>
      <c r="F29" s="94"/>
      <c r="G29" s="94"/>
      <c r="H29" s="181">
        <v>1.379</v>
      </c>
      <c r="I29" s="181">
        <v>3.431</v>
      </c>
      <c r="J29" s="181">
        <v>2.105</v>
      </c>
      <c r="K29" s="95"/>
    </row>
    <row r="30" spans="1:11" s="96" customFormat="1" ht="11.25" customHeight="1">
      <c r="A30" s="98" t="s">
        <v>23</v>
      </c>
      <c r="B30" s="92"/>
      <c r="C30" s="93">
        <v>97698</v>
      </c>
      <c r="D30" s="93">
        <v>121904</v>
      </c>
      <c r="E30" s="93">
        <v>121904</v>
      </c>
      <c r="F30" s="94"/>
      <c r="G30" s="94"/>
      <c r="H30" s="181">
        <v>183.078</v>
      </c>
      <c r="I30" s="181">
        <v>337.90699999999998</v>
      </c>
      <c r="J30" s="181">
        <v>301.58199999999999</v>
      </c>
      <c r="K30" s="95"/>
    </row>
    <row r="31" spans="1:11" s="105" customFormat="1" ht="11.25" customHeight="1">
      <c r="A31" s="106" t="s">
        <v>24</v>
      </c>
      <c r="B31" s="100"/>
      <c r="C31" s="101">
        <v>102521</v>
      </c>
      <c r="D31" s="101">
        <v>129826</v>
      </c>
      <c r="E31" s="101">
        <v>130166</v>
      </c>
      <c r="F31" s="102">
        <f>IF(D31&gt;0,100*E31/D31,0)</f>
        <v>100.26188898987876</v>
      </c>
      <c r="G31" s="103"/>
      <c r="H31" s="182">
        <v>193.58100000000002</v>
      </c>
      <c r="I31" s="183">
        <v>363.03</v>
      </c>
      <c r="J31" s="183">
        <v>320.911</v>
      </c>
      <c r="K31" s="104">
        <f>IF(I31&gt;0,100*J31/I31,0)</f>
        <v>88.397928545850206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24</v>
      </c>
      <c r="D33" s="93">
        <v>24</v>
      </c>
      <c r="E33" s="93">
        <v>30</v>
      </c>
      <c r="F33" s="94"/>
      <c r="G33" s="94"/>
      <c r="H33" s="181">
        <v>6.4000000000000001E-2</v>
      </c>
      <c r="I33" s="181">
        <v>0.1</v>
      </c>
      <c r="J33" s="181">
        <v>0.1</v>
      </c>
      <c r="K33" s="95"/>
    </row>
    <row r="34" spans="1:11" s="96" customFormat="1" ht="11.25" customHeight="1">
      <c r="A34" s="98" t="s">
        <v>26</v>
      </c>
      <c r="B34" s="92"/>
      <c r="C34" s="93">
        <v>12</v>
      </c>
      <c r="D34" s="93">
        <v>8</v>
      </c>
      <c r="E34" s="93">
        <v>10</v>
      </c>
      <c r="F34" s="94"/>
      <c r="G34" s="94"/>
      <c r="H34" s="181">
        <v>3.5999999999999997E-2</v>
      </c>
      <c r="I34" s="181">
        <v>0.03</v>
      </c>
      <c r="J34" s="181">
        <v>0.05</v>
      </c>
      <c r="K34" s="95"/>
    </row>
    <row r="35" spans="1:11" s="96" customFormat="1" ht="11.25" customHeight="1">
      <c r="A35" s="98" t="s">
        <v>27</v>
      </c>
      <c r="B35" s="92"/>
      <c r="C35" s="93">
        <v>156</v>
      </c>
      <c r="D35" s="93">
        <v>220</v>
      </c>
      <c r="E35" s="93">
        <v>350</v>
      </c>
      <c r="F35" s="94"/>
      <c r="G35" s="94"/>
      <c r="H35" s="181">
        <v>0.78800000000000003</v>
      </c>
      <c r="I35" s="181">
        <v>0.8</v>
      </c>
      <c r="J35" s="181">
        <v>1.2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>
        <v>15</v>
      </c>
      <c r="F36" s="94"/>
      <c r="G36" s="94"/>
      <c r="H36" s="181"/>
      <c r="I36" s="181"/>
      <c r="J36" s="181">
        <v>0.06</v>
      </c>
      <c r="K36" s="95"/>
    </row>
    <row r="37" spans="1:11" s="105" customFormat="1" ht="11.25" customHeight="1">
      <c r="A37" s="99" t="s">
        <v>29</v>
      </c>
      <c r="B37" s="100"/>
      <c r="C37" s="101">
        <v>192</v>
      </c>
      <c r="D37" s="101">
        <v>252</v>
      </c>
      <c r="E37" s="101">
        <v>405</v>
      </c>
      <c r="F37" s="102">
        <f>IF(D37&gt;0,100*E37/D37,0)</f>
        <v>160.71428571428572</v>
      </c>
      <c r="G37" s="103"/>
      <c r="H37" s="182">
        <v>0.88800000000000001</v>
      </c>
      <c r="I37" s="183">
        <v>0.93</v>
      </c>
      <c r="J37" s="183">
        <v>1.4100000000000001</v>
      </c>
      <c r="K37" s="104">
        <f>IF(I37&gt;0,100*J37/I37,0)</f>
        <v>151.61290322580643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>
        <v>15</v>
      </c>
      <c r="F39" s="102"/>
      <c r="G39" s="103"/>
      <c r="H39" s="182"/>
      <c r="I39" s="183"/>
      <c r="J39" s="183">
        <v>2.5000000000000001E-2</v>
      </c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>
        <v>11</v>
      </c>
      <c r="E41" s="93">
        <v>124</v>
      </c>
      <c r="F41" s="94"/>
      <c r="G41" s="94"/>
      <c r="H41" s="181"/>
      <c r="I41" s="181">
        <v>2.8000000000000001E-2</v>
      </c>
      <c r="J41" s="181">
        <v>0.38</v>
      </c>
      <c r="K41" s="95"/>
    </row>
    <row r="42" spans="1:11" s="96" customFormat="1" ht="11.25" customHeight="1">
      <c r="A42" s="98" t="s">
        <v>32</v>
      </c>
      <c r="B42" s="92"/>
      <c r="C42" s="93">
        <v>396</v>
      </c>
      <c r="D42" s="93">
        <v>885</v>
      </c>
      <c r="E42" s="93">
        <v>1190</v>
      </c>
      <c r="F42" s="94"/>
      <c r="G42" s="94"/>
      <c r="H42" s="181">
        <v>1.2689999999999999</v>
      </c>
      <c r="I42" s="181">
        <v>3.5819999999999999</v>
      </c>
      <c r="J42" s="181">
        <v>2.323</v>
      </c>
      <c r="K42" s="95"/>
    </row>
    <row r="43" spans="1:11" s="96" customFormat="1" ht="11.25" customHeight="1">
      <c r="A43" s="98" t="s">
        <v>33</v>
      </c>
      <c r="B43" s="92"/>
      <c r="C43" s="93">
        <v>51</v>
      </c>
      <c r="D43" s="93">
        <v>298</v>
      </c>
      <c r="E43" s="93">
        <v>1247</v>
      </c>
      <c r="F43" s="94"/>
      <c r="G43" s="94"/>
      <c r="H43" s="181">
        <v>0.24399999999999999</v>
      </c>
      <c r="I43" s="181">
        <v>1.8440000000000001</v>
      </c>
      <c r="J43" s="181">
        <v>0.69799999999999995</v>
      </c>
      <c r="K43" s="95"/>
    </row>
    <row r="44" spans="1:11" s="96" customFormat="1" ht="11.25" customHeight="1">
      <c r="A44" s="98" t="s">
        <v>34</v>
      </c>
      <c r="B44" s="92"/>
      <c r="C44" s="93">
        <v>183</v>
      </c>
      <c r="D44" s="93">
        <v>735</v>
      </c>
      <c r="E44" s="93">
        <v>810</v>
      </c>
      <c r="F44" s="94"/>
      <c r="G44" s="94"/>
      <c r="H44" s="181">
        <v>0.77800000000000002</v>
      </c>
      <c r="I44" s="181">
        <v>3.085</v>
      </c>
      <c r="J44" s="181">
        <v>2.1989999999999998</v>
      </c>
      <c r="K44" s="95"/>
    </row>
    <row r="45" spans="1:11" s="96" customFormat="1" ht="11.25" customHeight="1">
      <c r="A45" s="98" t="s">
        <v>35</v>
      </c>
      <c r="B45" s="92"/>
      <c r="C45" s="93">
        <v>62</v>
      </c>
      <c r="D45" s="93">
        <v>163</v>
      </c>
      <c r="E45" s="93">
        <v>349</v>
      </c>
      <c r="F45" s="94"/>
      <c r="G45" s="94"/>
      <c r="H45" s="181">
        <v>0.18099999999999999</v>
      </c>
      <c r="I45" s="181">
        <v>0.56499999999999995</v>
      </c>
      <c r="J45" s="181">
        <v>0.877</v>
      </c>
      <c r="K45" s="95"/>
    </row>
    <row r="46" spans="1:11" s="96" customFormat="1" ht="11.25" customHeight="1">
      <c r="A46" s="98" t="s">
        <v>36</v>
      </c>
      <c r="B46" s="92"/>
      <c r="C46" s="93">
        <v>62</v>
      </c>
      <c r="D46" s="93">
        <v>150</v>
      </c>
      <c r="E46" s="93">
        <v>129</v>
      </c>
      <c r="F46" s="94"/>
      <c r="G46" s="94"/>
      <c r="H46" s="181">
        <v>0.16700000000000001</v>
      </c>
      <c r="I46" s="181">
        <v>0.55100000000000005</v>
      </c>
      <c r="J46" s="181">
        <v>0.30099999999999999</v>
      </c>
      <c r="K46" s="95"/>
    </row>
    <row r="47" spans="1:11" s="96" customFormat="1" ht="11.25" customHeight="1">
      <c r="A47" s="98" t="s">
        <v>37</v>
      </c>
      <c r="B47" s="92"/>
      <c r="C47" s="93">
        <v>161</v>
      </c>
      <c r="D47" s="93">
        <v>163</v>
      </c>
      <c r="E47" s="93">
        <v>454</v>
      </c>
      <c r="F47" s="94"/>
      <c r="G47" s="94"/>
      <c r="H47" s="181">
        <v>0.34300000000000003</v>
      </c>
      <c r="I47" s="181">
        <v>0.45800000000000002</v>
      </c>
      <c r="J47" s="181">
        <v>0.45300000000000001</v>
      </c>
      <c r="K47" s="95"/>
    </row>
    <row r="48" spans="1:11" s="96" customFormat="1" ht="11.25" customHeight="1">
      <c r="A48" s="98" t="s">
        <v>38</v>
      </c>
      <c r="B48" s="92"/>
      <c r="C48" s="93">
        <v>180</v>
      </c>
      <c r="D48" s="93">
        <v>1847</v>
      </c>
      <c r="E48" s="93">
        <v>3144</v>
      </c>
      <c r="F48" s="94"/>
      <c r="G48" s="94"/>
      <c r="H48" s="181">
        <v>0.75900000000000001</v>
      </c>
      <c r="I48" s="181">
        <v>9.8640000000000008</v>
      </c>
      <c r="J48" s="181">
        <v>8.4629999999999992</v>
      </c>
      <c r="K48" s="95"/>
    </row>
    <row r="49" spans="1:11" s="96" customFormat="1" ht="11.25" customHeight="1">
      <c r="A49" s="98" t="s">
        <v>39</v>
      </c>
      <c r="B49" s="92"/>
      <c r="C49" s="93">
        <v>56</v>
      </c>
      <c r="D49" s="93">
        <v>202</v>
      </c>
      <c r="E49" s="93">
        <v>640</v>
      </c>
      <c r="F49" s="94"/>
      <c r="G49" s="94"/>
      <c r="H49" s="181">
        <v>8.1000000000000003E-2</v>
      </c>
      <c r="I49" s="181">
        <v>0.53500000000000003</v>
      </c>
      <c r="J49" s="181">
        <v>1.99</v>
      </c>
      <c r="K49" s="95"/>
    </row>
    <row r="50" spans="1:11" s="105" customFormat="1" ht="11.25" customHeight="1">
      <c r="A50" s="106" t="s">
        <v>40</v>
      </c>
      <c r="B50" s="100"/>
      <c r="C50" s="101">
        <v>1151</v>
      </c>
      <c r="D50" s="101">
        <v>4454</v>
      </c>
      <c r="E50" s="101">
        <v>8087</v>
      </c>
      <c r="F50" s="102">
        <f>IF(D50&gt;0,100*E50/D50,0)</f>
        <v>181.56713066906153</v>
      </c>
      <c r="G50" s="103"/>
      <c r="H50" s="182">
        <v>3.8219999999999996</v>
      </c>
      <c r="I50" s="183">
        <v>20.512</v>
      </c>
      <c r="J50" s="183">
        <v>17.683999999999997</v>
      </c>
      <c r="K50" s="104">
        <f>IF(I50&gt;0,100*J50/I50,0)</f>
        <v>86.212948517940703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87</v>
      </c>
      <c r="D52" s="101">
        <v>87</v>
      </c>
      <c r="E52" s="101">
        <v>87</v>
      </c>
      <c r="F52" s="102">
        <f>IF(D52&gt;0,100*E52/D52,0)</f>
        <v>100</v>
      </c>
      <c r="G52" s="103"/>
      <c r="H52" s="182">
        <v>0.248</v>
      </c>
      <c r="I52" s="183">
        <v>0.248</v>
      </c>
      <c r="J52" s="183">
        <v>0.248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411</v>
      </c>
      <c r="D54" s="93">
        <v>3098</v>
      </c>
      <c r="E54" s="93">
        <v>3200</v>
      </c>
      <c r="F54" s="94"/>
      <c r="G54" s="94"/>
      <c r="H54" s="181">
        <v>1.9470000000000001</v>
      </c>
      <c r="I54" s="181">
        <v>20.036000000000001</v>
      </c>
      <c r="J54" s="181">
        <v>21.24</v>
      </c>
      <c r="K54" s="95"/>
    </row>
    <row r="55" spans="1:11" s="96" customFormat="1" ht="11.25" customHeight="1">
      <c r="A55" s="98" t="s">
        <v>43</v>
      </c>
      <c r="B55" s="92"/>
      <c r="C55" s="93">
        <v>335</v>
      </c>
      <c r="D55" s="93">
        <v>137</v>
      </c>
      <c r="E55" s="93">
        <v>171</v>
      </c>
      <c r="F55" s="94"/>
      <c r="G55" s="94"/>
      <c r="H55" s="181">
        <v>0.54800000000000004</v>
      </c>
      <c r="I55" s="181">
        <v>0.26700000000000002</v>
      </c>
      <c r="J55" s="181">
        <v>0.22500000000000001</v>
      </c>
      <c r="K55" s="95"/>
    </row>
    <row r="56" spans="1:11" s="96" customFormat="1" ht="11.25" customHeight="1">
      <c r="A56" s="98" t="s">
        <v>44</v>
      </c>
      <c r="B56" s="92"/>
      <c r="C56" s="93">
        <v>394</v>
      </c>
      <c r="D56" s="93">
        <v>800</v>
      </c>
      <c r="E56" s="93">
        <v>800</v>
      </c>
      <c r="F56" s="94"/>
      <c r="G56" s="94"/>
      <c r="H56" s="181">
        <v>1.173</v>
      </c>
      <c r="I56" s="181">
        <v>1.5</v>
      </c>
      <c r="J56" s="181">
        <v>0.75</v>
      </c>
      <c r="K56" s="95"/>
    </row>
    <row r="57" spans="1:11" s="96" customFormat="1" ht="11.25" customHeight="1">
      <c r="A57" s="98" t="s">
        <v>45</v>
      </c>
      <c r="B57" s="92"/>
      <c r="C57" s="93">
        <v>293</v>
      </c>
      <c r="D57" s="93">
        <v>1820</v>
      </c>
      <c r="E57" s="93">
        <v>1820</v>
      </c>
      <c r="F57" s="94"/>
      <c r="G57" s="94"/>
      <c r="H57" s="181">
        <v>0.39100000000000001</v>
      </c>
      <c r="I57" s="181">
        <v>6.37</v>
      </c>
      <c r="J57" s="181">
        <v>2.73</v>
      </c>
      <c r="K57" s="95"/>
    </row>
    <row r="58" spans="1:11" s="96" customFormat="1" ht="11.25" customHeight="1">
      <c r="A58" s="98" t="s">
        <v>46</v>
      </c>
      <c r="B58" s="92"/>
      <c r="C58" s="93">
        <v>1955</v>
      </c>
      <c r="D58" s="93">
        <v>3694</v>
      </c>
      <c r="E58" s="93">
        <v>3694</v>
      </c>
      <c r="F58" s="94"/>
      <c r="G58" s="94"/>
      <c r="H58" s="181">
        <v>2.3199999999999998</v>
      </c>
      <c r="I58" s="181">
        <v>9.1</v>
      </c>
      <c r="J58" s="181">
        <v>4.758</v>
      </c>
      <c r="K58" s="95"/>
    </row>
    <row r="59" spans="1:11" s="105" customFormat="1" ht="11.25" customHeight="1">
      <c r="A59" s="99" t="s">
        <v>47</v>
      </c>
      <c r="B59" s="100"/>
      <c r="C59" s="101">
        <v>3388</v>
      </c>
      <c r="D59" s="101">
        <v>9549</v>
      </c>
      <c r="E59" s="101">
        <v>9685</v>
      </c>
      <c r="F59" s="102">
        <f>IF(D59&gt;0,100*E59/D59,0)</f>
        <v>101.424232903969</v>
      </c>
      <c r="G59" s="103"/>
      <c r="H59" s="182">
        <v>6.3789999999999996</v>
      </c>
      <c r="I59" s="183">
        <v>37.273000000000003</v>
      </c>
      <c r="J59" s="183">
        <v>29.702999999999999</v>
      </c>
      <c r="K59" s="104">
        <f>IF(I59&gt;0,100*J59/I59,0)</f>
        <v>79.69039250932309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44</v>
      </c>
      <c r="D61" s="93">
        <v>30</v>
      </c>
      <c r="E61" s="93">
        <v>35.200000000000003</v>
      </c>
      <c r="F61" s="94"/>
      <c r="G61" s="94"/>
      <c r="H61" s="181">
        <v>0.17499999999999999</v>
      </c>
      <c r="I61" s="181">
        <v>6.9000000000000006E-2</v>
      </c>
      <c r="J61" s="181">
        <v>0.14421</v>
      </c>
      <c r="K61" s="95"/>
    </row>
    <row r="62" spans="1:11" s="96" customFormat="1" ht="11.25" customHeight="1">
      <c r="A62" s="98" t="s">
        <v>49</v>
      </c>
      <c r="B62" s="92"/>
      <c r="C62" s="93">
        <v>34</v>
      </c>
      <c r="D62" s="93">
        <v>59</v>
      </c>
      <c r="E62" s="93">
        <v>59</v>
      </c>
      <c r="F62" s="94"/>
      <c r="G62" s="94"/>
      <c r="H62" s="181">
        <v>7.1999999999999995E-2</v>
      </c>
      <c r="I62" s="181">
        <v>0.11</v>
      </c>
      <c r="J62" s="181">
        <v>0.104</v>
      </c>
      <c r="K62" s="95"/>
    </row>
    <row r="63" spans="1:11" s="96" customFormat="1" ht="11.25" customHeight="1">
      <c r="A63" s="98" t="s">
        <v>50</v>
      </c>
      <c r="B63" s="92"/>
      <c r="C63" s="93">
        <v>122</v>
      </c>
      <c r="D63" s="93">
        <v>176</v>
      </c>
      <c r="E63" s="93">
        <v>148</v>
      </c>
      <c r="F63" s="94"/>
      <c r="G63" s="94"/>
      <c r="H63" s="181">
        <v>0.154</v>
      </c>
      <c r="I63" s="181">
        <v>0.14272768998754209</v>
      </c>
      <c r="J63" s="181">
        <v>0.33</v>
      </c>
      <c r="K63" s="95"/>
    </row>
    <row r="64" spans="1:11" s="105" customFormat="1" ht="11.25" customHeight="1">
      <c r="A64" s="99" t="s">
        <v>51</v>
      </c>
      <c r="B64" s="100"/>
      <c r="C64" s="101">
        <v>200</v>
      </c>
      <c r="D64" s="101">
        <v>265</v>
      </c>
      <c r="E64" s="101">
        <v>242.2</v>
      </c>
      <c r="F64" s="102">
        <f>IF(D64&gt;0,100*E64/D64,0)</f>
        <v>91.396226415094333</v>
      </c>
      <c r="G64" s="103"/>
      <c r="H64" s="182">
        <v>0.40100000000000002</v>
      </c>
      <c r="I64" s="183">
        <v>0.32172768998754209</v>
      </c>
      <c r="J64" s="183">
        <v>0.57821</v>
      </c>
      <c r="K64" s="104">
        <f>IF(I64&gt;0,100*J64/I64,0)</f>
        <v>179.72030944007008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694</v>
      </c>
      <c r="D66" s="101">
        <v>1514</v>
      </c>
      <c r="E66" s="101">
        <v>544</v>
      </c>
      <c r="F66" s="102">
        <f>IF(D66&gt;0,100*E66/D66,0)</f>
        <v>35.931307793923381</v>
      </c>
      <c r="G66" s="103"/>
      <c r="H66" s="182">
        <v>0.73699999999999999</v>
      </c>
      <c r="I66" s="183">
        <v>1.6060000000000001</v>
      </c>
      <c r="J66" s="183">
        <v>0.57499999999999996</v>
      </c>
      <c r="K66" s="104">
        <f>IF(I66&gt;0,100*J66/I66,0)</f>
        <v>35.803237858032375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6398</v>
      </c>
      <c r="D68" s="93">
        <v>10000</v>
      </c>
      <c r="E68" s="93">
        <v>9000</v>
      </c>
      <c r="F68" s="94"/>
      <c r="G68" s="94"/>
      <c r="H68" s="181">
        <v>12.941000000000001</v>
      </c>
      <c r="I68" s="181">
        <v>22</v>
      </c>
      <c r="J68" s="181">
        <v>18</v>
      </c>
      <c r="K68" s="95"/>
    </row>
    <row r="69" spans="1:11" s="96" customFormat="1" ht="11.25" customHeight="1">
      <c r="A69" s="98" t="s">
        <v>54</v>
      </c>
      <c r="B69" s="92"/>
      <c r="C69" s="93">
        <v>13</v>
      </c>
      <c r="D69" s="93">
        <v>30</v>
      </c>
      <c r="E69" s="93">
        <v>100</v>
      </c>
      <c r="F69" s="94"/>
      <c r="G69" s="94"/>
      <c r="H69" s="181">
        <v>2.4E-2</v>
      </c>
      <c r="I69" s="181">
        <v>0.05</v>
      </c>
      <c r="J69" s="181">
        <v>0.2</v>
      </c>
      <c r="K69" s="95"/>
    </row>
    <row r="70" spans="1:11" s="105" customFormat="1" ht="11.25" customHeight="1">
      <c r="A70" s="99" t="s">
        <v>55</v>
      </c>
      <c r="B70" s="100"/>
      <c r="C70" s="101">
        <v>6411</v>
      </c>
      <c r="D70" s="101">
        <v>10030</v>
      </c>
      <c r="E70" s="101">
        <v>9100</v>
      </c>
      <c r="F70" s="102">
        <f>IF(D70&gt;0,100*E70/D70,0)</f>
        <v>90.727816550348948</v>
      </c>
      <c r="G70" s="103"/>
      <c r="H70" s="182">
        <v>12.965</v>
      </c>
      <c r="I70" s="183">
        <v>22.05</v>
      </c>
      <c r="J70" s="183">
        <v>18.2</v>
      </c>
      <c r="K70" s="104">
        <f>IF(I70&gt;0,100*J70/I70,0)</f>
        <v>82.539682539682531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225</v>
      </c>
      <c r="D72" s="93">
        <v>442</v>
      </c>
      <c r="E72" s="93">
        <v>438</v>
      </c>
      <c r="F72" s="94"/>
      <c r="G72" s="94"/>
      <c r="H72" s="181">
        <v>0.09</v>
      </c>
      <c r="I72" s="181">
        <v>6.6000000000000003E-2</v>
      </c>
      <c r="J72" s="181">
        <v>0.52700000000000002</v>
      </c>
      <c r="K72" s="95"/>
    </row>
    <row r="73" spans="1:11" s="96" customFormat="1" ht="11.25" customHeight="1">
      <c r="A73" s="98" t="s">
        <v>57</v>
      </c>
      <c r="B73" s="92"/>
      <c r="C73" s="93">
        <v>49623</v>
      </c>
      <c r="D73" s="93">
        <v>65100</v>
      </c>
      <c r="E73" s="93">
        <v>65174</v>
      </c>
      <c r="F73" s="94"/>
      <c r="G73" s="94"/>
      <c r="H73" s="181">
        <v>159.75</v>
      </c>
      <c r="I73" s="181">
        <v>162.75</v>
      </c>
      <c r="J73" s="181">
        <v>97.760999999999996</v>
      </c>
      <c r="K73" s="95"/>
    </row>
    <row r="74" spans="1:11" s="96" customFormat="1" ht="11.25" customHeight="1">
      <c r="A74" s="98" t="s">
        <v>58</v>
      </c>
      <c r="B74" s="92"/>
      <c r="C74" s="93">
        <v>53033</v>
      </c>
      <c r="D74" s="93">
        <v>59950</v>
      </c>
      <c r="E74" s="93">
        <v>59870</v>
      </c>
      <c r="F74" s="94"/>
      <c r="G74" s="94"/>
      <c r="H74" s="181">
        <v>135.38399999999999</v>
      </c>
      <c r="I74" s="181">
        <v>127.693</v>
      </c>
      <c r="J74" s="181">
        <v>167.636</v>
      </c>
      <c r="K74" s="95"/>
    </row>
    <row r="75" spans="1:11" s="96" customFormat="1" ht="11.25" customHeight="1">
      <c r="A75" s="98" t="s">
        <v>59</v>
      </c>
      <c r="B75" s="92"/>
      <c r="C75" s="93">
        <v>2304</v>
      </c>
      <c r="D75" s="93">
        <v>3139.0589999999997</v>
      </c>
      <c r="E75" s="93">
        <v>3178</v>
      </c>
      <c r="F75" s="94"/>
      <c r="G75" s="94"/>
      <c r="H75" s="181">
        <v>3.5880000000000001</v>
      </c>
      <c r="I75" s="181">
        <v>6.3422117782705163</v>
      </c>
      <c r="J75" s="181">
        <v>5.5640000000000001</v>
      </c>
      <c r="K75" s="95"/>
    </row>
    <row r="76" spans="1:11" s="96" customFormat="1" ht="11.25" customHeight="1">
      <c r="A76" s="98" t="s">
        <v>60</v>
      </c>
      <c r="B76" s="92"/>
      <c r="C76" s="93">
        <v>10708</v>
      </c>
      <c r="D76" s="93">
        <v>13058</v>
      </c>
      <c r="E76" s="93">
        <v>12800</v>
      </c>
      <c r="F76" s="94"/>
      <c r="G76" s="94"/>
      <c r="H76" s="181">
        <v>41.048000000000002</v>
      </c>
      <c r="I76" s="181">
        <v>36.170999999999999</v>
      </c>
      <c r="J76" s="181">
        <v>48.64</v>
      </c>
      <c r="K76" s="95"/>
    </row>
    <row r="77" spans="1:11" s="96" customFormat="1" ht="11.25" customHeight="1">
      <c r="A77" s="98" t="s">
        <v>61</v>
      </c>
      <c r="B77" s="92"/>
      <c r="C77" s="93">
        <v>6431</v>
      </c>
      <c r="D77" s="93">
        <v>8250</v>
      </c>
      <c r="E77" s="93">
        <v>8500</v>
      </c>
      <c r="F77" s="94"/>
      <c r="G77" s="94"/>
      <c r="H77" s="181">
        <v>18.154</v>
      </c>
      <c r="I77" s="181">
        <v>12.59</v>
      </c>
      <c r="J77" s="181">
        <v>17</v>
      </c>
      <c r="K77" s="95"/>
    </row>
    <row r="78" spans="1:11" s="96" customFormat="1" ht="11.25" customHeight="1">
      <c r="A78" s="98" t="s">
        <v>62</v>
      </c>
      <c r="B78" s="92"/>
      <c r="C78" s="93">
        <v>15315</v>
      </c>
      <c r="D78" s="93">
        <v>17742</v>
      </c>
      <c r="E78" s="93">
        <v>17742</v>
      </c>
      <c r="F78" s="94"/>
      <c r="G78" s="94"/>
      <c r="H78" s="181">
        <v>43.57</v>
      </c>
      <c r="I78" s="181">
        <v>41.25</v>
      </c>
      <c r="J78" s="181">
        <v>41.694000000000003</v>
      </c>
      <c r="K78" s="95"/>
    </row>
    <row r="79" spans="1:11" s="96" customFormat="1" ht="11.25" customHeight="1">
      <c r="A79" s="98" t="s">
        <v>63</v>
      </c>
      <c r="B79" s="92"/>
      <c r="C79" s="93">
        <v>95068</v>
      </c>
      <c r="D79" s="93">
        <v>124081</v>
      </c>
      <c r="E79" s="93">
        <v>115892</v>
      </c>
      <c r="F79" s="94"/>
      <c r="G79" s="94"/>
      <c r="H79" s="181">
        <v>302.399</v>
      </c>
      <c r="I79" s="181">
        <v>192.74100000000001</v>
      </c>
      <c r="J79" s="181">
        <v>388.18635295282945</v>
      </c>
      <c r="K79" s="95"/>
    </row>
    <row r="80" spans="1:11" s="105" customFormat="1" ht="11.25" customHeight="1">
      <c r="A80" s="106" t="s">
        <v>64</v>
      </c>
      <c r="B80" s="100"/>
      <c r="C80" s="101">
        <v>232707</v>
      </c>
      <c r="D80" s="101">
        <v>291762.05900000001</v>
      </c>
      <c r="E80" s="101">
        <v>283594</v>
      </c>
      <c r="F80" s="102">
        <f>IF(D80&gt;0,100*E80/D80,0)</f>
        <v>97.200438251637095</v>
      </c>
      <c r="G80" s="103"/>
      <c r="H80" s="182">
        <v>703.98299999999995</v>
      </c>
      <c r="I80" s="183">
        <v>579.60321177827052</v>
      </c>
      <c r="J80" s="183">
        <v>767.00835295282945</v>
      </c>
      <c r="K80" s="104">
        <f>IF(I80&gt;0,100*J80/I80,0)</f>
        <v>132.33335105228014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347942</v>
      </c>
      <c r="D87" s="116">
        <v>448795.05900000001</v>
      </c>
      <c r="E87" s="116">
        <v>443119.2</v>
      </c>
      <c r="F87" s="117">
        <f>IF(D87&gt;0,100*E87/D87,0)</f>
        <v>98.735311611351761</v>
      </c>
      <c r="G87" s="103"/>
      <c r="H87" s="186">
        <v>924.99199999999996</v>
      </c>
      <c r="I87" s="187">
        <v>1029.891939468258</v>
      </c>
      <c r="J87" s="187">
        <v>1160.5675629528293</v>
      </c>
      <c r="K87" s="117">
        <f>IF(I87&gt;0,100*J87/I87,0)</f>
        <v>112.68828490414637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10" orientation="portrait" useFirstPageNumber="1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O625"/>
  <sheetViews>
    <sheetView view="pageBreakPreview" topLeftCell="B1" zoomScale="60" zoomScaleNormal="90" workbookViewId="0">
      <selection activeCell="E7" sqref="E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116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303</v>
      </c>
      <c r="D7" s="84" t="s">
        <v>303</v>
      </c>
      <c r="E7" s="84"/>
      <c r="F7" s="85" t="str">
        <f>CONCATENATE(D6,"=100")</f>
        <v>2015=100</v>
      </c>
      <c r="G7" s="86"/>
      <c r="H7" s="83" t="s">
        <v>303</v>
      </c>
      <c r="I7" s="84" t="s">
        <v>303</v>
      </c>
      <c r="J7" s="84"/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1</v>
      </c>
      <c r="D15" s="101">
        <v>1</v>
      </c>
      <c r="E15" s="101">
        <v>1</v>
      </c>
      <c r="F15" s="102">
        <f>IF(D15&gt;0,100*E15/D15,0)</f>
        <v>100</v>
      </c>
      <c r="G15" s="103"/>
      <c r="H15" s="182">
        <v>1.4999999999999999E-2</v>
      </c>
      <c r="I15" s="183">
        <v>1.4999999999999999E-2</v>
      </c>
      <c r="J15" s="183">
        <v>1.4999999999999999E-2</v>
      </c>
      <c r="K15" s="104">
        <f>IF(I15&gt;0,100*J15/I15,0)</f>
        <v>100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>
        <v>49</v>
      </c>
      <c r="F19" s="94"/>
      <c r="G19" s="94"/>
      <c r="H19" s="181"/>
      <c r="I19" s="181"/>
      <c r="J19" s="181">
        <v>0.63700000000000001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>
        <v>49</v>
      </c>
      <c r="F22" s="102"/>
      <c r="G22" s="103"/>
      <c r="H22" s="182"/>
      <c r="I22" s="183"/>
      <c r="J22" s="183">
        <v>0.63700000000000001</v>
      </c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5077</v>
      </c>
      <c r="D24" s="101">
        <v>5147</v>
      </c>
      <c r="E24" s="101">
        <v>5676</v>
      </c>
      <c r="F24" s="102">
        <f>IF(D24&gt;0,100*E24/D24,0)</f>
        <v>110.27783174664853</v>
      </c>
      <c r="G24" s="103"/>
      <c r="H24" s="182">
        <v>63.48</v>
      </c>
      <c r="I24" s="183">
        <v>71.614999999999995</v>
      </c>
      <c r="J24" s="183">
        <v>83.891000000000005</v>
      </c>
      <c r="K24" s="104">
        <f>IF(I24&gt;0,100*J24/I24,0)</f>
        <v>117.14166026670392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179</v>
      </c>
      <c r="D26" s="101">
        <v>182</v>
      </c>
      <c r="E26" s="101">
        <v>200</v>
      </c>
      <c r="F26" s="102">
        <f>IF(D26&gt;0,100*E26/D26,0)</f>
        <v>109.89010989010988</v>
      </c>
      <c r="G26" s="103"/>
      <c r="H26" s="182">
        <v>2.4340000000000002</v>
      </c>
      <c r="I26" s="183">
        <v>2.33</v>
      </c>
      <c r="J26" s="183">
        <v>2.8</v>
      </c>
      <c r="K26" s="104">
        <f>IF(I26&gt;0,100*J26/I26,0)</f>
        <v>120.17167381974248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>
        <v>25</v>
      </c>
      <c r="F28" s="94"/>
      <c r="G28" s="94"/>
      <c r="H28" s="181"/>
      <c r="I28" s="181"/>
      <c r="J28" s="181">
        <v>0.5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470</v>
      </c>
      <c r="D30" s="93">
        <v>600</v>
      </c>
      <c r="E30" s="93">
        <v>882</v>
      </c>
      <c r="F30" s="94"/>
      <c r="G30" s="94"/>
      <c r="H30" s="181">
        <v>11.75</v>
      </c>
      <c r="I30" s="181">
        <v>17.399999999999999</v>
      </c>
      <c r="J30" s="181">
        <v>25.591999999999999</v>
      </c>
      <c r="K30" s="95"/>
    </row>
    <row r="31" spans="1:11" s="105" customFormat="1" ht="11.25" customHeight="1">
      <c r="A31" s="106" t="s">
        <v>24</v>
      </c>
      <c r="B31" s="100"/>
      <c r="C31" s="101">
        <v>470</v>
      </c>
      <c r="D31" s="101">
        <v>600</v>
      </c>
      <c r="E31" s="101">
        <v>907</v>
      </c>
      <c r="F31" s="102">
        <f>IF(D31&gt;0,100*E31/D31,0)</f>
        <v>151.16666666666666</v>
      </c>
      <c r="G31" s="103"/>
      <c r="H31" s="182">
        <v>11.75</v>
      </c>
      <c r="I31" s="183">
        <v>17.399999999999999</v>
      </c>
      <c r="J31" s="183">
        <v>26.091999999999999</v>
      </c>
      <c r="K31" s="104">
        <f>IF(I31&gt;0,100*J31/I31,0)</f>
        <v>149.95402298850576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50</v>
      </c>
      <c r="D33" s="93">
        <v>58</v>
      </c>
      <c r="E33" s="93">
        <v>50</v>
      </c>
      <c r="F33" s="94"/>
      <c r="G33" s="94"/>
      <c r="H33" s="181">
        <v>1.0629999999999999</v>
      </c>
      <c r="I33" s="181">
        <v>1</v>
      </c>
      <c r="J33" s="181">
        <v>0.78</v>
      </c>
      <c r="K33" s="95"/>
    </row>
    <row r="34" spans="1:11" s="96" customFormat="1" ht="11.25" customHeight="1">
      <c r="A34" s="98" t="s">
        <v>26</v>
      </c>
      <c r="B34" s="92"/>
      <c r="C34" s="93">
        <v>9</v>
      </c>
      <c r="D34" s="93">
        <v>7</v>
      </c>
      <c r="E34" s="93">
        <v>9</v>
      </c>
      <c r="F34" s="94"/>
      <c r="G34" s="94"/>
      <c r="H34" s="181">
        <v>0.20899999999999999</v>
      </c>
      <c r="I34" s="181">
        <v>0.17499999999999999</v>
      </c>
      <c r="J34" s="181">
        <v>0.2</v>
      </c>
      <c r="K34" s="95"/>
    </row>
    <row r="35" spans="1:11" s="96" customFormat="1" ht="11.25" customHeight="1">
      <c r="A35" s="98" t="s">
        <v>27</v>
      </c>
      <c r="B35" s="92"/>
      <c r="C35" s="93">
        <v>5</v>
      </c>
      <c r="D35" s="93">
        <v>4</v>
      </c>
      <c r="E35" s="93">
        <v>7</v>
      </c>
      <c r="F35" s="94"/>
      <c r="G35" s="94"/>
      <c r="H35" s="181">
        <v>0.10100000000000001</v>
      </c>
      <c r="I35" s="181">
        <v>0.14000000000000001</v>
      </c>
      <c r="J35" s="181">
        <v>0.16</v>
      </c>
      <c r="K35" s="95"/>
    </row>
    <row r="36" spans="1:11" s="96" customFormat="1" ht="11.25" customHeight="1">
      <c r="A36" s="98" t="s">
        <v>28</v>
      </c>
      <c r="B36" s="92"/>
      <c r="C36" s="93">
        <v>29</v>
      </c>
      <c r="D36" s="93">
        <v>27</v>
      </c>
      <c r="E36" s="93"/>
      <c r="F36" s="94"/>
      <c r="G36" s="94"/>
      <c r="H36" s="181">
        <v>0.57999999999999996</v>
      </c>
      <c r="I36" s="181">
        <v>0.54200000000000004</v>
      </c>
      <c r="J36" s="181"/>
      <c r="K36" s="95"/>
    </row>
    <row r="37" spans="1:11" s="105" customFormat="1" ht="11.25" customHeight="1">
      <c r="A37" s="99" t="s">
        <v>29</v>
      </c>
      <c r="B37" s="100"/>
      <c r="C37" s="101">
        <v>93</v>
      </c>
      <c r="D37" s="101">
        <v>96</v>
      </c>
      <c r="E37" s="101">
        <v>66</v>
      </c>
      <c r="F37" s="102">
        <f>IF(D37&gt;0,100*E37/D37,0)</f>
        <v>68.75</v>
      </c>
      <c r="G37" s="103"/>
      <c r="H37" s="182">
        <v>1.9529999999999998</v>
      </c>
      <c r="I37" s="183">
        <v>1.857</v>
      </c>
      <c r="J37" s="183">
        <v>1.1399999999999999</v>
      </c>
      <c r="K37" s="104">
        <f>IF(I37&gt;0,100*J37/I37,0)</f>
        <v>61.389337641357024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62</v>
      </c>
      <c r="D39" s="101">
        <v>56</v>
      </c>
      <c r="E39" s="101">
        <v>38</v>
      </c>
      <c r="F39" s="102">
        <f>IF(D39&gt;0,100*E39/D39,0)</f>
        <v>67.857142857142861</v>
      </c>
      <c r="G39" s="103"/>
      <c r="H39" s="182">
        <v>0.80300000000000005</v>
      </c>
      <c r="I39" s="183">
        <v>0.95899999999999996</v>
      </c>
      <c r="J39" s="183">
        <v>0.66</v>
      </c>
      <c r="K39" s="104">
        <f>IF(I39&gt;0,100*J39/I39,0)</f>
        <v>68.821689259645467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>
        <v>10</v>
      </c>
      <c r="D42" s="93">
        <v>10</v>
      </c>
      <c r="E42" s="93">
        <v>10</v>
      </c>
      <c r="F42" s="94"/>
      <c r="G42" s="94"/>
      <c r="H42" s="181">
        <v>0.15</v>
      </c>
      <c r="I42" s="181">
        <v>0.15</v>
      </c>
      <c r="J42" s="181">
        <v>0.15</v>
      </c>
      <c r="K42" s="95"/>
    </row>
    <row r="43" spans="1:11" s="96" customFormat="1" ht="11.25" customHeight="1">
      <c r="A43" s="98" t="s">
        <v>33</v>
      </c>
      <c r="B43" s="92"/>
      <c r="C43" s="93">
        <v>30</v>
      </c>
      <c r="D43" s="93">
        <v>32</v>
      </c>
      <c r="E43" s="93">
        <v>35</v>
      </c>
      <c r="F43" s="94"/>
      <c r="G43" s="94"/>
      <c r="H43" s="181">
        <v>0.45</v>
      </c>
      <c r="I43" s="181">
        <v>0.48</v>
      </c>
      <c r="J43" s="181">
        <v>0.52500000000000002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>
        <v>20</v>
      </c>
      <c r="D46" s="93">
        <v>20</v>
      </c>
      <c r="E46" s="93">
        <v>11</v>
      </c>
      <c r="F46" s="94"/>
      <c r="G46" s="94"/>
      <c r="H46" s="181">
        <v>0.36</v>
      </c>
      <c r="I46" s="181">
        <v>0.36</v>
      </c>
      <c r="J46" s="181">
        <v>0.19800000000000001</v>
      </c>
      <c r="K46" s="95"/>
    </row>
    <row r="47" spans="1:11" s="96" customFormat="1" ht="11.25" customHeight="1">
      <c r="A47" s="98" t="s">
        <v>37</v>
      </c>
      <c r="B47" s="92"/>
      <c r="C47" s="93">
        <v>4</v>
      </c>
      <c r="D47" s="93">
        <v>19</v>
      </c>
      <c r="E47" s="93">
        <v>4</v>
      </c>
      <c r="F47" s="94"/>
      <c r="G47" s="94"/>
      <c r="H47" s="181">
        <v>0.04</v>
      </c>
      <c r="I47" s="181">
        <v>0.19</v>
      </c>
      <c r="J47" s="181">
        <v>4.8000000000000001E-2</v>
      </c>
      <c r="K47" s="95"/>
    </row>
    <row r="48" spans="1:11" s="96" customFormat="1" ht="11.25" customHeight="1">
      <c r="A48" s="98" t="s">
        <v>38</v>
      </c>
      <c r="B48" s="92"/>
      <c r="C48" s="93"/>
      <c r="D48" s="93">
        <v>1</v>
      </c>
      <c r="E48" s="93">
        <v>1</v>
      </c>
      <c r="F48" s="94"/>
      <c r="G48" s="94"/>
      <c r="H48" s="181"/>
      <c r="I48" s="181">
        <v>0.02</v>
      </c>
      <c r="J48" s="181">
        <v>0.02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>
        <v>64</v>
      </c>
      <c r="D50" s="101">
        <v>82</v>
      </c>
      <c r="E50" s="101">
        <v>61</v>
      </c>
      <c r="F50" s="102">
        <f>IF(D50&gt;0,100*E50/D50,0)</f>
        <v>74.390243902439025</v>
      </c>
      <c r="G50" s="103"/>
      <c r="H50" s="182">
        <v>1</v>
      </c>
      <c r="I50" s="183">
        <v>1.2</v>
      </c>
      <c r="J50" s="183">
        <v>0.94100000000000006</v>
      </c>
      <c r="K50" s="104">
        <f>IF(I50&gt;0,100*J50/I50,0)</f>
        <v>78.416666666666671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2100</v>
      </c>
      <c r="D54" s="93">
        <v>1800</v>
      </c>
      <c r="E54" s="93">
        <v>2500</v>
      </c>
      <c r="F54" s="94"/>
      <c r="G54" s="94"/>
      <c r="H54" s="181">
        <v>30.45</v>
      </c>
      <c r="I54" s="181">
        <v>27</v>
      </c>
      <c r="J54" s="181">
        <v>37.5</v>
      </c>
      <c r="K54" s="95"/>
    </row>
    <row r="55" spans="1:11" s="96" customFormat="1" ht="11.25" customHeight="1">
      <c r="A55" s="98" t="s">
        <v>43</v>
      </c>
      <c r="B55" s="92"/>
      <c r="C55" s="93">
        <v>26</v>
      </c>
      <c r="D55" s="93">
        <v>57</v>
      </c>
      <c r="E55" s="93">
        <v>183</v>
      </c>
      <c r="F55" s="94"/>
      <c r="G55" s="94"/>
      <c r="H55" s="181">
        <v>0.27600000000000002</v>
      </c>
      <c r="I55" s="181">
        <v>0.79700000000000004</v>
      </c>
      <c r="J55" s="181">
        <v>2.3149999999999999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10</v>
      </c>
      <c r="D58" s="93">
        <v>11</v>
      </c>
      <c r="E58" s="93">
        <v>6</v>
      </c>
      <c r="F58" s="94"/>
      <c r="G58" s="94"/>
      <c r="H58" s="181">
        <v>0.14000000000000001</v>
      </c>
      <c r="I58" s="181">
        <v>0.13200000000000001</v>
      </c>
      <c r="J58" s="181">
        <v>7.1999999999999995E-2</v>
      </c>
      <c r="K58" s="95"/>
    </row>
    <row r="59" spans="1:11" s="105" customFormat="1" ht="11.25" customHeight="1">
      <c r="A59" s="99" t="s">
        <v>47</v>
      </c>
      <c r="B59" s="100"/>
      <c r="C59" s="101">
        <v>2136</v>
      </c>
      <c r="D59" s="101">
        <v>1868</v>
      </c>
      <c r="E59" s="101">
        <v>2689</v>
      </c>
      <c r="F59" s="102">
        <f>IF(D59&gt;0,100*E59/D59,0)</f>
        <v>143.95074946466809</v>
      </c>
      <c r="G59" s="103"/>
      <c r="H59" s="182">
        <v>30.866</v>
      </c>
      <c r="I59" s="183">
        <v>27.929000000000002</v>
      </c>
      <c r="J59" s="183">
        <v>39.887</v>
      </c>
      <c r="K59" s="104">
        <f>IF(I59&gt;0,100*J59/I59,0)</f>
        <v>142.81571126785778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2095</v>
      </c>
      <c r="D61" s="93">
        <v>1977</v>
      </c>
      <c r="E61" s="93">
        <v>1950</v>
      </c>
      <c r="F61" s="94"/>
      <c r="G61" s="94"/>
      <c r="H61" s="181">
        <v>42.948</v>
      </c>
      <c r="I61" s="181">
        <v>48.7</v>
      </c>
      <c r="J61" s="181">
        <v>44.85</v>
      </c>
      <c r="K61" s="95"/>
    </row>
    <row r="62" spans="1:11" s="96" customFormat="1" ht="11.25" customHeight="1">
      <c r="A62" s="98" t="s">
        <v>49</v>
      </c>
      <c r="B62" s="92"/>
      <c r="C62" s="93">
        <v>51</v>
      </c>
      <c r="D62" s="93">
        <v>75</v>
      </c>
      <c r="E62" s="93">
        <v>80</v>
      </c>
      <c r="F62" s="94"/>
      <c r="G62" s="94"/>
      <c r="H62" s="181">
        <v>1.097</v>
      </c>
      <c r="I62" s="181">
        <v>1.575</v>
      </c>
      <c r="J62" s="181">
        <v>1.68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>
        <v>2146</v>
      </c>
      <c r="D64" s="101">
        <v>2052</v>
      </c>
      <c r="E64" s="101">
        <v>2030</v>
      </c>
      <c r="F64" s="102">
        <f>IF(D64&gt;0,100*E64/D64,0)</f>
        <v>98.927875243664715</v>
      </c>
      <c r="G64" s="103"/>
      <c r="H64" s="182">
        <v>44.045000000000002</v>
      </c>
      <c r="I64" s="183">
        <v>50.275000000000006</v>
      </c>
      <c r="J64" s="183">
        <v>46.53</v>
      </c>
      <c r="K64" s="104">
        <f>IF(I64&gt;0,100*J64/I64,0)</f>
        <v>92.550969666832415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12001</v>
      </c>
      <c r="D66" s="101">
        <v>11049</v>
      </c>
      <c r="E66" s="101">
        <v>12690</v>
      </c>
      <c r="F66" s="102">
        <f>IF(D66&gt;0,100*E66/D66,0)</f>
        <v>114.8520228074939</v>
      </c>
      <c r="G66" s="103"/>
      <c r="H66" s="182">
        <v>213.36600000000001</v>
      </c>
      <c r="I66" s="183">
        <v>206.35</v>
      </c>
      <c r="J66" s="183">
        <v>211.035</v>
      </c>
      <c r="K66" s="104">
        <f>IF(I66&gt;0,100*J66/I66,0)</f>
        <v>102.27041434456022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2586</v>
      </c>
      <c r="D68" s="93">
        <v>2327</v>
      </c>
      <c r="E68" s="93">
        <v>2180</v>
      </c>
      <c r="F68" s="94"/>
      <c r="G68" s="94"/>
      <c r="H68" s="181">
        <v>29.946000000000002</v>
      </c>
      <c r="I68" s="181">
        <v>28.83</v>
      </c>
      <c r="J68" s="181">
        <v>30.15</v>
      </c>
      <c r="K68" s="95"/>
    </row>
    <row r="69" spans="1:11" s="96" customFormat="1" ht="11.25" customHeight="1">
      <c r="A69" s="98" t="s">
        <v>54</v>
      </c>
      <c r="B69" s="92"/>
      <c r="C69" s="93"/>
      <c r="D69" s="93">
        <v>1</v>
      </c>
      <c r="E69" s="93"/>
      <c r="F69" s="94"/>
      <c r="G69" s="94"/>
      <c r="H69" s="181"/>
      <c r="I69" s="181">
        <v>1.2E-2</v>
      </c>
      <c r="J69" s="181"/>
      <c r="K69" s="95"/>
    </row>
    <row r="70" spans="1:11" s="105" customFormat="1" ht="11.25" customHeight="1">
      <c r="A70" s="99" t="s">
        <v>55</v>
      </c>
      <c r="B70" s="100"/>
      <c r="C70" s="101">
        <v>2586</v>
      </c>
      <c r="D70" s="101">
        <v>2328</v>
      </c>
      <c r="E70" s="101">
        <v>2180</v>
      </c>
      <c r="F70" s="102">
        <f>IF(D70&gt;0,100*E70/D70,0)</f>
        <v>93.642611683848799</v>
      </c>
      <c r="G70" s="103"/>
      <c r="H70" s="182">
        <v>29.946000000000002</v>
      </c>
      <c r="I70" s="183">
        <v>28.841999999999999</v>
      </c>
      <c r="J70" s="183">
        <v>30.15</v>
      </c>
      <c r="K70" s="104">
        <f>IF(I70&gt;0,100*J70/I70,0)</f>
        <v>104.53505304763887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383</v>
      </c>
      <c r="D72" s="93">
        <v>410</v>
      </c>
      <c r="E72" s="93">
        <v>570</v>
      </c>
      <c r="F72" s="94"/>
      <c r="G72" s="94"/>
      <c r="H72" s="181">
        <v>9.7810000000000006</v>
      </c>
      <c r="I72" s="181">
        <v>10.39</v>
      </c>
      <c r="J72" s="181">
        <v>14.436999999999999</v>
      </c>
      <c r="K72" s="95"/>
    </row>
    <row r="73" spans="1:11" s="96" customFormat="1" ht="11.25" customHeight="1">
      <c r="A73" s="98" t="s">
        <v>57</v>
      </c>
      <c r="B73" s="92"/>
      <c r="C73" s="93">
        <v>475</v>
      </c>
      <c r="D73" s="93">
        <v>350</v>
      </c>
      <c r="E73" s="93">
        <v>390</v>
      </c>
      <c r="F73" s="94"/>
      <c r="G73" s="94"/>
      <c r="H73" s="181">
        <v>18.478000000000002</v>
      </c>
      <c r="I73" s="181">
        <v>7.25</v>
      </c>
      <c r="J73" s="181">
        <v>11.7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/>
      <c r="I74" s="181"/>
      <c r="J74" s="181"/>
      <c r="K74" s="95"/>
    </row>
    <row r="75" spans="1:11" s="96" customFormat="1" ht="11.25" customHeight="1">
      <c r="A75" s="98" t="s">
        <v>59</v>
      </c>
      <c r="B75" s="92"/>
      <c r="C75" s="93">
        <v>914</v>
      </c>
      <c r="D75" s="93">
        <v>1325</v>
      </c>
      <c r="E75" s="93">
        <v>1324</v>
      </c>
      <c r="F75" s="94"/>
      <c r="G75" s="94"/>
      <c r="H75" s="181">
        <v>17.649999999999999</v>
      </c>
      <c r="I75" s="181">
        <v>25.065000000000001</v>
      </c>
      <c r="J75" s="181">
        <v>24.75</v>
      </c>
      <c r="K75" s="95"/>
    </row>
    <row r="76" spans="1:11" s="96" customFormat="1" ht="11.25" customHeight="1">
      <c r="A76" s="98" t="s">
        <v>60</v>
      </c>
      <c r="B76" s="92"/>
      <c r="C76" s="93">
        <v>5</v>
      </c>
      <c r="D76" s="93">
        <v>3</v>
      </c>
      <c r="E76" s="93">
        <v>5</v>
      </c>
      <c r="F76" s="94"/>
      <c r="G76" s="94"/>
      <c r="H76" s="181">
        <v>8.2000000000000003E-2</v>
      </c>
      <c r="I76" s="181">
        <v>9.5000000000000001E-2</v>
      </c>
      <c r="J76" s="181">
        <v>6.5000000000000002E-2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/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>
        <v>20</v>
      </c>
      <c r="D79" s="93">
        <v>50</v>
      </c>
      <c r="E79" s="93">
        <v>146</v>
      </c>
      <c r="F79" s="94"/>
      <c r="G79" s="94"/>
      <c r="H79" s="181">
        <v>0.23499999999999999</v>
      </c>
      <c r="I79" s="181">
        <v>0.6</v>
      </c>
      <c r="J79" s="181">
        <v>1.7488942895522386</v>
      </c>
      <c r="K79" s="95"/>
    </row>
    <row r="80" spans="1:11" s="105" customFormat="1" ht="11.25" customHeight="1">
      <c r="A80" s="106" t="s">
        <v>64</v>
      </c>
      <c r="B80" s="100"/>
      <c r="C80" s="101">
        <v>1797</v>
      </c>
      <c r="D80" s="101">
        <v>2138</v>
      </c>
      <c r="E80" s="101">
        <v>2435</v>
      </c>
      <c r="F80" s="102">
        <f>IF(D80&gt;0,100*E80/D80,0)</f>
        <v>113.89148737137512</v>
      </c>
      <c r="G80" s="103"/>
      <c r="H80" s="182">
        <v>46.225999999999999</v>
      </c>
      <c r="I80" s="183">
        <v>43.4</v>
      </c>
      <c r="J80" s="183">
        <v>52.700894289552238</v>
      </c>
      <c r="K80" s="104">
        <f>IF(I80&gt;0,100*J80/I80,0)</f>
        <v>121.43063200357658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26612</v>
      </c>
      <c r="D87" s="116">
        <v>25599</v>
      </c>
      <c r="E87" s="116">
        <v>29022</v>
      </c>
      <c r="F87" s="117">
        <f>IF(D87&gt;0,100*E87/D87,0)</f>
        <v>113.37161607875308</v>
      </c>
      <c r="G87" s="103"/>
      <c r="H87" s="186">
        <v>445.88400000000001</v>
      </c>
      <c r="I87" s="187">
        <v>452.17199999999991</v>
      </c>
      <c r="J87" s="187">
        <v>496.47889428955222</v>
      </c>
      <c r="K87" s="117">
        <f>IF(I87&gt;0,100*J87/I87,0)</f>
        <v>109.79868153922673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55" orientation="portrait" useFirstPageNumber="1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O625"/>
  <sheetViews>
    <sheetView view="pageBreakPreview" topLeftCell="B46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117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2</v>
      </c>
      <c r="D17" s="101"/>
      <c r="E17" s="101"/>
      <c r="F17" s="102"/>
      <c r="G17" s="103"/>
      <c r="H17" s="182">
        <v>8.0000000000000002E-3</v>
      </c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6</v>
      </c>
      <c r="D24" s="101">
        <v>6</v>
      </c>
      <c r="E24" s="101">
        <v>5</v>
      </c>
      <c r="F24" s="102">
        <f>IF(D24&gt;0,100*E24/D24,0)</f>
        <v>83.333333333333329</v>
      </c>
      <c r="G24" s="103"/>
      <c r="H24" s="182">
        <v>0.19500000000000001</v>
      </c>
      <c r="I24" s="183">
        <v>0.19500000000000001</v>
      </c>
      <c r="J24" s="183">
        <v>0.16300000000000001</v>
      </c>
      <c r="K24" s="104">
        <f>IF(I24&gt;0,100*J24/I24,0)</f>
        <v>83.589743589743591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11</v>
      </c>
      <c r="D26" s="101">
        <v>10</v>
      </c>
      <c r="E26" s="101">
        <v>9</v>
      </c>
      <c r="F26" s="102">
        <f>IF(D26&gt;0,100*E26/D26,0)</f>
        <v>90</v>
      </c>
      <c r="G26" s="103"/>
      <c r="H26" s="182">
        <v>0.27500000000000002</v>
      </c>
      <c r="I26" s="183">
        <v>0.26</v>
      </c>
      <c r="J26" s="183">
        <v>0.2</v>
      </c>
      <c r="K26" s="104">
        <f>IF(I26&gt;0,100*J26/I26,0)</f>
        <v>76.92307692307692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>
        <v>1</v>
      </c>
      <c r="F28" s="94"/>
      <c r="G28" s="94"/>
      <c r="H28" s="181"/>
      <c r="I28" s="181"/>
      <c r="J28" s="181">
        <v>2.5000000000000001E-2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1</v>
      </c>
      <c r="D30" s="93">
        <v>1</v>
      </c>
      <c r="E30" s="93"/>
      <c r="F30" s="94"/>
      <c r="G30" s="94"/>
      <c r="H30" s="181">
        <v>0.03</v>
      </c>
      <c r="I30" s="181">
        <v>0.03</v>
      </c>
      <c r="J30" s="181"/>
      <c r="K30" s="95"/>
    </row>
    <row r="31" spans="1:11" s="105" customFormat="1" ht="11.25" customHeight="1">
      <c r="A31" s="106" t="s">
        <v>24</v>
      </c>
      <c r="B31" s="100"/>
      <c r="C31" s="101">
        <v>1</v>
      </c>
      <c r="D31" s="101">
        <v>1</v>
      </c>
      <c r="E31" s="101">
        <v>1</v>
      </c>
      <c r="F31" s="102">
        <f>IF(D31&gt;0,100*E31/D31,0)</f>
        <v>100</v>
      </c>
      <c r="G31" s="103"/>
      <c r="H31" s="182">
        <v>0.03</v>
      </c>
      <c r="I31" s="183">
        <v>0.03</v>
      </c>
      <c r="J31" s="183">
        <v>2.5000000000000001E-2</v>
      </c>
      <c r="K31" s="104">
        <f>IF(I31&gt;0,100*J31/I31,0)</f>
        <v>83.333333333333343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146</v>
      </c>
      <c r="D33" s="93">
        <v>100</v>
      </c>
      <c r="E33" s="93">
        <v>134</v>
      </c>
      <c r="F33" s="94"/>
      <c r="G33" s="94"/>
      <c r="H33" s="181">
        <v>3.42</v>
      </c>
      <c r="I33" s="181">
        <v>2.4</v>
      </c>
      <c r="J33" s="181">
        <v>3.5</v>
      </c>
      <c r="K33" s="95"/>
    </row>
    <row r="34" spans="1:11" s="96" customFormat="1" ht="11.25" customHeight="1">
      <c r="A34" s="98" t="s">
        <v>26</v>
      </c>
      <c r="B34" s="92"/>
      <c r="C34" s="93">
        <v>14</v>
      </c>
      <c r="D34" s="93">
        <v>14</v>
      </c>
      <c r="E34" s="93">
        <v>12</v>
      </c>
      <c r="F34" s="94"/>
      <c r="G34" s="94"/>
      <c r="H34" s="181">
        <v>0.35399999999999998</v>
      </c>
      <c r="I34" s="181">
        <v>0.35</v>
      </c>
      <c r="J34" s="181">
        <v>0.3</v>
      </c>
      <c r="K34" s="95"/>
    </row>
    <row r="35" spans="1:11" s="96" customFormat="1" ht="11.25" customHeight="1">
      <c r="A35" s="98" t="s">
        <v>27</v>
      </c>
      <c r="B35" s="92"/>
      <c r="C35" s="93">
        <v>1</v>
      </c>
      <c r="D35" s="93">
        <v>2</v>
      </c>
      <c r="E35" s="93">
        <v>1</v>
      </c>
      <c r="F35" s="94"/>
      <c r="G35" s="94"/>
      <c r="H35" s="181">
        <v>2.5999999999999999E-2</v>
      </c>
      <c r="I35" s="181">
        <v>0.05</v>
      </c>
      <c r="J35" s="181">
        <v>2.5000000000000001E-2</v>
      </c>
      <c r="K35" s="95"/>
    </row>
    <row r="36" spans="1:11" s="96" customFormat="1" ht="11.25" customHeight="1">
      <c r="A36" s="98" t="s">
        <v>28</v>
      </c>
      <c r="B36" s="92"/>
      <c r="C36" s="93">
        <v>88</v>
      </c>
      <c r="D36" s="93">
        <v>88</v>
      </c>
      <c r="E36" s="93">
        <v>40</v>
      </c>
      <c r="F36" s="94"/>
      <c r="G36" s="94"/>
      <c r="H36" s="181">
        <v>2.1120000000000001</v>
      </c>
      <c r="I36" s="181">
        <v>2.1120000000000001</v>
      </c>
      <c r="J36" s="181">
        <v>0.96</v>
      </c>
      <c r="K36" s="95"/>
    </row>
    <row r="37" spans="1:11" s="105" customFormat="1" ht="11.25" customHeight="1">
      <c r="A37" s="99" t="s">
        <v>29</v>
      </c>
      <c r="B37" s="100"/>
      <c r="C37" s="101">
        <v>249</v>
      </c>
      <c r="D37" s="101">
        <v>204</v>
      </c>
      <c r="E37" s="101">
        <v>187</v>
      </c>
      <c r="F37" s="102">
        <f>IF(D37&gt;0,100*E37/D37,0)</f>
        <v>91.666666666666671</v>
      </c>
      <c r="G37" s="103"/>
      <c r="H37" s="182">
        <v>5.9119999999999999</v>
      </c>
      <c r="I37" s="183">
        <v>4.9119999999999999</v>
      </c>
      <c r="J37" s="183">
        <v>4.7850000000000001</v>
      </c>
      <c r="K37" s="104">
        <f>IF(I37&gt;0,100*J37/I37,0)</f>
        <v>97.414495114006513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38</v>
      </c>
      <c r="D39" s="101">
        <v>35</v>
      </c>
      <c r="E39" s="101">
        <v>30</v>
      </c>
      <c r="F39" s="102">
        <f>IF(D39&gt;0,100*E39/D39,0)</f>
        <v>85.714285714285708</v>
      </c>
      <c r="G39" s="103"/>
      <c r="H39" s="182">
        <v>0.65300000000000002</v>
      </c>
      <c r="I39" s="183">
        <v>0.65</v>
      </c>
      <c r="J39" s="183">
        <v>0.47</v>
      </c>
      <c r="K39" s="104">
        <f>IF(I39&gt;0,100*J39/I39,0)</f>
        <v>72.307692307692307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>
        <v>2</v>
      </c>
      <c r="F43" s="94"/>
      <c r="G43" s="94"/>
      <c r="H43" s="181"/>
      <c r="I43" s="181"/>
      <c r="J43" s="181">
        <v>0.09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>
        <v>4</v>
      </c>
      <c r="D46" s="93">
        <v>7</v>
      </c>
      <c r="E46" s="93">
        <v>7</v>
      </c>
      <c r="F46" s="94"/>
      <c r="G46" s="94"/>
      <c r="H46" s="181">
        <v>0.06</v>
      </c>
      <c r="I46" s="181">
        <v>0.105</v>
      </c>
      <c r="J46" s="181">
        <v>0.105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>
        <v>4</v>
      </c>
      <c r="D50" s="101">
        <v>7</v>
      </c>
      <c r="E50" s="101">
        <v>9</v>
      </c>
      <c r="F50" s="102">
        <f>IF(D50&gt;0,100*E50/D50,0)</f>
        <v>128.57142857142858</v>
      </c>
      <c r="G50" s="103"/>
      <c r="H50" s="182">
        <v>0.06</v>
      </c>
      <c r="I50" s="183">
        <v>0.105</v>
      </c>
      <c r="J50" s="183">
        <v>0.19500000000000001</v>
      </c>
      <c r="K50" s="104">
        <f>IF(I50&gt;0,100*J50/I50,0)</f>
        <v>185.71428571428572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1</v>
      </c>
      <c r="D52" s="101">
        <v>1</v>
      </c>
      <c r="E52" s="101">
        <v>1</v>
      </c>
      <c r="F52" s="102">
        <f>IF(D52&gt;0,100*E52/D52,0)</f>
        <v>100</v>
      </c>
      <c r="G52" s="103"/>
      <c r="H52" s="182">
        <v>0.02</v>
      </c>
      <c r="I52" s="183">
        <v>0.02</v>
      </c>
      <c r="J52" s="183">
        <v>0.02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2</v>
      </c>
      <c r="D58" s="93">
        <v>2</v>
      </c>
      <c r="E58" s="93">
        <v>2</v>
      </c>
      <c r="F58" s="94"/>
      <c r="G58" s="94"/>
      <c r="H58" s="181">
        <v>5.5E-2</v>
      </c>
      <c r="I58" s="181">
        <v>4.2000000000000003E-2</v>
      </c>
      <c r="J58" s="181">
        <v>4.2000000000000003E-2</v>
      </c>
      <c r="K58" s="95"/>
    </row>
    <row r="59" spans="1:11" s="105" customFormat="1" ht="11.25" customHeight="1">
      <c r="A59" s="99" t="s">
        <v>47</v>
      </c>
      <c r="B59" s="100"/>
      <c r="C59" s="101">
        <v>2</v>
      </c>
      <c r="D59" s="101">
        <v>2</v>
      </c>
      <c r="E59" s="101">
        <v>2</v>
      </c>
      <c r="F59" s="102">
        <f>IF(D59&gt;0,100*E59/D59,0)</f>
        <v>100</v>
      </c>
      <c r="G59" s="103"/>
      <c r="H59" s="182">
        <v>5.5E-2</v>
      </c>
      <c r="I59" s="183">
        <v>4.2000000000000003E-2</v>
      </c>
      <c r="J59" s="183">
        <v>4.2000000000000003E-2</v>
      </c>
      <c r="K59" s="104">
        <f>IF(I59&gt;0,100*J59/I59,0)</f>
        <v>100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262</v>
      </c>
      <c r="D61" s="93">
        <v>290</v>
      </c>
      <c r="E61" s="93">
        <v>270</v>
      </c>
      <c r="F61" s="94"/>
      <c r="G61" s="94"/>
      <c r="H61" s="181">
        <v>20.96</v>
      </c>
      <c r="I61" s="181">
        <v>20.88</v>
      </c>
      <c r="J61" s="181">
        <v>14.58</v>
      </c>
      <c r="K61" s="95"/>
    </row>
    <row r="62" spans="1:11" s="96" customFormat="1" ht="11.25" customHeight="1">
      <c r="A62" s="98" t="s">
        <v>49</v>
      </c>
      <c r="B62" s="92"/>
      <c r="C62" s="93">
        <v>5</v>
      </c>
      <c r="D62" s="93">
        <v>5</v>
      </c>
      <c r="E62" s="93">
        <v>5</v>
      </c>
      <c r="F62" s="94"/>
      <c r="G62" s="94"/>
      <c r="H62" s="181">
        <v>0.16300000000000001</v>
      </c>
      <c r="I62" s="181">
        <v>0.16300000000000001</v>
      </c>
      <c r="J62" s="181">
        <v>0.16300000000000001</v>
      </c>
      <c r="K62" s="95"/>
    </row>
    <row r="63" spans="1:11" s="96" customFormat="1" ht="11.25" customHeight="1">
      <c r="A63" s="98" t="s">
        <v>50</v>
      </c>
      <c r="B63" s="92"/>
      <c r="C63" s="93">
        <v>83</v>
      </c>
      <c r="D63" s="93">
        <v>83</v>
      </c>
      <c r="E63" s="93">
        <v>72</v>
      </c>
      <c r="F63" s="94"/>
      <c r="G63" s="94"/>
      <c r="H63" s="181">
        <v>2.1</v>
      </c>
      <c r="I63" s="181">
        <v>2.1</v>
      </c>
      <c r="J63" s="181">
        <v>1.8</v>
      </c>
      <c r="K63" s="95"/>
    </row>
    <row r="64" spans="1:11" s="105" customFormat="1" ht="11.25" customHeight="1">
      <c r="A64" s="99" t="s">
        <v>51</v>
      </c>
      <c r="B64" s="100"/>
      <c r="C64" s="101">
        <v>350</v>
      </c>
      <c r="D64" s="101">
        <v>378</v>
      </c>
      <c r="E64" s="101">
        <v>347</v>
      </c>
      <c r="F64" s="102">
        <f>IF(D64&gt;0,100*E64/D64,0)</f>
        <v>91.798941798941797</v>
      </c>
      <c r="G64" s="103"/>
      <c r="H64" s="182">
        <v>23.223000000000003</v>
      </c>
      <c r="I64" s="183">
        <v>23.143000000000001</v>
      </c>
      <c r="J64" s="183">
        <v>16.542999999999999</v>
      </c>
      <c r="K64" s="104">
        <f>IF(I64&gt;0,100*J64/I64,0)</f>
        <v>71.481657520632581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916</v>
      </c>
      <c r="D66" s="101">
        <v>978</v>
      </c>
      <c r="E66" s="101">
        <v>929</v>
      </c>
      <c r="F66" s="102">
        <f>IF(D66&gt;0,100*E66/D66,0)</f>
        <v>94.989775051124738</v>
      </c>
      <c r="G66" s="103"/>
      <c r="H66" s="182">
        <v>59.54</v>
      </c>
      <c r="I66" s="183">
        <v>62.834000000000003</v>
      </c>
      <c r="J66" s="183">
        <v>59.92</v>
      </c>
      <c r="K66" s="104">
        <f>IF(I66&gt;0,100*J66/I66,0)</f>
        <v>95.362383422987548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55</v>
      </c>
      <c r="D72" s="93">
        <v>64</v>
      </c>
      <c r="E72" s="93">
        <v>60</v>
      </c>
      <c r="F72" s="94"/>
      <c r="G72" s="94"/>
      <c r="H72" s="181">
        <v>1.232</v>
      </c>
      <c r="I72" s="181">
        <v>1.4750000000000001</v>
      </c>
      <c r="J72" s="181">
        <v>1.3</v>
      </c>
      <c r="K72" s="95"/>
    </row>
    <row r="73" spans="1:11" s="96" customFormat="1" ht="11.25" customHeight="1">
      <c r="A73" s="98" t="s">
        <v>57</v>
      </c>
      <c r="B73" s="92"/>
      <c r="C73" s="93">
        <v>7</v>
      </c>
      <c r="D73" s="93">
        <v>17</v>
      </c>
      <c r="E73" s="93">
        <v>14</v>
      </c>
      <c r="F73" s="94"/>
      <c r="G73" s="94"/>
      <c r="H73" s="181">
        <v>0.49</v>
      </c>
      <c r="I73" s="181">
        <v>0.48</v>
      </c>
      <c r="J73" s="181">
        <v>0.7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/>
      <c r="I74" s="181"/>
      <c r="J74" s="181"/>
      <c r="K74" s="95"/>
    </row>
    <row r="75" spans="1:11" s="96" customFormat="1" ht="11.25" customHeight="1">
      <c r="A75" s="98" t="s">
        <v>59</v>
      </c>
      <c r="B75" s="92"/>
      <c r="C75" s="93">
        <v>59</v>
      </c>
      <c r="D75" s="93">
        <v>59</v>
      </c>
      <c r="E75" s="93">
        <v>68</v>
      </c>
      <c r="F75" s="94"/>
      <c r="G75" s="94"/>
      <c r="H75" s="181">
        <v>2.5870000000000002</v>
      </c>
      <c r="I75" s="181">
        <v>2.5870000000000002</v>
      </c>
      <c r="J75" s="181">
        <v>2.8889999999999998</v>
      </c>
      <c r="K75" s="95"/>
    </row>
    <row r="76" spans="1:11" s="96" customFormat="1" ht="11.25" customHeight="1">
      <c r="A76" s="98" t="s">
        <v>60</v>
      </c>
      <c r="B76" s="92"/>
      <c r="C76" s="93"/>
      <c r="D76" s="93">
        <v>5</v>
      </c>
      <c r="E76" s="93"/>
      <c r="F76" s="94"/>
      <c r="G76" s="94"/>
      <c r="H76" s="181"/>
      <c r="I76" s="181">
        <v>0.128</v>
      </c>
      <c r="J76" s="181"/>
      <c r="K76" s="95"/>
    </row>
    <row r="77" spans="1:11" s="96" customFormat="1" ht="11.25" customHeight="1">
      <c r="A77" s="98" t="s">
        <v>61</v>
      </c>
      <c r="B77" s="92"/>
      <c r="C77" s="93">
        <v>2</v>
      </c>
      <c r="D77" s="93">
        <v>1</v>
      </c>
      <c r="E77" s="93"/>
      <c r="F77" s="94"/>
      <c r="G77" s="94"/>
      <c r="H77" s="181">
        <v>3.4000000000000002E-2</v>
      </c>
      <c r="I77" s="181">
        <v>1.2E-2</v>
      </c>
      <c r="J77" s="181"/>
      <c r="K77" s="95"/>
    </row>
    <row r="78" spans="1:11" s="96" customFormat="1" ht="11.25" customHeight="1">
      <c r="A78" s="98" t="s">
        <v>62</v>
      </c>
      <c r="B78" s="92"/>
      <c r="C78" s="93">
        <v>25</v>
      </c>
      <c r="D78" s="93">
        <v>25</v>
      </c>
      <c r="E78" s="93">
        <v>25</v>
      </c>
      <c r="F78" s="94"/>
      <c r="G78" s="94"/>
      <c r="H78" s="181">
        <v>0.625</v>
      </c>
      <c r="I78" s="181">
        <v>0.625</v>
      </c>
      <c r="J78" s="181">
        <v>0.625</v>
      </c>
      <c r="K78" s="95"/>
    </row>
    <row r="79" spans="1:11" s="96" customFormat="1" ht="11.25" customHeight="1">
      <c r="A79" s="98" t="s">
        <v>63</v>
      </c>
      <c r="B79" s="92"/>
      <c r="C79" s="93">
        <v>40</v>
      </c>
      <c r="D79" s="93">
        <v>40</v>
      </c>
      <c r="E79" s="93">
        <v>40</v>
      </c>
      <c r="F79" s="94"/>
      <c r="G79" s="94"/>
      <c r="H79" s="181">
        <v>1</v>
      </c>
      <c r="I79" s="181">
        <v>1</v>
      </c>
      <c r="J79" s="181">
        <v>1</v>
      </c>
      <c r="K79" s="95"/>
    </row>
    <row r="80" spans="1:11" s="105" customFormat="1" ht="11.25" customHeight="1">
      <c r="A80" s="106" t="s">
        <v>64</v>
      </c>
      <c r="B80" s="100"/>
      <c r="C80" s="101">
        <v>188</v>
      </c>
      <c r="D80" s="101">
        <v>211</v>
      </c>
      <c r="E80" s="101">
        <v>207</v>
      </c>
      <c r="F80" s="102">
        <f>IF(D80&gt;0,100*E80/D80,0)</f>
        <v>98.104265402843609</v>
      </c>
      <c r="G80" s="103"/>
      <c r="H80" s="182">
        <v>5.968</v>
      </c>
      <c r="I80" s="183">
        <v>6.3069999999999995</v>
      </c>
      <c r="J80" s="183">
        <v>6.5139999999999993</v>
      </c>
      <c r="K80" s="104">
        <f>IF(I80&gt;0,100*J80/I80,0)</f>
        <v>103.28206754399874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4</v>
      </c>
      <c r="D82" s="93">
        <v>4</v>
      </c>
      <c r="E82" s="93">
        <v>3</v>
      </c>
      <c r="F82" s="94"/>
      <c r="G82" s="94"/>
      <c r="H82" s="181">
        <v>0.152</v>
      </c>
      <c r="I82" s="181">
        <v>0.152</v>
      </c>
      <c r="J82" s="181">
        <v>0.106</v>
      </c>
      <c r="K82" s="95"/>
    </row>
    <row r="83" spans="1:11" s="96" customFormat="1" ht="11.25" customHeight="1">
      <c r="A83" s="98" t="s">
        <v>66</v>
      </c>
      <c r="B83" s="92"/>
      <c r="C83" s="93">
        <v>4</v>
      </c>
      <c r="D83" s="93">
        <v>4</v>
      </c>
      <c r="E83" s="93">
        <v>4</v>
      </c>
      <c r="F83" s="94"/>
      <c r="G83" s="94"/>
      <c r="H83" s="181">
        <v>0.09</v>
      </c>
      <c r="I83" s="181">
        <v>0.09</v>
      </c>
      <c r="J83" s="181">
        <v>9.5000000000000001E-2</v>
      </c>
      <c r="K83" s="95"/>
    </row>
    <row r="84" spans="1:11" s="105" customFormat="1" ht="11.25" customHeight="1">
      <c r="A84" s="99" t="s">
        <v>67</v>
      </c>
      <c r="B84" s="100"/>
      <c r="C84" s="101">
        <v>8</v>
      </c>
      <c r="D84" s="101">
        <v>8</v>
      </c>
      <c r="E84" s="101">
        <v>7</v>
      </c>
      <c r="F84" s="102">
        <f>IF(D84&gt;0,100*E84/D84,0)</f>
        <v>87.5</v>
      </c>
      <c r="G84" s="103"/>
      <c r="H84" s="182">
        <v>0.24199999999999999</v>
      </c>
      <c r="I84" s="183">
        <v>0.24199999999999999</v>
      </c>
      <c r="J84" s="183">
        <v>0.20100000000000001</v>
      </c>
      <c r="K84" s="104">
        <f>IF(I84&gt;0,100*J84/I84,0)</f>
        <v>83.057851239669432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1776</v>
      </c>
      <c r="D87" s="116">
        <v>1841</v>
      </c>
      <c r="E87" s="116">
        <v>1734</v>
      </c>
      <c r="F87" s="117">
        <f>IF(D87&gt;0,100*E87/D87,0)</f>
        <v>94.18794133623031</v>
      </c>
      <c r="G87" s="103"/>
      <c r="H87" s="186">
        <v>96.181000000000012</v>
      </c>
      <c r="I87" s="187">
        <v>98.740000000000009</v>
      </c>
      <c r="J87" s="187">
        <v>89.077999999999989</v>
      </c>
      <c r="K87" s="117">
        <f>IF(I87&gt;0,100*J87/I87,0)</f>
        <v>90.214705286611292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56" orientation="portrait" useFirstPageNumber="1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118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9</v>
      </c>
      <c r="D15" s="101">
        <v>9</v>
      </c>
      <c r="E15" s="101">
        <v>15</v>
      </c>
      <c r="F15" s="102">
        <f>IF(D15&gt;0,100*E15/D15,0)</f>
        <v>166.66666666666666</v>
      </c>
      <c r="G15" s="103"/>
      <c r="H15" s="182">
        <v>0.13500000000000001</v>
      </c>
      <c r="I15" s="183">
        <v>0.22500000000000001</v>
      </c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3</v>
      </c>
      <c r="D17" s="101"/>
      <c r="E17" s="101"/>
      <c r="F17" s="102">
        <f>IF(D17&gt;0,100*E17/D17,0)</f>
        <v>0</v>
      </c>
      <c r="G17" s="103"/>
      <c r="H17" s="182">
        <v>1.6E-2</v>
      </c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1</v>
      </c>
      <c r="D19" s="93"/>
      <c r="E19" s="93">
        <v>1</v>
      </c>
      <c r="F19" s="94"/>
      <c r="G19" s="94"/>
      <c r="H19" s="181">
        <v>3.4000000000000002E-2</v>
      </c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>
        <v>7</v>
      </c>
      <c r="D20" s="93">
        <v>7</v>
      </c>
      <c r="E20" s="93">
        <v>7</v>
      </c>
      <c r="F20" s="94"/>
      <c r="G20" s="94"/>
      <c r="H20" s="181">
        <v>0.128</v>
      </c>
      <c r="I20" s="181">
        <v>0.13900000000000001</v>
      </c>
      <c r="J20" s="181"/>
      <c r="K20" s="95"/>
    </row>
    <row r="21" spans="1:11" s="96" customFormat="1" ht="11.25" customHeight="1">
      <c r="A21" s="98" t="s">
        <v>17</v>
      </c>
      <c r="B21" s="92"/>
      <c r="C21" s="93">
        <v>32</v>
      </c>
      <c r="D21" s="93">
        <v>32</v>
      </c>
      <c r="E21" s="93">
        <v>32</v>
      </c>
      <c r="F21" s="94"/>
      <c r="G21" s="94"/>
      <c r="H21" s="181">
        <v>0.34200000000000003</v>
      </c>
      <c r="I21" s="181">
        <v>9.9000000000000005E-2</v>
      </c>
      <c r="J21" s="181"/>
      <c r="K21" s="95"/>
    </row>
    <row r="22" spans="1:11" s="105" customFormat="1" ht="11.25" customHeight="1">
      <c r="A22" s="99" t="s">
        <v>18</v>
      </c>
      <c r="B22" s="100"/>
      <c r="C22" s="101">
        <v>40</v>
      </c>
      <c r="D22" s="101">
        <v>39</v>
      </c>
      <c r="E22" s="101">
        <v>40</v>
      </c>
      <c r="F22" s="102">
        <f>IF(D22&gt;0,100*E22/D22,0)</f>
        <v>102.56410256410257</v>
      </c>
      <c r="G22" s="103"/>
      <c r="H22" s="182">
        <v>0.504</v>
      </c>
      <c r="I22" s="183">
        <v>0.23800000000000002</v>
      </c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42</v>
      </c>
      <c r="D24" s="101">
        <v>56</v>
      </c>
      <c r="E24" s="101">
        <v>120</v>
      </c>
      <c r="F24" s="102">
        <f>IF(D24&gt;0,100*E24/D24,0)</f>
        <v>214.28571428571428</v>
      </c>
      <c r="G24" s="103"/>
      <c r="H24" s="182">
        <v>3.2450000000000001</v>
      </c>
      <c r="I24" s="183">
        <v>3.92</v>
      </c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6</v>
      </c>
      <c r="D26" s="101">
        <v>6</v>
      </c>
      <c r="E26" s="101">
        <v>6</v>
      </c>
      <c r="F26" s="102">
        <f>IF(D26&gt;0,100*E26/D26,0)</f>
        <v>100</v>
      </c>
      <c r="G26" s="103"/>
      <c r="H26" s="182">
        <v>0.156</v>
      </c>
      <c r="I26" s="183">
        <v>0.15</v>
      </c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8</v>
      </c>
      <c r="D28" s="93">
        <v>25</v>
      </c>
      <c r="E28" s="93">
        <v>5</v>
      </c>
      <c r="F28" s="94"/>
      <c r="G28" s="94"/>
      <c r="H28" s="181">
        <v>0.34100000000000003</v>
      </c>
      <c r="I28" s="181">
        <v>1.08</v>
      </c>
      <c r="J28" s="181"/>
      <c r="K28" s="95"/>
    </row>
    <row r="29" spans="1:11" s="96" customFormat="1" ht="11.25" customHeight="1">
      <c r="A29" s="98" t="s">
        <v>22</v>
      </c>
      <c r="B29" s="92"/>
      <c r="C29" s="93">
        <v>16</v>
      </c>
      <c r="D29" s="93">
        <v>16</v>
      </c>
      <c r="E29" s="93"/>
      <c r="F29" s="94"/>
      <c r="G29" s="94"/>
      <c r="H29" s="181">
        <v>0.51200000000000001</v>
      </c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>
        <v>60</v>
      </c>
      <c r="D30" s="93">
        <v>60</v>
      </c>
      <c r="E30" s="93">
        <v>45</v>
      </c>
      <c r="F30" s="94"/>
      <c r="G30" s="94"/>
      <c r="H30" s="181">
        <v>1.782</v>
      </c>
      <c r="I30" s="181">
        <v>1.782</v>
      </c>
      <c r="J30" s="181"/>
      <c r="K30" s="95"/>
    </row>
    <row r="31" spans="1:11" s="105" customFormat="1" ht="11.25" customHeight="1">
      <c r="A31" s="106" t="s">
        <v>24</v>
      </c>
      <c r="B31" s="100"/>
      <c r="C31" s="101">
        <v>84</v>
      </c>
      <c r="D31" s="101">
        <v>101</v>
      </c>
      <c r="E31" s="101">
        <v>50</v>
      </c>
      <c r="F31" s="102">
        <f>IF(D31&gt;0,100*E31/D31,0)</f>
        <v>49.504950495049506</v>
      </c>
      <c r="G31" s="103"/>
      <c r="H31" s="182">
        <v>2.6349999999999998</v>
      </c>
      <c r="I31" s="183">
        <v>2.8620000000000001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23</v>
      </c>
      <c r="D33" s="93">
        <v>25</v>
      </c>
      <c r="E33" s="93">
        <v>25</v>
      </c>
      <c r="F33" s="94"/>
      <c r="G33" s="94"/>
      <c r="H33" s="181">
        <v>0.70799999999999996</v>
      </c>
      <c r="I33" s="181">
        <v>0.7</v>
      </c>
      <c r="J33" s="181"/>
      <c r="K33" s="95"/>
    </row>
    <row r="34" spans="1:11" s="96" customFormat="1" ht="11.25" customHeight="1">
      <c r="A34" s="98" t="s">
        <v>26</v>
      </c>
      <c r="B34" s="92"/>
      <c r="C34" s="93">
        <v>2</v>
      </c>
      <c r="D34" s="93">
        <v>2</v>
      </c>
      <c r="E34" s="93">
        <v>3</v>
      </c>
      <c r="F34" s="94"/>
      <c r="G34" s="94"/>
      <c r="H34" s="181">
        <v>5.6000000000000001E-2</v>
      </c>
      <c r="I34" s="181">
        <v>5.6000000000000001E-2</v>
      </c>
      <c r="J34" s="181"/>
      <c r="K34" s="95"/>
    </row>
    <row r="35" spans="1:11" s="96" customFormat="1" ht="11.25" customHeight="1">
      <c r="A35" s="98" t="s">
        <v>27</v>
      </c>
      <c r="B35" s="92"/>
      <c r="C35" s="93">
        <v>18</v>
      </c>
      <c r="D35" s="93">
        <v>20</v>
      </c>
      <c r="E35" s="93">
        <v>20</v>
      </c>
      <c r="F35" s="94"/>
      <c r="G35" s="94"/>
      <c r="H35" s="181">
        <v>0.46200000000000002</v>
      </c>
      <c r="I35" s="181">
        <v>0.56999999999999995</v>
      </c>
      <c r="J35" s="181"/>
      <c r="K35" s="95"/>
    </row>
    <row r="36" spans="1:11" s="96" customFormat="1" ht="11.25" customHeight="1">
      <c r="A36" s="98" t="s">
        <v>28</v>
      </c>
      <c r="B36" s="92"/>
      <c r="C36" s="93">
        <v>61</v>
      </c>
      <c r="D36" s="93">
        <v>25</v>
      </c>
      <c r="E36" s="93">
        <v>20</v>
      </c>
      <c r="F36" s="94"/>
      <c r="G36" s="94"/>
      <c r="H36" s="181">
        <v>1.8380000000000001</v>
      </c>
      <c r="I36" s="181">
        <v>0.75</v>
      </c>
      <c r="J36" s="181"/>
      <c r="K36" s="95"/>
    </row>
    <row r="37" spans="1:11" s="105" customFormat="1" ht="11.25" customHeight="1">
      <c r="A37" s="99" t="s">
        <v>29</v>
      </c>
      <c r="B37" s="100"/>
      <c r="C37" s="101">
        <v>104</v>
      </c>
      <c r="D37" s="101">
        <v>72</v>
      </c>
      <c r="E37" s="101">
        <v>68</v>
      </c>
      <c r="F37" s="102">
        <f>IF(D37&gt;0,100*E37/D37,0)</f>
        <v>94.444444444444443</v>
      </c>
      <c r="G37" s="103"/>
      <c r="H37" s="182">
        <v>3.0640000000000001</v>
      </c>
      <c r="I37" s="183">
        <v>2.0760000000000001</v>
      </c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70</v>
      </c>
      <c r="D39" s="101">
        <v>70</v>
      </c>
      <c r="E39" s="101">
        <v>50</v>
      </c>
      <c r="F39" s="102">
        <f>IF(D39&gt;0,100*E39/D39,0)</f>
        <v>71.428571428571431</v>
      </c>
      <c r="G39" s="103"/>
      <c r="H39" s="182">
        <v>1.2050000000000001</v>
      </c>
      <c r="I39" s="183">
        <v>1.2</v>
      </c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1</v>
      </c>
      <c r="D41" s="93">
        <v>1</v>
      </c>
      <c r="E41" s="93">
        <v>5</v>
      </c>
      <c r="F41" s="94"/>
      <c r="G41" s="94"/>
      <c r="H41" s="181">
        <v>2.4E-2</v>
      </c>
      <c r="I41" s="181">
        <v>2.3E-2</v>
      </c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>
        <v>5</v>
      </c>
      <c r="E42" s="93">
        <v>6</v>
      </c>
      <c r="F42" s="94"/>
      <c r="G42" s="94"/>
      <c r="H42" s="181"/>
      <c r="I42" s="181">
        <v>0.22500000000000001</v>
      </c>
      <c r="J42" s="181"/>
      <c r="K42" s="95"/>
    </row>
    <row r="43" spans="1:11" s="96" customFormat="1" ht="11.25" customHeight="1">
      <c r="A43" s="98" t="s">
        <v>33</v>
      </c>
      <c r="B43" s="92"/>
      <c r="C43" s="93">
        <v>4</v>
      </c>
      <c r="D43" s="93">
        <v>4</v>
      </c>
      <c r="E43" s="93">
        <v>3</v>
      </c>
      <c r="F43" s="94"/>
      <c r="G43" s="94"/>
      <c r="H43" s="181">
        <v>0.1</v>
      </c>
      <c r="I43" s="181">
        <v>0.1</v>
      </c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>
        <v>14</v>
      </c>
      <c r="D45" s="93">
        <v>10</v>
      </c>
      <c r="E45" s="93">
        <v>2</v>
      </c>
      <c r="F45" s="94"/>
      <c r="G45" s="94"/>
      <c r="H45" s="181">
        <v>0.39600000000000002</v>
      </c>
      <c r="I45" s="181">
        <v>0.30199999999999999</v>
      </c>
      <c r="J45" s="181"/>
      <c r="K45" s="95"/>
    </row>
    <row r="46" spans="1:11" s="96" customFormat="1" ht="11.25" customHeight="1">
      <c r="A46" s="98" t="s">
        <v>36</v>
      </c>
      <c r="B46" s="92"/>
      <c r="C46" s="93">
        <v>25</v>
      </c>
      <c r="D46" s="93">
        <v>15</v>
      </c>
      <c r="E46" s="93">
        <v>15</v>
      </c>
      <c r="F46" s="94"/>
      <c r="G46" s="94"/>
      <c r="H46" s="181">
        <v>0.625</v>
      </c>
      <c r="I46" s="181">
        <v>0.375</v>
      </c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>
        <v>223</v>
      </c>
      <c r="D48" s="93">
        <v>229</v>
      </c>
      <c r="E48" s="93">
        <v>290</v>
      </c>
      <c r="F48" s="94"/>
      <c r="G48" s="94"/>
      <c r="H48" s="181">
        <v>5.5750000000000002</v>
      </c>
      <c r="I48" s="181">
        <v>5.7249999999999996</v>
      </c>
      <c r="J48" s="181"/>
      <c r="K48" s="95"/>
    </row>
    <row r="49" spans="1:11" s="96" customFormat="1" ht="11.25" customHeight="1">
      <c r="A49" s="98" t="s">
        <v>39</v>
      </c>
      <c r="B49" s="92"/>
      <c r="C49" s="93">
        <v>31</v>
      </c>
      <c r="D49" s="93">
        <v>39</v>
      </c>
      <c r="E49" s="93">
        <v>44</v>
      </c>
      <c r="F49" s="94"/>
      <c r="G49" s="94"/>
      <c r="H49" s="181">
        <v>0.77500000000000002</v>
      </c>
      <c r="I49" s="181">
        <v>0.96499999999999997</v>
      </c>
      <c r="J49" s="181"/>
      <c r="K49" s="95"/>
    </row>
    <row r="50" spans="1:11" s="105" customFormat="1" ht="11.25" customHeight="1">
      <c r="A50" s="106" t="s">
        <v>40</v>
      </c>
      <c r="B50" s="100"/>
      <c r="C50" s="101">
        <v>298</v>
      </c>
      <c r="D50" s="101">
        <v>303</v>
      </c>
      <c r="E50" s="101">
        <v>365</v>
      </c>
      <c r="F50" s="102">
        <f>IF(D50&gt;0,100*E50/D50,0)</f>
        <v>120.46204620462046</v>
      </c>
      <c r="G50" s="103"/>
      <c r="H50" s="182">
        <v>7.495000000000001</v>
      </c>
      <c r="I50" s="183">
        <v>7.7149999999999999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59</v>
      </c>
      <c r="D52" s="101">
        <v>59</v>
      </c>
      <c r="E52" s="101">
        <v>59</v>
      </c>
      <c r="F52" s="102">
        <f>IF(D52&gt;0,100*E52/D52,0)</f>
        <v>100</v>
      </c>
      <c r="G52" s="103"/>
      <c r="H52" s="182">
        <v>1.298</v>
      </c>
      <c r="I52" s="183">
        <v>1.298</v>
      </c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20</v>
      </c>
      <c r="D54" s="93">
        <v>14</v>
      </c>
      <c r="E54" s="93">
        <v>75</v>
      </c>
      <c r="F54" s="94"/>
      <c r="G54" s="94"/>
      <c r="H54" s="181">
        <v>0.4</v>
      </c>
      <c r="I54" s="181">
        <v>0.29399999999999998</v>
      </c>
      <c r="J54" s="181"/>
      <c r="K54" s="95"/>
    </row>
    <row r="55" spans="1:11" s="96" customFormat="1" ht="11.25" customHeight="1">
      <c r="A55" s="98" t="s">
        <v>43</v>
      </c>
      <c r="B55" s="92"/>
      <c r="C55" s="93">
        <v>94</v>
      </c>
      <c r="D55" s="93">
        <v>94</v>
      </c>
      <c r="E55" s="93">
        <v>254</v>
      </c>
      <c r="F55" s="94"/>
      <c r="G55" s="94"/>
      <c r="H55" s="181">
        <v>2.0680000000000001</v>
      </c>
      <c r="I55" s="181">
        <v>3.6</v>
      </c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>
        <v>2</v>
      </c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>
        <v>1</v>
      </c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56</v>
      </c>
      <c r="D58" s="93">
        <v>54</v>
      </c>
      <c r="E58" s="93">
        <v>55</v>
      </c>
      <c r="F58" s="94"/>
      <c r="G58" s="94"/>
      <c r="H58" s="181">
        <v>2.1280000000000001</v>
      </c>
      <c r="I58" s="181">
        <v>2.0249999999999999</v>
      </c>
      <c r="J58" s="181"/>
      <c r="K58" s="95"/>
    </row>
    <row r="59" spans="1:11" s="105" customFormat="1" ht="11.25" customHeight="1">
      <c r="A59" s="99" t="s">
        <v>47</v>
      </c>
      <c r="B59" s="100"/>
      <c r="C59" s="101">
        <v>170</v>
      </c>
      <c r="D59" s="101">
        <v>164</v>
      </c>
      <c r="E59" s="101">
        <v>385</v>
      </c>
      <c r="F59" s="102">
        <f>IF(D59&gt;0,100*E59/D59,0)</f>
        <v>234.7560975609756</v>
      </c>
      <c r="G59" s="103"/>
      <c r="H59" s="182">
        <v>4.5960000000000001</v>
      </c>
      <c r="I59" s="183">
        <v>5.9190000000000005</v>
      </c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351</v>
      </c>
      <c r="D61" s="93">
        <v>300</v>
      </c>
      <c r="E61" s="93">
        <v>300</v>
      </c>
      <c r="F61" s="94"/>
      <c r="G61" s="94"/>
      <c r="H61" s="181">
        <v>12.285</v>
      </c>
      <c r="I61" s="181">
        <v>10.5</v>
      </c>
      <c r="J61" s="181"/>
      <c r="K61" s="95"/>
    </row>
    <row r="62" spans="1:11" s="96" customFormat="1" ht="11.25" customHeight="1">
      <c r="A62" s="98" t="s">
        <v>49</v>
      </c>
      <c r="B62" s="92"/>
      <c r="C62" s="93">
        <v>90</v>
      </c>
      <c r="D62" s="93">
        <v>90</v>
      </c>
      <c r="E62" s="93">
        <v>90</v>
      </c>
      <c r="F62" s="94"/>
      <c r="G62" s="94"/>
      <c r="H62" s="181">
        <v>1.7849999999999999</v>
      </c>
      <c r="I62" s="181">
        <v>2.375</v>
      </c>
      <c r="J62" s="181"/>
      <c r="K62" s="95"/>
    </row>
    <row r="63" spans="1:11" s="96" customFormat="1" ht="11.25" customHeight="1">
      <c r="A63" s="98" t="s">
        <v>50</v>
      </c>
      <c r="B63" s="92"/>
      <c r="C63" s="93">
        <v>454</v>
      </c>
      <c r="D63" s="93">
        <v>679</v>
      </c>
      <c r="E63" s="93">
        <v>713</v>
      </c>
      <c r="F63" s="94"/>
      <c r="G63" s="94"/>
      <c r="H63" s="181">
        <v>8.1999999999999993</v>
      </c>
      <c r="I63" s="181">
        <v>23.4255</v>
      </c>
      <c r="J63" s="181"/>
      <c r="K63" s="95"/>
    </row>
    <row r="64" spans="1:11" s="105" customFormat="1" ht="11.25" customHeight="1">
      <c r="A64" s="99" t="s">
        <v>51</v>
      </c>
      <c r="B64" s="100"/>
      <c r="C64" s="101">
        <v>895</v>
      </c>
      <c r="D64" s="101">
        <v>1069</v>
      </c>
      <c r="E64" s="101">
        <v>1103</v>
      </c>
      <c r="F64" s="102">
        <f>IF(D64&gt;0,100*E64/D64,0)</f>
        <v>103.18054256314312</v>
      </c>
      <c r="G64" s="103"/>
      <c r="H64" s="182">
        <v>22.27</v>
      </c>
      <c r="I64" s="183">
        <v>36.3005</v>
      </c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69</v>
      </c>
      <c r="D66" s="101">
        <v>84</v>
      </c>
      <c r="E66" s="101">
        <v>92</v>
      </c>
      <c r="F66" s="102">
        <f>IF(D66&gt;0,100*E66/D66,0)</f>
        <v>109.52380952380952</v>
      </c>
      <c r="G66" s="103"/>
      <c r="H66" s="182">
        <v>1.5529999999999999</v>
      </c>
      <c r="I66" s="183">
        <v>2.6880000000000002</v>
      </c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74</v>
      </c>
      <c r="D68" s="93">
        <v>50</v>
      </c>
      <c r="E68" s="93">
        <v>73</v>
      </c>
      <c r="F68" s="94"/>
      <c r="G68" s="94"/>
      <c r="H68" s="181">
        <v>2.59</v>
      </c>
      <c r="I68" s="181">
        <v>1.8</v>
      </c>
      <c r="J68" s="181"/>
      <c r="K68" s="95"/>
    </row>
    <row r="69" spans="1:11" s="96" customFormat="1" ht="11.25" customHeight="1">
      <c r="A69" s="98" t="s">
        <v>54</v>
      </c>
      <c r="B69" s="92"/>
      <c r="C69" s="93">
        <v>33</v>
      </c>
      <c r="D69" s="93">
        <v>40</v>
      </c>
      <c r="E69" s="93">
        <v>30</v>
      </c>
      <c r="F69" s="94"/>
      <c r="G69" s="94"/>
      <c r="H69" s="181">
        <v>1.089</v>
      </c>
      <c r="I69" s="181">
        <v>1.4</v>
      </c>
      <c r="J69" s="181"/>
      <c r="K69" s="95"/>
    </row>
    <row r="70" spans="1:11" s="105" customFormat="1" ht="11.25" customHeight="1">
      <c r="A70" s="99" t="s">
        <v>55</v>
      </c>
      <c r="B70" s="100"/>
      <c r="C70" s="101">
        <v>107</v>
      </c>
      <c r="D70" s="101">
        <v>90</v>
      </c>
      <c r="E70" s="101">
        <v>103</v>
      </c>
      <c r="F70" s="102">
        <f>IF(D70&gt;0,100*E70/D70,0)</f>
        <v>114.44444444444444</v>
      </c>
      <c r="G70" s="103"/>
      <c r="H70" s="182">
        <v>3.6789999999999998</v>
      </c>
      <c r="I70" s="183">
        <v>3.2</v>
      </c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33</v>
      </c>
      <c r="D72" s="93">
        <v>49</v>
      </c>
      <c r="E72" s="93">
        <v>35</v>
      </c>
      <c r="F72" s="94"/>
      <c r="G72" s="94"/>
      <c r="H72" s="181">
        <v>0.53500000000000003</v>
      </c>
      <c r="I72" s="181">
        <v>0.88</v>
      </c>
      <c r="J72" s="181"/>
      <c r="K72" s="95"/>
    </row>
    <row r="73" spans="1:11" s="96" customFormat="1" ht="11.25" customHeight="1">
      <c r="A73" s="98" t="s">
        <v>57</v>
      </c>
      <c r="B73" s="92"/>
      <c r="C73" s="93">
        <v>68</v>
      </c>
      <c r="D73" s="93">
        <v>68</v>
      </c>
      <c r="E73" s="93">
        <v>70</v>
      </c>
      <c r="F73" s="94"/>
      <c r="G73" s="94"/>
      <c r="H73" s="181">
        <v>3.1280000000000001</v>
      </c>
      <c r="I73" s="181">
        <v>3.2</v>
      </c>
      <c r="J73" s="181"/>
      <c r="K73" s="95"/>
    </row>
    <row r="74" spans="1:11" s="96" customFormat="1" ht="11.25" customHeight="1">
      <c r="A74" s="98" t="s">
        <v>58</v>
      </c>
      <c r="B74" s="92"/>
      <c r="C74" s="93">
        <v>9</v>
      </c>
      <c r="D74" s="93">
        <v>10</v>
      </c>
      <c r="E74" s="93">
        <v>30</v>
      </c>
      <c r="F74" s="94"/>
      <c r="G74" s="94"/>
      <c r="H74" s="181">
        <v>0.182</v>
      </c>
      <c r="I74" s="181">
        <v>0.3</v>
      </c>
      <c r="J74" s="181"/>
      <c r="K74" s="95"/>
    </row>
    <row r="75" spans="1:11" s="96" customFormat="1" ht="11.25" customHeight="1">
      <c r="A75" s="98" t="s">
        <v>59</v>
      </c>
      <c r="B75" s="92"/>
      <c r="C75" s="93">
        <v>34</v>
      </c>
      <c r="D75" s="93">
        <v>34</v>
      </c>
      <c r="E75" s="93">
        <v>57</v>
      </c>
      <c r="F75" s="94"/>
      <c r="G75" s="94"/>
      <c r="H75" s="181">
        <v>1.0589999999999999</v>
      </c>
      <c r="I75" s="181">
        <v>1.0577999999999999</v>
      </c>
      <c r="J75" s="181"/>
      <c r="K75" s="95"/>
    </row>
    <row r="76" spans="1:11" s="96" customFormat="1" ht="11.25" customHeight="1">
      <c r="A76" s="98" t="s">
        <v>60</v>
      </c>
      <c r="B76" s="92"/>
      <c r="C76" s="93">
        <v>40</v>
      </c>
      <c r="D76" s="93">
        <v>35</v>
      </c>
      <c r="E76" s="93">
        <v>40</v>
      </c>
      <c r="F76" s="94"/>
      <c r="G76" s="94"/>
      <c r="H76" s="181">
        <v>1.4</v>
      </c>
      <c r="I76" s="181">
        <v>0.91700000000000004</v>
      </c>
      <c r="J76" s="181"/>
      <c r="K76" s="95"/>
    </row>
    <row r="77" spans="1:11" s="96" customFormat="1" ht="11.25" customHeight="1">
      <c r="A77" s="98" t="s">
        <v>61</v>
      </c>
      <c r="B77" s="92"/>
      <c r="C77" s="93">
        <v>27</v>
      </c>
      <c r="D77" s="93">
        <v>13</v>
      </c>
      <c r="E77" s="93"/>
      <c r="F77" s="94"/>
      <c r="G77" s="94"/>
      <c r="H77" s="181">
        <v>0.76</v>
      </c>
      <c r="I77" s="181">
        <v>0.36599999999999999</v>
      </c>
      <c r="J77" s="181"/>
      <c r="K77" s="95"/>
    </row>
    <row r="78" spans="1:11" s="96" customFormat="1" ht="11.25" customHeight="1">
      <c r="A78" s="98" t="s">
        <v>62</v>
      </c>
      <c r="B78" s="92"/>
      <c r="C78" s="93">
        <v>16</v>
      </c>
      <c r="D78" s="93">
        <v>15</v>
      </c>
      <c r="E78" s="93">
        <v>13</v>
      </c>
      <c r="F78" s="94"/>
      <c r="G78" s="94"/>
      <c r="H78" s="181">
        <v>0.46400000000000002</v>
      </c>
      <c r="I78" s="181">
        <v>0.435</v>
      </c>
      <c r="J78" s="181"/>
      <c r="K78" s="95"/>
    </row>
    <row r="79" spans="1:11" s="96" customFormat="1" ht="11.25" customHeight="1">
      <c r="A79" s="98" t="s">
        <v>63</v>
      </c>
      <c r="B79" s="92"/>
      <c r="C79" s="93">
        <v>125</v>
      </c>
      <c r="D79" s="93">
        <v>125</v>
      </c>
      <c r="E79" s="93">
        <v>139.05360000000005</v>
      </c>
      <c r="F79" s="94"/>
      <c r="G79" s="94"/>
      <c r="H79" s="181">
        <v>4.375</v>
      </c>
      <c r="I79" s="181">
        <v>6.875</v>
      </c>
      <c r="J79" s="181"/>
      <c r="K79" s="95"/>
    </row>
    <row r="80" spans="1:11" s="105" customFormat="1" ht="11.25" customHeight="1">
      <c r="A80" s="106" t="s">
        <v>64</v>
      </c>
      <c r="B80" s="100"/>
      <c r="C80" s="101">
        <v>352</v>
      </c>
      <c r="D80" s="101">
        <v>349</v>
      </c>
      <c r="E80" s="101">
        <v>384.05360000000007</v>
      </c>
      <c r="F80" s="102">
        <f>IF(D80&gt;0,100*E80/D80,0)</f>
        <v>110.04401146131808</v>
      </c>
      <c r="G80" s="103"/>
      <c r="H80" s="182">
        <v>11.903</v>
      </c>
      <c r="I80" s="183">
        <v>14.030799999999999</v>
      </c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306</v>
      </c>
      <c r="D82" s="93">
        <v>306</v>
      </c>
      <c r="E82" s="93">
        <v>228</v>
      </c>
      <c r="F82" s="94"/>
      <c r="G82" s="94"/>
      <c r="H82" s="181">
        <v>12.198</v>
      </c>
      <c r="I82" s="181">
        <v>12.198</v>
      </c>
      <c r="J82" s="181"/>
      <c r="K82" s="95"/>
    </row>
    <row r="83" spans="1:11" s="96" customFormat="1" ht="11.25" customHeight="1">
      <c r="A83" s="98" t="s">
        <v>66</v>
      </c>
      <c r="B83" s="92"/>
      <c r="C83" s="93">
        <v>271</v>
      </c>
      <c r="D83" s="93">
        <v>250</v>
      </c>
      <c r="E83" s="93">
        <v>280</v>
      </c>
      <c r="F83" s="94"/>
      <c r="G83" s="94"/>
      <c r="H83" s="181">
        <v>6.7560000000000002</v>
      </c>
      <c r="I83" s="181">
        <v>6.73</v>
      </c>
      <c r="J83" s="181"/>
      <c r="K83" s="95"/>
    </row>
    <row r="84" spans="1:11" s="105" customFormat="1" ht="11.25" customHeight="1">
      <c r="A84" s="99" t="s">
        <v>67</v>
      </c>
      <c r="B84" s="100"/>
      <c r="C84" s="101">
        <v>577</v>
      </c>
      <c r="D84" s="101">
        <v>556</v>
      </c>
      <c r="E84" s="101">
        <v>508</v>
      </c>
      <c r="F84" s="102">
        <f>IF(D84&gt;0,100*E84/D84,0)</f>
        <v>91.366906474820141</v>
      </c>
      <c r="G84" s="103"/>
      <c r="H84" s="182">
        <v>18.954000000000001</v>
      </c>
      <c r="I84" s="183">
        <v>18.928000000000001</v>
      </c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2885</v>
      </c>
      <c r="D87" s="116">
        <v>3027</v>
      </c>
      <c r="E87" s="116">
        <v>3348.0536000000002</v>
      </c>
      <c r="F87" s="117">
        <f>IF(D87&gt;0,100*E87/D87,0)</f>
        <v>110.60632969937232</v>
      </c>
      <c r="G87" s="103"/>
      <c r="H87" s="186">
        <v>82.707999999999998</v>
      </c>
      <c r="I87" s="187">
        <v>100.7503</v>
      </c>
      <c r="J87" s="187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57" orientation="portrait" useFirstPageNumber="1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O625"/>
  <sheetViews>
    <sheetView view="pageBreakPreview" topLeftCell="A46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119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4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39</v>
      </c>
      <c r="D9" s="93">
        <v>22</v>
      </c>
      <c r="E9" s="93">
        <v>22</v>
      </c>
      <c r="F9" s="94"/>
      <c r="G9" s="94"/>
      <c r="H9" s="181">
        <v>2.9750000000000001</v>
      </c>
      <c r="I9" s="181">
        <v>1.677</v>
      </c>
      <c r="J9" s="181">
        <v>1.61</v>
      </c>
      <c r="K9" s="95"/>
    </row>
    <row r="10" spans="1:11" s="96" customFormat="1" ht="11.25" customHeight="1">
      <c r="A10" s="98" t="s">
        <v>9</v>
      </c>
      <c r="B10" s="92"/>
      <c r="C10" s="93">
        <v>22</v>
      </c>
      <c r="D10" s="93">
        <v>20</v>
      </c>
      <c r="E10" s="93">
        <v>20</v>
      </c>
      <c r="F10" s="94"/>
      <c r="G10" s="94"/>
      <c r="H10" s="181">
        <v>1.782</v>
      </c>
      <c r="I10" s="181">
        <v>1.59</v>
      </c>
      <c r="J10" s="181">
        <v>1.4530000000000001</v>
      </c>
      <c r="K10" s="95"/>
    </row>
    <row r="11" spans="1:11" s="96" customFormat="1" ht="11.25" customHeight="1">
      <c r="A11" s="91" t="s">
        <v>10</v>
      </c>
      <c r="B11" s="92"/>
      <c r="C11" s="93">
        <v>22</v>
      </c>
      <c r="D11" s="93">
        <v>22</v>
      </c>
      <c r="E11" s="93">
        <v>22</v>
      </c>
      <c r="F11" s="94"/>
      <c r="G11" s="94"/>
      <c r="H11" s="181">
        <v>1.1000000000000001</v>
      </c>
      <c r="I11" s="181">
        <v>1.1000000000000001</v>
      </c>
      <c r="J11" s="181">
        <v>1.319</v>
      </c>
      <c r="K11" s="95"/>
    </row>
    <row r="12" spans="1:11" s="96" customFormat="1" ht="11.25" customHeight="1">
      <c r="A12" s="98" t="s">
        <v>11</v>
      </c>
      <c r="B12" s="92"/>
      <c r="C12" s="93">
        <v>23</v>
      </c>
      <c r="D12" s="93">
        <v>22</v>
      </c>
      <c r="E12" s="93">
        <v>21</v>
      </c>
      <c r="F12" s="94"/>
      <c r="G12" s="94"/>
      <c r="H12" s="181">
        <v>1.419</v>
      </c>
      <c r="I12" s="181">
        <v>1.2</v>
      </c>
      <c r="J12" s="181">
        <v>1.3680000000000001</v>
      </c>
      <c r="K12" s="95"/>
    </row>
    <row r="13" spans="1:11" s="105" customFormat="1" ht="11.25" customHeight="1">
      <c r="A13" s="99" t="s">
        <v>12</v>
      </c>
      <c r="B13" s="100"/>
      <c r="C13" s="101">
        <v>106</v>
      </c>
      <c r="D13" s="101">
        <v>86</v>
      </c>
      <c r="E13" s="101">
        <v>85</v>
      </c>
      <c r="F13" s="102">
        <f>IF(D13&gt;0,100*E13/D13,0)</f>
        <v>98.837209302325576</v>
      </c>
      <c r="G13" s="103"/>
      <c r="H13" s="182">
        <v>7.2759999999999998</v>
      </c>
      <c r="I13" s="183">
        <v>5.5670000000000011</v>
      </c>
      <c r="J13" s="183">
        <v>5.75</v>
      </c>
      <c r="K13" s="104">
        <f>IF(I13&gt;0,100*J13/I13,0)</f>
        <v>103.28722830968204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20</v>
      </c>
      <c r="D15" s="101">
        <v>18</v>
      </c>
      <c r="E15" s="101">
        <v>40</v>
      </c>
      <c r="F15" s="102">
        <f>IF(D15&gt;0,100*E15/D15,0)</f>
        <v>222.22222222222223</v>
      </c>
      <c r="G15" s="103"/>
      <c r="H15" s="182">
        <v>0.42499999999999999</v>
      </c>
      <c r="I15" s="183">
        <v>0.42499999999999999</v>
      </c>
      <c r="J15" s="183">
        <v>0.7</v>
      </c>
      <c r="K15" s="104">
        <f>IF(I15&gt;0,100*J15/I15,0)</f>
        <v>164.70588235294119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>
        <v>1</v>
      </c>
      <c r="E17" s="101"/>
      <c r="F17" s="102"/>
      <c r="G17" s="103"/>
      <c r="H17" s="182"/>
      <c r="I17" s="183">
        <v>0.02</v>
      </c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3</v>
      </c>
      <c r="D19" s="93">
        <v>3</v>
      </c>
      <c r="E19" s="93">
        <v>3</v>
      </c>
      <c r="F19" s="94"/>
      <c r="G19" s="94"/>
      <c r="H19" s="181">
        <v>0.10100000000000001</v>
      </c>
      <c r="I19" s="181">
        <v>9.6000000000000002E-2</v>
      </c>
      <c r="J19" s="181">
        <v>9.6000000000000002E-2</v>
      </c>
      <c r="K19" s="95"/>
    </row>
    <row r="20" spans="1:11" s="96" customFormat="1" ht="11.25" customHeight="1">
      <c r="A20" s="98" t="s">
        <v>16</v>
      </c>
      <c r="B20" s="92"/>
      <c r="C20" s="93">
        <v>6</v>
      </c>
      <c r="D20" s="93">
        <v>6</v>
      </c>
      <c r="E20" s="93">
        <v>6</v>
      </c>
      <c r="F20" s="94"/>
      <c r="G20" s="94"/>
      <c r="H20" s="181">
        <v>0.10199999999999999</v>
      </c>
      <c r="I20" s="181">
        <v>9.6000000000000002E-2</v>
      </c>
      <c r="J20" s="181">
        <v>9.6000000000000002E-2</v>
      </c>
      <c r="K20" s="95"/>
    </row>
    <row r="21" spans="1:11" s="96" customFormat="1" ht="11.25" customHeight="1">
      <c r="A21" s="98" t="s">
        <v>17</v>
      </c>
      <c r="B21" s="92"/>
      <c r="C21" s="93">
        <v>40</v>
      </c>
      <c r="D21" s="93">
        <v>20</v>
      </c>
      <c r="E21" s="93">
        <v>40</v>
      </c>
      <c r="F21" s="94"/>
      <c r="G21" s="94"/>
      <c r="H21" s="181">
        <v>0.78600000000000003</v>
      </c>
      <c r="I21" s="181">
        <v>0.39</v>
      </c>
      <c r="J21" s="181">
        <v>0.8</v>
      </c>
      <c r="K21" s="95"/>
    </row>
    <row r="22" spans="1:11" s="105" customFormat="1" ht="11.25" customHeight="1">
      <c r="A22" s="99" t="s">
        <v>18</v>
      </c>
      <c r="B22" s="100"/>
      <c r="C22" s="101">
        <v>49</v>
      </c>
      <c r="D22" s="101">
        <v>29</v>
      </c>
      <c r="E22" s="101">
        <v>49</v>
      </c>
      <c r="F22" s="102">
        <f>IF(D22&gt;0,100*E22/D22,0)</f>
        <v>168.9655172413793</v>
      </c>
      <c r="G22" s="103"/>
      <c r="H22" s="182">
        <v>0.9890000000000001</v>
      </c>
      <c r="I22" s="183">
        <v>0.58200000000000007</v>
      </c>
      <c r="J22" s="183">
        <v>0.99199999999999999</v>
      </c>
      <c r="K22" s="104">
        <f>IF(I22&gt;0,100*J22/I22,0)</f>
        <v>170.44673539518899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109</v>
      </c>
      <c r="D24" s="101">
        <v>90</v>
      </c>
      <c r="E24" s="101">
        <v>90</v>
      </c>
      <c r="F24" s="102">
        <f>IF(D24&gt;0,100*E24/D24,0)</f>
        <v>100</v>
      </c>
      <c r="G24" s="103"/>
      <c r="H24" s="182">
        <v>9.3010000000000002</v>
      </c>
      <c r="I24" s="183">
        <v>8.8879999999999999</v>
      </c>
      <c r="J24" s="183">
        <v>7.2</v>
      </c>
      <c r="K24" s="104">
        <f>IF(I24&gt;0,100*J24/I24,0)</f>
        <v>81.008100810081004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23</v>
      </c>
      <c r="D26" s="101">
        <v>22</v>
      </c>
      <c r="E26" s="101">
        <v>23</v>
      </c>
      <c r="F26" s="102">
        <f>IF(D26&gt;0,100*E26/D26,0)</f>
        <v>104.54545454545455</v>
      </c>
      <c r="G26" s="103"/>
      <c r="H26" s="182">
        <v>0.98</v>
      </c>
      <c r="I26" s="183">
        <v>0.95</v>
      </c>
      <c r="J26" s="183">
        <v>1.1000000000000001</v>
      </c>
      <c r="K26" s="104">
        <f>IF(I26&gt;0,100*J26/I26,0)</f>
        <v>115.78947368421055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>
        <v>3</v>
      </c>
      <c r="F28" s="94"/>
      <c r="G28" s="94"/>
      <c r="H28" s="181"/>
      <c r="I28" s="181"/>
      <c r="J28" s="181">
        <v>0.105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>
        <v>50</v>
      </c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>
        <v>53</v>
      </c>
      <c r="F31" s="102"/>
      <c r="G31" s="103"/>
      <c r="H31" s="182"/>
      <c r="I31" s="183"/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84</v>
      </c>
      <c r="D33" s="93">
        <v>80</v>
      </c>
      <c r="E33" s="93">
        <v>100</v>
      </c>
      <c r="F33" s="94"/>
      <c r="G33" s="94"/>
      <c r="H33" s="181">
        <v>3.984</v>
      </c>
      <c r="I33" s="181">
        <v>3.8</v>
      </c>
      <c r="J33" s="181">
        <v>4.5999999999999996</v>
      </c>
      <c r="K33" s="95"/>
    </row>
    <row r="34" spans="1:11" s="96" customFormat="1" ht="11.25" customHeight="1">
      <c r="A34" s="98" t="s">
        <v>26</v>
      </c>
      <c r="B34" s="92"/>
      <c r="C34" s="93">
        <v>25</v>
      </c>
      <c r="D34" s="93">
        <v>24</v>
      </c>
      <c r="E34" s="93">
        <v>50</v>
      </c>
      <c r="F34" s="94"/>
      <c r="G34" s="94"/>
      <c r="H34" s="181">
        <v>0.7</v>
      </c>
      <c r="I34" s="181">
        <v>0.71</v>
      </c>
      <c r="J34" s="181">
        <v>1.4</v>
      </c>
      <c r="K34" s="95"/>
    </row>
    <row r="35" spans="1:11" s="96" customFormat="1" ht="11.25" customHeight="1">
      <c r="A35" s="98" t="s">
        <v>27</v>
      </c>
      <c r="B35" s="92"/>
      <c r="C35" s="93">
        <v>11</v>
      </c>
      <c r="D35" s="93">
        <v>10</v>
      </c>
      <c r="E35" s="93">
        <v>25</v>
      </c>
      <c r="F35" s="94"/>
      <c r="G35" s="94"/>
      <c r="H35" s="181">
        <v>0.29499999999999998</v>
      </c>
      <c r="I35" s="181">
        <v>0.27</v>
      </c>
      <c r="J35" s="181">
        <v>0.7</v>
      </c>
      <c r="K35" s="95"/>
    </row>
    <row r="36" spans="1:11" s="96" customFormat="1" ht="11.25" customHeight="1">
      <c r="A36" s="98" t="s">
        <v>28</v>
      </c>
      <c r="B36" s="92"/>
      <c r="C36" s="93">
        <v>182</v>
      </c>
      <c r="D36" s="93">
        <v>182</v>
      </c>
      <c r="E36" s="93">
        <v>210</v>
      </c>
      <c r="F36" s="94"/>
      <c r="G36" s="94"/>
      <c r="H36" s="181">
        <v>5.5119999999999996</v>
      </c>
      <c r="I36" s="181">
        <v>5.5119999999999996</v>
      </c>
      <c r="J36" s="181">
        <v>2.1</v>
      </c>
      <c r="K36" s="95"/>
    </row>
    <row r="37" spans="1:11" s="105" customFormat="1" ht="11.25" customHeight="1">
      <c r="A37" s="99" t="s">
        <v>29</v>
      </c>
      <c r="B37" s="100"/>
      <c r="C37" s="101">
        <v>302</v>
      </c>
      <c r="D37" s="101">
        <v>296</v>
      </c>
      <c r="E37" s="101">
        <v>385</v>
      </c>
      <c r="F37" s="102">
        <f>IF(D37&gt;0,100*E37/D37,0)</f>
        <v>130.06756756756758</v>
      </c>
      <c r="G37" s="103"/>
      <c r="H37" s="182">
        <v>10.491</v>
      </c>
      <c r="I37" s="183">
        <v>10.291999999999998</v>
      </c>
      <c r="J37" s="183">
        <v>8.8000000000000007</v>
      </c>
      <c r="K37" s="104">
        <f>IF(I37&gt;0,100*J37/I37,0)</f>
        <v>85.503303536727586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103</v>
      </c>
      <c r="D39" s="101">
        <v>100</v>
      </c>
      <c r="E39" s="101">
        <v>120</v>
      </c>
      <c r="F39" s="102">
        <f>IF(D39&gt;0,100*E39/D39,0)</f>
        <v>120</v>
      </c>
      <c r="G39" s="103"/>
      <c r="H39" s="182">
        <v>2.669</v>
      </c>
      <c r="I39" s="183">
        <v>2.6</v>
      </c>
      <c r="J39" s="183">
        <v>3.2</v>
      </c>
      <c r="K39" s="104">
        <f>IF(I39&gt;0,100*J39/I39,0)</f>
        <v>123.07692307692307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1</v>
      </c>
      <c r="D41" s="93"/>
      <c r="E41" s="93"/>
      <c r="F41" s="94"/>
      <c r="G41" s="94"/>
      <c r="H41" s="181">
        <v>2.1000000000000001E-2</v>
      </c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>
        <v>6</v>
      </c>
      <c r="D43" s="93"/>
      <c r="E43" s="93">
        <v>3</v>
      </c>
      <c r="F43" s="94"/>
      <c r="G43" s="94"/>
      <c r="H43" s="181">
        <v>0.15</v>
      </c>
      <c r="I43" s="181"/>
      <c r="J43" s="181">
        <v>7.4999999999999997E-2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>
        <v>2</v>
      </c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>
        <v>24</v>
      </c>
      <c r="D46" s="93">
        <v>16</v>
      </c>
      <c r="E46" s="93">
        <v>16</v>
      </c>
      <c r="F46" s="94"/>
      <c r="G46" s="94"/>
      <c r="H46" s="181">
        <v>0.6</v>
      </c>
      <c r="I46" s="181">
        <v>0.4</v>
      </c>
      <c r="J46" s="181"/>
      <c r="K46" s="95"/>
    </row>
    <row r="47" spans="1:11" s="96" customFormat="1" ht="11.25" customHeight="1">
      <c r="A47" s="98" t="s">
        <v>37</v>
      </c>
      <c r="B47" s="92"/>
      <c r="C47" s="93">
        <v>11</v>
      </c>
      <c r="D47" s="93">
        <v>8</v>
      </c>
      <c r="E47" s="93">
        <v>11</v>
      </c>
      <c r="F47" s="94"/>
      <c r="G47" s="94"/>
      <c r="H47" s="181">
        <v>0.495</v>
      </c>
      <c r="I47" s="181">
        <v>0.28000000000000003</v>
      </c>
      <c r="J47" s="181"/>
      <c r="K47" s="95"/>
    </row>
    <row r="48" spans="1:11" s="96" customFormat="1" ht="11.25" customHeight="1">
      <c r="A48" s="98" t="s">
        <v>38</v>
      </c>
      <c r="B48" s="92"/>
      <c r="C48" s="93">
        <v>12</v>
      </c>
      <c r="D48" s="93">
        <v>12</v>
      </c>
      <c r="E48" s="93">
        <v>15</v>
      </c>
      <c r="F48" s="94"/>
      <c r="G48" s="94"/>
      <c r="H48" s="181">
        <v>0.27600000000000002</v>
      </c>
      <c r="I48" s="181">
        <v>0.27600000000000002</v>
      </c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>
        <v>11</v>
      </c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>
        <v>54</v>
      </c>
      <c r="D50" s="101">
        <v>36</v>
      </c>
      <c r="E50" s="101">
        <v>58</v>
      </c>
      <c r="F50" s="102">
        <f>IF(D50&gt;0,100*E50/D50,0)</f>
        <v>161.11111111111111</v>
      </c>
      <c r="G50" s="103"/>
      <c r="H50" s="182">
        <v>1.542</v>
      </c>
      <c r="I50" s="183">
        <v>0.95600000000000007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12</v>
      </c>
      <c r="D52" s="101">
        <v>12</v>
      </c>
      <c r="E52" s="101">
        <v>12</v>
      </c>
      <c r="F52" s="102">
        <f>IF(D52&gt;0,100*E52/D52,0)</f>
        <v>100</v>
      </c>
      <c r="G52" s="103"/>
      <c r="H52" s="182">
        <v>0.36</v>
      </c>
      <c r="I52" s="183">
        <v>0.36</v>
      </c>
      <c r="J52" s="183">
        <v>0.36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>
        <v>39</v>
      </c>
      <c r="D55" s="93">
        <v>27</v>
      </c>
      <c r="E55" s="93">
        <v>17</v>
      </c>
      <c r="F55" s="94"/>
      <c r="G55" s="94"/>
      <c r="H55" s="181">
        <v>0.97499999999999998</v>
      </c>
      <c r="I55" s="181">
        <v>0.77</v>
      </c>
      <c r="J55" s="181">
        <v>0.48499999999999999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>
        <v>2</v>
      </c>
      <c r="D57" s="93">
        <v>4</v>
      </c>
      <c r="E57" s="93">
        <v>4</v>
      </c>
      <c r="F57" s="94"/>
      <c r="G57" s="94"/>
      <c r="H57" s="181">
        <v>0.04</v>
      </c>
      <c r="I57" s="181">
        <v>0.16</v>
      </c>
      <c r="J57" s="181">
        <v>0.16</v>
      </c>
      <c r="K57" s="95"/>
    </row>
    <row r="58" spans="1:11" s="96" customFormat="1" ht="11.25" customHeight="1">
      <c r="A58" s="98" t="s">
        <v>46</v>
      </c>
      <c r="B58" s="92"/>
      <c r="C58" s="93">
        <v>45</v>
      </c>
      <c r="D58" s="93">
        <v>26</v>
      </c>
      <c r="E58" s="93">
        <v>12</v>
      </c>
      <c r="F58" s="94"/>
      <c r="G58" s="94"/>
      <c r="H58" s="181">
        <v>1.125</v>
      </c>
      <c r="I58" s="181">
        <v>0.58199999999999996</v>
      </c>
      <c r="J58" s="181">
        <v>0.26900000000000002</v>
      </c>
      <c r="K58" s="95"/>
    </row>
    <row r="59" spans="1:11" s="105" customFormat="1" ht="11.25" customHeight="1">
      <c r="A59" s="99" t="s">
        <v>47</v>
      </c>
      <c r="B59" s="100"/>
      <c r="C59" s="101">
        <v>86</v>
      </c>
      <c r="D59" s="101">
        <v>57</v>
      </c>
      <c r="E59" s="101">
        <v>33</v>
      </c>
      <c r="F59" s="102">
        <f>IF(D59&gt;0,100*E59/D59,0)</f>
        <v>57.89473684210526</v>
      </c>
      <c r="G59" s="103"/>
      <c r="H59" s="182">
        <v>2.1399999999999997</v>
      </c>
      <c r="I59" s="183">
        <v>1.512</v>
      </c>
      <c r="J59" s="183">
        <v>0.91400000000000003</v>
      </c>
      <c r="K59" s="104">
        <f>IF(I59&gt;0,100*J59/I59,0)</f>
        <v>60.449735449735456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109</v>
      </c>
      <c r="D61" s="93">
        <v>110</v>
      </c>
      <c r="E61" s="93">
        <v>110</v>
      </c>
      <c r="F61" s="94"/>
      <c r="G61" s="94"/>
      <c r="H61" s="181">
        <v>6.085</v>
      </c>
      <c r="I61" s="181">
        <v>6.15</v>
      </c>
      <c r="J61" s="181">
        <v>6.15</v>
      </c>
      <c r="K61" s="95"/>
    </row>
    <row r="62" spans="1:11" s="96" customFormat="1" ht="11.25" customHeight="1">
      <c r="A62" s="98" t="s">
        <v>49</v>
      </c>
      <c r="B62" s="92"/>
      <c r="C62" s="93">
        <v>76</v>
      </c>
      <c r="D62" s="93">
        <v>76</v>
      </c>
      <c r="E62" s="93">
        <v>80</v>
      </c>
      <c r="F62" s="94"/>
      <c r="G62" s="94"/>
      <c r="H62" s="181">
        <v>2.23</v>
      </c>
      <c r="I62" s="181">
        <v>2.23</v>
      </c>
      <c r="J62" s="181">
        <v>2.3420000000000001</v>
      </c>
      <c r="K62" s="95"/>
    </row>
    <row r="63" spans="1:11" s="96" customFormat="1" ht="11.25" customHeight="1">
      <c r="A63" s="98" t="s">
        <v>50</v>
      </c>
      <c r="B63" s="92"/>
      <c r="C63" s="93">
        <v>188</v>
      </c>
      <c r="D63" s="93">
        <v>189</v>
      </c>
      <c r="E63" s="93">
        <v>206</v>
      </c>
      <c r="F63" s="94"/>
      <c r="G63" s="94"/>
      <c r="H63" s="181">
        <v>5.9</v>
      </c>
      <c r="I63" s="181">
        <v>6.18</v>
      </c>
      <c r="J63" s="181">
        <v>6.18</v>
      </c>
      <c r="K63" s="95"/>
    </row>
    <row r="64" spans="1:11" s="105" customFormat="1" ht="11.25" customHeight="1">
      <c r="A64" s="99" t="s">
        <v>51</v>
      </c>
      <c r="B64" s="100"/>
      <c r="C64" s="101">
        <v>373</v>
      </c>
      <c r="D64" s="101">
        <v>375</v>
      </c>
      <c r="E64" s="101">
        <v>396</v>
      </c>
      <c r="F64" s="102">
        <f>IF(D64&gt;0,100*E64/D64,0)</f>
        <v>105.6</v>
      </c>
      <c r="G64" s="103"/>
      <c r="H64" s="182">
        <v>14.215</v>
      </c>
      <c r="I64" s="183">
        <v>14.56</v>
      </c>
      <c r="J64" s="183">
        <v>14.672000000000001</v>
      </c>
      <c r="K64" s="104">
        <f>IF(I64&gt;0,100*J64/I64,0)</f>
        <v>100.76923076923077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277</v>
      </c>
      <c r="D66" s="101">
        <v>601</v>
      </c>
      <c r="E66" s="101">
        <v>311</v>
      </c>
      <c r="F66" s="102">
        <f>IF(D66&gt;0,100*E66/D66,0)</f>
        <v>51.747088186356073</v>
      </c>
      <c r="G66" s="103"/>
      <c r="H66" s="182">
        <v>6.9219999999999997</v>
      </c>
      <c r="I66" s="183">
        <v>22.36</v>
      </c>
      <c r="J66" s="183">
        <v>18.23</v>
      </c>
      <c r="K66" s="104">
        <f>IF(I66&gt;0,100*J66/I66,0)</f>
        <v>81.529516994633269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99</v>
      </c>
      <c r="D68" s="93">
        <v>130</v>
      </c>
      <c r="E68" s="93">
        <v>170</v>
      </c>
      <c r="F68" s="94"/>
      <c r="G68" s="94"/>
      <c r="H68" s="181">
        <v>3.96</v>
      </c>
      <c r="I68" s="181">
        <v>5</v>
      </c>
      <c r="J68" s="181">
        <v>6</v>
      </c>
      <c r="K68" s="95"/>
    </row>
    <row r="69" spans="1:11" s="96" customFormat="1" ht="11.25" customHeight="1">
      <c r="A69" s="98" t="s">
        <v>54</v>
      </c>
      <c r="B69" s="92"/>
      <c r="C69" s="93">
        <v>9</v>
      </c>
      <c r="D69" s="93">
        <v>15</v>
      </c>
      <c r="E69" s="93">
        <v>25</v>
      </c>
      <c r="F69" s="94"/>
      <c r="G69" s="94"/>
      <c r="H69" s="181">
        <v>0.38100000000000001</v>
      </c>
      <c r="I69" s="181">
        <v>0.6</v>
      </c>
      <c r="J69" s="181">
        <v>0.85</v>
      </c>
      <c r="K69" s="95"/>
    </row>
    <row r="70" spans="1:11" s="105" customFormat="1" ht="11.25" customHeight="1">
      <c r="A70" s="99" t="s">
        <v>55</v>
      </c>
      <c r="B70" s="100"/>
      <c r="C70" s="101">
        <v>108</v>
      </c>
      <c r="D70" s="101">
        <v>145</v>
      </c>
      <c r="E70" s="101">
        <v>195</v>
      </c>
      <c r="F70" s="102">
        <f>IF(D70&gt;0,100*E70/D70,0)</f>
        <v>134.48275862068965</v>
      </c>
      <c r="G70" s="103"/>
      <c r="H70" s="182">
        <v>4.3410000000000002</v>
      </c>
      <c r="I70" s="183">
        <v>5.6</v>
      </c>
      <c r="J70" s="183">
        <v>6.85</v>
      </c>
      <c r="K70" s="104">
        <f>IF(I70&gt;0,100*J70/I70,0)</f>
        <v>122.32142857142858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7477</v>
      </c>
      <c r="D72" s="93">
        <v>7382</v>
      </c>
      <c r="E72" s="93">
        <v>7970</v>
      </c>
      <c r="F72" s="94"/>
      <c r="G72" s="94"/>
      <c r="H72" s="181">
        <v>416.38799999999998</v>
      </c>
      <c r="I72" s="181">
        <v>434.19499999999999</v>
      </c>
      <c r="J72" s="181">
        <v>449.78</v>
      </c>
      <c r="K72" s="95"/>
    </row>
    <row r="73" spans="1:11" s="96" customFormat="1" ht="11.25" customHeight="1">
      <c r="A73" s="98" t="s">
        <v>57</v>
      </c>
      <c r="B73" s="92"/>
      <c r="C73" s="93">
        <v>201</v>
      </c>
      <c r="D73" s="93">
        <v>205</v>
      </c>
      <c r="E73" s="93">
        <v>205</v>
      </c>
      <c r="F73" s="94"/>
      <c r="G73" s="94"/>
      <c r="H73" s="181">
        <v>8.7750000000000004</v>
      </c>
      <c r="I73" s="181">
        <v>9.1050000000000004</v>
      </c>
      <c r="J73" s="181">
        <v>8.1999999999999993</v>
      </c>
      <c r="K73" s="95"/>
    </row>
    <row r="74" spans="1:11" s="96" customFormat="1" ht="11.25" customHeight="1">
      <c r="A74" s="98" t="s">
        <v>58</v>
      </c>
      <c r="B74" s="92"/>
      <c r="C74" s="93">
        <v>135</v>
      </c>
      <c r="D74" s="93">
        <v>135</v>
      </c>
      <c r="E74" s="93">
        <v>120</v>
      </c>
      <c r="F74" s="94"/>
      <c r="G74" s="94"/>
      <c r="H74" s="181">
        <v>4.2720000000000002</v>
      </c>
      <c r="I74" s="181">
        <v>4.8600000000000003</v>
      </c>
      <c r="J74" s="181">
        <v>4.32</v>
      </c>
      <c r="K74" s="95"/>
    </row>
    <row r="75" spans="1:11" s="96" customFormat="1" ht="11.25" customHeight="1">
      <c r="A75" s="98" t="s">
        <v>59</v>
      </c>
      <c r="B75" s="92"/>
      <c r="C75" s="93">
        <v>497</v>
      </c>
      <c r="D75" s="93">
        <v>497</v>
      </c>
      <c r="E75" s="93">
        <v>502</v>
      </c>
      <c r="F75" s="94"/>
      <c r="G75" s="94"/>
      <c r="H75" s="181">
        <v>17.244</v>
      </c>
      <c r="I75" s="181">
        <v>17.226749999999999</v>
      </c>
      <c r="J75" s="181">
        <v>17.347549999999998</v>
      </c>
      <c r="K75" s="95"/>
    </row>
    <row r="76" spans="1:11" s="96" customFormat="1" ht="11.25" customHeight="1">
      <c r="A76" s="98" t="s">
        <v>60</v>
      </c>
      <c r="B76" s="92"/>
      <c r="C76" s="93">
        <v>20</v>
      </c>
      <c r="D76" s="93">
        <v>25</v>
      </c>
      <c r="E76" s="93">
        <v>20</v>
      </c>
      <c r="F76" s="94"/>
      <c r="G76" s="94"/>
      <c r="H76" s="181">
        <v>0.54</v>
      </c>
      <c r="I76" s="181">
        <v>0.67500000000000004</v>
      </c>
      <c r="J76" s="181">
        <v>0.54</v>
      </c>
      <c r="K76" s="95"/>
    </row>
    <row r="77" spans="1:11" s="96" customFormat="1" ht="11.25" customHeight="1">
      <c r="A77" s="98" t="s">
        <v>61</v>
      </c>
      <c r="B77" s="92"/>
      <c r="C77" s="93">
        <v>32</v>
      </c>
      <c r="D77" s="93">
        <v>20</v>
      </c>
      <c r="E77" s="93">
        <v>50</v>
      </c>
      <c r="F77" s="94"/>
      <c r="G77" s="94"/>
      <c r="H77" s="181">
        <v>0.76800000000000002</v>
      </c>
      <c r="I77" s="181">
        <v>0.48</v>
      </c>
      <c r="J77" s="181">
        <v>1.75</v>
      </c>
      <c r="K77" s="95"/>
    </row>
    <row r="78" spans="1:11" s="96" customFormat="1" ht="11.25" customHeight="1">
      <c r="A78" s="98" t="s">
        <v>62</v>
      </c>
      <c r="B78" s="92"/>
      <c r="C78" s="93">
        <v>200</v>
      </c>
      <c r="D78" s="93">
        <v>200</v>
      </c>
      <c r="E78" s="93">
        <v>182</v>
      </c>
      <c r="F78" s="94"/>
      <c r="G78" s="94"/>
      <c r="H78" s="181">
        <v>10</v>
      </c>
      <c r="I78" s="181">
        <v>10</v>
      </c>
      <c r="J78" s="181">
        <v>9.1</v>
      </c>
      <c r="K78" s="95"/>
    </row>
    <row r="79" spans="1:11" s="96" customFormat="1" ht="11.25" customHeight="1">
      <c r="A79" s="98" t="s">
        <v>63</v>
      </c>
      <c r="B79" s="92"/>
      <c r="C79" s="93">
        <v>50</v>
      </c>
      <c r="D79" s="93">
        <v>50</v>
      </c>
      <c r="E79" s="93">
        <v>59.253000000000007</v>
      </c>
      <c r="F79" s="94"/>
      <c r="G79" s="94"/>
      <c r="H79" s="181">
        <v>1.85</v>
      </c>
      <c r="I79" s="181">
        <v>1.3009999999999999</v>
      </c>
      <c r="J79" s="181">
        <v>2.3007389636608351</v>
      </c>
      <c r="K79" s="95"/>
    </row>
    <row r="80" spans="1:11" s="105" customFormat="1" ht="11.25" customHeight="1">
      <c r="A80" s="106" t="s">
        <v>64</v>
      </c>
      <c r="B80" s="100"/>
      <c r="C80" s="101">
        <v>8612</v>
      </c>
      <c r="D80" s="101">
        <v>8514</v>
      </c>
      <c r="E80" s="101">
        <v>9108.2530000000006</v>
      </c>
      <c r="F80" s="102">
        <f>IF(D80&gt;0,100*E80/D80,0)</f>
        <v>106.97971576227391</v>
      </c>
      <c r="G80" s="103"/>
      <c r="H80" s="182">
        <v>459.83699999999999</v>
      </c>
      <c r="I80" s="183">
        <v>477.84275000000002</v>
      </c>
      <c r="J80" s="183">
        <v>493.33828896366083</v>
      </c>
      <c r="K80" s="104">
        <f>IF(I80&gt;0,100*J80/I80,0)</f>
        <v>103.24281135659395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228</v>
      </c>
      <c r="D82" s="93">
        <v>228</v>
      </c>
      <c r="E82" s="93">
        <v>170</v>
      </c>
      <c r="F82" s="94"/>
      <c r="G82" s="94"/>
      <c r="H82" s="181">
        <v>10.523</v>
      </c>
      <c r="I82" s="181">
        <v>10.523</v>
      </c>
      <c r="J82" s="181">
        <v>7.476</v>
      </c>
      <c r="K82" s="95"/>
    </row>
    <row r="83" spans="1:11" s="96" customFormat="1" ht="11.25" customHeight="1">
      <c r="A83" s="98" t="s">
        <v>66</v>
      </c>
      <c r="B83" s="92"/>
      <c r="C83" s="93">
        <v>255</v>
      </c>
      <c r="D83" s="93">
        <v>269</v>
      </c>
      <c r="E83" s="93">
        <v>268</v>
      </c>
      <c r="F83" s="94"/>
      <c r="G83" s="94"/>
      <c r="H83" s="181">
        <v>11.183999999999999</v>
      </c>
      <c r="I83" s="181">
        <v>11.2</v>
      </c>
      <c r="J83" s="181">
        <v>14.7</v>
      </c>
      <c r="K83" s="95"/>
    </row>
    <row r="84" spans="1:11" s="105" customFormat="1" ht="11.25" customHeight="1">
      <c r="A84" s="99" t="s">
        <v>67</v>
      </c>
      <c r="B84" s="100"/>
      <c r="C84" s="101">
        <v>483</v>
      </c>
      <c r="D84" s="101">
        <v>497</v>
      </c>
      <c r="E84" s="101">
        <v>438</v>
      </c>
      <c r="F84" s="102">
        <f>IF(D84&gt;0,100*E84/D84,0)</f>
        <v>88.128772635814883</v>
      </c>
      <c r="G84" s="103"/>
      <c r="H84" s="182">
        <v>21.707000000000001</v>
      </c>
      <c r="I84" s="183">
        <v>21.722999999999999</v>
      </c>
      <c r="J84" s="183">
        <v>22.175999999999998</v>
      </c>
      <c r="K84" s="104">
        <f>IF(I84&gt;0,100*J84/I84,0)</f>
        <v>102.08534732771717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10717</v>
      </c>
      <c r="D87" s="116">
        <v>10879</v>
      </c>
      <c r="E87" s="116">
        <v>11396.253000000001</v>
      </c>
      <c r="F87" s="117">
        <f>IF(D87&gt;0,100*E87/D87,0)</f>
        <v>104.75460060667341</v>
      </c>
      <c r="G87" s="103"/>
      <c r="H87" s="186">
        <v>543.19499999999994</v>
      </c>
      <c r="I87" s="187">
        <v>574.23775000000001</v>
      </c>
      <c r="J87" s="187">
        <v>584.46228896366085</v>
      </c>
      <c r="K87" s="117">
        <f>IF(I87&gt;0,100*J87/I87,0)</f>
        <v>101.78054106746914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58" orientation="portrait" useFirstPageNumber="1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O625"/>
  <sheetViews>
    <sheetView view="pageBreakPreview" topLeftCell="A40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120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5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31</v>
      </c>
      <c r="D9" s="93">
        <v>30</v>
      </c>
      <c r="E9" s="93">
        <v>30</v>
      </c>
      <c r="F9" s="94"/>
      <c r="G9" s="94"/>
      <c r="H9" s="181">
        <v>0.81399999999999995</v>
      </c>
      <c r="I9" s="181">
        <v>0.78900000000000003</v>
      </c>
      <c r="J9" s="181">
        <v>0.66600000000000004</v>
      </c>
      <c r="K9" s="95"/>
    </row>
    <row r="10" spans="1:11" s="96" customFormat="1" ht="11.25" customHeight="1">
      <c r="A10" s="98" t="s">
        <v>9</v>
      </c>
      <c r="B10" s="92"/>
      <c r="C10" s="93">
        <v>23</v>
      </c>
      <c r="D10" s="93">
        <v>23</v>
      </c>
      <c r="E10" s="93">
        <v>23</v>
      </c>
      <c r="F10" s="94"/>
      <c r="G10" s="94"/>
      <c r="H10" s="181">
        <v>0.60399999999999998</v>
      </c>
      <c r="I10" s="181">
        <v>0.60099999999999998</v>
      </c>
      <c r="J10" s="181">
        <v>0.60099999999999998</v>
      </c>
      <c r="K10" s="95"/>
    </row>
    <row r="11" spans="1:11" s="96" customFormat="1" ht="11.25" customHeight="1">
      <c r="A11" s="91" t="s">
        <v>10</v>
      </c>
      <c r="B11" s="92"/>
      <c r="C11" s="93">
        <v>21</v>
      </c>
      <c r="D11" s="93">
        <v>21</v>
      </c>
      <c r="E11" s="93">
        <v>21</v>
      </c>
      <c r="F11" s="94"/>
      <c r="G11" s="94"/>
      <c r="H11" s="181">
        <v>0.55100000000000005</v>
      </c>
      <c r="I11" s="181">
        <v>0.55000000000000004</v>
      </c>
      <c r="J11" s="181">
        <v>0.55000000000000004</v>
      </c>
      <c r="K11" s="95"/>
    </row>
    <row r="12" spans="1:11" s="96" customFormat="1" ht="11.25" customHeight="1">
      <c r="A12" s="98" t="s">
        <v>11</v>
      </c>
      <c r="B12" s="92"/>
      <c r="C12" s="93">
        <v>47</v>
      </c>
      <c r="D12" s="93">
        <v>44</v>
      </c>
      <c r="E12" s="93">
        <v>45</v>
      </c>
      <c r="F12" s="94"/>
      <c r="G12" s="94"/>
      <c r="H12" s="181">
        <v>1.127</v>
      </c>
      <c r="I12" s="181">
        <v>1.093</v>
      </c>
      <c r="J12" s="181">
        <v>1.08</v>
      </c>
      <c r="K12" s="95"/>
    </row>
    <row r="13" spans="1:11" s="105" customFormat="1" ht="11.25" customHeight="1">
      <c r="A13" s="99" t="s">
        <v>12</v>
      </c>
      <c r="B13" s="100"/>
      <c r="C13" s="101">
        <v>122</v>
      </c>
      <c r="D13" s="101">
        <v>118</v>
      </c>
      <c r="E13" s="101">
        <v>119</v>
      </c>
      <c r="F13" s="102">
        <f>IF(D13&gt;0,100*E13/D13,0)</f>
        <v>100.84745762711864</v>
      </c>
      <c r="G13" s="103"/>
      <c r="H13" s="182">
        <v>3.0960000000000001</v>
      </c>
      <c r="I13" s="183">
        <v>3.0330000000000004</v>
      </c>
      <c r="J13" s="183">
        <v>2.8970000000000002</v>
      </c>
      <c r="K13" s="104">
        <f>IF(I13&gt;0,100*J13/I13,0)</f>
        <v>95.515990768216298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3</v>
      </c>
      <c r="D15" s="101">
        <v>3</v>
      </c>
      <c r="E15" s="101">
        <v>3</v>
      </c>
      <c r="F15" s="102">
        <f>IF(D15&gt;0,100*E15/D15,0)</f>
        <v>100</v>
      </c>
      <c r="G15" s="103"/>
      <c r="H15" s="182">
        <v>0.03</v>
      </c>
      <c r="I15" s="183">
        <v>0.03</v>
      </c>
      <c r="J15" s="183">
        <v>0.03</v>
      </c>
      <c r="K15" s="104">
        <f>IF(I15&gt;0,100*J15/I15,0)</f>
        <v>100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3</v>
      </c>
      <c r="D17" s="101">
        <v>3</v>
      </c>
      <c r="E17" s="101">
        <v>3</v>
      </c>
      <c r="F17" s="102">
        <f>IF(D17&gt;0,100*E17/D17,0)</f>
        <v>100</v>
      </c>
      <c r="G17" s="103"/>
      <c r="H17" s="182">
        <v>2.4E-2</v>
      </c>
      <c r="I17" s="183">
        <v>2.4E-2</v>
      </c>
      <c r="J17" s="183">
        <v>2.4E-2</v>
      </c>
      <c r="K17" s="104">
        <f>IF(I17&gt;0,100*J17/I17,0)</f>
        <v>100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17</v>
      </c>
      <c r="D19" s="93">
        <v>17</v>
      </c>
      <c r="E19" s="93">
        <v>17</v>
      </c>
      <c r="F19" s="94"/>
      <c r="G19" s="94"/>
      <c r="H19" s="181">
        <v>1.0249999999999999</v>
      </c>
      <c r="I19" s="181">
        <v>0.72899999999999998</v>
      </c>
      <c r="J19" s="181">
        <v>0.98599999999999999</v>
      </c>
      <c r="K19" s="95"/>
    </row>
    <row r="20" spans="1:11" s="96" customFormat="1" ht="11.25" customHeight="1">
      <c r="A20" s="98" t="s">
        <v>16</v>
      </c>
      <c r="B20" s="92"/>
      <c r="C20" s="93">
        <v>14</v>
      </c>
      <c r="D20" s="93">
        <v>14</v>
      </c>
      <c r="E20" s="93">
        <v>14</v>
      </c>
      <c r="F20" s="94"/>
      <c r="G20" s="94"/>
      <c r="H20" s="181">
        <v>0.29199999999999998</v>
      </c>
      <c r="I20" s="181">
        <v>0.28499999999999998</v>
      </c>
      <c r="J20" s="181">
        <v>0.28499999999999998</v>
      </c>
      <c r="K20" s="95"/>
    </row>
    <row r="21" spans="1:11" s="96" customFormat="1" ht="11.25" customHeight="1">
      <c r="A21" s="98" t="s">
        <v>17</v>
      </c>
      <c r="B21" s="92"/>
      <c r="C21" s="93">
        <v>12</v>
      </c>
      <c r="D21" s="93">
        <v>12</v>
      </c>
      <c r="E21" s="93">
        <v>12</v>
      </c>
      <c r="F21" s="94"/>
      <c r="G21" s="94"/>
      <c r="H21" s="181">
        <v>0.222</v>
      </c>
      <c r="I21" s="181">
        <v>0.215</v>
      </c>
      <c r="J21" s="181">
        <v>0.215</v>
      </c>
      <c r="K21" s="95"/>
    </row>
    <row r="22" spans="1:11" s="105" customFormat="1" ht="11.25" customHeight="1">
      <c r="A22" s="99" t="s">
        <v>18</v>
      </c>
      <c r="B22" s="100"/>
      <c r="C22" s="101">
        <v>43</v>
      </c>
      <c r="D22" s="101">
        <v>43</v>
      </c>
      <c r="E22" s="101">
        <v>43</v>
      </c>
      <c r="F22" s="102">
        <f>IF(D22&gt;0,100*E22/D22,0)</f>
        <v>100</v>
      </c>
      <c r="G22" s="103"/>
      <c r="H22" s="182">
        <v>1.5389999999999999</v>
      </c>
      <c r="I22" s="183">
        <v>1.2290000000000001</v>
      </c>
      <c r="J22" s="183">
        <v>1.486</v>
      </c>
      <c r="K22" s="104">
        <f>IF(I22&gt;0,100*J22/I22,0)</f>
        <v>120.91131000813668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13</v>
      </c>
      <c r="D24" s="101">
        <v>12</v>
      </c>
      <c r="E24" s="101">
        <v>13</v>
      </c>
      <c r="F24" s="102">
        <f>IF(D24&gt;0,100*E24/D24,0)</f>
        <v>108.33333333333333</v>
      </c>
      <c r="G24" s="103"/>
      <c r="H24" s="182">
        <v>1.0289999999999999</v>
      </c>
      <c r="I24" s="183">
        <v>0.85</v>
      </c>
      <c r="J24" s="183">
        <v>1.32</v>
      </c>
      <c r="K24" s="104">
        <f>IF(I24&gt;0,100*J24/I24,0)</f>
        <v>155.29411764705884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108</v>
      </c>
      <c r="D26" s="101">
        <v>110</v>
      </c>
      <c r="E26" s="101">
        <v>100</v>
      </c>
      <c r="F26" s="102">
        <f>IF(D26&gt;0,100*E26/D26,0)</f>
        <v>90.909090909090907</v>
      </c>
      <c r="G26" s="103"/>
      <c r="H26" s="182">
        <v>10.606</v>
      </c>
      <c r="I26" s="183">
        <v>10.5</v>
      </c>
      <c r="J26" s="183">
        <v>10.4</v>
      </c>
      <c r="K26" s="104">
        <f>IF(I26&gt;0,100*J26/I26,0)</f>
        <v>99.047619047619051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199">
        <v>0.11</v>
      </c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199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>
        <v>1</v>
      </c>
      <c r="E30" s="199"/>
      <c r="F30" s="94"/>
      <c r="G30" s="94"/>
      <c r="H30" s="181"/>
      <c r="I30" s="181">
        <v>3.1E-2</v>
      </c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>
        <v>1</v>
      </c>
      <c r="E31" s="180">
        <v>0.11</v>
      </c>
      <c r="F31" s="102">
        <f>IF(D31&gt;0,100*E31/D31,0)</f>
        <v>11</v>
      </c>
      <c r="G31" s="103"/>
      <c r="H31" s="182"/>
      <c r="I31" s="183">
        <v>3.1E-2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64</v>
      </c>
      <c r="D33" s="93">
        <v>60</v>
      </c>
      <c r="E33" s="93">
        <v>60</v>
      </c>
      <c r="F33" s="94"/>
      <c r="G33" s="94"/>
      <c r="H33" s="181">
        <v>1.18</v>
      </c>
      <c r="I33" s="181">
        <v>1.1000000000000001</v>
      </c>
      <c r="J33" s="181">
        <v>1.1000000000000001</v>
      </c>
      <c r="K33" s="95"/>
    </row>
    <row r="34" spans="1:11" s="96" customFormat="1" ht="11.25" customHeight="1">
      <c r="A34" s="98" t="s">
        <v>26</v>
      </c>
      <c r="B34" s="92"/>
      <c r="C34" s="93">
        <v>6</v>
      </c>
      <c r="D34" s="93">
        <v>6</v>
      </c>
      <c r="E34" s="93">
        <v>20</v>
      </c>
      <c r="F34" s="94"/>
      <c r="G34" s="94"/>
      <c r="H34" s="181">
        <v>0.13700000000000001</v>
      </c>
      <c r="I34" s="181">
        <v>0.13</v>
      </c>
      <c r="J34" s="181">
        <v>0.45</v>
      </c>
      <c r="K34" s="95"/>
    </row>
    <row r="35" spans="1:11" s="96" customFormat="1" ht="11.25" customHeight="1">
      <c r="A35" s="98" t="s">
        <v>27</v>
      </c>
      <c r="B35" s="92"/>
      <c r="C35" s="93">
        <v>5</v>
      </c>
      <c r="D35" s="93">
        <v>6</v>
      </c>
      <c r="E35" s="93">
        <v>8</v>
      </c>
      <c r="F35" s="94"/>
      <c r="G35" s="94"/>
      <c r="H35" s="181">
        <v>0.08</v>
      </c>
      <c r="I35" s="181">
        <v>0.115</v>
      </c>
      <c r="J35" s="181">
        <v>0.15</v>
      </c>
      <c r="K35" s="95"/>
    </row>
    <row r="36" spans="1:11" s="96" customFormat="1" ht="11.25" customHeight="1">
      <c r="A36" s="98" t="s">
        <v>28</v>
      </c>
      <c r="B36" s="92"/>
      <c r="C36" s="93">
        <v>16</v>
      </c>
      <c r="D36" s="93">
        <v>16</v>
      </c>
      <c r="E36" s="93">
        <v>10</v>
      </c>
      <c r="F36" s="94"/>
      <c r="G36" s="94"/>
      <c r="H36" s="181">
        <v>0.25600000000000001</v>
      </c>
      <c r="I36" s="181">
        <v>0.25600000000000001</v>
      </c>
      <c r="J36" s="181">
        <v>0.16</v>
      </c>
      <c r="K36" s="95"/>
    </row>
    <row r="37" spans="1:11" s="105" customFormat="1" ht="11.25" customHeight="1">
      <c r="A37" s="99" t="s">
        <v>29</v>
      </c>
      <c r="B37" s="100"/>
      <c r="C37" s="101">
        <v>91</v>
      </c>
      <c r="D37" s="101">
        <v>88</v>
      </c>
      <c r="E37" s="101">
        <v>98</v>
      </c>
      <c r="F37" s="102">
        <f>IF(D37&gt;0,100*E37/D37,0)</f>
        <v>111.36363636363636</v>
      </c>
      <c r="G37" s="103"/>
      <c r="H37" s="182">
        <v>1.653</v>
      </c>
      <c r="I37" s="183">
        <v>1.601</v>
      </c>
      <c r="J37" s="183">
        <v>1.8599999999999999</v>
      </c>
      <c r="K37" s="104">
        <f>IF(I37&gt;0,100*J37/I37,0)</f>
        <v>116.17738913179264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75</v>
      </c>
      <c r="D39" s="101">
        <v>75</v>
      </c>
      <c r="E39" s="101">
        <v>70</v>
      </c>
      <c r="F39" s="102">
        <f>IF(D39&gt;0,100*E39/D39,0)</f>
        <v>93.333333333333329</v>
      </c>
      <c r="G39" s="103"/>
      <c r="H39" s="182">
        <v>1.284</v>
      </c>
      <c r="I39" s="183">
        <v>1.28</v>
      </c>
      <c r="J39" s="183">
        <v>1.2</v>
      </c>
      <c r="K39" s="104">
        <f>IF(I39&gt;0,100*J39/I39,0)</f>
        <v>93.75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242</v>
      </c>
      <c r="D41" s="93">
        <v>146</v>
      </c>
      <c r="E41" s="93">
        <v>202</v>
      </c>
      <c r="F41" s="94"/>
      <c r="G41" s="94"/>
      <c r="H41" s="181">
        <v>16.940000000000001</v>
      </c>
      <c r="I41" s="181">
        <v>10.220000000000001</v>
      </c>
      <c r="J41" s="181">
        <v>14.14</v>
      </c>
      <c r="K41" s="95"/>
    </row>
    <row r="42" spans="1:11" s="96" customFormat="1" ht="11.25" customHeight="1">
      <c r="A42" s="98" t="s">
        <v>32</v>
      </c>
      <c r="B42" s="92"/>
      <c r="C42" s="93">
        <v>34</v>
      </c>
      <c r="D42" s="93">
        <v>30</v>
      </c>
      <c r="E42" s="93">
        <v>23</v>
      </c>
      <c r="F42" s="94"/>
      <c r="G42" s="94"/>
      <c r="H42" s="181">
        <v>2.5499999999999998</v>
      </c>
      <c r="I42" s="181">
        <v>2.7749999999999999</v>
      </c>
      <c r="J42" s="181">
        <v>1.7250000000000001</v>
      </c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>
        <v>7</v>
      </c>
      <c r="D45" s="93">
        <v>7</v>
      </c>
      <c r="E45" s="93">
        <v>20</v>
      </c>
      <c r="F45" s="94"/>
      <c r="G45" s="94"/>
      <c r="H45" s="181">
        <v>0.14699999999999999</v>
      </c>
      <c r="I45" s="181">
        <v>0.16800000000000001</v>
      </c>
      <c r="J45" s="181">
        <v>0.4</v>
      </c>
      <c r="K45" s="95"/>
    </row>
    <row r="46" spans="1:11" s="96" customFormat="1" ht="11.25" customHeight="1">
      <c r="A46" s="98" t="s">
        <v>36</v>
      </c>
      <c r="B46" s="92"/>
      <c r="C46" s="93">
        <v>1062</v>
      </c>
      <c r="D46" s="93">
        <v>1140</v>
      </c>
      <c r="E46" s="93">
        <v>1048</v>
      </c>
      <c r="F46" s="94"/>
      <c r="G46" s="94"/>
      <c r="H46" s="181">
        <v>69.03</v>
      </c>
      <c r="I46" s="181">
        <v>79.8</v>
      </c>
      <c r="J46" s="181">
        <v>73.36</v>
      </c>
      <c r="K46" s="95"/>
    </row>
    <row r="47" spans="1:11" s="96" customFormat="1" ht="11.25" customHeight="1">
      <c r="A47" s="98" t="s">
        <v>37</v>
      </c>
      <c r="B47" s="92"/>
      <c r="C47" s="93">
        <v>44</v>
      </c>
      <c r="D47" s="93">
        <v>48</v>
      </c>
      <c r="E47" s="93">
        <v>50</v>
      </c>
      <c r="F47" s="94"/>
      <c r="G47" s="94"/>
      <c r="H47" s="181">
        <v>2.3319999999999999</v>
      </c>
      <c r="I47" s="181">
        <v>2.5920000000000001</v>
      </c>
      <c r="J47" s="181">
        <v>2.5</v>
      </c>
      <c r="K47" s="95"/>
    </row>
    <row r="48" spans="1:11" s="96" customFormat="1" ht="11.25" customHeight="1">
      <c r="A48" s="98" t="s">
        <v>38</v>
      </c>
      <c r="B48" s="92"/>
      <c r="C48" s="93">
        <v>1288</v>
      </c>
      <c r="D48" s="93">
        <v>1300</v>
      </c>
      <c r="E48" s="93">
        <v>1300</v>
      </c>
      <c r="F48" s="94"/>
      <c r="G48" s="94"/>
      <c r="H48" s="181">
        <v>95.55</v>
      </c>
      <c r="I48" s="181">
        <v>97.5</v>
      </c>
      <c r="J48" s="181">
        <v>97.5</v>
      </c>
      <c r="K48" s="95"/>
    </row>
    <row r="49" spans="1:11" s="96" customFormat="1" ht="11.25" customHeight="1">
      <c r="A49" s="98" t="s">
        <v>39</v>
      </c>
      <c r="B49" s="92"/>
      <c r="C49" s="93">
        <v>17</v>
      </c>
      <c r="D49" s="93">
        <v>20</v>
      </c>
      <c r="E49" s="93">
        <v>23</v>
      </c>
      <c r="F49" s="94"/>
      <c r="G49" s="94"/>
      <c r="H49" s="181">
        <v>1.105</v>
      </c>
      <c r="I49" s="181">
        <v>1.3</v>
      </c>
      <c r="J49" s="181">
        <v>1.524</v>
      </c>
      <c r="K49" s="95"/>
    </row>
    <row r="50" spans="1:11" s="105" customFormat="1" ht="11.25" customHeight="1">
      <c r="A50" s="106" t="s">
        <v>40</v>
      </c>
      <c r="B50" s="100"/>
      <c r="C50" s="101">
        <v>2694</v>
      </c>
      <c r="D50" s="101">
        <v>2691</v>
      </c>
      <c r="E50" s="101">
        <v>2666</v>
      </c>
      <c r="F50" s="102">
        <f>IF(D50&gt;0,100*E50/D50,0)</f>
        <v>99.07097733184689</v>
      </c>
      <c r="G50" s="103"/>
      <c r="H50" s="182">
        <v>187.65399999999997</v>
      </c>
      <c r="I50" s="183">
        <v>194.35500000000002</v>
      </c>
      <c r="J50" s="183">
        <v>191.149</v>
      </c>
      <c r="K50" s="104">
        <f>IF(I50&gt;0,100*J50/I50,0)</f>
        <v>98.350441202953363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7</v>
      </c>
      <c r="D52" s="101">
        <v>7</v>
      </c>
      <c r="E52" s="101">
        <v>7</v>
      </c>
      <c r="F52" s="102">
        <f>IF(D52&gt;0,100*E52/D52,0)</f>
        <v>100</v>
      </c>
      <c r="G52" s="103"/>
      <c r="H52" s="182">
        <v>0.21</v>
      </c>
      <c r="I52" s="183">
        <v>0.21</v>
      </c>
      <c r="J52" s="183">
        <v>0.21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175</v>
      </c>
      <c r="D54" s="93">
        <v>230</v>
      </c>
      <c r="E54" s="93">
        <v>300</v>
      </c>
      <c r="F54" s="94"/>
      <c r="G54" s="94"/>
      <c r="H54" s="181">
        <v>9.1</v>
      </c>
      <c r="I54" s="181">
        <v>11.96</v>
      </c>
      <c r="J54" s="181">
        <v>18</v>
      </c>
      <c r="K54" s="95"/>
    </row>
    <row r="55" spans="1:11" s="96" customFormat="1" ht="11.25" customHeight="1">
      <c r="A55" s="98" t="s">
        <v>43</v>
      </c>
      <c r="B55" s="92"/>
      <c r="C55" s="93">
        <v>4</v>
      </c>
      <c r="D55" s="93">
        <v>5</v>
      </c>
      <c r="E55" s="93">
        <v>1</v>
      </c>
      <c r="F55" s="94"/>
      <c r="G55" s="94"/>
      <c r="H55" s="181">
        <v>0.16</v>
      </c>
      <c r="I55" s="181">
        <v>0.16</v>
      </c>
      <c r="J55" s="181">
        <v>0.04</v>
      </c>
      <c r="K55" s="95"/>
    </row>
    <row r="56" spans="1:11" s="96" customFormat="1" ht="11.25" customHeight="1">
      <c r="A56" s="98" t="s">
        <v>44</v>
      </c>
      <c r="B56" s="92"/>
      <c r="C56" s="93">
        <v>2</v>
      </c>
      <c r="D56" s="93">
        <v>3</v>
      </c>
      <c r="E56" s="93">
        <v>4</v>
      </c>
      <c r="F56" s="94"/>
      <c r="G56" s="94"/>
      <c r="H56" s="181">
        <v>0.12</v>
      </c>
      <c r="I56" s="181">
        <v>0.14000000000000001</v>
      </c>
      <c r="J56" s="181">
        <v>0.17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114</v>
      </c>
      <c r="D58" s="93">
        <v>104</v>
      </c>
      <c r="E58" s="93">
        <v>86</v>
      </c>
      <c r="F58" s="94"/>
      <c r="G58" s="94"/>
      <c r="H58" s="181">
        <v>4.617</v>
      </c>
      <c r="I58" s="181">
        <v>3.4319999999999999</v>
      </c>
      <c r="J58" s="181">
        <v>3.956</v>
      </c>
      <c r="K58" s="95"/>
    </row>
    <row r="59" spans="1:11" s="105" customFormat="1" ht="11.25" customHeight="1">
      <c r="A59" s="99" t="s">
        <v>47</v>
      </c>
      <c r="B59" s="100"/>
      <c r="C59" s="101">
        <v>295</v>
      </c>
      <c r="D59" s="101">
        <v>342</v>
      </c>
      <c r="E59" s="101">
        <v>391</v>
      </c>
      <c r="F59" s="102">
        <f>IF(D59&gt;0,100*E59/D59,0)</f>
        <v>114.32748538011695</v>
      </c>
      <c r="G59" s="103"/>
      <c r="H59" s="182">
        <v>13.997</v>
      </c>
      <c r="I59" s="183">
        <v>15.692000000000002</v>
      </c>
      <c r="J59" s="183">
        <v>22.166</v>
      </c>
      <c r="K59" s="104">
        <f>IF(I59&gt;0,100*J59/I59,0)</f>
        <v>141.25669130767267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157</v>
      </c>
      <c r="D61" s="93">
        <v>120</v>
      </c>
      <c r="E61" s="93">
        <v>150</v>
      </c>
      <c r="F61" s="94"/>
      <c r="G61" s="94"/>
      <c r="H61" s="181">
        <v>9.1059999999999999</v>
      </c>
      <c r="I61" s="181">
        <v>7.8</v>
      </c>
      <c r="J61" s="181">
        <v>9</v>
      </c>
      <c r="K61" s="95"/>
    </row>
    <row r="62" spans="1:11" s="96" customFormat="1" ht="11.25" customHeight="1">
      <c r="A62" s="98" t="s">
        <v>49</v>
      </c>
      <c r="B62" s="92"/>
      <c r="C62" s="93">
        <v>12</v>
      </c>
      <c r="D62" s="93">
        <v>12</v>
      </c>
      <c r="E62" s="93">
        <v>15</v>
      </c>
      <c r="F62" s="94"/>
      <c r="G62" s="94"/>
      <c r="H62" s="181">
        <v>0.3</v>
      </c>
      <c r="I62" s="181">
        <v>0.3</v>
      </c>
      <c r="J62" s="181">
        <v>0.375</v>
      </c>
      <c r="K62" s="95"/>
    </row>
    <row r="63" spans="1:11" s="96" customFormat="1" ht="11.25" customHeight="1">
      <c r="A63" s="98" t="s">
        <v>50</v>
      </c>
      <c r="B63" s="92"/>
      <c r="C63" s="93">
        <v>12</v>
      </c>
      <c r="D63" s="93">
        <v>12</v>
      </c>
      <c r="E63" s="93">
        <v>5</v>
      </c>
      <c r="F63" s="94"/>
      <c r="G63" s="94"/>
      <c r="H63" s="181">
        <v>0.6</v>
      </c>
      <c r="I63" s="181">
        <v>0.5</v>
      </c>
      <c r="J63" s="181">
        <v>0.25</v>
      </c>
      <c r="K63" s="95"/>
    </row>
    <row r="64" spans="1:11" s="105" customFormat="1" ht="11.25" customHeight="1">
      <c r="A64" s="99" t="s">
        <v>51</v>
      </c>
      <c r="B64" s="100"/>
      <c r="C64" s="101">
        <v>181</v>
      </c>
      <c r="D64" s="101">
        <v>144</v>
      </c>
      <c r="E64" s="101">
        <v>170</v>
      </c>
      <c r="F64" s="102">
        <f>IF(D64&gt;0,100*E64/D64,0)</f>
        <v>118.05555555555556</v>
      </c>
      <c r="G64" s="103"/>
      <c r="H64" s="182">
        <v>10.006</v>
      </c>
      <c r="I64" s="183">
        <v>8.6</v>
      </c>
      <c r="J64" s="183">
        <v>9.625</v>
      </c>
      <c r="K64" s="104">
        <f>IF(I64&gt;0,100*J64/I64,0)</f>
        <v>111.91860465116279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21</v>
      </c>
      <c r="D66" s="101">
        <v>10</v>
      </c>
      <c r="E66" s="101">
        <v>30</v>
      </c>
      <c r="F66" s="102">
        <f>IF(D66&gt;0,100*E66/D66,0)</f>
        <v>300</v>
      </c>
      <c r="G66" s="103"/>
      <c r="H66" s="182">
        <v>0.80900000000000005</v>
      </c>
      <c r="I66" s="183">
        <v>0.3</v>
      </c>
      <c r="J66" s="183">
        <v>1.2450000000000001</v>
      </c>
      <c r="K66" s="104">
        <f>IF(I66&gt;0,100*J66/I66,0)</f>
        <v>415.00000000000006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>
        <v>1800</v>
      </c>
      <c r="D73" s="93">
        <v>1800</v>
      </c>
      <c r="E73" s="93">
        <v>1800</v>
      </c>
      <c r="F73" s="94"/>
      <c r="G73" s="94"/>
      <c r="H73" s="181">
        <v>117</v>
      </c>
      <c r="I73" s="181">
        <v>117.1</v>
      </c>
      <c r="J73" s="181">
        <v>108</v>
      </c>
      <c r="K73" s="95"/>
    </row>
    <row r="74" spans="1:11" s="96" customFormat="1" ht="11.25" customHeight="1">
      <c r="A74" s="98" t="s">
        <v>58</v>
      </c>
      <c r="B74" s="92"/>
      <c r="C74" s="93">
        <v>171</v>
      </c>
      <c r="D74" s="93">
        <v>175</v>
      </c>
      <c r="E74" s="93">
        <v>170</v>
      </c>
      <c r="F74" s="94"/>
      <c r="G74" s="94"/>
      <c r="H74" s="181">
        <v>6.84</v>
      </c>
      <c r="I74" s="181">
        <v>6.3</v>
      </c>
      <c r="J74" s="181">
        <v>5.95</v>
      </c>
      <c r="K74" s="95"/>
    </row>
    <row r="75" spans="1:11" s="96" customFormat="1" ht="11.25" customHeight="1">
      <c r="A75" s="98" t="s">
        <v>59</v>
      </c>
      <c r="B75" s="92"/>
      <c r="C75" s="93">
        <v>9</v>
      </c>
      <c r="D75" s="93">
        <v>9</v>
      </c>
      <c r="E75" s="93">
        <v>10</v>
      </c>
      <c r="F75" s="94"/>
      <c r="G75" s="94"/>
      <c r="H75" s="181">
        <v>0.36</v>
      </c>
      <c r="I75" s="181">
        <v>0.36</v>
      </c>
      <c r="J75" s="181">
        <v>0.35799999999999998</v>
      </c>
      <c r="K75" s="95"/>
    </row>
    <row r="76" spans="1:11" s="96" customFormat="1" ht="11.25" customHeight="1">
      <c r="A76" s="98" t="s">
        <v>60</v>
      </c>
      <c r="B76" s="92"/>
      <c r="C76" s="93">
        <v>42</v>
      </c>
      <c r="D76" s="93">
        <v>35</v>
      </c>
      <c r="E76" s="93">
        <v>35</v>
      </c>
      <c r="F76" s="94"/>
      <c r="G76" s="94"/>
      <c r="H76" s="181">
        <v>3.36</v>
      </c>
      <c r="I76" s="181">
        <v>1.8380000000000001</v>
      </c>
      <c r="J76" s="181">
        <v>1.75</v>
      </c>
      <c r="K76" s="95"/>
    </row>
    <row r="77" spans="1:11" s="96" customFormat="1" ht="11.25" customHeight="1">
      <c r="A77" s="98" t="s">
        <v>61</v>
      </c>
      <c r="B77" s="92"/>
      <c r="C77" s="93">
        <v>8</v>
      </c>
      <c r="D77" s="93">
        <v>2</v>
      </c>
      <c r="E77" s="93">
        <v>2</v>
      </c>
      <c r="F77" s="94"/>
      <c r="G77" s="94"/>
      <c r="H77" s="181">
        <v>0.2</v>
      </c>
      <c r="I77" s="181">
        <v>0.06</v>
      </c>
      <c r="J77" s="181">
        <v>0.04</v>
      </c>
      <c r="K77" s="95"/>
    </row>
    <row r="78" spans="1:11" s="96" customFormat="1" ht="11.25" customHeight="1">
      <c r="A78" s="98" t="s">
        <v>62</v>
      </c>
      <c r="B78" s="92"/>
      <c r="C78" s="93">
        <v>53</v>
      </c>
      <c r="D78" s="93">
        <v>50</v>
      </c>
      <c r="E78" s="93">
        <v>65</v>
      </c>
      <c r="F78" s="94"/>
      <c r="G78" s="94"/>
      <c r="H78" s="181">
        <v>1.56</v>
      </c>
      <c r="I78" s="181">
        <v>1.5</v>
      </c>
      <c r="J78" s="181">
        <v>1.917</v>
      </c>
      <c r="K78" s="95"/>
    </row>
    <row r="79" spans="1:11" s="96" customFormat="1" ht="11.25" customHeight="1">
      <c r="A79" s="98" t="s">
        <v>63</v>
      </c>
      <c r="B79" s="92"/>
      <c r="C79" s="93">
        <v>710</v>
      </c>
      <c r="D79" s="93">
        <v>710</v>
      </c>
      <c r="E79" s="93">
        <v>681.846</v>
      </c>
      <c r="F79" s="94"/>
      <c r="G79" s="94"/>
      <c r="H79" s="181">
        <v>41.8</v>
      </c>
      <c r="I79" s="181">
        <v>28.4</v>
      </c>
      <c r="J79" s="181">
        <v>31.917228701179702</v>
      </c>
      <c r="K79" s="95"/>
    </row>
    <row r="80" spans="1:11" s="105" customFormat="1" ht="11.25" customHeight="1">
      <c r="A80" s="106" t="s">
        <v>64</v>
      </c>
      <c r="B80" s="100"/>
      <c r="C80" s="101">
        <v>2793</v>
      </c>
      <c r="D80" s="101">
        <v>2781</v>
      </c>
      <c r="E80" s="101">
        <v>2763.846</v>
      </c>
      <c r="F80" s="102">
        <f>IF(D80&gt;0,100*E80/D80,0)</f>
        <v>99.383171521035592</v>
      </c>
      <c r="G80" s="103"/>
      <c r="H80" s="182">
        <v>171.12</v>
      </c>
      <c r="I80" s="183">
        <v>155.55799999999999</v>
      </c>
      <c r="J80" s="183">
        <v>149.93222870117972</v>
      </c>
      <c r="K80" s="104">
        <f>IF(I80&gt;0,100*J80/I80,0)</f>
        <v>96.383489567350907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107</v>
      </c>
      <c r="D82" s="93">
        <v>107</v>
      </c>
      <c r="E82" s="93">
        <v>97</v>
      </c>
      <c r="F82" s="94"/>
      <c r="G82" s="94"/>
      <c r="H82" s="181">
        <v>3.7189999999999999</v>
      </c>
      <c r="I82" s="181">
        <v>3.7189999999999999</v>
      </c>
      <c r="J82" s="181">
        <v>3.4060000000000001</v>
      </c>
      <c r="K82" s="95"/>
    </row>
    <row r="83" spans="1:11" s="96" customFormat="1" ht="11.25" customHeight="1">
      <c r="A83" s="98" t="s">
        <v>66</v>
      </c>
      <c r="B83" s="92"/>
      <c r="C83" s="93">
        <v>136</v>
      </c>
      <c r="D83" s="93">
        <v>130</v>
      </c>
      <c r="E83" s="93">
        <v>137</v>
      </c>
      <c r="F83" s="94"/>
      <c r="G83" s="94"/>
      <c r="H83" s="181">
        <v>4.0890000000000004</v>
      </c>
      <c r="I83" s="181">
        <v>3.9569999999999999</v>
      </c>
      <c r="J83" s="181">
        <v>4.0979999999999999</v>
      </c>
      <c r="K83" s="95"/>
    </row>
    <row r="84" spans="1:11" s="105" customFormat="1" ht="11.25" customHeight="1">
      <c r="A84" s="99" t="s">
        <v>67</v>
      </c>
      <c r="B84" s="100"/>
      <c r="C84" s="101">
        <v>243</v>
      </c>
      <c r="D84" s="101">
        <v>237</v>
      </c>
      <c r="E84" s="101">
        <v>234</v>
      </c>
      <c r="F84" s="102">
        <f>IF(D84&gt;0,100*E84/D84,0)</f>
        <v>98.734177215189874</v>
      </c>
      <c r="G84" s="103"/>
      <c r="H84" s="182">
        <v>7.8079999999999998</v>
      </c>
      <c r="I84" s="183">
        <v>7.6760000000000002</v>
      </c>
      <c r="J84" s="183">
        <v>7.5039999999999996</v>
      </c>
      <c r="K84" s="104">
        <f>IF(I84&gt;0,100*J84/I84,0)</f>
        <v>97.759249609171434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6692</v>
      </c>
      <c r="D87" s="116">
        <v>6665</v>
      </c>
      <c r="E87" s="116">
        <v>6710.9560000000001</v>
      </c>
      <c r="F87" s="117">
        <f>IF(D87&gt;0,100*E87/D87,0)</f>
        <v>100.68951237809452</v>
      </c>
      <c r="G87" s="103"/>
      <c r="H87" s="186">
        <v>410.86499999999995</v>
      </c>
      <c r="I87" s="187">
        <v>400.96899999999999</v>
      </c>
      <c r="J87" s="187">
        <v>401.04822870117971</v>
      </c>
      <c r="K87" s="117">
        <f>IF(I87&gt;0,100*J87/I87,0)</f>
        <v>100.0197593083704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59" orientation="portrait" useFirstPageNumber="1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121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3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3018</v>
      </c>
      <c r="D9" s="93">
        <v>3084.8544830827691</v>
      </c>
      <c r="E9" s="93">
        <v>3082</v>
      </c>
      <c r="F9" s="94"/>
      <c r="G9" s="94"/>
      <c r="H9" s="181">
        <v>37.000999999999998</v>
      </c>
      <c r="I9" s="181">
        <v>33.875</v>
      </c>
      <c r="J9" s="181">
        <v>33.875</v>
      </c>
      <c r="K9" s="95"/>
    </row>
    <row r="10" spans="1:11" s="96" customFormat="1" ht="11.25" customHeight="1">
      <c r="A10" s="98" t="s">
        <v>9</v>
      </c>
      <c r="B10" s="92"/>
      <c r="C10" s="93">
        <v>2006</v>
      </c>
      <c r="D10" s="93">
        <v>1971</v>
      </c>
      <c r="E10" s="93">
        <v>1970</v>
      </c>
      <c r="F10" s="94"/>
      <c r="G10" s="94"/>
      <c r="H10" s="181">
        <v>28.73</v>
      </c>
      <c r="I10" s="181">
        <v>27.055</v>
      </c>
      <c r="J10" s="181">
        <v>27.055</v>
      </c>
      <c r="K10" s="95"/>
    </row>
    <row r="11" spans="1:11" s="96" customFormat="1" ht="11.25" customHeight="1">
      <c r="A11" s="91" t="s">
        <v>10</v>
      </c>
      <c r="B11" s="92"/>
      <c r="C11" s="93">
        <v>1115</v>
      </c>
      <c r="D11" s="93">
        <v>1176</v>
      </c>
      <c r="E11" s="93">
        <v>405</v>
      </c>
      <c r="F11" s="94"/>
      <c r="G11" s="94"/>
      <c r="H11" s="181">
        <v>8.4290000000000003</v>
      </c>
      <c r="I11" s="181">
        <v>8.8249999999999993</v>
      </c>
      <c r="J11" s="181">
        <v>3.044</v>
      </c>
      <c r="K11" s="95"/>
    </row>
    <row r="12" spans="1:11" s="96" customFormat="1" ht="11.25" customHeight="1">
      <c r="A12" s="98" t="s">
        <v>11</v>
      </c>
      <c r="B12" s="92"/>
      <c r="C12" s="93">
        <v>395</v>
      </c>
      <c r="D12" s="93">
        <v>405</v>
      </c>
      <c r="E12" s="93">
        <v>404</v>
      </c>
      <c r="F12" s="94"/>
      <c r="G12" s="94"/>
      <c r="H12" s="181">
        <v>2.573</v>
      </c>
      <c r="I12" s="181">
        <v>2.58</v>
      </c>
      <c r="J12" s="181">
        <v>2.5739999999999998</v>
      </c>
      <c r="K12" s="95"/>
    </row>
    <row r="13" spans="1:11" s="105" customFormat="1" ht="11.25" customHeight="1">
      <c r="A13" s="99" t="s">
        <v>12</v>
      </c>
      <c r="B13" s="100"/>
      <c r="C13" s="101">
        <v>6534</v>
      </c>
      <c r="D13" s="101">
        <v>6636.8544830827686</v>
      </c>
      <c r="E13" s="101">
        <v>5861</v>
      </c>
      <c r="F13" s="102">
        <f>IF(D13&gt;0,100*E13/D13,0)</f>
        <v>88.309906672499622</v>
      </c>
      <c r="G13" s="103"/>
      <c r="H13" s="182">
        <v>76.73299999999999</v>
      </c>
      <c r="I13" s="183">
        <v>72.334999999999994</v>
      </c>
      <c r="J13" s="183">
        <v>66.548000000000002</v>
      </c>
      <c r="K13" s="104">
        <f>IF(I13&gt;0,100*J13/I13,0)</f>
        <v>91.999723508674933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2</v>
      </c>
      <c r="D15" s="101">
        <v>2</v>
      </c>
      <c r="E15" s="101">
        <v>2</v>
      </c>
      <c r="F15" s="102">
        <f>IF(D15&gt;0,100*E15/D15,0)</f>
        <v>100</v>
      </c>
      <c r="G15" s="103"/>
      <c r="H15" s="182">
        <v>0.03</v>
      </c>
      <c r="I15" s="183">
        <v>2.8000000000000001E-2</v>
      </c>
      <c r="J15" s="183">
        <v>0.03</v>
      </c>
      <c r="K15" s="104">
        <f>IF(I15&gt;0,100*J15/I15,0)</f>
        <v>107.14285714285714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34</v>
      </c>
      <c r="D24" s="101">
        <v>52</v>
      </c>
      <c r="E24" s="101">
        <v>43</v>
      </c>
      <c r="F24" s="102">
        <f>IF(D24&gt;0,100*E24/D24,0)</f>
        <v>82.692307692307693</v>
      </c>
      <c r="G24" s="103"/>
      <c r="H24" s="182">
        <v>0.46700000000000003</v>
      </c>
      <c r="I24" s="183">
        <v>0.61699999999999999</v>
      </c>
      <c r="J24" s="183">
        <v>0.43</v>
      </c>
      <c r="K24" s="104">
        <f>IF(I24&gt;0,100*J24/I24,0)</f>
        <v>69.692058346839545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12</v>
      </c>
      <c r="D26" s="101">
        <v>8</v>
      </c>
      <c r="E26" s="101">
        <v>6</v>
      </c>
      <c r="F26" s="102">
        <f>IF(D26&gt;0,100*E26/D26,0)</f>
        <v>75</v>
      </c>
      <c r="G26" s="103"/>
      <c r="H26" s="182">
        <v>0.55200000000000005</v>
      </c>
      <c r="I26" s="183">
        <v>0.35</v>
      </c>
      <c r="J26" s="183">
        <v>0.3</v>
      </c>
      <c r="K26" s="104">
        <f>IF(I26&gt;0,100*J26/I26,0)</f>
        <v>85.714285714285722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55</v>
      </c>
      <c r="D28" s="93">
        <v>56</v>
      </c>
      <c r="E28" s="93"/>
      <c r="F28" s="94"/>
      <c r="G28" s="94"/>
      <c r="H28" s="181">
        <v>1.21</v>
      </c>
      <c r="I28" s="181">
        <v>1.232</v>
      </c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>
        <v>3</v>
      </c>
      <c r="E29" s="93"/>
      <c r="F29" s="94"/>
      <c r="G29" s="94"/>
      <c r="H29" s="181"/>
      <c r="I29" s="181">
        <v>5.3999999999999999E-2</v>
      </c>
      <c r="J29" s="181"/>
      <c r="K29" s="95"/>
    </row>
    <row r="30" spans="1:11" s="96" customFormat="1" ht="11.25" customHeight="1">
      <c r="A30" s="98" t="s">
        <v>23</v>
      </c>
      <c r="B30" s="92"/>
      <c r="C30" s="93">
        <v>2</v>
      </c>
      <c r="D30" s="93">
        <v>2</v>
      </c>
      <c r="E30" s="93"/>
      <c r="F30" s="94"/>
      <c r="G30" s="94"/>
      <c r="H30" s="181">
        <v>4.3999999999999997E-2</v>
      </c>
      <c r="I30" s="181">
        <v>4.3999999999999997E-2</v>
      </c>
      <c r="J30" s="181"/>
      <c r="K30" s="95"/>
    </row>
    <row r="31" spans="1:11" s="105" customFormat="1" ht="11.25" customHeight="1">
      <c r="A31" s="106" t="s">
        <v>24</v>
      </c>
      <c r="B31" s="100"/>
      <c r="C31" s="101">
        <v>57</v>
      </c>
      <c r="D31" s="101">
        <v>61</v>
      </c>
      <c r="E31" s="101"/>
      <c r="F31" s="102"/>
      <c r="G31" s="103"/>
      <c r="H31" s="182">
        <v>1.254</v>
      </c>
      <c r="I31" s="183">
        <v>1.33</v>
      </c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1</v>
      </c>
      <c r="D33" s="93">
        <v>5</v>
      </c>
      <c r="E33" s="93">
        <v>1</v>
      </c>
      <c r="F33" s="94"/>
      <c r="G33" s="94"/>
      <c r="H33" s="181">
        <v>2.1000000000000001E-2</v>
      </c>
      <c r="I33" s="181">
        <v>0.1</v>
      </c>
      <c r="J33" s="181">
        <v>2.1000000000000001E-2</v>
      </c>
      <c r="K33" s="95"/>
    </row>
    <row r="34" spans="1:11" s="96" customFormat="1" ht="11.25" customHeight="1">
      <c r="A34" s="98" t="s">
        <v>26</v>
      </c>
      <c r="B34" s="92"/>
      <c r="C34" s="93">
        <v>3</v>
      </c>
      <c r="D34" s="93">
        <v>4</v>
      </c>
      <c r="E34" s="93">
        <v>14</v>
      </c>
      <c r="F34" s="94"/>
      <c r="G34" s="94"/>
      <c r="H34" s="181">
        <v>6.4000000000000001E-2</v>
      </c>
      <c r="I34" s="181">
        <v>0.06</v>
      </c>
      <c r="J34" s="181">
        <v>0.26500000000000001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>
        <v>3</v>
      </c>
      <c r="F36" s="94"/>
      <c r="G36" s="94"/>
      <c r="H36" s="181"/>
      <c r="I36" s="181"/>
      <c r="J36" s="181">
        <v>0.06</v>
      </c>
      <c r="K36" s="95"/>
    </row>
    <row r="37" spans="1:11" s="105" customFormat="1" ht="11.25" customHeight="1">
      <c r="A37" s="99" t="s">
        <v>29</v>
      </c>
      <c r="B37" s="100"/>
      <c r="C37" s="101">
        <v>4</v>
      </c>
      <c r="D37" s="101">
        <v>9</v>
      </c>
      <c r="E37" s="101">
        <v>18</v>
      </c>
      <c r="F37" s="102">
        <f>IF(D37&gt;0,100*E37/D37,0)</f>
        <v>200</v>
      </c>
      <c r="G37" s="103"/>
      <c r="H37" s="182">
        <v>8.5000000000000006E-2</v>
      </c>
      <c r="I37" s="183">
        <v>0.16</v>
      </c>
      <c r="J37" s="183">
        <v>0.34600000000000003</v>
      </c>
      <c r="K37" s="104">
        <f>IF(I37&gt;0,100*J37/I37,0)</f>
        <v>216.25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11</v>
      </c>
      <c r="D39" s="101">
        <v>11</v>
      </c>
      <c r="E39" s="101">
        <v>8</v>
      </c>
      <c r="F39" s="102">
        <f>IF(D39&gt;0,100*E39/D39,0)</f>
        <v>72.727272727272734</v>
      </c>
      <c r="G39" s="103"/>
      <c r="H39" s="182">
        <v>0.23799999999999999</v>
      </c>
      <c r="I39" s="183">
        <v>0.23</v>
      </c>
      <c r="J39" s="183">
        <v>0.16500000000000001</v>
      </c>
      <c r="K39" s="104">
        <f>IF(I39&gt;0,100*J39/I39,0)</f>
        <v>71.739130434782609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>
        <v>50</v>
      </c>
      <c r="D46" s="93">
        <v>26</v>
      </c>
      <c r="E46" s="93">
        <v>26</v>
      </c>
      <c r="F46" s="94"/>
      <c r="G46" s="94"/>
      <c r="H46" s="181">
        <v>2</v>
      </c>
      <c r="I46" s="181">
        <v>0.91</v>
      </c>
      <c r="J46" s="181">
        <v>1.04</v>
      </c>
      <c r="K46" s="95"/>
    </row>
    <row r="47" spans="1:11" s="96" customFormat="1" ht="11.25" customHeight="1">
      <c r="A47" s="98" t="s">
        <v>37</v>
      </c>
      <c r="B47" s="92"/>
      <c r="C47" s="93">
        <v>17</v>
      </c>
      <c r="D47" s="93">
        <v>21</v>
      </c>
      <c r="E47" s="93">
        <v>21</v>
      </c>
      <c r="F47" s="94"/>
      <c r="G47" s="94"/>
      <c r="H47" s="181">
        <v>0.221</v>
      </c>
      <c r="I47" s="181">
        <v>0.27300000000000002</v>
      </c>
      <c r="J47" s="181">
        <v>0.27300000000000002</v>
      </c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>
        <v>6</v>
      </c>
      <c r="F48" s="94"/>
      <c r="G48" s="94"/>
      <c r="H48" s="181"/>
      <c r="I48" s="181"/>
      <c r="J48" s="181">
        <v>0.27</v>
      </c>
      <c r="K48" s="95"/>
    </row>
    <row r="49" spans="1:11" s="96" customFormat="1" ht="11.25" customHeight="1">
      <c r="A49" s="98" t="s">
        <v>39</v>
      </c>
      <c r="B49" s="92"/>
      <c r="C49" s="93"/>
      <c r="D49" s="93">
        <v>6</v>
      </c>
      <c r="E49" s="93">
        <v>1</v>
      </c>
      <c r="F49" s="94"/>
      <c r="G49" s="94"/>
      <c r="H49" s="181"/>
      <c r="I49" s="181">
        <v>2.5000000000000001E-2</v>
      </c>
      <c r="J49" s="181">
        <v>2.5000000000000001E-2</v>
      </c>
      <c r="K49" s="95"/>
    </row>
    <row r="50" spans="1:11" s="105" customFormat="1" ht="11.25" customHeight="1">
      <c r="A50" s="106" t="s">
        <v>40</v>
      </c>
      <c r="B50" s="100"/>
      <c r="C50" s="101">
        <v>67</v>
      </c>
      <c r="D50" s="101">
        <v>53</v>
      </c>
      <c r="E50" s="101">
        <v>54</v>
      </c>
      <c r="F50" s="102">
        <f>IF(D50&gt;0,100*E50/D50,0)</f>
        <v>101.88679245283019</v>
      </c>
      <c r="G50" s="103"/>
      <c r="H50" s="182">
        <v>2.2210000000000001</v>
      </c>
      <c r="I50" s="183">
        <v>1.208</v>
      </c>
      <c r="J50" s="183">
        <v>1.6080000000000001</v>
      </c>
      <c r="K50" s="104">
        <f>IF(I50&gt;0,100*J50/I50,0)</f>
        <v>133.11258278145698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>
        <v>6</v>
      </c>
      <c r="D58" s="93">
        <v>6</v>
      </c>
      <c r="E58" s="93">
        <v>6</v>
      </c>
      <c r="F58" s="94"/>
      <c r="G58" s="94"/>
      <c r="H58" s="181">
        <v>0.16800000000000001</v>
      </c>
      <c r="I58" s="181">
        <v>0.15</v>
      </c>
      <c r="J58" s="181">
        <v>0.14699999999999999</v>
      </c>
      <c r="K58" s="95"/>
    </row>
    <row r="59" spans="1:11" s="105" customFormat="1" ht="11.25" customHeight="1">
      <c r="A59" s="99" t="s">
        <v>47</v>
      </c>
      <c r="B59" s="100"/>
      <c r="C59" s="101">
        <v>6</v>
      </c>
      <c r="D59" s="101">
        <v>6</v>
      </c>
      <c r="E59" s="101">
        <v>6</v>
      </c>
      <c r="F59" s="102">
        <f>IF(D59&gt;0,100*E59/D59,0)</f>
        <v>100</v>
      </c>
      <c r="G59" s="103"/>
      <c r="H59" s="182">
        <v>0.16800000000000001</v>
      </c>
      <c r="I59" s="183">
        <v>0.15</v>
      </c>
      <c r="J59" s="183">
        <v>0.14699999999999999</v>
      </c>
      <c r="K59" s="104">
        <f>IF(I59&gt;0,100*J59/I59,0)</f>
        <v>98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48</v>
      </c>
      <c r="D61" s="93">
        <v>30</v>
      </c>
      <c r="E61" s="93">
        <v>45</v>
      </c>
      <c r="F61" s="94"/>
      <c r="G61" s="94"/>
      <c r="H61" s="181">
        <v>1.68</v>
      </c>
      <c r="I61" s="181">
        <v>1.75</v>
      </c>
      <c r="J61" s="181">
        <v>1.575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>
        <v>51</v>
      </c>
      <c r="D63" s="93">
        <v>51</v>
      </c>
      <c r="E63" s="93">
        <v>57</v>
      </c>
      <c r="F63" s="94"/>
      <c r="G63" s="94"/>
      <c r="H63" s="181">
        <v>1.1000000000000001</v>
      </c>
      <c r="I63" s="181">
        <v>1.0965</v>
      </c>
      <c r="J63" s="181">
        <v>1.4730000000000001</v>
      </c>
      <c r="K63" s="95"/>
    </row>
    <row r="64" spans="1:11" s="105" customFormat="1" ht="11.25" customHeight="1">
      <c r="A64" s="99" t="s">
        <v>51</v>
      </c>
      <c r="B64" s="100"/>
      <c r="C64" s="101">
        <v>99</v>
      </c>
      <c r="D64" s="101">
        <v>81</v>
      </c>
      <c r="E64" s="101">
        <v>102</v>
      </c>
      <c r="F64" s="102">
        <f>IF(D64&gt;0,100*E64/D64,0)</f>
        <v>125.92592592592592</v>
      </c>
      <c r="G64" s="103"/>
      <c r="H64" s="182">
        <v>2.7800000000000002</v>
      </c>
      <c r="I64" s="183">
        <v>2.8464999999999998</v>
      </c>
      <c r="J64" s="183">
        <v>3.048</v>
      </c>
      <c r="K64" s="104">
        <f>IF(I64&gt;0,100*J64/I64,0)</f>
        <v>107.07886878622871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7</v>
      </c>
      <c r="D66" s="101">
        <v>12</v>
      </c>
      <c r="E66" s="101">
        <v>12</v>
      </c>
      <c r="F66" s="102">
        <f>IF(D66&gt;0,100*E66/D66,0)</f>
        <v>100</v>
      </c>
      <c r="G66" s="103"/>
      <c r="H66" s="182">
        <v>9.6000000000000002E-2</v>
      </c>
      <c r="I66" s="183">
        <v>0.19</v>
      </c>
      <c r="J66" s="183">
        <v>0.221</v>
      </c>
      <c r="K66" s="104">
        <f>IF(I66&gt;0,100*J66/I66,0)</f>
        <v>116.31578947368422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48</v>
      </c>
      <c r="D68" s="93">
        <v>48</v>
      </c>
      <c r="E68" s="93">
        <v>12</v>
      </c>
      <c r="F68" s="94"/>
      <c r="G68" s="94"/>
      <c r="H68" s="181">
        <v>0.80400000000000005</v>
      </c>
      <c r="I68" s="181">
        <v>0.80400000000000005</v>
      </c>
      <c r="J68" s="181">
        <v>0.20100000000000001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>
        <v>48</v>
      </c>
      <c r="D70" s="101">
        <v>48</v>
      </c>
      <c r="E70" s="101">
        <v>12</v>
      </c>
      <c r="F70" s="102">
        <f>IF(D70&gt;0,100*E70/D70,0)</f>
        <v>25</v>
      </c>
      <c r="G70" s="103"/>
      <c r="H70" s="182">
        <v>0.80400000000000005</v>
      </c>
      <c r="I70" s="183">
        <v>0.80400000000000005</v>
      </c>
      <c r="J70" s="183">
        <v>0.20100000000000001</v>
      </c>
      <c r="K70" s="104">
        <f>IF(I70&gt;0,100*J70/I70,0)</f>
        <v>25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>
        <v>1</v>
      </c>
      <c r="D73" s="93">
        <v>1</v>
      </c>
      <c r="E73" s="93">
        <v>1</v>
      </c>
      <c r="F73" s="94"/>
      <c r="G73" s="94"/>
      <c r="H73" s="181">
        <v>0.04</v>
      </c>
      <c r="I73" s="181">
        <v>5.3999999999999999E-2</v>
      </c>
      <c r="J73" s="181">
        <v>0.03</v>
      </c>
      <c r="K73" s="95"/>
    </row>
    <row r="74" spans="1:11" s="96" customFormat="1" ht="11.25" customHeight="1">
      <c r="A74" s="98" t="s">
        <v>58</v>
      </c>
      <c r="B74" s="92"/>
      <c r="C74" s="93">
        <v>18</v>
      </c>
      <c r="D74" s="93">
        <v>20</v>
      </c>
      <c r="E74" s="93">
        <v>20</v>
      </c>
      <c r="F74" s="94"/>
      <c r="G74" s="94"/>
      <c r="H74" s="181">
        <v>0.35099999999999998</v>
      </c>
      <c r="I74" s="181">
        <v>0.39</v>
      </c>
      <c r="J74" s="181">
        <v>0.39</v>
      </c>
      <c r="K74" s="95"/>
    </row>
    <row r="75" spans="1:11" s="96" customFormat="1" ht="11.25" customHeight="1">
      <c r="A75" s="98" t="s">
        <v>59</v>
      </c>
      <c r="B75" s="92"/>
      <c r="C75" s="93">
        <v>4</v>
      </c>
      <c r="D75" s="93">
        <v>4</v>
      </c>
      <c r="E75" s="93">
        <v>7</v>
      </c>
      <c r="F75" s="94"/>
      <c r="G75" s="94"/>
      <c r="H75" s="181">
        <v>7.2999999999999995E-2</v>
      </c>
      <c r="I75" s="181">
        <v>7.3200000000000001E-2</v>
      </c>
      <c r="J75" s="181">
        <v>0.127</v>
      </c>
      <c r="K75" s="95"/>
    </row>
    <row r="76" spans="1:11" s="96" customFormat="1" ht="11.25" customHeight="1">
      <c r="A76" s="98" t="s">
        <v>60</v>
      </c>
      <c r="B76" s="92"/>
      <c r="C76" s="93">
        <v>4</v>
      </c>
      <c r="D76" s="93">
        <v>5</v>
      </c>
      <c r="E76" s="93">
        <v>4</v>
      </c>
      <c r="F76" s="94"/>
      <c r="G76" s="94"/>
      <c r="H76" s="181">
        <v>7.8E-2</v>
      </c>
      <c r="I76" s="181">
        <v>0.15</v>
      </c>
      <c r="J76" s="181">
        <v>0.13500000000000001</v>
      </c>
      <c r="K76" s="95"/>
    </row>
    <row r="77" spans="1:11" s="96" customFormat="1" ht="11.25" customHeight="1">
      <c r="A77" s="98" t="s">
        <v>61</v>
      </c>
      <c r="B77" s="92"/>
      <c r="C77" s="93"/>
      <c r="D77" s="93">
        <v>3</v>
      </c>
      <c r="E77" s="93"/>
      <c r="F77" s="94"/>
      <c r="G77" s="94"/>
      <c r="H77" s="181"/>
      <c r="I77" s="181">
        <v>0.03</v>
      </c>
      <c r="J77" s="181"/>
      <c r="K77" s="95"/>
    </row>
    <row r="78" spans="1:11" s="96" customFormat="1" ht="11.25" customHeight="1">
      <c r="A78" s="98" t="s">
        <v>62</v>
      </c>
      <c r="B78" s="92"/>
      <c r="C78" s="93">
        <v>25</v>
      </c>
      <c r="D78" s="93">
        <v>25</v>
      </c>
      <c r="E78" s="93">
        <v>25</v>
      </c>
      <c r="F78" s="94"/>
      <c r="G78" s="94"/>
      <c r="H78" s="181">
        <v>0.5</v>
      </c>
      <c r="I78" s="181">
        <v>0.5</v>
      </c>
      <c r="J78" s="181">
        <v>0.5</v>
      </c>
      <c r="K78" s="95"/>
    </row>
    <row r="79" spans="1:11" s="96" customFormat="1" ht="11.25" customHeight="1">
      <c r="A79" s="98" t="s">
        <v>63</v>
      </c>
      <c r="B79" s="92"/>
      <c r="C79" s="93">
        <v>13</v>
      </c>
      <c r="D79" s="93">
        <v>13</v>
      </c>
      <c r="E79" s="93">
        <v>13</v>
      </c>
      <c r="F79" s="94"/>
      <c r="G79" s="94"/>
      <c r="H79" s="181">
        <v>0.221</v>
      </c>
      <c r="I79" s="181">
        <v>0.221</v>
      </c>
      <c r="J79" s="181">
        <v>0.221</v>
      </c>
      <c r="K79" s="95"/>
    </row>
    <row r="80" spans="1:11" s="105" customFormat="1" ht="11.25" customHeight="1">
      <c r="A80" s="106" t="s">
        <v>64</v>
      </c>
      <c r="B80" s="100"/>
      <c r="C80" s="101">
        <v>65</v>
      </c>
      <c r="D80" s="101">
        <v>71</v>
      </c>
      <c r="E80" s="101">
        <v>70</v>
      </c>
      <c r="F80" s="102">
        <f>IF(D80&gt;0,100*E80/D80,0)</f>
        <v>98.591549295774641</v>
      </c>
      <c r="G80" s="103"/>
      <c r="H80" s="182">
        <v>1.2629999999999999</v>
      </c>
      <c r="I80" s="183">
        <v>1.4182000000000001</v>
      </c>
      <c r="J80" s="183">
        <v>1.403</v>
      </c>
      <c r="K80" s="104">
        <f>IF(I80&gt;0,100*J80/I80,0)</f>
        <v>98.928218868988864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7</v>
      </c>
      <c r="D82" s="93">
        <v>7</v>
      </c>
      <c r="E82" s="93">
        <v>7</v>
      </c>
      <c r="F82" s="94"/>
      <c r="G82" s="94"/>
      <c r="H82" s="181">
        <v>0.17499999999999999</v>
      </c>
      <c r="I82" s="181">
        <v>0.17499999999999999</v>
      </c>
      <c r="J82" s="181">
        <v>0.17499999999999999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>
        <v>7</v>
      </c>
      <c r="D84" s="101">
        <v>7</v>
      </c>
      <c r="E84" s="101">
        <v>7</v>
      </c>
      <c r="F84" s="102">
        <f>IF(D84&gt;0,100*E84/D84,0)</f>
        <v>100</v>
      </c>
      <c r="G84" s="103"/>
      <c r="H84" s="182">
        <v>0.17499999999999999</v>
      </c>
      <c r="I84" s="183">
        <v>0.17499999999999999</v>
      </c>
      <c r="J84" s="183">
        <v>0.17499999999999999</v>
      </c>
      <c r="K84" s="104">
        <f>IF(I84&gt;0,100*J84/I84,0)</f>
        <v>100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6953</v>
      </c>
      <c r="D87" s="116">
        <v>7057.8544830827686</v>
      </c>
      <c r="E87" s="116">
        <v>6201</v>
      </c>
      <c r="F87" s="117">
        <f>IF(D87&gt;0,100*E87/D87,0)</f>
        <v>87.859561497951049</v>
      </c>
      <c r="G87" s="103"/>
      <c r="H87" s="186">
        <v>86.866000000000014</v>
      </c>
      <c r="I87" s="187">
        <v>81.841700000000003</v>
      </c>
      <c r="J87" s="187">
        <v>74.622000000000028</v>
      </c>
      <c r="K87" s="117">
        <f>IF(I87&gt;0,100*J87/I87,0)</f>
        <v>91.178457925483002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60" orientation="portrait" useFirstPageNumber="1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O625"/>
  <sheetViews>
    <sheetView view="pageBreakPreview" zoomScale="60" zoomScaleNormal="90" workbookViewId="0">
      <selection activeCell="J7" sqref="J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122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303</v>
      </c>
      <c r="I7" s="84" t="s">
        <v>303</v>
      </c>
      <c r="J7" s="84"/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>
        <v>1.0860000000000001</v>
      </c>
      <c r="I9" s="181">
        <v>1.0860000000000001</v>
      </c>
      <c r="J9" s="181">
        <v>1.0880000000000001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>
        <v>2.9000000000000001E-2</v>
      </c>
      <c r="I10" s="181">
        <v>2.9000000000000001E-2</v>
      </c>
      <c r="J10" s="181">
        <v>2.8000000000000001E-2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>
        <v>5.0999999999999997E-2</v>
      </c>
      <c r="I11" s="181">
        <v>5.0999999999999997E-2</v>
      </c>
      <c r="J11" s="181">
        <v>0.05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>
        <v>0.435</v>
      </c>
      <c r="I12" s="181">
        <v>0.435</v>
      </c>
      <c r="J12" s="181">
        <v>0.433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>
        <v>1.601</v>
      </c>
      <c r="I13" s="183">
        <v>1.601</v>
      </c>
      <c r="J13" s="183">
        <v>1.5990000000000002</v>
      </c>
      <c r="K13" s="104">
        <f>IF(I13&gt;0,100*J13/I13,0)</f>
        <v>99.875078076202399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/>
      <c r="I24" s="183"/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/>
      <c r="I31" s="183"/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>
        <v>3.5999999999999997E-2</v>
      </c>
      <c r="I33" s="181">
        <v>3.5999999999999997E-2</v>
      </c>
      <c r="J33" s="181">
        <v>0.106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>
        <v>37.444000000000003</v>
      </c>
      <c r="I36" s="181">
        <v>38.500999999999998</v>
      </c>
      <c r="J36" s="181">
        <v>51.25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>
        <v>37.480000000000004</v>
      </c>
      <c r="I37" s="183">
        <v>38.536999999999999</v>
      </c>
      <c r="J37" s="183">
        <v>51.356000000000002</v>
      </c>
      <c r="K37" s="104">
        <f>IF(I37&gt;0,100*J37/I37,0)</f>
        <v>133.26413576562786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>
        <v>9.98</v>
      </c>
      <c r="I39" s="183">
        <v>9.5</v>
      </c>
      <c r="J39" s="183">
        <v>9.9250000000000007</v>
      </c>
      <c r="K39" s="104">
        <f>IF(I39&gt;0,100*J39/I39,0)</f>
        <v>104.47368421052633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>
        <v>6.0000000000000001E-3</v>
      </c>
      <c r="I41" s="181">
        <v>6.0000000000000001E-3</v>
      </c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>
        <v>7.4999999999999997E-2</v>
      </c>
      <c r="I45" s="181">
        <v>7.4999999999999997E-2</v>
      </c>
      <c r="J45" s="181">
        <v>7.4999999999999997E-2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>
        <v>8.1000000000000003E-2</v>
      </c>
      <c r="I50" s="183">
        <v>8.1000000000000003E-2</v>
      </c>
      <c r="J50" s="183">
        <v>7.4999999999999997E-2</v>
      </c>
      <c r="K50" s="104">
        <f>IF(I50&gt;0,100*J50/I50,0)</f>
        <v>92.592592592592595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/>
      <c r="I58" s="181"/>
      <c r="J58" s="181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/>
      <c r="I59" s="183"/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>
        <v>326.86500000000001</v>
      </c>
      <c r="I61" s="181">
        <v>267.02199999999999</v>
      </c>
      <c r="J61" s="181">
        <v>285.09500000000003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>
        <v>141.28700000000001</v>
      </c>
      <c r="I62" s="181">
        <v>110.381</v>
      </c>
      <c r="J62" s="181">
        <v>137.86799999999999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>
        <v>1405.9169999999999</v>
      </c>
      <c r="I63" s="181">
        <v>1177.769</v>
      </c>
      <c r="J63" s="181">
        <v>1403.1469999999999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>
        <v>1874.069</v>
      </c>
      <c r="I64" s="183">
        <v>1555.172</v>
      </c>
      <c r="J64" s="183">
        <v>1826.11</v>
      </c>
      <c r="K64" s="104">
        <f>IF(I64&gt;0,100*J64/I64,0)</f>
        <v>117.42173856010781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>
        <v>164.994</v>
      </c>
      <c r="I66" s="183">
        <v>136.20599999999999</v>
      </c>
      <c r="J66" s="183">
        <v>149.42099999999999</v>
      </c>
      <c r="K66" s="104">
        <f>IF(I66&gt;0,100*J66/I66,0)</f>
        <v>109.70221576142021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>
        <v>0.88</v>
      </c>
      <c r="I68" s="181">
        <v>0.38</v>
      </c>
      <c r="J68" s="181">
        <v>0.33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>
        <v>2.5999999999999999E-2</v>
      </c>
      <c r="I69" s="181">
        <v>3.5999999999999997E-2</v>
      </c>
      <c r="J69" s="181">
        <v>3.5000000000000003E-2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>
        <v>0.90600000000000003</v>
      </c>
      <c r="I70" s="183">
        <v>0.41599999999999998</v>
      </c>
      <c r="J70" s="183">
        <v>0.36499999999999999</v>
      </c>
      <c r="K70" s="104">
        <f>IF(I70&gt;0,100*J70/I70,0)</f>
        <v>87.740384615384613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>
        <v>115.688</v>
      </c>
      <c r="I72" s="181">
        <v>101.346</v>
      </c>
      <c r="J72" s="181">
        <v>108.744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>
        <v>31.5</v>
      </c>
      <c r="I73" s="181">
        <v>46.777999999999999</v>
      </c>
      <c r="J73" s="181">
        <v>47.618000000000002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>
        <v>237.66399999999999</v>
      </c>
      <c r="I74" s="181">
        <v>215.761</v>
      </c>
      <c r="J74" s="181">
        <v>209.11699999999999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>
        <v>13.404999999999999</v>
      </c>
      <c r="I75" s="181">
        <v>11.484999999999999</v>
      </c>
      <c r="J75" s="181">
        <v>15.834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>
        <v>306.47199999999998</v>
      </c>
      <c r="I76" s="181">
        <v>262.02100000000002</v>
      </c>
      <c r="J76" s="181">
        <v>339.72500000000002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>
        <v>0.03</v>
      </c>
      <c r="I77" s="181">
        <v>3.5000000000000003E-2</v>
      </c>
      <c r="J77" s="181">
        <v>1.7999999999999999E-2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>
        <v>83.129000000000005</v>
      </c>
      <c r="I78" s="181">
        <v>77.841999999999999</v>
      </c>
      <c r="J78" s="181">
        <v>68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>
        <v>591.15599999999995</v>
      </c>
      <c r="I79" s="181">
        <v>614.69299999999998</v>
      </c>
      <c r="J79" s="181">
        <v>799.76199999999994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82">
        <v>1379.0439999999999</v>
      </c>
      <c r="I80" s="183">
        <v>1329.961</v>
      </c>
      <c r="J80" s="183">
        <v>1588.818</v>
      </c>
      <c r="K80" s="104">
        <f>IF(I80&gt;0,100*J80/I80,0)</f>
        <v>119.46350306512747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>
        <v>10.32</v>
      </c>
      <c r="I82" s="181">
        <v>10.304</v>
      </c>
      <c r="J82" s="181">
        <v>10.042999999999999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>
        <v>5.1120000000000001</v>
      </c>
      <c r="I83" s="181">
        <v>5</v>
      </c>
      <c r="J83" s="181">
        <v>4.4450000000000003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>
        <v>15.432</v>
      </c>
      <c r="I84" s="183">
        <v>15.304</v>
      </c>
      <c r="J84" s="183">
        <v>14.488</v>
      </c>
      <c r="K84" s="104">
        <f>IF(I84&gt;0,100*J84/I84,0)</f>
        <v>94.66806063774176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86">
        <v>3483.5869999999995</v>
      </c>
      <c r="I87" s="187">
        <v>3086.7780000000002</v>
      </c>
      <c r="J87" s="187">
        <v>3642.1569999999997</v>
      </c>
      <c r="K87" s="117">
        <f>IF(I87&gt;0,100*J87/I87,0)</f>
        <v>117.9921912103818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61" orientation="portrait" useFirstPageNumber="1" r:id="rId1"/>
  <headerFooter alignWithMargins="0">
    <oddFooter>&amp;C&amp;P</oddFooter>
  </headerFooter>
  <colBreaks count="1" manualBreakCount="1">
    <brk id="11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O625"/>
  <sheetViews>
    <sheetView view="pageBreakPreview" zoomScale="60" zoomScaleNormal="90" workbookViewId="0">
      <selection activeCell="J7" sqref="J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123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303</v>
      </c>
      <c r="I7" s="84" t="s">
        <v>303</v>
      </c>
      <c r="J7" s="84"/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>
        <v>5</v>
      </c>
      <c r="I9" s="181">
        <v>5.282</v>
      </c>
      <c r="J9" s="181">
        <v>5.2809999999999997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>
        <v>0.125</v>
      </c>
      <c r="I10" s="181">
        <v>0.129</v>
      </c>
      <c r="J10" s="181">
        <v>0.125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>
        <v>0.316</v>
      </c>
      <c r="I11" s="181">
        <v>0.33600000000000002</v>
      </c>
      <c r="J11" s="181">
        <v>0.33500000000000002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>
        <v>1.746</v>
      </c>
      <c r="I12" s="181">
        <v>1.843</v>
      </c>
      <c r="J12" s="181">
        <v>1.841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>
        <v>7.1869999999999994</v>
      </c>
      <c r="I13" s="183">
        <v>7.59</v>
      </c>
      <c r="J13" s="183">
        <v>7.5819999999999999</v>
      </c>
      <c r="K13" s="104">
        <f>IF(I13&gt;0,100*J13/I13,0)</f>
        <v>99.894598155467719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>
        <v>0.08</v>
      </c>
      <c r="I15" s="183">
        <v>8.2000000000000003E-2</v>
      </c>
      <c r="J15" s="183">
        <v>8.5000000000000006E-2</v>
      </c>
      <c r="K15" s="104">
        <f>IF(I15&gt;0,100*J15/I15,0)</f>
        <v>103.65853658536585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>
        <v>0.17299999999999999</v>
      </c>
      <c r="I17" s="183">
        <v>2.7E-2</v>
      </c>
      <c r="J17" s="183">
        <v>7.0000000000000001E-3</v>
      </c>
      <c r="K17" s="104">
        <f>IF(I17&gt;0,100*J17/I17,0)</f>
        <v>25.925925925925927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>
        <v>1.7000000000000001E-2</v>
      </c>
      <c r="I21" s="181">
        <v>1.7000000000000001E-2</v>
      </c>
      <c r="J21" s="181">
        <v>1.7999999999999999E-2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>
        <v>1.7000000000000001E-2</v>
      </c>
      <c r="I22" s="183">
        <v>1.7000000000000001E-2</v>
      </c>
      <c r="J22" s="183">
        <v>1.7999999999999999E-2</v>
      </c>
      <c r="K22" s="104">
        <f>IF(I22&gt;0,100*J22/I22,0)</f>
        <v>105.88235294117645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/>
      <c r="I24" s="183"/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/>
      <c r="I31" s="183"/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>
        <v>0.03</v>
      </c>
      <c r="I33" s="181">
        <v>0.03</v>
      </c>
      <c r="J33" s="181">
        <v>0.03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>
        <v>7.4999999999999997E-2</v>
      </c>
      <c r="I36" s="181">
        <v>7.4999999999999997E-2</v>
      </c>
      <c r="J36" s="181">
        <v>0.125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>
        <v>0.105</v>
      </c>
      <c r="I37" s="183">
        <v>0.105</v>
      </c>
      <c r="J37" s="183">
        <v>0.155</v>
      </c>
      <c r="K37" s="104">
        <f>IF(I37&gt;0,100*J37/I37,0)</f>
        <v>147.61904761904762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>
        <v>1.5860000000000001</v>
      </c>
      <c r="I39" s="183">
        <v>1.9</v>
      </c>
      <c r="J39" s="183">
        <v>2.0499999999999998</v>
      </c>
      <c r="K39" s="104">
        <f>IF(I39&gt;0,100*J39/I39,0)</f>
        <v>107.89473684210526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>
        <v>2E-3</v>
      </c>
      <c r="I41" s="181">
        <v>2E-3</v>
      </c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>
        <v>2E-3</v>
      </c>
      <c r="I50" s="183">
        <v>2E-3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/>
      <c r="I58" s="181"/>
      <c r="J58" s="181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/>
      <c r="I59" s="183"/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>
        <v>326.12900000000002</v>
      </c>
      <c r="I61" s="181">
        <v>236.66499999999999</v>
      </c>
      <c r="J61" s="181">
        <v>276.22500000000002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>
        <v>1.169</v>
      </c>
      <c r="I62" s="181">
        <v>0.58899999999999997</v>
      </c>
      <c r="J62" s="181">
        <v>0.61199999999999999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>
        <v>1.087</v>
      </c>
      <c r="I63" s="181">
        <v>0.81499999999999995</v>
      </c>
      <c r="J63" s="181">
        <v>0.997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>
        <v>328.38499999999999</v>
      </c>
      <c r="I64" s="183">
        <v>238.06899999999999</v>
      </c>
      <c r="J64" s="183">
        <v>277.83400000000006</v>
      </c>
      <c r="K64" s="104">
        <f>IF(I64&gt;0,100*J64/I64,0)</f>
        <v>116.70314068610364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>
        <v>620</v>
      </c>
      <c r="I66" s="183">
        <v>416.50099999999998</v>
      </c>
      <c r="J66" s="183">
        <v>575</v>
      </c>
      <c r="K66" s="104">
        <f>IF(I66&gt;0,100*J66/I66,0)</f>
        <v>138.05489062451232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>
        <v>41.377000000000002</v>
      </c>
      <c r="I72" s="181">
        <v>32.61</v>
      </c>
      <c r="J72" s="181">
        <v>34.283000000000001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>
        <v>0.11799999999999999</v>
      </c>
      <c r="I73" s="181">
        <v>0.314</v>
      </c>
      <c r="J73" s="181">
        <v>0.311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>
        <v>0.26</v>
      </c>
      <c r="I74" s="181">
        <v>0.189</v>
      </c>
      <c r="J74" s="181">
        <v>0.219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>
        <v>0.73099999999999998</v>
      </c>
      <c r="I75" s="181">
        <v>0.496</v>
      </c>
      <c r="J75" s="181">
        <v>1.7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>
        <v>0.88</v>
      </c>
      <c r="I76" s="181">
        <v>0.158</v>
      </c>
      <c r="J76" s="181">
        <v>0.11899999999999999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>
        <v>83.685000000000002</v>
      </c>
      <c r="I78" s="181">
        <v>72.814999999999998</v>
      </c>
      <c r="J78" s="181">
        <v>57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>
        <v>1.238</v>
      </c>
      <c r="I79" s="181">
        <v>1.732</v>
      </c>
      <c r="J79" s="181">
        <v>1.5892576793957198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82">
        <v>128.28900000000002</v>
      </c>
      <c r="I80" s="183">
        <v>108.31399999999999</v>
      </c>
      <c r="J80" s="183">
        <v>95.22125767939572</v>
      </c>
      <c r="K80" s="104">
        <f>IF(I80&gt;0,100*J80/I80,0)</f>
        <v>87.912234502830401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>
        <v>2.5339999999999998</v>
      </c>
      <c r="I82" s="181">
        <v>2.5209999999999999</v>
      </c>
      <c r="J82" s="181">
        <v>2.4209999999999998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>
        <v>0.624</v>
      </c>
      <c r="I83" s="181">
        <v>0.624</v>
      </c>
      <c r="J83" s="181">
        <v>0.72799999999999998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>
        <v>3.1579999999999999</v>
      </c>
      <c r="I84" s="183">
        <v>3.145</v>
      </c>
      <c r="J84" s="183">
        <v>3.149</v>
      </c>
      <c r="K84" s="104">
        <f>IF(I84&gt;0,100*J84/I84,0)</f>
        <v>100.12718600953895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86">
        <v>1088.982</v>
      </c>
      <c r="I87" s="187">
        <v>775.75199999999995</v>
      </c>
      <c r="J87" s="187">
        <v>961.10125767939576</v>
      </c>
      <c r="K87" s="117">
        <f>IF(I87&gt;0,100*J87/I87,0)</f>
        <v>123.89284947759025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62" orientation="portrait" useFirstPageNumber="1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124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>
        <v>22.731000000000002</v>
      </c>
      <c r="I9" s="181">
        <v>26.215</v>
      </c>
      <c r="J9" s="181">
        <v>26.215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>
        <v>13.49</v>
      </c>
      <c r="I10" s="181">
        <v>16.72</v>
      </c>
      <c r="J10" s="181">
        <v>16.72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>
        <v>12.51</v>
      </c>
      <c r="I11" s="181">
        <v>13.24</v>
      </c>
      <c r="J11" s="181">
        <v>13.24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>
        <v>10.532999999999999</v>
      </c>
      <c r="I12" s="181">
        <v>10.025</v>
      </c>
      <c r="J12" s="181">
        <v>10.021000000000001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>
        <v>59.264000000000003</v>
      </c>
      <c r="I13" s="183">
        <v>66.2</v>
      </c>
      <c r="J13" s="183">
        <v>66.195999999999998</v>
      </c>
      <c r="K13" s="104">
        <f>IF(I13&gt;0,100*J13/I13,0)</f>
        <v>99.993957703927478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>
        <v>15.375</v>
      </c>
      <c r="I15" s="183">
        <v>10</v>
      </c>
      <c r="J15" s="183">
        <v>13</v>
      </c>
      <c r="K15" s="104">
        <f>IF(I15&gt;0,100*J15/I15,0)</f>
        <v>130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>
        <v>0.06</v>
      </c>
      <c r="J17" s="183">
        <v>7.0999999999999994E-2</v>
      </c>
      <c r="K17" s="104">
        <f>IF(I17&gt;0,100*J17/I17,0)</f>
        <v>118.33333333333333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>
        <v>0.18</v>
      </c>
      <c r="I19" s="181">
        <v>0.18</v>
      </c>
      <c r="J19" s="181">
        <v>0.18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>
        <v>8.0530000000000008</v>
      </c>
      <c r="I20" s="181">
        <v>6.3920000000000003</v>
      </c>
      <c r="J20" s="181">
        <v>6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>
        <v>0.45500000000000002</v>
      </c>
      <c r="I21" s="181">
        <v>0.55100000000000005</v>
      </c>
      <c r="J21" s="181">
        <v>0.6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>
        <v>8.6880000000000006</v>
      </c>
      <c r="I22" s="183">
        <v>7.1230000000000002</v>
      </c>
      <c r="J22" s="183">
        <v>6.7799999999999994</v>
      </c>
      <c r="K22" s="104">
        <f>IF(I22&gt;0,100*J22/I22,0)</f>
        <v>95.184613224764831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>
        <v>0.41599999999999998</v>
      </c>
      <c r="I24" s="183">
        <v>0.22600000000000001</v>
      </c>
      <c r="J24" s="183">
        <v>0.43</v>
      </c>
      <c r="K24" s="104">
        <f>IF(I24&gt;0,100*J24/I24,0)</f>
        <v>190.26548672566372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/>
      <c r="I31" s="183"/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/>
      <c r="I33" s="181"/>
      <c r="J33" s="181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>
        <v>0.05</v>
      </c>
      <c r="J34" s="181">
        <v>0.3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/>
      <c r="I37" s="183">
        <v>0.05</v>
      </c>
      <c r="J37" s="183">
        <v>0.3</v>
      </c>
      <c r="K37" s="104">
        <f>IF(I37&gt;0,100*J37/I37,0)</f>
        <v>600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>
        <v>0.59</v>
      </c>
      <c r="I41" s="181">
        <v>0.38</v>
      </c>
      <c r="J41" s="181">
        <v>0.19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>
        <v>0.15</v>
      </c>
      <c r="I49" s="181">
        <v>0.12</v>
      </c>
      <c r="J49" s="181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>
        <v>0.74</v>
      </c>
      <c r="I50" s="183">
        <v>0.5</v>
      </c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/>
      <c r="I58" s="181"/>
      <c r="J58" s="181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/>
      <c r="I59" s="183"/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/>
      <c r="I64" s="183"/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/>
      <c r="I66" s="183"/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/>
      <c r="I73" s="181"/>
      <c r="J73" s="181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/>
      <c r="I74" s="181"/>
      <c r="J74" s="181"/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/>
      <c r="I75" s="181"/>
      <c r="J75" s="181"/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/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/>
      <c r="I79" s="181"/>
      <c r="J79" s="181"/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82"/>
      <c r="I80" s="183"/>
      <c r="J80" s="183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/>
      <c r="I82" s="181"/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/>
      <c r="I84" s="183"/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86">
        <v>84.483000000000004</v>
      </c>
      <c r="I87" s="187">
        <v>84.159000000000006</v>
      </c>
      <c r="J87" s="187">
        <v>86.966999999999999</v>
      </c>
      <c r="K87" s="117">
        <f>IF(I87&gt;0,100*J87/I87,0)</f>
        <v>103.33654154635867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63" orientation="portrait" useFirstPageNumber="1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6"/>
  <dimension ref="A1:O625"/>
  <sheetViews>
    <sheetView view="pageBreakPreview" zoomScale="60" zoomScaleNormal="90" workbookViewId="0">
      <selection activeCell="D9" sqref="D9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125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>
        <v>20.155999999999999</v>
      </c>
      <c r="I9" s="181">
        <v>23.1</v>
      </c>
      <c r="J9" s="181">
        <v>23.1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>
        <v>14.043999999999999</v>
      </c>
      <c r="I10" s="181">
        <v>15.3</v>
      </c>
      <c r="J10" s="181">
        <v>15.349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>
        <v>9.4369999999999994</v>
      </c>
      <c r="I11" s="181">
        <v>11.025</v>
      </c>
      <c r="J11" s="181">
        <v>11.523999999999999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>
        <v>9.3409999999999993</v>
      </c>
      <c r="I12" s="181">
        <v>6.45</v>
      </c>
      <c r="J12" s="181">
        <v>6.45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>
        <v>52.977999999999994</v>
      </c>
      <c r="I13" s="183">
        <v>55.875000000000007</v>
      </c>
      <c r="J13" s="183">
        <v>56.423000000000002</v>
      </c>
      <c r="K13" s="104">
        <f>IF(I13&gt;0,100*J13/I13,0)</f>
        <v>100.98076062639819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>
        <v>2.25</v>
      </c>
      <c r="I15" s="183">
        <v>1.2</v>
      </c>
      <c r="J15" s="183">
        <v>1.1000000000000001</v>
      </c>
      <c r="K15" s="104">
        <f>IF(I15&gt;0,100*J15/I15,0)</f>
        <v>91.666666666666686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>
        <v>7.9000000000000001E-2</v>
      </c>
      <c r="I17" s="183">
        <v>9.1999999999999998E-2</v>
      </c>
      <c r="J17" s="183">
        <v>0.17</v>
      </c>
      <c r="K17" s="104">
        <f>IF(I17&gt;0,100*J17/I17,0)</f>
        <v>184.78260869565219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>
        <v>0.88100000000000001</v>
      </c>
      <c r="I19" s="181">
        <v>0.88100000000000001</v>
      </c>
      <c r="J19" s="181">
        <v>0.88100000000000001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>
        <v>2.0439999999999987</v>
      </c>
      <c r="I20" s="181">
        <v>0.89200000000000002</v>
      </c>
      <c r="J20" s="181">
        <v>0.9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>
        <v>2.8029999999999999</v>
      </c>
      <c r="I21" s="181">
        <v>1.5960000000000001</v>
      </c>
      <c r="J21" s="181">
        <v>2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>
        <v>5.7279999999999989</v>
      </c>
      <c r="I22" s="183">
        <v>3.3690000000000002</v>
      </c>
      <c r="J22" s="183">
        <v>3.7810000000000001</v>
      </c>
      <c r="K22" s="104">
        <f>IF(I22&gt;0,100*J22/I22,0)</f>
        <v>112.2291481151677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>
        <v>13.901</v>
      </c>
      <c r="I24" s="183">
        <v>15.718999999999999</v>
      </c>
      <c r="J24" s="183">
        <v>14.62</v>
      </c>
      <c r="K24" s="104">
        <f>IF(I24&gt;0,100*J24/I24,0)</f>
        <v>93.008461098034232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>
        <v>8.7129999999999992</v>
      </c>
      <c r="I26" s="183">
        <v>7.8</v>
      </c>
      <c r="J26" s="183">
        <v>9.9</v>
      </c>
      <c r="K26" s="104">
        <f>IF(I26&gt;0,100*J26/I26,0)</f>
        <v>126.92307692307692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>
        <v>20.206</v>
      </c>
      <c r="I28" s="181">
        <v>22.376000000000001</v>
      </c>
      <c r="J28" s="181">
        <v>20.135999999999999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>
        <v>0.28299999999999997</v>
      </c>
      <c r="I29" s="181">
        <v>0.32700000000000001</v>
      </c>
      <c r="J29" s="181">
        <v>0.51200000000000001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>
        <v>66.144999999999996</v>
      </c>
      <c r="I30" s="181">
        <v>66.144999999999996</v>
      </c>
      <c r="J30" s="181">
        <v>65.611000000000004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>
        <v>86.634</v>
      </c>
      <c r="I31" s="183">
        <v>88.847999999999999</v>
      </c>
      <c r="J31" s="183">
        <v>86.259</v>
      </c>
      <c r="K31" s="104">
        <f>IF(I31&gt;0,100*J31/I31,0)</f>
        <v>97.086034575904918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>
        <v>1.593</v>
      </c>
      <c r="I33" s="181">
        <v>1.66</v>
      </c>
      <c r="J33" s="181">
        <v>1.6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>
        <v>78.590999999999994</v>
      </c>
      <c r="I34" s="181">
        <v>83</v>
      </c>
      <c r="J34" s="181">
        <v>81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>
        <v>196.13499999999999</v>
      </c>
      <c r="I35" s="181">
        <v>220</v>
      </c>
      <c r="J35" s="181">
        <v>220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>
        <v>1.45</v>
      </c>
      <c r="I36" s="181">
        <v>1.7749999999999999</v>
      </c>
      <c r="J36" s="181">
        <v>1.54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>
        <v>277.76899999999995</v>
      </c>
      <c r="I37" s="183">
        <v>306.43499999999995</v>
      </c>
      <c r="J37" s="183">
        <v>304.14000000000004</v>
      </c>
      <c r="K37" s="104">
        <f>IF(I37&gt;0,100*J37/I37,0)</f>
        <v>99.251064662979132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>
        <v>0.41899999999999998</v>
      </c>
      <c r="I39" s="183">
        <v>0.377</v>
      </c>
      <c r="J39" s="183">
        <v>0.41499999999999998</v>
      </c>
      <c r="K39" s="104">
        <f>IF(I39&gt;0,100*J39/I39,0)</f>
        <v>110.07957559681698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>
        <v>0.47499999999999998</v>
      </c>
      <c r="I41" s="181">
        <v>0.22</v>
      </c>
      <c r="J41" s="181">
        <v>0.11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>
        <v>2.8</v>
      </c>
      <c r="I42" s="181">
        <v>1.8</v>
      </c>
      <c r="J42" s="181">
        <v>2</v>
      </c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>
        <v>12.2</v>
      </c>
      <c r="I43" s="181">
        <v>6.5</v>
      </c>
      <c r="J43" s="181">
        <v>1.05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>
        <v>1.2</v>
      </c>
      <c r="I44" s="181">
        <v>0.65</v>
      </c>
      <c r="J44" s="181">
        <v>0.55000000000000004</v>
      </c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>
        <v>7.4999999999999997E-2</v>
      </c>
      <c r="I45" s="181">
        <v>2.5000000000000001E-2</v>
      </c>
      <c r="J45" s="181">
        <v>0.02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>
        <v>0.08</v>
      </c>
      <c r="I46" s="181">
        <v>0.08</v>
      </c>
      <c r="J46" s="181">
        <v>0.03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>
        <v>17</v>
      </c>
      <c r="I47" s="181">
        <v>22</v>
      </c>
      <c r="J47" s="181">
        <v>18</v>
      </c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>
        <v>4.7E-2</v>
      </c>
      <c r="I48" s="181">
        <v>5.8000000000000003E-2</v>
      </c>
      <c r="J48" s="181">
        <v>8.0000000000000002E-3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>
        <v>4.5999999999999996</v>
      </c>
      <c r="I49" s="181">
        <v>3.6</v>
      </c>
      <c r="J49" s="181">
        <v>0.92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>
        <v>38.476999999999997</v>
      </c>
      <c r="I50" s="183">
        <v>34.933</v>
      </c>
      <c r="J50" s="183">
        <v>22.687999999999999</v>
      </c>
      <c r="K50" s="104">
        <f>IF(I50&gt;0,100*J50/I50,0)</f>
        <v>64.947184610540162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>
        <v>0.17799999999999999</v>
      </c>
      <c r="I52" s="183">
        <v>0.17799999999999999</v>
      </c>
      <c r="J52" s="183">
        <v>0.17799999999999999</v>
      </c>
      <c r="K52" s="104">
        <f>IF(I52&gt;0,100*J52/I52,0)</f>
        <v>100.00000000000001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>
        <v>0.4</v>
      </c>
      <c r="I54" s="181">
        <v>0.44</v>
      </c>
      <c r="J54" s="181">
        <v>0.4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>
        <v>1.1599999999999999</v>
      </c>
      <c r="I55" s="181">
        <v>1.25</v>
      </c>
      <c r="J55" s="181">
        <v>1.25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>
        <v>0.22500000000000001</v>
      </c>
      <c r="I56" s="181">
        <v>1.25</v>
      </c>
      <c r="J56" s="181">
        <v>0.34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>
        <v>6.0999999999999999E-2</v>
      </c>
      <c r="I57" s="181">
        <v>7.0000000000000007E-2</v>
      </c>
      <c r="J57" s="181">
        <v>7.0000000000000007E-2</v>
      </c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>
        <v>0.38</v>
      </c>
      <c r="I58" s="181">
        <v>0.215</v>
      </c>
      <c r="J58" s="181">
        <v>0.21199999999999999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>
        <v>2.226</v>
      </c>
      <c r="I59" s="183">
        <v>3.2249999999999996</v>
      </c>
      <c r="J59" s="183">
        <v>2.2720000000000002</v>
      </c>
      <c r="K59" s="104">
        <f>IF(I59&gt;0,100*J59/I59,0)</f>
        <v>70.449612403100787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>
        <v>7.5190000000000001</v>
      </c>
      <c r="I61" s="181">
        <v>5.9</v>
      </c>
      <c r="J61" s="181">
        <v>7.8120000000000003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>
        <v>0.8</v>
      </c>
      <c r="I62" s="181">
        <v>0.746</v>
      </c>
      <c r="J62" s="181">
        <v>0.8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>
        <v>2</v>
      </c>
      <c r="I63" s="181">
        <v>1.24</v>
      </c>
      <c r="J63" s="181">
        <v>1.25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>
        <v>10.319000000000001</v>
      </c>
      <c r="I64" s="183">
        <v>7.886000000000001</v>
      </c>
      <c r="J64" s="183">
        <v>9.8620000000000001</v>
      </c>
      <c r="K64" s="104">
        <f>IF(I64&gt;0,100*J64/I64,0)</f>
        <v>125.05706314988586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>
        <v>1.7350000000000001</v>
      </c>
      <c r="I66" s="183">
        <v>1.43</v>
      </c>
      <c r="J66" s="183">
        <v>1.96</v>
      </c>
      <c r="K66" s="104">
        <f>IF(I66&gt;0,100*J66/I66,0)</f>
        <v>137.06293706293707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>
        <v>0.36499999999999999</v>
      </c>
      <c r="I68" s="181">
        <v>0.4</v>
      </c>
      <c r="J68" s="181">
        <v>0.35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>
        <v>0.23799999999999999</v>
      </c>
      <c r="I69" s="181">
        <v>0.2</v>
      </c>
      <c r="J69" s="181">
        <v>0.18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>
        <v>0.60299999999999998</v>
      </c>
      <c r="I70" s="183">
        <v>0.60000000000000009</v>
      </c>
      <c r="J70" s="183">
        <v>0.53</v>
      </c>
      <c r="K70" s="104">
        <f>IF(I70&gt;0,100*J70/I70,0)</f>
        <v>88.333333333333314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>
        <v>0.26900000000000002</v>
      </c>
      <c r="I72" s="181">
        <v>0.26900000000000002</v>
      </c>
      <c r="J72" s="181">
        <v>0.26900000000000002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>
        <v>0.03</v>
      </c>
      <c r="I73" s="181">
        <v>0.03</v>
      </c>
      <c r="J73" s="181">
        <v>0.03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>
        <v>1.2430000000000001</v>
      </c>
      <c r="I74" s="181">
        <v>1.2</v>
      </c>
      <c r="J74" s="181">
        <v>1.36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>
        <v>5.8559999999999999</v>
      </c>
      <c r="I75" s="181">
        <v>5.6907160000000001</v>
      </c>
      <c r="J75" s="181">
        <v>6.0789999999999997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>
        <v>0.375</v>
      </c>
      <c r="I76" s="181">
        <v>0.33800000000000002</v>
      </c>
      <c r="J76" s="181">
        <v>0.21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>
        <v>0.56999999999999995</v>
      </c>
      <c r="I77" s="181">
        <v>0.45</v>
      </c>
      <c r="J77" s="181">
        <v>0.48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>
        <v>0.55700000000000005</v>
      </c>
      <c r="I78" s="181">
        <v>0.55600000000000005</v>
      </c>
      <c r="J78" s="181">
        <v>0.495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>
        <v>0.16</v>
      </c>
      <c r="I79" s="181">
        <v>0.16</v>
      </c>
      <c r="J79" s="181">
        <v>0.15119999999999997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82">
        <v>9.06</v>
      </c>
      <c r="I80" s="183">
        <v>8.693716000000002</v>
      </c>
      <c r="J80" s="183">
        <v>9.0741999999999976</v>
      </c>
      <c r="K80" s="104">
        <f>IF(I80&gt;0,100*J80/I80,0)</f>
        <v>104.37654048050334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>
        <v>1.6539999999999999</v>
      </c>
      <c r="I82" s="181">
        <v>1.5940000000000001</v>
      </c>
      <c r="J82" s="181">
        <v>1.581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>
        <v>1.0009999999999999</v>
      </c>
      <c r="I83" s="181">
        <v>1</v>
      </c>
      <c r="J83" s="181">
        <v>1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>
        <v>2.6549999999999998</v>
      </c>
      <c r="I84" s="183">
        <v>2.5940000000000003</v>
      </c>
      <c r="J84" s="183">
        <v>2.581</v>
      </c>
      <c r="K84" s="104">
        <f>IF(I84&gt;0,100*J84/I84,0)</f>
        <v>99.498843484965306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86">
        <v>513.72399999999993</v>
      </c>
      <c r="I87" s="187">
        <v>539.25471600000003</v>
      </c>
      <c r="J87" s="187">
        <v>525.95320000000004</v>
      </c>
      <c r="K87" s="117">
        <f>IF(I87&gt;0,100*J87/I87,0)</f>
        <v>97.5333519382703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64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72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3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1711</v>
      </c>
      <c r="D9" s="93">
        <v>1730</v>
      </c>
      <c r="E9" s="93">
        <v>1209</v>
      </c>
      <c r="F9" s="94"/>
      <c r="G9" s="94"/>
      <c r="H9" s="181">
        <v>5.306</v>
      </c>
      <c r="I9" s="181">
        <v>5.3689999999999998</v>
      </c>
      <c r="J9" s="181">
        <v>4.5330000000000004</v>
      </c>
      <c r="K9" s="95"/>
    </row>
    <row r="10" spans="1:11" s="96" customFormat="1" ht="11.25" customHeight="1">
      <c r="A10" s="98" t="s">
        <v>9</v>
      </c>
      <c r="B10" s="92"/>
      <c r="C10" s="93">
        <v>3826</v>
      </c>
      <c r="D10" s="93">
        <v>3682</v>
      </c>
      <c r="E10" s="93">
        <v>2042</v>
      </c>
      <c r="F10" s="94"/>
      <c r="G10" s="94"/>
      <c r="H10" s="181">
        <v>10.138999999999999</v>
      </c>
      <c r="I10" s="181">
        <v>9.8219999999999992</v>
      </c>
      <c r="J10" s="181">
        <v>4.7380000000000004</v>
      </c>
      <c r="K10" s="95"/>
    </row>
    <row r="11" spans="1:11" s="96" customFormat="1" ht="11.25" customHeight="1">
      <c r="A11" s="91" t="s">
        <v>10</v>
      </c>
      <c r="B11" s="92"/>
      <c r="C11" s="93">
        <v>9248</v>
      </c>
      <c r="D11" s="93">
        <v>8234</v>
      </c>
      <c r="E11" s="93">
        <v>7908</v>
      </c>
      <c r="F11" s="94"/>
      <c r="G11" s="94"/>
      <c r="H11" s="181">
        <v>30.111000000000001</v>
      </c>
      <c r="I11" s="181">
        <v>26.76</v>
      </c>
      <c r="J11" s="181">
        <v>19.210999999999999</v>
      </c>
      <c r="K11" s="95"/>
    </row>
    <row r="12" spans="1:11" s="96" customFormat="1" ht="11.25" customHeight="1">
      <c r="A12" s="98" t="s">
        <v>11</v>
      </c>
      <c r="B12" s="92"/>
      <c r="C12" s="93">
        <v>420</v>
      </c>
      <c r="D12" s="93">
        <v>380</v>
      </c>
      <c r="E12" s="93">
        <v>231</v>
      </c>
      <c r="F12" s="94"/>
      <c r="G12" s="94"/>
      <c r="H12" s="181">
        <v>1.252</v>
      </c>
      <c r="I12" s="181">
        <v>0.97</v>
      </c>
      <c r="J12" s="181">
        <v>0.495</v>
      </c>
      <c r="K12" s="95"/>
    </row>
    <row r="13" spans="1:11" s="105" customFormat="1" ht="11.25" customHeight="1">
      <c r="A13" s="99" t="s">
        <v>12</v>
      </c>
      <c r="B13" s="100"/>
      <c r="C13" s="101">
        <v>15205</v>
      </c>
      <c r="D13" s="101">
        <v>14026</v>
      </c>
      <c r="E13" s="101">
        <v>11390</v>
      </c>
      <c r="F13" s="102">
        <f>IF(D13&gt;0,100*E13/D13,0)</f>
        <v>81.206331099386858</v>
      </c>
      <c r="G13" s="103"/>
      <c r="H13" s="182">
        <v>46.808</v>
      </c>
      <c r="I13" s="183">
        <v>42.920999999999999</v>
      </c>
      <c r="J13" s="183">
        <v>28.977</v>
      </c>
      <c r="K13" s="104">
        <f>IF(I13&gt;0,100*J13/I13,0)</f>
        <v>67.512406514293701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>
        <v>45</v>
      </c>
      <c r="D15" s="101">
        <v>42</v>
      </c>
      <c r="E15" s="101">
        <v>45</v>
      </c>
      <c r="F15" s="102">
        <f>IF(D15&gt;0,100*E15/D15,0)</f>
        <v>107.14285714285714</v>
      </c>
      <c r="G15" s="103"/>
      <c r="H15" s="182">
        <v>5.3999999999999999E-2</v>
      </c>
      <c r="I15" s="183">
        <v>5.3999999999999999E-2</v>
      </c>
      <c r="J15" s="183">
        <v>7.5999999999999998E-2</v>
      </c>
      <c r="K15" s="104">
        <f>IF(I15&gt;0,100*J15/I15,0)</f>
        <v>140.74074074074073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679</v>
      </c>
      <c r="D17" s="101">
        <v>775</v>
      </c>
      <c r="E17" s="101">
        <v>775</v>
      </c>
      <c r="F17" s="102">
        <f>IF(D17&gt;0,100*E17/D17,0)</f>
        <v>100</v>
      </c>
      <c r="G17" s="103"/>
      <c r="H17" s="182">
        <v>1.663</v>
      </c>
      <c r="I17" s="183">
        <v>1.55</v>
      </c>
      <c r="J17" s="183">
        <v>0.59099999999999997</v>
      </c>
      <c r="K17" s="104">
        <f>IF(I17&gt;0,100*J17/I17,0)</f>
        <v>38.129032258064512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23368</v>
      </c>
      <c r="D19" s="93">
        <v>25007</v>
      </c>
      <c r="E19" s="93">
        <v>23838</v>
      </c>
      <c r="F19" s="94"/>
      <c r="G19" s="94"/>
      <c r="H19" s="181">
        <v>121.514</v>
      </c>
      <c r="I19" s="181">
        <v>161.29499999999999</v>
      </c>
      <c r="J19" s="181">
        <v>121.574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23368</v>
      </c>
      <c r="D22" s="101">
        <v>25007</v>
      </c>
      <c r="E22" s="101">
        <v>23838</v>
      </c>
      <c r="F22" s="102">
        <f>IF(D22&gt;0,100*E22/D22,0)</f>
        <v>95.325308913504216</v>
      </c>
      <c r="G22" s="103"/>
      <c r="H22" s="182">
        <v>121.514</v>
      </c>
      <c r="I22" s="183">
        <v>161.29499999999999</v>
      </c>
      <c r="J22" s="183">
        <v>121.574</v>
      </c>
      <c r="K22" s="104">
        <f>IF(I22&gt;0,100*J22/I22,0)</f>
        <v>75.373694162869285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73525</v>
      </c>
      <c r="D24" s="101">
        <v>76416</v>
      </c>
      <c r="E24" s="101">
        <v>73983</v>
      </c>
      <c r="F24" s="102">
        <f>IF(D24&gt;0,100*E24/D24,0)</f>
        <v>96.816111809045225</v>
      </c>
      <c r="G24" s="103"/>
      <c r="H24" s="182">
        <v>314.27799999999996</v>
      </c>
      <c r="I24" s="183">
        <v>432.35199999999998</v>
      </c>
      <c r="J24" s="183">
        <v>345.30500000000001</v>
      </c>
      <c r="K24" s="104">
        <f>IF(I24&gt;0,100*J24/I24,0)</f>
        <v>79.866636444378656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29731</v>
      </c>
      <c r="D26" s="101">
        <v>29545</v>
      </c>
      <c r="E26" s="101">
        <v>32100</v>
      </c>
      <c r="F26" s="102">
        <f>IF(D26&gt;0,100*E26/D26,0)</f>
        <v>108.64782535115926</v>
      </c>
      <c r="G26" s="103"/>
      <c r="H26" s="182">
        <v>119.00999999999999</v>
      </c>
      <c r="I26" s="183">
        <v>158.25</v>
      </c>
      <c r="J26" s="183">
        <v>110.28</v>
      </c>
      <c r="K26" s="104">
        <f>IF(I26&gt;0,100*J26/I26,0)</f>
        <v>69.687203791469187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63805</v>
      </c>
      <c r="D28" s="93">
        <v>62912</v>
      </c>
      <c r="E28" s="93">
        <v>59919</v>
      </c>
      <c r="F28" s="94"/>
      <c r="G28" s="94"/>
      <c r="H28" s="181">
        <v>204.59700000000001</v>
      </c>
      <c r="I28" s="181">
        <v>287.47899999999998</v>
      </c>
      <c r="J28" s="181">
        <v>257.01600000000002</v>
      </c>
      <c r="K28" s="95"/>
    </row>
    <row r="29" spans="1:11" s="96" customFormat="1" ht="11.25" customHeight="1">
      <c r="A29" s="98" t="s">
        <v>22</v>
      </c>
      <c r="B29" s="92"/>
      <c r="C29" s="93">
        <v>41794</v>
      </c>
      <c r="D29" s="93">
        <v>43494</v>
      </c>
      <c r="E29" s="93">
        <v>40134</v>
      </c>
      <c r="F29" s="94"/>
      <c r="G29" s="94"/>
      <c r="H29" s="181">
        <v>76.093000000000004</v>
      </c>
      <c r="I29" s="181">
        <v>94.353999999999999</v>
      </c>
      <c r="J29" s="181">
        <v>54.908999999999999</v>
      </c>
      <c r="K29" s="95"/>
    </row>
    <row r="30" spans="1:11" s="96" customFormat="1" ht="11.25" customHeight="1">
      <c r="A30" s="98" t="s">
        <v>23</v>
      </c>
      <c r="B30" s="92"/>
      <c r="C30" s="93">
        <v>159804</v>
      </c>
      <c r="D30" s="93">
        <v>175517</v>
      </c>
      <c r="E30" s="93">
        <v>175517</v>
      </c>
      <c r="F30" s="94"/>
      <c r="G30" s="94"/>
      <c r="H30" s="181">
        <v>370.774</v>
      </c>
      <c r="I30" s="181">
        <v>540.60199999999998</v>
      </c>
      <c r="J30" s="181">
        <v>421.53100000000001</v>
      </c>
      <c r="K30" s="95"/>
    </row>
    <row r="31" spans="1:11" s="105" customFormat="1" ht="11.25" customHeight="1">
      <c r="A31" s="106" t="s">
        <v>24</v>
      </c>
      <c r="B31" s="100"/>
      <c r="C31" s="101">
        <v>265403</v>
      </c>
      <c r="D31" s="101">
        <v>281923</v>
      </c>
      <c r="E31" s="101">
        <v>275570</v>
      </c>
      <c r="F31" s="102">
        <f>IF(D31&gt;0,100*E31/D31,0)</f>
        <v>97.746547816247698</v>
      </c>
      <c r="G31" s="103"/>
      <c r="H31" s="182">
        <v>651.46399999999994</v>
      </c>
      <c r="I31" s="183">
        <v>922.43499999999995</v>
      </c>
      <c r="J31" s="183">
        <v>733.45600000000002</v>
      </c>
      <c r="K31" s="104">
        <f>IF(I31&gt;0,100*J31/I31,0)</f>
        <v>79.513028018234351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23967</v>
      </c>
      <c r="D33" s="93">
        <v>24924</v>
      </c>
      <c r="E33" s="93">
        <v>24930</v>
      </c>
      <c r="F33" s="94"/>
      <c r="G33" s="94"/>
      <c r="H33" s="181">
        <v>64.120999999999995</v>
      </c>
      <c r="I33" s="181">
        <v>101.1</v>
      </c>
      <c r="J33" s="181">
        <v>92.9</v>
      </c>
      <c r="K33" s="95"/>
    </row>
    <row r="34" spans="1:11" s="96" customFormat="1" ht="11.25" customHeight="1">
      <c r="A34" s="98" t="s">
        <v>26</v>
      </c>
      <c r="B34" s="92"/>
      <c r="C34" s="93">
        <v>12553</v>
      </c>
      <c r="D34" s="93">
        <v>13608</v>
      </c>
      <c r="E34" s="93">
        <v>13510</v>
      </c>
      <c r="F34" s="94"/>
      <c r="G34" s="94"/>
      <c r="H34" s="181">
        <v>44.814</v>
      </c>
      <c r="I34" s="181">
        <v>54.03</v>
      </c>
      <c r="J34" s="181">
        <v>50.05</v>
      </c>
      <c r="K34" s="95"/>
    </row>
    <row r="35" spans="1:11" s="96" customFormat="1" ht="11.25" customHeight="1">
      <c r="A35" s="98" t="s">
        <v>27</v>
      </c>
      <c r="B35" s="92"/>
      <c r="C35" s="93">
        <v>51982</v>
      </c>
      <c r="D35" s="93">
        <v>49420</v>
      </c>
      <c r="E35" s="93">
        <v>50550</v>
      </c>
      <c r="F35" s="94"/>
      <c r="G35" s="94"/>
      <c r="H35" s="181">
        <v>156.221</v>
      </c>
      <c r="I35" s="181">
        <v>177.8</v>
      </c>
      <c r="J35" s="181">
        <v>181.9</v>
      </c>
      <c r="K35" s="95"/>
    </row>
    <row r="36" spans="1:11" s="96" customFormat="1" ht="11.25" customHeight="1">
      <c r="A36" s="98" t="s">
        <v>28</v>
      </c>
      <c r="B36" s="92"/>
      <c r="C36" s="93">
        <v>6170</v>
      </c>
      <c r="D36" s="93">
        <v>6520</v>
      </c>
      <c r="E36" s="93">
        <v>6861</v>
      </c>
      <c r="F36" s="94"/>
      <c r="G36" s="94"/>
      <c r="H36" s="181">
        <v>16.843</v>
      </c>
      <c r="I36" s="181">
        <v>26.08</v>
      </c>
      <c r="J36" s="181">
        <v>27.443999999999999</v>
      </c>
      <c r="K36" s="95"/>
    </row>
    <row r="37" spans="1:11" s="105" customFormat="1" ht="11.25" customHeight="1">
      <c r="A37" s="99" t="s">
        <v>29</v>
      </c>
      <c r="B37" s="100"/>
      <c r="C37" s="101">
        <v>94672</v>
      </c>
      <c r="D37" s="101">
        <v>94472</v>
      </c>
      <c r="E37" s="101">
        <v>95851</v>
      </c>
      <c r="F37" s="102">
        <f>IF(D37&gt;0,100*E37/D37,0)</f>
        <v>101.45969176052164</v>
      </c>
      <c r="G37" s="103"/>
      <c r="H37" s="182">
        <v>281.99900000000002</v>
      </c>
      <c r="I37" s="183">
        <v>359.01</v>
      </c>
      <c r="J37" s="183">
        <v>352.29400000000004</v>
      </c>
      <c r="K37" s="104">
        <f>IF(I37&gt;0,100*J37/I37,0)</f>
        <v>98.129300019498075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4613</v>
      </c>
      <c r="D39" s="101">
        <v>4620</v>
      </c>
      <c r="E39" s="101">
        <v>5115</v>
      </c>
      <c r="F39" s="102">
        <f>IF(D39&gt;0,100*E39/D39,0)</f>
        <v>110.71428571428571</v>
      </c>
      <c r="G39" s="103"/>
      <c r="H39" s="182">
        <v>7.4909999999999997</v>
      </c>
      <c r="I39" s="183">
        <v>7.8</v>
      </c>
      <c r="J39" s="183">
        <v>8.2249999999999996</v>
      </c>
      <c r="K39" s="104">
        <f>IF(I39&gt;0,100*J39/I39,0)</f>
        <v>105.44871794871796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39214</v>
      </c>
      <c r="D41" s="93">
        <v>38921</v>
      </c>
      <c r="E41" s="93">
        <v>35946</v>
      </c>
      <c r="F41" s="94"/>
      <c r="G41" s="94"/>
      <c r="H41" s="181">
        <v>104.345</v>
      </c>
      <c r="I41" s="181">
        <v>126.889</v>
      </c>
      <c r="J41" s="181">
        <v>27.99</v>
      </c>
      <c r="K41" s="95"/>
    </row>
    <row r="42" spans="1:11" s="96" customFormat="1" ht="11.25" customHeight="1">
      <c r="A42" s="98" t="s">
        <v>32</v>
      </c>
      <c r="B42" s="92"/>
      <c r="C42" s="93">
        <v>214211</v>
      </c>
      <c r="D42" s="93">
        <v>232264</v>
      </c>
      <c r="E42" s="93">
        <v>219764</v>
      </c>
      <c r="F42" s="94"/>
      <c r="G42" s="94"/>
      <c r="H42" s="181">
        <v>824.40200000000004</v>
      </c>
      <c r="I42" s="181">
        <v>1099.547</v>
      </c>
      <c r="J42" s="181">
        <v>651.21500000000003</v>
      </c>
      <c r="K42" s="95"/>
    </row>
    <row r="43" spans="1:11" s="96" customFormat="1" ht="11.25" customHeight="1">
      <c r="A43" s="98" t="s">
        <v>33</v>
      </c>
      <c r="B43" s="92"/>
      <c r="C43" s="93">
        <v>57607</v>
      </c>
      <c r="D43" s="93">
        <v>58765</v>
      </c>
      <c r="E43" s="93">
        <v>62564</v>
      </c>
      <c r="F43" s="94"/>
      <c r="G43" s="94"/>
      <c r="H43" s="181">
        <v>243.911</v>
      </c>
      <c r="I43" s="181">
        <v>292.423</v>
      </c>
      <c r="J43" s="181">
        <v>103.327</v>
      </c>
      <c r="K43" s="95"/>
    </row>
    <row r="44" spans="1:11" s="96" customFormat="1" ht="11.25" customHeight="1">
      <c r="A44" s="98" t="s">
        <v>34</v>
      </c>
      <c r="B44" s="92"/>
      <c r="C44" s="93">
        <v>127182</v>
      </c>
      <c r="D44" s="93">
        <v>132612</v>
      </c>
      <c r="E44" s="93">
        <v>128489</v>
      </c>
      <c r="F44" s="94"/>
      <c r="G44" s="94"/>
      <c r="H44" s="181">
        <v>451.84100000000001</v>
      </c>
      <c r="I44" s="181">
        <v>623.42700000000002</v>
      </c>
      <c r="J44" s="181">
        <v>219.58099999999999</v>
      </c>
      <c r="K44" s="95"/>
    </row>
    <row r="45" spans="1:11" s="96" customFormat="1" ht="11.25" customHeight="1">
      <c r="A45" s="98" t="s">
        <v>35</v>
      </c>
      <c r="B45" s="92"/>
      <c r="C45" s="93">
        <v>72952</v>
      </c>
      <c r="D45" s="93">
        <v>75382</v>
      </c>
      <c r="E45" s="93">
        <v>60764</v>
      </c>
      <c r="F45" s="94"/>
      <c r="G45" s="94"/>
      <c r="H45" s="181">
        <v>197.38200000000001</v>
      </c>
      <c r="I45" s="181">
        <v>304.26299999999998</v>
      </c>
      <c r="J45" s="181">
        <v>78.683999999999997</v>
      </c>
      <c r="K45" s="95"/>
    </row>
    <row r="46" spans="1:11" s="96" customFormat="1" ht="11.25" customHeight="1">
      <c r="A46" s="98" t="s">
        <v>36</v>
      </c>
      <c r="B46" s="92"/>
      <c r="C46" s="93">
        <v>73299</v>
      </c>
      <c r="D46" s="93">
        <v>74627</v>
      </c>
      <c r="E46" s="93">
        <v>74445</v>
      </c>
      <c r="F46" s="94"/>
      <c r="G46" s="94"/>
      <c r="H46" s="181">
        <v>186.05099999999999</v>
      </c>
      <c r="I46" s="181">
        <v>246.85400000000001</v>
      </c>
      <c r="J46" s="181">
        <v>79.034999999999997</v>
      </c>
      <c r="K46" s="95"/>
    </row>
    <row r="47" spans="1:11" s="96" customFormat="1" ht="11.25" customHeight="1">
      <c r="A47" s="98" t="s">
        <v>37</v>
      </c>
      <c r="B47" s="92"/>
      <c r="C47" s="93">
        <v>103555</v>
      </c>
      <c r="D47" s="93">
        <v>108324</v>
      </c>
      <c r="E47" s="93">
        <v>96627</v>
      </c>
      <c r="F47" s="94"/>
      <c r="G47" s="94"/>
      <c r="H47" s="181">
        <v>290.74700000000001</v>
      </c>
      <c r="I47" s="181">
        <v>419.60599999999999</v>
      </c>
      <c r="J47" s="181">
        <v>196.28399999999999</v>
      </c>
      <c r="K47" s="95"/>
    </row>
    <row r="48" spans="1:11" s="96" customFormat="1" ht="11.25" customHeight="1">
      <c r="A48" s="98" t="s">
        <v>38</v>
      </c>
      <c r="B48" s="92"/>
      <c r="C48" s="93">
        <v>101092</v>
      </c>
      <c r="D48" s="93">
        <v>111031</v>
      </c>
      <c r="E48" s="93">
        <v>108627</v>
      </c>
      <c r="F48" s="94"/>
      <c r="G48" s="94"/>
      <c r="H48" s="181">
        <v>326.87700000000001</v>
      </c>
      <c r="I48" s="181">
        <v>551.63400000000001</v>
      </c>
      <c r="J48" s="181">
        <v>125.60899999999999</v>
      </c>
      <c r="K48" s="95"/>
    </row>
    <row r="49" spans="1:11" s="96" customFormat="1" ht="11.25" customHeight="1">
      <c r="A49" s="98" t="s">
        <v>39</v>
      </c>
      <c r="B49" s="92"/>
      <c r="C49" s="93">
        <v>76170</v>
      </c>
      <c r="D49" s="93">
        <v>72776</v>
      </c>
      <c r="E49" s="93">
        <v>71198</v>
      </c>
      <c r="F49" s="94"/>
      <c r="G49" s="94"/>
      <c r="H49" s="181">
        <v>211.21799999999999</v>
      </c>
      <c r="I49" s="181">
        <v>315.01400000000001</v>
      </c>
      <c r="J49" s="181">
        <v>88.003</v>
      </c>
      <c r="K49" s="95"/>
    </row>
    <row r="50" spans="1:11" s="105" customFormat="1" ht="11.25" customHeight="1">
      <c r="A50" s="106" t="s">
        <v>40</v>
      </c>
      <c r="B50" s="100"/>
      <c r="C50" s="101">
        <v>865282</v>
      </c>
      <c r="D50" s="101">
        <v>904702</v>
      </c>
      <c r="E50" s="101">
        <v>858424</v>
      </c>
      <c r="F50" s="102">
        <f>IF(D50&gt;0,100*E50/D50,0)</f>
        <v>94.884724472809836</v>
      </c>
      <c r="G50" s="103"/>
      <c r="H50" s="182">
        <v>2836.7739999999999</v>
      </c>
      <c r="I50" s="183">
        <v>3979.6570000000002</v>
      </c>
      <c r="J50" s="183">
        <v>1569.7279999999998</v>
      </c>
      <c r="K50" s="104">
        <f>IF(I50&gt;0,100*J50/I50,0)</f>
        <v>39.443801312525167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26478</v>
      </c>
      <c r="D52" s="101">
        <v>26478</v>
      </c>
      <c r="E52" s="101">
        <v>26478</v>
      </c>
      <c r="F52" s="102">
        <f>IF(D52&gt;0,100*E52/D52,0)</f>
        <v>100</v>
      </c>
      <c r="G52" s="103"/>
      <c r="H52" s="182">
        <v>70.802000000000007</v>
      </c>
      <c r="I52" s="183">
        <v>70.802000000000007</v>
      </c>
      <c r="J52" s="183">
        <v>70.802000000000007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73034</v>
      </c>
      <c r="D54" s="93">
        <v>75168</v>
      </c>
      <c r="E54" s="93">
        <v>70200</v>
      </c>
      <c r="F54" s="94"/>
      <c r="G54" s="94"/>
      <c r="H54" s="181">
        <v>201.86799999999999</v>
      </c>
      <c r="I54" s="181">
        <v>241.79</v>
      </c>
      <c r="J54" s="181">
        <v>200.24</v>
      </c>
      <c r="K54" s="95"/>
    </row>
    <row r="55" spans="1:11" s="96" customFormat="1" ht="11.25" customHeight="1">
      <c r="A55" s="98" t="s">
        <v>43</v>
      </c>
      <c r="B55" s="92"/>
      <c r="C55" s="93">
        <v>56953</v>
      </c>
      <c r="D55" s="93">
        <v>52662</v>
      </c>
      <c r="E55" s="93">
        <v>39171</v>
      </c>
      <c r="F55" s="94"/>
      <c r="G55" s="94"/>
      <c r="H55" s="181">
        <v>93.159000000000006</v>
      </c>
      <c r="I55" s="181">
        <v>93.603999999999999</v>
      </c>
      <c r="J55" s="181">
        <v>60.674999999999997</v>
      </c>
      <c r="K55" s="95"/>
    </row>
    <row r="56" spans="1:11" s="96" customFormat="1" ht="11.25" customHeight="1">
      <c r="A56" s="98" t="s">
        <v>44</v>
      </c>
      <c r="B56" s="92"/>
      <c r="C56" s="93">
        <v>39389</v>
      </c>
      <c r="D56" s="93">
        <v>49800</v>
      </c>
      <c r="E56" s="93">
        <v>49800</v>
      </c>
      <c r="F56" s="94"/>
      <c r="G56" s="94"/>
      <c r="H56" s="181">
        <v>117.227</v>
      </c>
      <c r="I56" s="181">
        <v>110.5</v>
      </c>
      <c r="J56" s="181">
        <v>101.75</v>
      </c>
      <c r="K56" s="95"/>
    </row>
    <row r="57" spans="1:11" s="96" customFormat="1" ht="11.25" customHeight="1">
      <c r="A57" s="98" t="s">
        <v>45</v>
      </c>
      <c r="B57" s="92"/>
      <c r="C57" s="93">
        <v>67103</v>
      </c>
      <c r="D57" s="93">
        <v>68540</v>
      </c>
      <c r="E57" s="93">
        <v>68540</v>
      </c>
      <c r="F57" s="94"/>
      <c r="G57" s="94"/>
      <c r="H57" s="181">
        <v>124.134</v>
      </c>
      <c r="I57" s="181">
        <v>273.25</v>
      </c>
      <c r="J57" s="181">
        <v>169.53</v>
      </c>
      <c r="K57" s="95"/>
    </row>
    <row r="58" spans="1:11" s="96" customFormat="1" ht="11.25" customHeight="1">
      <c r="A58" s="98" t="s">
        <v>46</v>
      </c>
      <c r="B58" s="92"/>
      <c r="C58" s="93">
        <v>65028</v>
      </c>
      <c r="D58" s="93">
        <v>57508</v>
      </c>
      <c r="E58" s="93">
        <v>57507.7</v>
      </c>
      <c r="F58" s="94"/>
      <c r="G58" s="94"/>
      <c r="H58" s="181">
        <v>81.220999999999989</v>
      </c>
      <c r="I58" s="181">
        <v>124.05200000000001</v>
      </c>
      <c r="J58" s="181">
        <v>58.811</v>
      </c>
      <c r="K58" s="95"/>
    </row>
    <row r="59" spans="1:11" s="105" customFormat="1" ht="11.25" customHeight="1">
      <c r="A59" s="99" t="s">
        <v>47</v>
      </c>
      <c r="B59" s="100"/>
      <c r="C59" s="101">
        <v>301507</v>
      </c>
      <c r="D59" s="101">
        <v>303678</v>
      </c>
      <c r="E59" s="101">
        <v>285218.7</v>
      </c>
      <c r="F59" s="102">
        <f>IF(D59&gt;0,100*E59/D59,0)</f>
        <v>93.921423349732279</v>
      </c>
      <c r="G59" s="103"/>
      <c r="H59" s="182">
        <v>617.60900000000004</v>
      </c>
      <c r="I59" s="183">
        <v>843.19600000000003</v>
      </c>
      <c r="J59" s="183">
        <v>591.00600000000009</v>
      </c>
      <c r="K59" s="104">
        <f>IF(I59&gt;0,100*J59/I59,0)</f>
        <v>70.091176903116249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1645</v>
      </c>
      <c r="D61" s="93">
        <v>1430</v>
      </c>
      <c r="E61" s="93">
        <v>1630.2</v>
      </c>
      <c r="F61" s="94"/>
      <c r="G61" s="94"/>
      <c r="H61" s="181">
        <v>4.2450000000000001</v>
      </c>
      <c r="I61" s="181">
        <v>2.3889999999999998</v>
      </c>
      <c r="J61" s="181">
        <v>2.7017099999999998</v>
      </c>
      <c r="K61" s="95"/>
    </row>
    <row r="62" spans="1:11" s="96" customFormat="1" ht="11.25" customHeight="1">
      <c r="A62" s="98" t="s">
        <v>49</v>
      </c>
      <c r="B62" s="92"/>
      <c r="C62" s="93">
        <v>880</v>
      </c>
      <c r="D62" s="93">
        <v>1099</v>
      </c>
      <c r="E62" s="93">
        <v>1099</v>
      </c>
      <c r="F62" s="94"/>
      <c r="G62" s="94"/>
      <c r="H62" s="181">
        <v>1.917</v>
      </c>
      <c r="I62" s="181">
        <v>2.121</v>
      </c>
      <c r="J62" s="181">
        <v>2.0489999999999999</v>
      </c>
      <c r="K62" s="95"/>
    </row>
    <row r="63" spans="1:11" s="96" customFormat="1" ht="11.25" customHeight="1">
      <c r="A63" s="98" t="s">
        <v>50</v>
      </c>
      <c r="B63" s="92"/>
      <c r="C63" s="93">
        <v>2117</v>
      </c>
      <c r="D63" s="93">
        <v>2632</v>
      </c>
      <c r="E63" s="93">
        <v>2219</v>
      </c>
      <c r="F63" s="94"/>
      <c r="G63" s="94"/>
      <c r="H63" s="181">
        <v>2.6579999999999999</v>
      </c>
      <c r="I63" s="181">
        <v>1.9504452962840499</v>
      </c>
      <c r="J63" s="181">
        <v>4.9359999999999999</v>
      </c>
      <c r="K63" s="95"/>
    </row>
    <row r="64" spans="1:11" s="105" customFormat="1" ht="11.25" customHeight="1">
      <c r="A64" s="99" t="s">
        <v>51</v>
      </c>
      <c r="B64" s="100"/>
      <c r="C64" s="101">
        <v>4642</v>
      </c>
      <c r="D64" s="101">
        <v>5161</v>
      </c>
      <c r="E64" s="101">
        <v>4948.2</v>
      </c>
      <c r="F64" s="102">
        <f>IF(D64&gt;0,100*E64/D64,0)</f>
        <v>95.87676806820383</v>
      </c>
      <c r="G64" s="103"/>
      <c r="H64" s="182">
        <v>8.82</v>
      </c>
      <c r="I64" s="183">
        <v>6.4604452962840497</v>
      </c>
      <c r="J64" s="183">
        <v>9.6867099999999997</v>
      </c>
      <c r="K64" s="104">
        <f>IF(I64&gt;0,100*J64/I64,0)</f>
        <v>149.93873573345863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7712</v>
      </c>
      <c r="D66" s="101">
        <v>5880</v>
      </c>
      <c r="E66" s="101">
        <v>8056</v>
      </c>
      <c r="F66" s="102">
        <f>IF(D66&gt;0,100*E66/D66,0)</f>
        <v>137.00680272108843</v>
      </c>
      <c r="G66" s="103"/>
      <c r="H66" s="182">
        <v>9.266</v>
      </c>
      <c r="I66" s="183">
        <v>6.91</v>
      </c>
      <c r="J66" s="183">
        <v>8.8379999999999992</v>
      </c>
      <c r="K66" s="104">
        <f>IF(I66&gt;0,100*J66/I66,0)</f>
        <v>127.90159189580318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78860</v>
      </c>
      <c r="D68" s="93">
        <v>74500</v>
      </c>
      <c r="E68" s="93">
        <v>61000</v>
      </c>
      <c r="F68" s="94"/>
      <c r="G68" s="94"/>
      <c r="H68" s="181">
        <v>166.261</v>
      </c>
      <c r="I68" s="181">
        <v>152</v>
      </c>
      <c r="J68" s="181">
        <v>122</v>
      </c>
      <c r="K68" s="95"/>
    </row>
    <row r="69" spans="1:11" s="96" customFormat="1" ht="11.25" customHeight="1">
      <c r="A69" s="98" t="s">
        <v>54</v>
      </c>
      <c r="B69" s="92"/>
      <c r="C69" s="93">
        <v>4909</v>
      </c>
      <c r="D69" s="93">
        <v>4380</v>
      </c>
      <c r="E69" s="93">
        <v>4100</v>
      </c>
      <c r="F69" s="94"/>
      <c r="G69" s="94"/>
      <c r="H69" s="181">
        <v>8.0279999999999987</v>
      </c>
      <c r="I69" s="181">
        <v>7.05</v>
      </c>
      <c r="J69" s="181">
        <v>6.2</v>
      </c>
      <c r="K69" s="95"/>
    </row>
    <row r="70" spans="1:11" s="105" customFormat="1" ht="11.25" customHeight="1">
      <c r="A70" s="99" t="s">
        <v>55</v>
      </c>
      <c r="B70" s="100"/>
      <c r="C70" s="101">
        <v>83769</v>
      </c>
      <c r="D70" s="101">
        <v>78880</v>
      </c>
      <c r="E70" s="101">
        <v>65100</v>
      </c>
      <c r="F70" s="102">
        <f>IF(D70&gt;0,100*E70/D70,0)</f>
        <v>82.530425963488838</v>
      </c>
      <c r="G70" s="103"/>
      <c r="H70" s="182">
        <v>174.28899999999999</v>
      </c>
      <c r="I70" s="183">
        <v>159.05000000000001</v>
      </c>
      <c r="J70" s="183">
        <v>128.19999999999999</v>
      </c>
      <c r="K70" s="104">
        <f>IF(I70&gt;0,100*J70/I70,0)</f>
        <v>80.60358377868593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2486</v>
      </c>
      <c r="D72" s="93">
        <v>3095</v>
      </c>
      <c r="E72" s="93">
        <v>3255</v>
      </c>
      <c r="F72" s="94"/>
      <c r="G72" s="94"/>
      <c r="H72" s="181">
        <v>2.9350000000000001</v>
      </c>
      <c r="I72" s="181">
        <v>0.66400000000000003</v>
      </c>
      <c r="J72" s="181">
        <v>5.101</v>
      </c>
      <c r="K72" s="95"/>
    </row>
    <row r="73" spans="1:11" s="96" customFormat="1" ht="11.25" customHeight="1">
      <c r="A73" s="98" t="s">
        <v>57</v>
      </c>
      <c r="B73" s="92"/>
      <c r="C73" s="93">
        <v>66700</v>
      </c>
      <c r="D73" s="93">
        <v>74815</v>
      </c>
      <c r="E73" s="93">
        <v>74925</v>
      </c>
      <c r="F73" s="94"/>
      <c r="G73" s="94"/>
      <c r="H73" s="181">
        <v>222.303</v>
      </c>
      <c r="I73" s="181">
        <v>187.03749999999999</v>
      </c>
      <c r="J73" s="181">
        <v>112.387</v>
      </c>
      <c r="K73" s="95"/>
    </row>
    <row r="74" spans="1:11" s="96" customFormat="1" ht="11.25" customHeight="1">
      <c r="A74" s="98" t="s">
        <v>58</v>
      </c>
      <c r="B74" s="92"/>
      <c r="C74" s="93">
        <v>84314</v>
      </c>
      <c r="D74" s="93">
        <v>82308</v>
      </c>
      <c r="E74" s="93">
        <v>82095</v>
      </c>
      <c r="F74" s="94"/>
      <c r="G74" s="94"/>
      <c r="H74" s="181">
        <v>208.041</v>
      </c>
      <c r="I74" s="181">
        <v>169.95</v>
      </c>
      <c r="J74" s="181">
        <v>234.31100000000001</v>
      </c>
      <c r="K74" s="95"/>
    </row>
    <row r="75" spans="1:11" s="96" customFormat="1" ht="11.25" customHeight="1">
      <c r="A75" s="98" t="s">
        <v>59</v>
      </c>
      <c r="B75" s="92"/>
      <c r="C75" s="93">
        <v>12825</v>
      </c>
      <c r="D75" s="93">
        <v>13494.705</v>
      </c>
      <c r="E75" s="93">
        <v>13377</v>
      </c>
      <c r="F75" s="94"/>
      <c r="G75" s="94"/>
      <c r="H75" s="181">
        <v>15.423999999999999</v>
      </c>
      <c r="I75" s="181">
        <v>22.437252291102467</v>
      </c>
      <c r="J75" s="181">
        <v>23.626999999999999</v>
      </c>
      <c r="K75" s="95"/>
    </row>
    <row r="76" spans="1:11" s="96" customFormat="1" ht="11.25" customHeight="1">
      <c r="A76" s="98" t="s">
        <v>60</v>
      </c>
      <c r="B76" s="92"/>
      <c r="C76" s="93">
        <v>16018</v>
      </c>
      <c r="D76" s="93">
        <v>17104</v>
      </c>
      <c r="E76" s="93">
        <v>17100</v>
      </c>
      <c r="F76" s="94"/>
      <c r="G76" s="94"/>
      <c r="H76" s="181">
        <v>60.579000000000001</v>
      </c>
      <c r="I76" s="181">
        <v>48.43</v>
      </c>
      <c r="J76" s="181">
        <v>64.55</v>
      </c>
      <c r="K76" s="95"/>
    </row>
    <row r="77" spans="1:11" s="96" customFormat="1" ht="11.25" customHeight="1">
      <c r="A77" s="98" t="s">
        <v>61</v>
      </c>
      <c r="B77" s="92"/>
      <c r="C77" s="93">
        <v>9337</v>
      </c>
      <c r="D77" s="93">
        <v>10797</v>
      </c>
      <c r="E77" s="93">
        <v>11100</v>
      </c>
      <c r="F77" s="94"/>
      <c r="G77" s="94"/>
      <c r="H77" s="181">
        <v>25.943999999999999</v>
      </c>
      <c r="I77" s="181">
        <v>17.943000000000001</v>
      </c>
      <c r="J77" s="181">
        <v>23.24</v>
      </c>
      <c r="K77" s="95"/>
    </row>
    <row r="78" spans="1:11" s="96" customFormat="1" ht="11.25" customHeight="1">
      <c r="A78" s="98" t="s">
        <v>62</v>
      </c>
      <c r="B78" s="92"/>
      <c r="C78" s="93">
        <v>21878</v>
      </c>
      <c r="D78" s="93">
        <v>22713</v>
      </c>
      <c r="E78" s="93">
        <v>22713</v>
      </c>
      <c r="F78" s="94"/>
      <c r="G78" s="94"/>
      <c r="H78" s="181">
        <v>53.134</v>
      </c>
      <c r="I78" s="181">
        <v>51.59</v>
      </c>
      <c r="J78" s="181">
        <v>52.134</v>
      </c>
      <c r="K78" s="95"/>
    </row>
    <row r="79" spans="1:11" s="96" customFormat="1" ht="11.25" customHeight="1">
      <c r="A79" s="98" t="s">
        <v>63</v>
      </c>
      <c r="B79" s="92"/>
      <c r="C79" s="93">
        <v>165881</v>
      </c>
      <c r="D79" s="93">
        <v>172926</v>
      </c>
      <c r="E79" s="93">
        <v>162513</v>
      </c>
      <c r="F79" s="94"/>
      <c r="G79" s="94"/>
      <c r="H79" s="181">
        <v>512.178</v>
      </c>
      <c r="I79" s="181">
        <v>293.24599999999998</v>
      </c>
      <c r="J79" s="181">
        <v>546.99638622143107</v>
      </c>
      <c r="K79" s="95"/>
    </row>
    <row r="80" spans="1:11" s="105" customFormat="1" ht="11.25" customHeight="1">
      <c r="A80" s="106" t="s">
        <v>64</v>
      </c>
      <c r="B80" s="100"/>
      <c r="C80" s="101">
        <v>379439</v>
      </c>
      <c r="D80" s="101">
        <v>397252.70499999996</v>
      </c>
      <c r="E80" s="101">
        <v>387078</v>
      </c>
      <c r="F80" s="102">
        <f>IF(D80&gt;0,100*E80/D80,0)</f>
        <v>97.438732355516635</v>
      </c>
      <c r="G80" s="103"/>
      <c r="H80" s="182">
        <v>1100.538</v>
      </c>
      <c r="I80" s="183">
        <v>791.29775229110237</v>
      </c>
      <c r="J80" s="183">
        <v>1062.3463862214312</v>
      </c>
      <c r="K80" s="104">
        <f>IF(I80&gt;0,100*J80/I80,0)</f>
        <v>134.25368429842518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109</v>
      </c>
      <c r="D82" s="93">
        <v>109</v>
      </c>
      <c r="E82" s="93">
        <v>109</v>
      </c>
      <c r="F82" s="94"/>
      <c r="G82" s="94"/>
      <c r="H82" s="181">
        <v>0.16300000000000001</v>
      </c>
      <c r="I82" s="181">
        <v>0.16300000000000001</v>
      </c>
      <c r="J82" s="181">
        <v>0.16300000000000001</v>
      </c>
      <c r="K82" s="95"/>
    </row>
    <row r="83" spans="1:11" s="96" customFormat="1" ht="11.25" customHeight="1">
      <c r="A83" s="98" t="s">
        <v>66</v>
      </c>
      <c r="B83" s="92"/>
      <c r="C83" s="93">
        <v>186</v>
      </c>
      <c r="D83" s="93">
        <v>190</v>
      </c>
      <c r="E83" s="93">
        <v>170</v>
      </c>
      <c r="F83" s="94"/>
      <c r="G83" s="94"/>
      <c r="H83" s="181">
        <v>0.186</v>
      </c>
      <c r="I83" s="181">
        <v>0.19</v>
      </c>
      <c r="J83" s="181">
        <v>0.17299999999999999</v>
      </c>
      <c r="K83" s="95"/>
    </row>
    <row r="84" spans="1:11" s="105" customFormat="1" ht="11.25" customHeight="1">
      <c r="A84" s="99" t="s">
        <v>67</v>
      </c>
      <c r="B84" s="100"/>
      <c r="C84" s="101">
        <v>295</v>
      </c>
      <c r="D84" s="101">
        <v>299</v>
      </c>
      <c r="E84" s="101">
        <v>279</v>
      </c>
      <c r="F84" s="102">
        <f>IF(D84&gt;0,100*E84/D84,0)</f>
        <v>93.31103678929766</v>
      </c>
      <c r="G84" s="103"/>
      <c r="H84" s="182">
        <v>0.34899999999999998</v>
      </c>
      <c r="I84" s="183">
        <v>0.35299999999999998</v>
      </c>
      <c r="J84" s="183">
        <v>0.33599999999999997</v>
      </c>
      <c r="K84" s="104">
        <f>IF(I84&gt;0,100*J84/I84,0)</f>
        <v>95.184135977337107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>
        <v>2154248.9</v>
      </c>
      <c r="F86" s="113"/>
      <c r="G86" s="94"/>
      <c r="H86" s="184"/>
      <c r="I86" s="185"/>
      <c r="J86" s="185">
        <v>5141.7210962214313</v>
      </c>
      <c r="K86" s="113"/>
    </row>
    <row r="87" spans="1:11" s="105" customFormat="1" ht="11.25" customHeight="1">
      <c r="A87" s="114" t="s">
        <v>68</v>
      </c>
      <c r="B87" s="115"/>
      <c r="C87" s="116">
        <v>2176365</v>
      </c>
      <c r="D87" s="116">
        <v>2249156.7050000001</v>
      </c>
      <c r="E87" s="116">
        <v>2154248.9</v>
      </c>
      <c r="F87" s="117">
        <f>IF(D87&gt;0,100*E87/D87,0)</f>
        <v>95.780293796825504</v>
      </c>
      <c r="G87" s="103"/>
      <c r="H87" s="186">
        <v>6362.7279999999992</v>
      </c>
      <c r="I87" s="187">
        <v>7943.3931975873866</v>
      </c>
      <c r="J87" s="187">
        <v>5141.7210962214313</v>
      </c>
      <c r="K87" s="117">
        <f>IF(I87&gt;0,100*J87/I87,0)</f>
        <v>64.729530168330385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11" orientation="portrait" useFirstPageNumber="1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7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126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>
        <v>3.5880000000000001</v>
      </c>
      <c r="I9" s="181">
        <v>4.1779999999999999</v>
      </c>
      <c r="J9" s="181">
        <v>4.1779999999999999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>
        <v>1.8009999999999999</v>
      </c>
      <c r="I10" s="181">
        <v>1.7150000000000001</v>
      </c>
      <c r="J10" s="181">
        <v>1.7110000000000001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>
        <v>2.452</v>
      </c>
      <c r="I11" s="181">
        <v>2.4820000000000002</v>
      </c>
      <c r="J11" s="181">
        <v>2.4820000000000002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>
        <v>1.645</v>
      </c>
      <c r="I12" s="181">
        <v>1.89</v>
      </c>
      <c r="J12" s="181">
        <v>1.85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>
        <v>9.4860000000000007</v>
      </c>
      <c r="I13" s="183">
        <v>10.265000000000001</v>
      </c>
      <c r="J13" s="183">
        <v>10.221</v>
      </c>
      <c r="K13" s="104">
        <f>IF(I13&gt;0,100*J13/I13,0)</f>
        <v>99.571358986848509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>
        <v>0.22</v>
      </c>
      <c r="I15" s="183">
        <v>0.2</v>
      </c>
      <c r="J15" s="183">
        <v>0.22</v>
      </c>
      <c r="K15" s="104">
        <f>IF(I15&gt;0,100*J15/I15,0)</f>
        <v>110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>
        <v>2.8000000000000001E-2</v>
      </c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>
        <v>0.20399999999999999</v>
      </c>
      <c r="I19" s="181">
        <v>0.20399999999999999</v>
      </c>
      <c r="J19" s="181">
        <v>0.20399999999999999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>
        <v>0.33300000000000002</v>
      </c>
      <c r="I20" s="181">
        <v>0.17</v>
      </c>
      <c r="J20" s="181">
        <v>0.3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>
        <v>1.04</v>
      </c>
      <c r="I21" s="181">
        <v>0.71199999999999997</v>
      </c>
      <c r="J21" s="181">
        <v>0.8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>
        <v>1.577</v>
      </c>
      <c r="I22" s="183">
        <v>1.0859999999999999</v>
      </c>
      <c r="J22" s="183">
        <v>1.304</v>
      </c>
      <c r="K22" s="104">
        <f>IF(I22&gt;0,100*J22/I22,0)</f>
        <v>120.07366482504607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>
        <v>18.875</v>
      </c>
      <c r="I24" s="183">
        <v>19.044</v>
      </c>
      <c r="J24" s="183">
        <v>19.224</v>
      </c>
      <c r="K24" s="104">
        <f>IF(I24&gt;0,100*J24/I24,0)</f>
        <v>100.94517958412098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>
        <v>56.92</v>
      </c>
      <c r="I26" s="183">
        <v>57.3</v>
      </c>
      <c r="J26" s="183">
        <v>52</v>
      </c>
      <c r="K26" s="104">
        <f>IF(I26&gt;0,100*J26/I26,0)</f>
        <v>90.750436300174528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>
        <v>25.518000000000001</v>
      </c>
      <c r="I28" s="181">
        <v>30.138999999999999</v>
      </c>
      <c r="J28" s="181">
        <v>27.422000000000001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>
        <v>0.24</v>
      </c>
      <c r="I29" s="181">
        <v>0.27200000000000002</v>
      </c>
      <c r="J29" s="181">
        <v>0.20399999999999999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>
        <v>27.257000000000001</v>
      </c>
      <c r="I30" s="181">
        <v>27.09</v>
      </c>
      <c r="J30" s="181">
        <v>24.684999999999999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>
        <v>53.015000000000001</v>
      </c>
      <c r="I31" s="183">
        <v>57.500999999999998</v>
      </c>
      <c r="J31" s="183">
        <v>52.311</v>
      </c>
      <c r="K31" s="104">
        <f>IF(I31&gt;0,100*J31/I31,0)</f>
        <v>90.974070016173641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>
        <v>0.56999999999999995</v>
      </c>
      <c r="I33" s="181">
        <v>0.6</v>
      </c>
      <c r="J33" s="181">
        <v>0.56999999999999995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>
        <v>5.4669999999999996</v>
      </c>
      <c r="I34" s="181">
        <v>4</v>
      </c>
      <c r="J34" s="181">
        <v>5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>
        <v>140.435</v>
      </c>
      <c r="I35" s="181">
        <v>128</v>
      </c>
      <c r="J35" s="181">
        <v>135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>
        <v>1.2549999999999999</v>
      </c>
      <c r="I36" s="181">
        <v>1.32</v>
      </c>
      <c r="J36" s="181">
        <v>1.29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>
        <v>147.727</v>
      </c>
      <c r="I37" s="183">
        <v>133.91999999999999</v>
      </c>
      <c r="J37" s="183">
        <v>141.85999999999999</v>
      </c>
      <c r="K37" s="104">
        <f>IF(I37&gt;0,100*J37/I37,0)</f>
        <v>105.92891278375149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>
        <v>0.29799999999999999</v>
      </c>
      <c r="I39" s="183">
        <v>0.26800000000000002</v>
      </c>
      <c r="J39" s="183">
        <v>0.29499999999999998</v>
      </c>
      <c r="K39" s="104">
        <f>IF(I39&gt;0,100*J39/I39,0)</f>
        <v>110.07462686567163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>
        <v>6.2E-2</v>
      </c>
      <c r="I41" s="181">
        <v>5.1999999999999998E-2</v>
      </c>
      <c r="J41" s="181">
        <v>3.5000000000000003E-2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>
        <v>0.5</v>
      </c>
      <c r="I42" s="181">
        <v>0.3</v>
      </c>
      <c r="J42" s="181">
        <v>0.3</v>
      </c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>
        <v>12.6</v>
      </c>
      <c r="I43" s="181">
        <v>9</v>
      </c>
      <c r="J43" s="181">
        <v>1.74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>
        <v>0.45</v>
      </c>
      <c r="I44" s="181">
        <v>0.32500000000000001</v>
      </c>
      <c r="J44" s="181">
        <v>0.3</v>
      </c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>
        <v>2.5000000000000001E-2</v>
      </c>
      <c r="I45" s="181">
        <v>8.0000000000000002E-3</v>
      </c>
      <c r="J45" s="181">
        <v>6.0000000000000001E-3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>
        <v>0.02</v>
      </c>
      <c r="I46" s="181">
        <v>0.02</v>
      </c>
      <c r="J46" s="181">
        <v>8.0000000000000002E-3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>
        <v>7.0000000000000001E-3</v>
      </c>
      <c r="I48" s="181">
        <v>8.0000000000000002E-3</v>
      </c>
      <c r="J48" s="181">
        <v>1E-3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>
        <v>1.2</v>
      </c>
      <c r="I49" s="181">
        <v>0.92</v>
      </c>
      <c r="J49" s="181">
        <v>0.87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>
        <v>14.863999999999997</v>
      </c>
      <c r="I50" s="183">
        <v>10.632999999999997</v>
      </c>
      <c r="J50" s="183">
        <v>3.26</v>
      </c>
      <c r="K50" s="104">
        <f>IF(I50&gt;0,100*J50/I50,0)</f>
        <v>30.659268315621187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>
        <v>7.3999999999999996E-2</v>
      </c>
      <c r="I52" s="183">
        <v>7.3999999999999996E-2</v>
      </c>
      <c r="J52" s="183">
        <v>7.3999999999999996E-2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>
        <v>0.67500000000000004</v>
      </c>
      <c r="I54" s="181">
        <v>0.76500000000000001</v>
      </c>
      <c r="J54" s="181">
        <v>0.81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>
        <v>0.28000000000000003</v>
      </c>
      <c r="I55" s="181">
        <v>0.33</v>
      </c>
      <c r="J55" s="181">
        <v>0.32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>
        <v>2.7E-2</v>
      </c>
      <c r="I56" s="181">
        <v>1.6E-2</v>
      </c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>
        <v>4.0000000000000001E-3</v>
      </c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>
        <v>0.21</v>
      </c>
      <c r="I58" s="181">
        <v>8.3000000000000004E-2</v>
      </c>
      <c r="J58" s="181">
        <v>8.5999999999999993E-2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>
        <v>1.1960000000000002</v>
      </c>
      <c r="I59" s="183">
        <v>1.194</v>
      </c>
      <c r="J59" s="183">
        <v>1.2160000000000002</v>
      </c>
      <c r="K59" s="104">
        <f>IF(I59&gt;0,100*J59/I59,0)</f>
        <v>101.84254606365161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>
        <v>3.6040000000000001</v>
      </c>
      <c r="I61" s="181">
        <v>2.8</v>
      </c>
      <c r="J61" s="181">
        <v>3.5590000000000002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>
        <v>1.4710000000000001</v>
      </c>
      <c r="I62" s="181">
        <v>1.2669999999999999</v>
      </c>
      <c r="J62" s="181">
        <v>1.536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>
        <v>0.625</v>
      </c>
      <c r="I63" s="181">
        <v>0.55000000000000004</v>
      </c>
      <c r="J63" s="181">
        <v>0.34399999999999997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>
        <v>5.7</v>
      </c>
      <c r="I64" s="183">
        <v>4.617</v>
      </c>
      <c r="J64" s="183">
        <v>5.4390000000000009</v>
      </c>
      <c r="K64" s="104">
        <f>IF(I64&gt;0,100*J64/I64,0)</f>
        <v>117.80376868096168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>
        <v>23.675999999999998</v>
      </c>
      <c r="I66" s="183">
        <v>24.263999999999999</v>
      </c>
      <c r="J66" s="183">
        <v>25.222000000000001</v>
      </c>
      <c r="K66" s="104">
        <f>IF(I66&gt;0,100*J66/I66,0)</f>
        <v>103.9482360698978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>
        <v>10.403</v>
      </c>
      <c r="I68" s="181">
        <v>8</v>
      </c>
      <c r="J68" s="181">
        <v>7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>
        <v>1.1850000000000001</v>
      </c>
      <c r="I69" s="181">
        <v>1.2</v>
      </c>
      <c r="J69" s="181">
        <v>1.2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>
        <v>11.588000000000001</v>
      </c>
      <c r="I70" s="183">
        <v>9.1999999999999993</v>
      </c>
      <c r="J70" s="183">
        <v>8.1999999999999993</v>
      </c>
      <c r="K70" s="104">
        <f>IF(I70&gt;0,100*J70/I70,0)</f>
        <v>89.130434782608688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>
        <v>0.20300000000000001</v>
      </c>
      <c r="I72" s="181">
        <v>0.20300000000000001</v>
      </c>
      <c r="J72" s="181">
        <v>0.20300000000000001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>
        <v>0.14799999999999999</v>
      </c>
      <c r="I73" s="181">
        <v>0.14000000000000001</v>
      </c>
      <c r="J73" s="181">
        <v>0.14000000000000001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>
        <v>0.68</v>
      </c>
      <c r="I74" s="181">
        <v>0.71499999999999997</v>
      </c>
      <c r="J74" s="181">
        <v>0.78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>
        <v>5.1529999999999996</v>
      </c>
      <c r="I75" s="181">
        <v>5.010942</v>
      </c>
      <c r="J75" s="181">
        <v>5.26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>
        <v>0.59499999999999997</v>
      </c>
      <c r="I76" s="181">
        <v>0.51</v>
      </c>
      <c r="J76" s="181">
        <v>0.31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>
        <v>0.38900000000000001</v>
      </c>
      <c r="I77" s="181">
        <v>0.30599999999999999</v>
      </c>
      <c r="J77" s="181">
        <v>0.28499999999999998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>
        <v>0.81799999999999995</v>
      </c>
      <c r="I78" s="181">
        <v>0.81799999999999995</v>
      </c>
      <c r="J78" s="181">
        <v>0.67500000000000004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>
        <v>0.3</v>
      </c>
      <c r="I79" s="181">
        <v>0.33700000000000002</v>
      </c>
      <c r="J79" s="181">
        <v>0.20443035294117642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82">
        <v>8.2859999999999996</v>
      </c>
      <c r="I80" s="183">
        <v>8.0399419999999999</v>
      </c>
      <c r="J80" s="183">
        <v>7.8574303529411758</v>
      </c>
      <c r="K80" s="104">
        <f>IF(I80&gt;0,100*J80/I80,0)</f>
        <v>97.729938262504575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>
        <v>1.4790000000000001</v>
      </c>
      <c r="I82" s="181">
        <v>1.48</v>
      </c>
      <c r="J82" s="181">
        <v>1.4730000000000001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>
        <v>0.40100000000000002</v>
      </c>
      <c r="I83" s="181">
        <v>0.4</v>
      </c>
      <c r="J83" s="181">
        <v>0.4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>
        <v>1.8800000000000001</v>
      </c>
      <c r="I84" s="183">
        <v>1.88</v>
      </c>
      <c r="J84" s="183">
        <v>1.8730000000000002</v>
      </c>
      <c r="K84" s="104">
        <f>IF(I84&gt;0,100*J84/I84,0)</f>
        <v>99.627659574468098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86">
        <v>355.40999999999997</v>
      </c>
      <c r="I87" s="187">
        <v>339.48594199999997</v>
      </c>
      <c r="J87" s="187">
        <v>330.57643035294114</v>
      </c>
      <c r="K87" s="117">
        <f>IF(I87&gt;0,100*J87/I87,0)</f>
        <v>97.375587455972237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65" orientation="portrait" useFirstPageNumber="1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8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127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>
        <v>0.46200000000000002</v>
      </c>
      <c r="I9" s="181">
        <v>0.52</v>
      </c>
      <c r="J9" s="181">
        <v>0.51900000000000002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>
        <v>7.9000000000000001E-2</v>
      </c>
      <c r="I10" s="181">
        <v>8.6999999999999994E-2</v>
      </c>
      <c r="J10" s="181">
        <v>8.5000000000000006E-2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>
        <v>7.6999999999999999E-2</v>
      </c>
      <c r="I11" s="181">
        <v>0.08</v>
      </c>
      <c r="J11" s="181">
        <v>7.9000000000000001E-2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>
        <v>0.25600000000000001</v>
      </c>
      <c r="I12" s="181">
        <v>0.27</v>
      </c>
      <c r="J12" s="181">
        <v>0.27500000000000002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>
        <v>0.874</v>
      </c>
      <c r="I13" s="183">
        <v>0.95699999999999996</v>
      </c>
      <c r="J13" s="183">
        <v>0.95799999999999996</v>
      </c>
      <c r="K13" s="104">
        <f>IF(I13&gt;0,100*J13/I13,0)</f>
        <v>100.10449320794149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>
        <v>1E-3</v>
      </c>
      <c r="I19" s="181">
        <v>1E-3</v>
      </c>
      <c r="J19" s="181">
        <v>1E-3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>
        <v>1.4E-2</v>
      </c>
      <c r="I20" s="181">
        <v>1.4E-2</v>
      </c>
      <c r="J20" s="181">
        <v>1.4E-2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>
        <v>2E-3</v>
      </c>
      <c r="I21" s="181">
        <v>2E-3</v>
      </c>
      <c r="J21" s="181">
        <v>2E-3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>
        <v>1.7000000000000001E-2</v>
      </c>
      <c r="I22" s="183">
        <v>1.7000000000000001E-2</v>
      </c>
      <c r="J22" s="183">
        <v>1.7000000000000001E-2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>
        <v>0.14499999999999999</v>
      </c>
      <c r="I24" s="183">
        <v>7.4999999999999997E-2</v>
      </c>
      <c r="J24" s="183">
        <v>0.05</v>
      </c>
      <c r="K24" s="104">
        <f>IF(I24&gt;0,100*J24/I24,0)</f>
        <v>66.666666666666671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>
        <v>0.121</v>
      </c>
      <c r="I26" s="183">
        <v>0.15</v>
      </c>
      <c r="J26" s="183">
        <v>0.08</v>
      </c>
      <c r="K26" s="104">
        <f>IF(I26&gt;0,100*J26/I26,0)</f>
        <v>53.333333333333336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>
        <v>7.57</v>
      </c>
      <c r="I28" s="181">
        <v>13.055</v>
      </c>
      <c r="J28" s="181">
        <v>14.103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>
        <v>1.53</v>
      </c>
      <c r="I29" s="181">
        <v>2.1190000000000002</v>
      </c>
      <c r="J29" s="181">
        <v>1.536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>
        <v>8.7880000000000003</v>
      </c>
      <c r="I30" s="181">
        <v>8.375</v>
      </c>
      <c r="J30" s="181">
        <v>9.1649999999999991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>
        <v>17.887999999999998</v>
      </c>
      <c r="I31" s="183">
        <v>23.548999999999999</v>
      </c>
      <c r="J31" s="183">
        <v>24.803999999999998</v>
      </c>
      <c r="K31" s="104">
        <f>IF(I31&gt;0,100*J31/I31,0)</f>
        <v>105.32931334663891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>
        <v>0.33</v>
      </c>
      <c r="I33" s="181">
        <v>0.29499999999999998</v>
      </c>
      <c r="J33" s="181">
        <v>0.42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>
        <v>0.34699999999999998</v>
      </c>
      <c r="I34" s="181">
        <v>0.4</v>
      </c>
      <c r="J34" s="181">
        <v>0.36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>
        <v>7.1680000000000001</v>
      </c>
      <c r="I35" s="181">
        <v>5.3</v>
      </c>
      <c r="J35" s="181">
        <v>7.5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>
        <v>0.65900000000000003</v>
      </c>
      <c r="I36" s="181">
        <v>1.0127149999999998</v>
      </c>
      <c r="J36" s="181">
        <v>1.1000000000000001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>
        <v>8.5040000000000013</v>
      </c>
      <c r="I37" s="183">
        <v>7.0077150000000001</v>
      </c>
      <c r="J37" s="183">
        <v>9.379999999999999</v>
      </c>
      <c r="K37" s="104">
        <f>IF(I37&gt;0,100*J37/I37,0)</f>
        <v>133.85247545027158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>
        <v>0.29399999999999998</v>
      </c>
      <c r="I39" s="183">
        <v>0.26500000000000001</v>
      </c>
      <c r="J39" s="183">
        <v>0.28000000000000003</v>
      </c>
      <c r="K39" s="104">
        <f>IF(I39&gt;0,100*J39/I39,0)</f>
        <v>105.66037735849058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>
        <v>2.4E-2</v>
      </c>
      <c r="I41" s="181">
        <v>2.5000000000000001E-2</v>
      </c>
      <c r="J41" s="181">
        <v>1.6E-2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>
        <v>8.0000000000000002E-3</v>
      </c>
      <c r="I45" s="181">
        <v>4.0000000000000001E-3</v>
      </c>
      <c r="J45" s="181">
        <v>5.0000000000000001E-3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>
        <v>8.9999999999999993E-3</v>
      </c>
      <c r="I48" s="181">
        <v>8.9999999999999993E-3</v>
      </c>
      <c r="J48" s="181">
        <v>1E-3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>
        <v>2E-3</v>
      </c>
      <c r="I49" s="181">
        <v>2E-3</v>
      </c>
      <c r="J49" s="181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>
        <v>4.3000000000000003E-2</v>
      </c>
      <c r="I50" s="183">
        <v>0.04</v>
      </c>
      <c r="J50" s="183">
        <v>2.2000000000000002E-2</v>
      </c>
      <c r="K50" s="104">
        <f>IF(I50&gt;0,100*J50/I50,0)</f>
        <v>55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>
        <v>8.0000000000000002E-3</v>
      </c>
      <c r="I52" s="183">
        <v>8.0000000000000002E-3</v>
      </c>
      <c r="J52" s="183">
        <v>8.0000000000000002E-3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>
        <v>8.5250000000000004</v>
      </c>
      <c r="I54" s="181">
        <v>8.5050000000000008</v>
      </c>
      <c r="J54" s="181">
        <v>9.2219999999999995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>
        <v>0.02</v>
      </c>
      <c r="I55" s="181">
        <v>2.4E-2</v>
      </c>
      <c r="J55" s="181">
        <v>2.4E-2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>
        <v>2.7E-2</v>
      </c>
      <c r="I56" s="181">
        <v>1.4E-2</v>
      </c>
      <c r="J56" s="181">
        <v>0.02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>
        <v>9.5000000000000001E-2</v>
      </c>
      <c r="I58" s="181">
        <v>6.2E-2</v>
      </c>
      <c r="J58" s="181">
        <v>6.8000000000000005E-2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>
        <v>8.6669999999999998</v>
      </c>
      <c r="I59" s="183">
        <v>8.6049999999999986</v>
      </c>
      <c r="J59" s="183">
        <v>9.3339999999999979</v>
      </c>
      <c r="K59" s="104">
        <f>IF(I59&gt;0,100*J59/I59,0)</f>
        <v>108.47181871005229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>
        <v>3.2029999999999998</v>
      </c>
      <c r="I61" s="181">
        <v>1.75</v>
      </c>
      <c r="J61" s="181">
        <v>3.2029999999999998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>
        <v>1.0429999999999999</v>
      </c>
      <c r="I62" s="181">
        <v>0.88300000000000001</v>
      </c>
      <c r="J62" s="181">
        <v>1.0860000000000001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>
        <v>10.1</v>
      </c>
      <c r="I63" s="181">
        <v>8.8800000000000008</v>
      </c>
      <c r="J63" s="181">
        <v>13.648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>
        <v>14.346</v>
      </c>
      <c r="I64" s="183">
        <v>11.513000000000002</v>
      </c>
      <c r="J64" s="183">
        <v>17.936999999999998</v>
      </c>
      <c r="K64" s="104">
        <f>IF(I64&gt;0,100*J64/I64,0)</f>
        <v>155.7977937983149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>
        <v>93.41</v>
      </c>
      <c r="I66" s="183">
        <v>96.17</v>
      </c>
      <c r="J66" s="183">
        <v>90.977999999999994</v>
      </c>
      <c r="K66" s="104">
        <f>IF(I66&gt;0,100*J66/I66,0)</f>
        <v>94.601226993865026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>
        <v>2.3570000000000002</v>
      </c>
      <c r="I68" s="181">
        <v>2.2999999999999998</v>
      </c>
      <c r="J68" s="181">
        <v>4.5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>
        <v>0.81</v>
      </c>
      <c r="I69" s="181">
        <v>0.9</v>
      </c>
      <c r="J69" s="181">
        <v>1.5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>
        <v>3.1670000000000003</v>
      </c>
      <c r="I70" s="183">
        <v>3.1999999999999997</v>
      </c>
      <c r="J70" s="183">
        <v>6</v>
      </c>
      <c r="K70" s="104">
        <f>IF(I70&gt;0,100*J70/I70,0)</f>
        <v>187.50000000000003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>
        <v>0.19800000000000001</v>
      </c>
      <c r="I72" s="181">
        <v>0.38100000000000001</v>
      </c>
      <c r="J72" s="181">
        <v>0.38100000000000001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>
        <v>4.0000000000000001E-3</v>
      </c>
      <c r="I73" s="181">
        <v>4.0000000000000001E-3</v>
      </c>
      <c r="J73" s="181">
        <v>4.0000000000000001E-3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>
        <v>0.31</v>
      </c>
      <c r="I74" s="181">
        <v>0.35</v>
      </c>
      <c r="J74" s="181">
        <v>0.33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>
        <v>0.40200000000000002</v>
      </c>
      <c r="I75" s="181">
        <v>0.29907999999999996</v>
      </c>
      <c r="J75" s="181">
        <v>0.441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>
        <v>0.18</v>
      </c>
      <c r="I76" s="181">
        <v>0.154</v>
      </c>
      <c r="J76" s="181">
        <v>0.16200000000000001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>
        <v>0.27800000000000002</v>
      </c>
      <c r="I77" s="181">
        <v>0.17</v>
      </c>
      <c r="J77" s="181">
        <v>0.34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>
        <v>0.32900000000000001</v>
      </c>
      <c r="I78" s="181">
        <v>0.33</v>
      </c>
      <c r="J78" s="181">
        <v>0.32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>
        <v>2.9</v>
      </c>
      <c r="I79" s="181">
        <v>1.5029999999999999</v>
      </c>
      <c r="J79" s="181">
        <v>3.8753992164237587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82">
        <v>4.601</v>
      </c>
      <c r="I80" s="183">
        <v>3.1910799999999995</v>
      </c>
      <c r="J80" s="183">
        <v>5.8533992164237585</v>
      </c>
      <c r="K80" s="104">
        <f>IF(I80&gt;0,100*J80/I80,0)</f>
        <v>183.43003674065707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>
        <v>1.4910000000000001</v>
      </c>
      <c r="I82" s="181">
        <v>1.494</v>
      </c>
      <c r="J82" s="181">
        <v>1.484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>
        <v>9.0999999999999998E-2</v>
      </c>
      <c r="I83" s="181">
        <v>0.09</v>
      </c>
      <c r="J83" s="181">
        <v>9.6000000000000002E-2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>
        <v>1.5820000000000001</v>
      </c>
      <c r="I84" s="183">
        <v>1.5840000000000001</v>
      </c>
      <c r="J84" s="183">
        <v>1.58</v>
      </c>
      <c r="K84" s="104">
        <f>IF(I84&gt;0,100*J84/I84,0)</f>
        <v>99.74747474747474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86">
        <v>153.667</v>
      </c>
      <c r="I87" s="187">
        <v>156.331795</v>
      </c>
      <c r="J87" s="187">
        <v>167.28139921642375</v>
      </c>
      <c r="K87" s="117">
        <f>IF(I87&gt;0,100*J87/I87,0)</f>
        <v>107.00408014660341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66" orientation="portrait" useFirstPageNumber="1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9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128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>
        <v>2.2789999999999999</v>
      </c>
      <c r="I9" s="181">
        <v>2.5369999999999999</v>
      </c>
      <c r="J9" s="181">
        <v>2.5379999999999998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>
        <v>0.82799999999999996</v>
      </c>
      <c r="I10" s="181">
        <v>0.91</v>
      </c>
      <c r="J10" s="181">
        <v>0.90900000000000003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>
        <v>1.599</v>
      </c>
      <c r="I11" s="181">
        <v>1.901</v>
      </c>
      <c r="J11" s="181">
        <v>1.901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>
        <v>0.53300000000000003</v>
      </c>
      <c r="I12" s="181">
        <v>0.49</v>
      </c>
      <c r="J12" s="181">
        <v>0.49299999999999999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>
        <v>5.2389999999999999</v>
      </c>
      <c r="I13" s="183">
        <v>5.8380000000000001</v>
      </c>
      <c r="J13" s="183">
        <v>5.8410000000000002</v>
      </c>
      <c r="K13" s="104">
        <f>IF(I13&gt;0,100*J13/I13,0)</f>
        <v>100.05138746145941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>
        <v>2.5000000000000001E-2</v>
      </c>
      <c r="I15" s="183">
        <v>2.5000000000000001E-2</v>
      </c>
      <c r="J15" s="183">
        <v>0.03</v>
      </c>
      <c r="K15" s="104">
        <f>IF(I15&gt;0,100*J15/I15,0)</f>
        <v>120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>
        <v>1E-3</v>
      </c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>
        <v>0.158</v>
      </c>
      <c r="I19" s="181">
        <v>0.158</v>
      </c>
      <c r="J19" s="181">
        <v>0.158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>
        <v>0.127</v>
      </c>
      <c r="I20" s="181">
        <v>0.127</v>
      </c>
      <c r="J20" s="181">
        <v>0.127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>
        <v>0.11700000000000001</v>
      </c>
      <c r="I21" s="181">
        <v>0.11700000000000001</v>
      </c>
      <c r="J21" s="181">
        <v>0.11700000000000001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>
        <v>0.40200000000000002</v>
      </c>
      <c r="I22" s="183">
        <v>0.40200000000000002</v>
      </c>
      <c r="J22" s="183">
        <v>0.40200000000000002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>
        <v>0.91300000000000003</v>
      </c>
      <c r="I24" s="183">
        <v>0.89400000000000002</v>
      </c>
      <c r="J24" s="183">
        <v>0.89400000000000002</v>
      </c>
      <c r="K24" s="104">
        <f>IF(I24&gt;0,100*J24/I24,0)</f>
        <v>100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>
        <v>2.7440000000000002</v>
      </c>
      <c r="I26" s="183">
        <v>2.85</v>
      </c>
      <c r="J26" s="183">
        <v>3</v>
      </c>
      <c r="K26" s="104">
        <f>IF(I26&gt;0,100*J26/I26,0)</f>
        <v>105.26315789473684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>
        <v>2.919</v>
      </c>
      <c r="I28" s="181">
        <v>4.7270000000000003</v>
      </c>
      <c r="J28" s="181">
        <v>4.8019999999999996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>
        <v>0.28599999999999998</v>
      </c>
      <c r="I29" s="181">
        <v>0.32800000000000001</v>
      </c>
      <c r="J29" s="181">
        <v>0.2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>
        <v>22.378</v>
      </c>
      <c r="I30" s="181">
        <v>20.367000000000001</v>
      </c>
      <c r="J30" s="181">
        <v>19.957999999999998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>
        <v>25.582999999999998</v>
      </c>
      <c r="I31" s="183">
        <v>25.422000000000001</v>
      </c>
      <c r="J31" s="183">
        <v>24.959999999999997</v>
      </c>
      <c r="K31" s="104">
        <f>IF(I31&gt;0,100*J31/I31,0)</f>
        <v>98.182676421996675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>
        <v>1.022</v>
      </c>
      <c r="I33" s="181">
        <v>0.98</v>
      </c>
      <c r="J33" s="181">
        <v>0.92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>
        <v>0.35599999999999998</v>
      </c>
      <c r="I34" s="181">
        <v>0.23</v>
      </c>
      <c r="J34" s="181">
        <v>0.35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>
        <v>2.5110000000000001</v>
      </c>
      <c r="I35" s="181">
        <v>1.8</v>
      </c>
      <c r="J35" s="181">
        <v>1.8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>
        <v>6.4450000000000003</v>
      </c>
      <c r="I36" s="181">
        <v>7.2214999999999998</v>
      </c>
      <c r="J36" s="181">
        <v>4.8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>
        <v>10.334</v>
      </c>
      <c r="I37" s="183">
        <v>10.2315</v>
      </c>
      <c r="J37" s="183">
        <v>7.87</v>
      </c>
      <c r="K37" s="104">
        <f>IF(I37&gt;0,100*J37/I37,0)</f>
        <v>76.919317793089959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>
        <v>0.02</v>
      </c>
      <c r="I39" s="183">
        <v>0.02</v>
      </c>
      <c r="J39" s="183">
        <v>0.02</v>
      </c>
      <c r="K39" s="104">
        <f>IF(I39&gt;0,100*J39/I39,0)</f>
        <v>100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>
        <v>0.75</v>
      </c>
      <c r="I41" s="181">
        <v>0.22</v>
      </c>
      <c r="J41" s="181">
        <v>0.55000000000000004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>
        <v>1.5</v>
      </c>
      <c r="I42" s="181">
        <v>1.1000000000000001</v>
      </c>
      <c r="J42" s="181">
        <v>1.2</v>
      </c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>
        <v>1.8</v>
      </c>
      <c r="I43" s="181">
        <v>1.5</v>
      </c>
      <c r="J43" s="181">
        <v>0.51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>
        <v>0.20100000000000001</v>
      </c>
      <c r="I44" s="181">
        <v>0.18</v>
      </c>
      <c r="J44" s="181">
        <v>0.18</v>
      </c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>
        <v>1</v>
      </c>
      <c r="I45" s="181">
        <v>0.5</v>
      </c>
      <c r="J45" s="181">
        <v>0.5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>
        <v>1.6E-2</v>
      </c>
      <c r="I46" s="181">
        <v>1.4E-2</v>
      </c>
      <c r="J46" s="181">
        <v>6.0000000000000001E-3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>
        <v>3.0000000000000001E-3</v>
      </c>
      <c r="J48" s="181">
        <v>1E-3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>
        <v>0.02</v>
      </c>
      <c r="I49" s="181">
        <v>0.02</v>
      </c>
      <c r="J49" s="181">
        <v>1.0999999999999999E-2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>
        <v>5.286999999999999</v>
      </c>
      <c r="I50" s="183">
        <v>3.5370000000000004</v>
      </c>
      <c r="J50" s="183">
        <v>2.9579999999999997</v>
      </c>
      <c r="K50" s="104">
        <f>IF(I50&gt;0,100*J50/I50,0)</f>
        <v>83.63019508057674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>
        <v>1.6E-2</v>
      </c>
      <c r="I52" s="183">
        <v>1.6E-2</v>
      </c>
      <c r="J52" s="183">
        <v>1.6E-2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>
        <v>0.57999999999999996</v>
      </c>
      <c r="I54" s="181">
        <v>0.60799999999999998</v>
      </c>
      <c r="J54" s="181">
        <v>0.7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>
        <v>1.4E-2</v>
      </c>
      <c r="I55" s="181">
        <v>1.6E-2</v>
      </c>
      <c r="J55" s="181">
        <v>1.6E-2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>
        <v>0.109</v>
      </c>
      <c r="I56" s="181">
        <v>0.109</v>
      </c>
      <c r="J56" s="181">
        <v>7.6999999999999999E-2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>
        <v>4.3999999999999997E-2</v>
      </c>
      <c r="I57" s="181">
        <v>0.04</v>
      </c>
      <c r="J57" s="181">
        <v>0.04</v>
      </c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>
        <v>2.1999999999999999E-2</v>
      </c>
      <c r="I58" s="181">
        <v>2.1999999999999999E-2</v>
      </c>
      <c r="J58" s="181">
        <v>2.4E-2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>
        <v>0.76900000000000002</v>
      </c>
      <c r="I59" s="183">
        <v>0.79500000000000004</v>
      </c>
      <c r="J59" s="183">
        <v>0.85699999999999998</v>
      </c>
      <c r="K59" s="104">
        <f>IF(I59&gt;0,100*J59/I59,0)</f>
        <v>107.79874213836477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>
        <v>4.1020000000000003</v>
      </c>
      <c r="I61" s="181">
        <v>4.0999999999999996</v>
      </c>
      <c r="J61" s="181">
        <v>5.93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>
        <v>1.381</v>
      </c>
      <c r="I62" s="181">
        <v>1.177</v>
      </c>
      <c r="J62" s="181">
        <v>0.96299999999999997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>
        <v>0.1</v>
      </c>
      <c r="I63" s="181"/>
      <c r="J63" s="181">
        <v>9.1999999999999998E-2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>
        <v>5.5830000000000002</v>
      </c>
      <c r="I64" s="183">
        <v>5.2769999999999992</v>
      </c>
      <c r="J64" s="183">
        <v>6.9849999999999994</v>
      </c>
      <c r="K64" s="104">
        <f>IF(I64&gt;0,100*J64/I64,0)</f>
        <v>132.36687511843851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>
        <v>1.982</v>
      </c>
      <c r="I66" s="183">
        <v>0.90400000000000003</v>
      </c>
      <c r="J66" s="183">
        <v>2.794</v>
      </c>
      <c r="K66" s="104">
        <f>IF(I66&gt;0,100*J66/I66,0)</f>
        <v>309.07079646017695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>
        <v>0.16300000000000001</v>
      </c>
      <c r="I68" s="181"/>
      <c r="J68" s="181">
        <v>0.25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>
        <v>27.934999999999999</v>
      </c>
      <c r="I69" s="181">
        <v>25.1</v>
      </c>
      <c r="J69" s="181">
        <v>40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>
        <v>28.097999999999999</v>
      </c>
      <c r="I70" s="183">
        <v>25.1</v>
      </c>
      <c r="J70" s="183">
        <v>40.25</v>
      </c>
      <c r="K70" s="104">
        <f>IF(I70&gt;0,100*J70/I70,0)</f>
        <v>160.35856573705178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>
        <v>9.2999999999999999E-2</v>
      </c>
      <c r="I72" s="181">
        <v>8.5000000000000006E-2</v>
      </c>
      <c r="J72" s="181">
        <v>8.5000000000000006E-2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>
        <v>4.0000000000000001E-3</v>
      </c>
      <c r="I73" s="181">
        <v>4.0000000000000001E-3</v>
      </c>
      <c r="J73" s="181">
        <v>4.0000000000000001E-3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>
        <v>0.23300000000000001</v>
      </c>
      <c r="I74" s="181">
        <v>0.23300000000000001</v>
      </c>
      <c r="J74" s="181">
        <v>0.23499999999999999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>
        <v>3.5179999999999998</v>
      </c>
      <c r="I75" s="181">
        <v>3.5038299999999998</v>
      </c>
      <c r="J75" s="181">
        <v>3.5659999999999998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>
        <v>2.9820000000000002</v>
      </c>
      <c r="I77" s="181">
        <v>1.32</v>
      </c>
      <c r="J77" s="181">
        <v>1.8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>
        <v>0.25900000000000001</v>
      </c>
      <c r="I78" s="181">
        <v>0.16</v>
      </c>
      <c r="J78" s="181">
        <v>0.25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>
        <v>0.04</v>
      </c>
      <c r="I79" s="181">
        <v>3.5000000000000003E-2</v>
      </c>
      <c r="J79" s="181">
        <v>3.3809999999999993E-2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82">
        <v>7.1290000000000004</v>
      </c>
      <c r="I80" s="183">
        <v>5.3408300000000004</v>
      </c>
      <c r="J80" s="183">
        <v>5.9738099999999994</v>
      </c>
      <c r="K80" s="104">
        <f>IF(I80&gt;0,100*J80/I80,0)</f>
        <v>111.85171593179336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>
        <v>1E-3</v>
      </c>
      <c r="I82" s="181">
        <v>1E-3</v>
      </c>
      <c r="J82" s="181">
        <v>1E-3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>
        <v>1.7000000000000001E-2</v>
      </c>
      <c r="I83" s="181">
        <v>1.7000000000000001E-2</v>
      </c>
      <c r="J83" s="181">
        <v>1.7000000000000001E-2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>
        <v>1.8000000000000002E-2</v>
      </c>
      <c r="I84" s="183">
        <v>1.8000000000000002E-2</v>
      </c>
      <c r="J84" s="183">
        <v>1.8000000000000002E-2</v>
      </c>
      <c r="K84" s="104">
        <f>IF(I84&gt;0,100*J84/I84,0)</f>
        <v>100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86">
        <v>94.143000000000001</v>
      </c>
      <c r="I87" s="187">
        <v>86.670329999999993</v>
      </c>
      <c r="J87" s="187">
        <v>102.86880999999998</v>
      </c>
      <c r="K87" s="117">
        <f>IF(I87&gt;0,100*J87/I87,0)</f>
        <v>118.68976384421288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67" orientation="portrait" useFirstPageNumber="1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0"/>
  <dimension ref="A1:O625"/>
  <sheetViews>
    <sheetView view="pageBreakPreview" topLeftCell="A40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129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>
        <v>5.9950000000000001</v>
      </c>
      <c r="I9" s="181">
        <v>6.52</v>
      </c>
      <c r="J9" s="181">
        <v>6.5190000000000001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>
        <v>1.026</v>
      </c>
      <c r="I10" s="181">
        <v>1.125</v>
      </c>
      <c r="J10" s="181">
        <v>1.1200000000000001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>
        <v>1.921</v>
      </c>
      <c r="I11" s="181">
        <v>2.109</v>
      </c>
      <c r="J11" s="181">
        <v>2.105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>
        <v>1.6839999999999999</v>
      </c>
      <c r="I12" s="181">
        <v>1.85</v>
      </c>
      <c r="J12" s="181">
        <v>1.843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>
        <v>10.625999999999999</v>
      </c>
      <c r="I13" s="183">
        <v>11.603999999999999</v>
      </c>
      <c r="J13" s="183">
        <v>11.587</v>
      </c>
      <c r="K13" s="104">
        <f>IF(I13&gt;0,100*J13/I13,0)</f>
        <v>99.853498793519492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>
        <v>0.17499999999999999</v>
      </c>
      <c r="I15" s="183">
        <v>0.17</v>
      </c>
      <c r="J15" s="183">
        <v>0.14000000000000001</v>
      </c>
      <c r="K15" s="104">
        <f>IF(I15&gt;0,100*J15/I15,0)</f>
        <v>82.352941176470594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>
        <f>IF(I17&gt;0,100*J17/I17,0)</f>
        <v>0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>
        <v>2.1999999999999999E-2</v>
      </c>
      <c r="I19" s="181">
        <v>2.1999999999999999E-2</v>
      </c>
      <c r="J19" s="181">
        <v>2.1999999999999999E-2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>
        <v>5.3999999999999999E-2</v>
      </c>
      <c r="I20" s="181">
        <v>5.3999999999999999E-2</v>
      </c>
      <c r="J20" s="181">
        <v>5.3999999999999999E-2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>
        <v>6.0999999999999999E-2</v>
      </c>
      <c r="I21" s="181">
        <v>6.0999999999999999E-2</v>
      </c>
      <c r="J21" s="181">
        <v>6.0999999999999999E-2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>
        <v>0.13700000000000001</v>
      </c>
      <c r="I22" s="183">
        <v>0.13700000000000001</v>
      </c>
      <c r="J22" s="183">
        <v>0.13700000000000001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>
        <v>12.61</v>
      </c>
      <c r="I24" s="183">
        <v>11</v>
      </c>
      <c r="J24" s="183">
        <v>11.8</v>
      </c>
      <c r="K24" s="104">
        <f>IF(I24&gt;0,100*J24/I24,0)</f>
        <v>107.27272727272727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>
        <v>10.888</v>
      </c>
      <c r="I26" s="183">
        <v>10.6</v>
      </c>
      <c r="J26" s="183">
        <v>10.199999999999999</v>
      </c>
      <c r="K26" s="104">
        <f>IF(I26&gt;0,100*J26/I26,0)</f>
        <v>96.226415094339615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>
        <v>137.083</v>
      </c>
      <c r="I28" s="181">
        <v>165.072</v>
      </c>
      <c r="J28" s="181">
        <v>106.755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>
        <v>23.928999999999998</v>
      </c>
      <c r="I29" s="181">
        <v>29.038</v>
      </c>
      <c r="J29" s="181">
        <v>30.295000000000002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>
        <v>84.644999999999996</v>
      </c>
      <c r="I30" s="181">
        <v>66.728999999999999</v>
      </c>
      <c r="J30" s="181">
        <v>65.882999999999996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>
        <v>245.65699999999998</v>
      </c>
      <c r="I31" s="183">
        <v>260.839</v>
      </c>
      <c r="J31" s="183">
        <v>202.93299999999999</v>
      </c>
      <c r="K31" s="104">
        <f>IF(I31&gt;0,100*J31/I31,0)</f>
        <v>77.800098911589146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>
        <v>6.0590000000000002</v>
      </c>
      <c r="I33" s="181">
        <v>5.9</v>
      </c>
      <c r="J33" s="181">
        <v>6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>
        <v>1.643</v>
      </c>
      <c r="I34" s="181">
        <v>1.6</v>
      </c>
      <c r="J34" s="181">
        <v>1.6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>
        <v>186.666</v>
      </c>
      <c r="I35" s="181">
        <v>185</v>
      </c>
      <c r="J35" s="181">
        <v>201.4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>
        <v>26.85</v>
      </c>
      <c r="I36" s="181">
        <v>31.66</v>
      </c>
      <c r="J36" s="181">
        <v>26.4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>
        <v>221.21799999999999</v>
      </c>
      <c r="I37" s="183">
        <v>224.16</v>
      </c>
      <c r="J37" s="183">
        <v>235.4</v>
      </c>
      <c r="K37" s="104">
        <f>IF(I37&gt;0,100*J37/I37,0)</f>
        <v>105.0142755174875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>
        <v>0.26800000000000002</v>
      </c>
      <c r="I39" s="183">
        <v>0.25</v>
      </c>
      <c r="J39" s="183">
        <v>0.20499999999999999</v>
      </c>
      <c r="K39" s="104">
        <f>IF(I39&gt;0,100*J39/I39,0)</f>
        <v>82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>
        <v>0.24</v>
      </c>
      <c r="I41" s="181">
        <v>0.245</v>
      </c>
      <c r="J41" s="181">
        <v>0.12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>
        <v>0.05</v>
      </c>
      <c r="I43" s="181">
        <v>0.05</v>
      </c>
      <c r="J43" s="181">
        <v>0.02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>
        <v>5.5E-2</v>
      </c>
      <c r="I45" s="181">
        <v>2.1999999999999999E-2</v>
      </c>
      <c r="J45" s="181">
        <v>0.03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>
        <v>4.5999999999999999E-2</v>
      </c>
      <c r="I49" s="181">
        <v>4.5999999999999999E-2</v>
      </c>
      <c r="J49" s="181">
        <v>0.12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>
        <v>0.39099999999999996</v>
      </c>
      <c r="I50" s="183">
        <v>0.36299999999999999</v>
      </c>
      <c r="J50" s="183">
        <v>0.28999999999999998</v>
      </c>
      <c r="K50" s="104">
        <f>IF(I50&gt;0,100*J50/I50,0)</f>
        <v>79.889807162534424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>
        <v>1.7999999999999999E-2</v>
      </c>
      <c r="I52" s="183">
        <v>1.7999999999999999E-2</v>
      </c>
      <c r="J52" s="183">
        <v>1.7999999999999999E-2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>
        <v>31.527000000000001</v>
      </c>
      <c r="I54" s="181">
        <v>37.822000000000003</v>
      </c>
      <c r="J54" s="181">
        <v>36.979999999999997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>
        <v>0.16500000000000001</v>
      </c>
      <c r="I55" s="181">
        <v>0.16500000000000001</v>
      </c>
      <c r="J55" s="181">
        <v>0.16500000000000001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>
        <v>4.7E-2</v>
      </c>
      <c r="I56" s="181">
        <v>4.7E-2</v>
      </c>
      <c r="J56" s="181">
        <v>4.7E-2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>
        <v>0.82799999999999996</v>
      </c>
      <c r="I58" s="181">
        <v>0.84799999999999998</v>
      </c>
      <c r="J58" s="181">
        <v>1.1839999999999999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>
        <v>32.567</v>
      </c>
      <c r="I59" s="183">
        <v>38.881999999999998</v>
      </c>
      <c r="J59" s="183">
        <v>38.375999999999991</v>
      </c>
      <c r="K59" s="104">
        <f>IF(I59&gt;0,100*J59/I59,0)</f>
        <v>98.698626613857286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>
        <v>3.5670000000000002</v>
      </c>
      <c r="I61" s="181">
        <v>2.8</v>
      </c>
      <c r="J61" s="181">
        <v>3.5670000000000002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>
        <v>2.145</v>
      </c>
      <c r="I62" s="181">
        <v>1.2290000000000001</v>
      </c>
      <c r="J62" s="181">
        <v>2.2069999999999999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>
        <v>7.8609999999999998</v>
      </c>
      <c r="I63" s="181">
        <v>11.8</v>
      </c>
      <c r="J63" s="181">
        <v>17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>
        <v>13.573</v>
      </c>
      <c r="I64" s="183">
        <v>15.829000000000001</v>
      </c>
      <c r="J64" s="183">
        <v>22.774000000000001</v>
      </c>
      <c r="K64" s="104">
        <f>IF(I64&gt;0,100*J64/I64,0)</f>
        <v>143.87516583486007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>
        <v>270.93099999999998</v>
      </c>
      <c r="I66" s="183">
        <v>218.3</v>
      </c>
      <c r="J66" s="183">
        <v>254.30500000000001</v>
      </c>
      <c r="K66" s="104">
        <f>IF(I66&gt;0,100*J66/I66,0)</f>
        <v>116.4933577645442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>
        <v>64.61</v>
      </c>
      <c r="I68" s="181">
        <v>41</v>
      </c>
      <c r="J68" s="181">
        <v>66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>
        <v>9.3989999999999991</v>
      </c>
      <c r="I69" s="181">
        <v>9</v>
      </c>
      <c r="J69" s="181">
        <v>13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>
        <v>74.009</v>
      </c>
      <c r="I70" s="183">
        <v>50</v>
      </c>
      <c r="J70" s="183">
        <v>79</v>
      </c>
      <c r="K70" s="104">
        <f>IF(I70&gt;0,100*J70/I70,0)</f>
        <v>158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>
        <v>0.188</v>
      </c>
      <c r="I72" s="181">
        <v>0.186</v>
      </c>
      <c r="J72" s="181">
        <v>0.191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>
        <v>0.14699999999999999</v>
      </c>
      <c r="I73" s="181">
        <v>0.155</v>
      </c>
      <c r="J73" s="181">
        <v>0.155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>
        <v>3.51</v>
      </c>
      <c r="I74" s="181">
        <v>3.51</v>
      </c>
      <c r="J74" s="181">
        <v>3.6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>
        <v>11.439</v>
      </c>
      <c r="I75" s="181">
        <v>7.9607719999999995</v>
      </c>
      <c r="J75" s="181">
        <v>11.364000000000001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>
        <v>10.061999999999999</v>
      </c>
      <c r="I76" s="181">
        <v>9.8729999999999993</v>
      </c>
      <c r="J76" s="181">
        <v>11.462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>
        <v>1.8480000000000001</v>
      </c>
      <c r="I77" s="181">
        <v>0.59199999999999997</v>
      </c>
      <c r="J77" s="181">
        <v>1.42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>
        <v>1.157</v>
      </c>
      <c r="I78" s="181">
        <v>1.1599999999999999</v>
      </c>
      <c r="J78" s="181">
        <v>0.87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>
        <v>41</v>
      </c>
      <c r="I79" s="181">
        <v>72.358000000000004</v>
      </c>
      <c r="J79" s="181">
        <v>26.759408455909938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82">
        <v>69.350999999999999</v>
      </c>
      <c r="I80" s="183">
        <v>95.794771999999995</v>
      </c>
      <c r="J80" s="183">
        <v>55.821408455909939</v>
      </c>
      <c r="K80" s="104">
        <f>IF(I80&gt;0,100*J80/I80,0)</f>
        <v>58.271873600690803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>
        <v>0.89300000000000002</v>
      </c>
      <c r="I82" s="181">
        <v>0.91100000000000003</v>
      </c>
      <c r="J82" s="181">
        <v>0.91100000000000003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>
        <v>0.80200000000000005</v>
      </c>
      <c r="I83" s="181">
        <v>0.8</v>
      </c>
      <c r="J83" s="181">
        <v>0.85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>
        <v>1.6950000000000001</v>
      </c>
      <c r="I84" s="183">
        <v>1.7110000000000001</v>
      </c>
      <c r="J84" s="183">
        <v>1.7610000000000001</v>
      </c>
      <c r="K84" s="104">
        <f>IF(I84&gt;0,100*J84/I84,0)</f>
        <v>102.92226767971947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86">
        <v>964.11399999999981</v>
      </c>
      <c r="I87" s="187">
        <v>939.65777200000002</v>
      </c>
      <c r="J87" s="187">
        <v>924.74740845590986</v>
      </c>
      <c r="K87" s="117">
        <f>IF(I87&gt;0,100*J87/I87,0)</f>
        <v>98.413213407222244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68" orientation="portrait" useFirstPageNumber="1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1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130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>
        <v>5.391</v>
      </c>
      <c r="I9" s="181">
        <v>3.581</v>
      </c>
      <c r="J9" s="181">
        <v>3.5819999999999999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>
        <v>0.628</v>
      </c>
      <c r="I10" s="181">
        <v>0.68500000000000005</v>
      </c>
      <c r="J10" s="181">
        <v>0.68700000000000006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>
        <v>1.8340000000000001</v>
      </c>
      <c r="I11" s="181">
        <v>2.0489999999999999</v>
      </c>
      <c r="J11" s="181">
        <v>2.0499999999999998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>
        <v>1.0069999999999999</v>
      </c>
      <c r="I12" s="181">
        <v>1.1000000000000001</v>
      </c>
      <c r="J12" s="181">
        <v>1.1120000000000001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>
        <v>8.86</v>
      </c>
      <c r="I13" s="183">
        <v>7.4149999999999991</v>
      </c>
      <c r="J13" s="183">
        <v>7.431</v>
      </c>
      <c r="K13" s="104">
        <f>IF(I13&gt;0,100*J13/I13,0)</f>
        <v>100.21577882670265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>
        <v>0.24</v>
      </c>
      <c r="I15" s="183">
        <v>0.24</v>
      </c>
      <c r="J15" s="183">
        <v>0.2</v>
      </c>
      <c r="K15" s="104">
        <f>IF(I15&gt;0,100*J15/I15,0)</f>
        <v>83.333333333333343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>
        <v>1E-3</v>
      </c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>
        <v>0.18099999999999999</v>
      </c>
      <c r="I19" s="181">
        <v>0.18099999999999999</v>
      </c>
      <c r="J19" s="181">
        <v>0.18099999999999999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>
        <v>0.08</v>
      </c>
      <c r="I20" s="181">
        <v>0.08</v>
      </c>
      <c r="J20" s="181">
        <v>0.08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>
        <v>0.06</v>
      </c>
      <c r="I21" s="181">
        <v>0.06</v>
      </c>
      <c r="J21" s="181">
        <v>0.06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>
        <v>0.32100000000000001</v>
      </c>
      <c r="I22" s="183">
        <v>0.32100000000000001</v>
      </c>
      <c r="J22" s="183">
        <v>0.32100000000000001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>
        <v>0.54400000000000004</v>
      </c>
      <c r="I24" s="183">
        <v>0.46600000000000003</v>
      </c>
      <c r="J24" s="183">
        <v>0.46600000000000003</v>
      </c>
      <c r="K24" s="104">
        <f>IF(I24&gt;0,100*J24/I24,0)</f>
        <v>100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>
        <v>1.8680000000000001</v>
      </c>
      <c r="I26" s="183">
        <v>1.8</v>
      </c>
      <c r="J26" s="183">
        <v>1.9</v>
      </c>
      <c r="K26" s="104">
        <f>IF(I26&gt;0,100*J26/I26,0)</f>
        <v>105.55555555555556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>
        <v>1.466</v>
      </c>
      <c r="I28" s="181">
        <v>1.8720000000000001</v>
      </c>
      <c r="J28" s="181">
        <v>1.89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>
        <v>0.18099999999999999</v>
      </c>
      <c r="I29" s="181">
        <v>0.52</v>
      </c>
      <c r="J29" s="181">
        <v>0.73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>
        <v>7.5419999999999998</v>
      </c>
      <c r="I30" s="181">
        <v>7.5419999999999998</v>
      </c>
      <c r="J30" s="181">
        <v>7.16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>
        <v>9.1890000000000001</v>
      </c>
      <c r="I31" s="183">
        <v>9.9340000000000011</v>
      </c>
      <c r="J31" s="183">
        <v>9.7800000000000011</v>
      </c>
      <c r="K31" s="104">
        <f>IF(I31&gt;0,100*J31/I31,0)</f>
        <v>98.449768471914638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>
        <v>0.70099999999999996</v>
      </c>
      <c r="I33" s="181">
        <v>0.68799999999999994</v>
      </c>
      <c r="J33" s="181">
        <v>0.7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>
        <v>4.8000000000000001E-2</v>
      </c>
      <c r="I34" s="181">
        <v>4.8000000000000001E-2</v>
      </c>
      <c r="J34" s="181">
        <v>4.8000000000000001E-2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>
        <v>2.202</v>
      </c>
      <c r="I35" s="181">
        <v>1.9</v>
      </c>
      <c r="J35" s="181">
        <v>2.5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>
        <v>0.76500000000000001</v>
      </c>
      <c r="I36" s="181">
        <v>0.6453000000000001</v>
      </c>
      <c r="J36" s="181">
        <v>0.97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>
        <v>3.7160000000000002</v>
      </c>
      <c r="I37" s="183">
        <v>3.2813000000000003</v>
      </c>
      <c r="J37" s="183">
        <v>4.218</v>
      </c>
      <c r="K37" s="104">
        <f>IF(I37&gt;0,100*J37/I37,0)</f>
        <v>128.54661262304575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>
        <v>0.23</v>
      </c>
      <c r="I39" s="183">
        <v>0.23</v>
      </c>
      <c r="J39" s="183">
        <v>0.2</v>
      </c>
      <c r="K39" s="104">
        <f>IF(I39&gt;0,100*J39/I39,0)</f>
        <v>86.956521739130437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>
        <v>8.7999999999999995E-2</v>
      </c>
      <c r="I41" s="181">
        <v>8.5999999999999993E-2</v>
      </c>
      <c r="J41" s="181">
        <v>0.05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>
        <v>0.4</v>
      </c>
      <c r="I42" s="181">
        <v>0.18</v>
      </c>
      <c r="J42" s="181">
        <v>0.2</v>
      </c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>
        <v>0.57999999999999996</v>
      </c>
      <c r="I43" s="181">
        <v>0.4</v>
      </c>
      <c r="J43" s="181">
        <v>0.13800000000000001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>
        <v>0.2</v>
      </c>
      <c r="I44" s="181">
        <v>0.1</v>
      </c>
      <c r="J44" s="181">
        <v>0.09</v>
      </c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>
        <v>9.5000000000000001E-2</v>
      </c>
      <c r="I45" s="181">
        <v>2.1999999999999999E-2</v>
      </c>
      <c r="J45" s="181">
        <v>0.05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>
        <v>0.1</v>
      </c>
      <c r="I46" s="181">
        <v>0.09</v>
      </c>
      <c r="J46" s="181">
        <v>0.04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>
        <v>0.05</v>
      </c>
      <c r="I49" s="181">
        <v>0.05</v>
      </c>
      <c r="J49" s="181">
        <v>1.4E-2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>
        <v>1.5130000000000001</v>
      </c>
      <c r="I50" s="183">
        <v>0.92800000000000005</v>
      </c>
      <c r="J50" s="183">
        <v>0.58200000000000007</v>
      </c>
      <c r="K50" s="104">
        <f>IF(I50&gt;0,100*J50/I50,0)</f>
        <v>62.715517241379317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>
        <v>0.34</v>
      </c>
      <c r="I52" s="183">
        <v>0.34</v>
      </c>
      <c r="J52" s="183">
        <v>0.34</v>
      </c>
      <c r="K52" s="104">
        <f>IF(I52&gt;0,100*J52/I52,0)</f>
        <v>99.999999999999986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>
        <v>1.28</v>
      </c>
      <c r="I54" s="181">
        <v>1.333</v>
      </c>
      <c r="J54" s="181">
        <v>1.3320000000000001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>
        <v>0.23200000000000001</v>
      </c>
      <c r="I55" s="181">
        <v>0.23</v>
      </c>
      <c r="J55" s="181">
        <v>0.23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>
        <v>0.46800000000000003</v>
      </c>
      <c r="I56" s="181">
        <v>0.46800000000000003</v>
      </c>
      <c r="J56" s="181">
        <v>0.50700000000000001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>
        <v>0.01</v>
      </c>
      <c r="I57" s="181">
        <v>5.0000000000000001E-3</v>
      </c>
      <c r="J57" s="181">
        <v>5.0000000000000001E-3</v>
      </c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>
        <v>0.75</v>
      </c>
      <c r="I58" s="181">
        <v>0.73799999999999999</v>
      </c>
      <c r="J58" s="181">
        <v>0.89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>
        <v>2.74</v>
      </c>
      <c r="I59" s="183">
        <v>2.774</v>
      </c>
      <c r="J59" s="183">
        <v>2.964</v>
      </c>
      <c r="K59" s="104">
        <f>IF(I59&gt;0,100*J59/I59,0)</f>
        <v>106.84931506849314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>
        <v>3.706</v>
      </c>
      <c r="I61" s="181">
        <v>3.3</v>
      </c>
      <c r="J61" s="181">
        <v>3.64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>
        <v>0.70699999999999996</v>
      </c>
      <c r="I62" s="181">
        <v>0.64100000000000001</v>
      </c>
      <c r="J62" s="181">
        <v>0.71599999999999997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>
        <v>5</v>
      </c>
      <c r="I63" s="181">
        <v>3.35</v>
      </c>
      <c r="J63" s="181">
        <v>5.9610000000000003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>
        <v>9.4130000000000003</v>
      </c>
      <c r="I64" s="183">
        <v>7.2910000000000004</v>
      </c>
      <c r="J64" s="183">
        <v>10.317</v>
      </c>
      <c r="K64" s="104">
        <f>IF(I64&gt;0,100*J64/I64,0)</f>
        <v>141.50322315183104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>
        <v>21.36</v>
      </c>
      <c r="I66" s="183">
        <v>18.489999999999998</v>
      </c>
      <c r="J66" s="183">
        <v>15.013999999999999</v>
      </c>
      <c r="K66" s="104">
        <f>IF(I66&gt;0,100*J66/I66,0)</f>
        <v>81.200648999459162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>
        <v>96.956000000000003</v>
      </c>
      <c r="I68" s="181">
        <v>75</v>
      </c>
      <c r="J68" s="181">
        <v>75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>
        <v>16.492000000000001</v>
      </c>
      <c r="I69" s="181">
        <v>17</v>
      </c>
      <c r="J69" s="181">
        <v>17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>
        <v>113.44800000000001</v>
      </c>
      <c r="I70" s="183">
        <v>92</v>
      </c>
      <c r="J70" s="183">
        <v>92</v>
      </c>
      <c r="K70" s="104">
        <f>IF(I70&gt;0,100*J70/I70,0)</f>
        <v>100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>
        <v>0.29899999999999999</v>
      </c>
      <c r="I72" s="181">
        <v>0.27200000000000002</v>
      </c>
      <c r="J72" s="181">
        <v>0.27200000000000002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>
        <v>8.9999999999999993E-3</v>
      </c>
      <c r="I73" s="181">
        <v>8.9999999999999993E-3</v>
      </c>
      <c r="J73" s="181">
        <v>8.9999999999999993E-3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>
        <v>6.5119999999999996</v>
      </c>
      <c r="I74" s="181">
        <v>6.5119999999999996</v>
      </c>
      <c r="J74" s="181">
        <v>6.5250000000000004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>
        <v>1.415</v>
      </c>
      <c r="I75" s="181">
        <v>1.2609999999999999</v>
      </c>
      <c r="J75" s="181">
        <v>1.319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>
        <v>4.7519999999999998</v>
      </c>
      <c r="I76" s="181">
        <v>4.641</v>
      </c>
      <c r="J76" s="181">
        <v>4.9980000000000002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>
        <v>0.92300000000000004</v>
      </c>
      <c r="I77" s="181">
        <v>0.42899999999999999</v>
      </c>
      <c r="J77" s="181">
        <v>0.9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>
        <v>0.432</v>
      </c>
      <c r="I78" s="181">
        <v>0.43</v>
      </c>
      <c r="J78" s="181">
        <v>0.31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>
        <v>27</v>
      </c>
      <c r="I79" s="181">
        <v>25.719000000000001</v>
      </c>
      <c r="J79" s="181">
        <v>14.499970164058491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82">
        <v>41.341999999999999</v>
      </c>
      <c r="I80" s="183">
        <v>39.272999999999996</v>
      </c>
      <c r="J80" s="183">
        <v>28.832970164058494</v>
      </c>
      <c r="K80" s="104">
        <f>IF(I80&gt;0,100*J80/I80,0)</f>
        <v>73.416775301246389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>
        <v>1.6160000000000001</v>
      </c>
      <c r="I82" s="181">
        <v>1.6160000000000001</v>
      </c>
      <c r="J82" s="181">
        <v>1.575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>
        <v>0.55000000000000004</v>
      </c>
      <c r="I83" s="181">
        <v>0.55000000000000004</v>
      </c>
      <c r="J83" s="181">
        <v>0.56799999999999995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>
        <v>2.1660000000000004</v>
      </c>
      <c r="I84" s="183">
        <v>2.1660000000000004</v>
      </c>
      <c r="J84" s="183">
        <v>2.1429999999999998</v>
      </c>
      <c r="K84" s="104">
        <f>IF(I84&gt;0,100*J84/I84,0)</f>
        <v>98.938134810710963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86">
        <v>217.291</v>
      </c>
      <c r="I87" s="187">
        <v>186.94929999999999</v>
      </c>
      <c r="J87" s="187">
        <v>176.70897016405851</v>
      </c>
      <c r="K87" s="117">
        <f>IF(I87&gt;0,100*J87/I87,0)</f>
        <v>94.522402685679239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69" orientation="portrait" useFirstPageNumber="1" r:id="rId1"/>
  <headerFooter alignWithMargins="0">
    <oddFooter>&amp;C&amp;P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72"/>
  <dimension ref="A1:O625"/>
  <sheetViews>
    <sheetView view="pageBreakPreview" topLeftCell="B1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131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/>
      <c r="I24" s="183"/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/>
      <c r="I28" s="181"/>
      <c r="J28" s="181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/>
      <c r="I29" s="181"/>
      <c r="J29" s="181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/>
      <c r="I30" s="181"/>
      <c r="J30" s="181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/>
      <c r="I31" s="183"/>
      <c r="J31" s="183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/>
      <c r="I33" s="181"/>
      <c r="J33" s="181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/>
      <c r="I34" s="181"/>
      <c r="J34" s="181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/>
      <c r="I35" s="181"/>
      <c r="J35" s="181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/>
      <c r="I36" s="181"/>
      <c r="J36" s="181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/>
      <c r="I37" s="183"/>
      <c r="J37" s="183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/>
      <c r="I39" s="183"/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/>
      <c r="I41" s="181"/>
      <c r="J41" s="181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/>
      <c r="I42" s="181"/>
      <c r="J42" s="181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/>
      <c r="I43" s="181"/>
      <c r="J43" s="181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/>
      <c r="I44" s="181"/>
      <c r="J44" s="181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/>
      <c r="I45" s="181"/>
      <c r="J45" s="181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/>
      <c r="I46" s="181"/>
      <c r="J46" s="181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/>
      <c r="I47" s="181"/>
      <c r="J47" s="181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/>
      <c r="I48" s="181"/>
      <c r="J48" s="181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/>
      <c r="I49" s="181"/>
      <c r="J49" s="181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/>
      <c r="I50" s="183"/>
      <c r="J50" s="183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/>
      <c r="I52" s="183"/>
      <c r="J52" s="183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/>
      <c r="I54" s="181"/>
      <c r="J54" s="181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/>
      <c r="I55" s="181"/>
      <c r="J55" s="181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/>
      <c r="I56" s="181"/>
      <c r="J56" s="181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/>
      <c r="I57" s="181"/>
      <c r="J57" s="181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/>
      <c r="I58" s="181"/>
      <c r="J58" s="181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/>
      <c r="I59" s="183"/>
      <c r="J59" s="183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/>
      <c r="I61" s="181"/>
      <c r="J61" s="181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/>
      <c r="I62" s="181"/>
      <c r="J62" s="181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/>
      <c r="I63" s="181"/>
      <c r="J63" s="181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/>
      <c r="I64" s="183"/>
      <c r="J64" s="183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/>
      <c r="I66" s="183"/>
      <c r="J66" s="183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/>
      <c r="I73" s="181"/>
      <c r="J73" s="181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/>
      <c r="I74" s="181"/>
      <c r="J74" s="181"/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>
        <v>1.4999999999999999E-2</v>
      </c>
      <c r="I75" s="181">
        <v>1.4999999999999999E-2</v>
      </c>
      <c r="J75" s="181">
        <v>1.4999999999999999E-2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/>
      <c r="I76" s="181"/>
      <c r="J76" s="181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/>
      <c r="I77" s="181"/>
      <c r="J77" s="181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/>
      <c r="I78" s="181"/>
      <c r="J78" s="181"/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/>
      <c r="I79" s="181"/>
      <c r="J79" s="181"/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82">
        <v>1.4999999999999999E-2</v>
      </c>
      <c r="I80" s="183">
        <v>1.4999999999999999E-2</v>
      </c>
      <c r="J80" s="183">
        <v>1.4999999999999999E-2</v>
      </c>
      <c r="K80" s="104">
        <f>IF(I80&gt;0,100*J80/I80,0)</f>
        <v>100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>
        <v>76.959000000000003</v>
      </c>
      <c r="I82" s="181">
        <v>84.96</v>
      </c>
      <c r="J82" s="181">
        <v>84.7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>
        <v>305.00900000000001</v>
      </c>
      <c r="I83" s="181">
        <v>336.7</v>
      </c>
      <c r="J83" s="181">
        <v>327.10000000000002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>
        <v>381.96800000000002</v>
      </c>
      <c r="I84" s="183">
        <v>421.65999999999997</v>
      </c>
      <c r="J84" s="183">
        <v>411.8</v>
      </c>
      <c r="K84" s="104">
        <f>IF(I84&gt;0,100*J84/I84,0)</f>
        <v>97.661623108665751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86">
        <v>381.983</v>
      </c>
      <c r="I87" s="187">
        <v>421.67499999999995</v>
      </c>
      <c r="J87" s="187">
        <v>411.815</v>
      </c>
      <c r="K87" s="117">
        <f>IF(I87&gt;0,100*J87/I87,0)</f>
        <v>97.661706290389532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70" orientation="portrait" useFirstPageNumber="1" r:id="rId1"/>
  <headerFooter alignWithMargins="0"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73"/>
  <dimension ref="A1:O625"/>
  <sheetViews>
    <sheetView tabSelected="1"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132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>
        <v>1E-3</v>
      </c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>
        <v>9.5000000000000001E-2</v>
      </c>
      <c r="I19" s="181">
        <v>9.5000000000000001E-2</v>
      </c>
      <c r="J19" s="181">
        <v>9.5000000000000001E-2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>
        <v>9.5000000000000001E-2</v>
      </c>
      <c r="I22" s="183">
        <v>9.5000000000000001E-2</v>
      </c>
      <c r="J22" s="183">
        <v>9.5000000000000001E-2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>
        <v>4.0789999999999997</v>
      </c>
      <c r="I24" s="183">
        <v>2.6309999999999998</v>
      </c>
      <c r="J24" s="183">
        <v>2.9039999999999999</v>
      </c>
      <c r="K24" s="104">
        <f>IF(I24&gt;0,100*J24/I24,0)</f>
        <v>110.37628278221209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>
        <v>3.8380000000000001</v>
      </c>
      <c r="I26" s="183">
        <v>3.75</v>
      </c>
      <c r="J26" s="183">
        <v>2.6</v>
      </c>
      <c r="K26" s="104">
        <f>IF(I26&gt;0,100*J26/I26,0)</f>
        <v>69.333333333333329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81">
        <v>8.94</v>
      </c>
      <c r="I28" s="181">
        <v>7.4260000000000002</v>
      </c>
      <c r="J28" s="181">
        <v>15.935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81">
        <v>9.5619999999999994</v>
      </c>
      <c r="I29" s="181">
        <v>9.0429999999999993</v>
      </c>
      <c r="J29" s="181">
        <v>11.62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81">
        <v>21.22</v>
      </c>
      <c r="I30" s="181">
        <v>21.163</v>
      </c>
      <c r="J30" s="181">
        <v>34.298999999999999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82">
        <v>39.721999999999994</v>
      </c>
      <c r="I31" s="183">
        <v>37.632000000000005</v>
      </c>
      <c r="J31" s="183">
        <v>61.853999999999999</v>
      </c>
      <c r="K31" s="104">
        <f>IF(I31&gt;0,100*J31/I31,0)</f>
        <v>164.36543367346937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81">
        <v>0.35599999999999998</v>
      </c>
      <c r="I33" s="181">
        <v>0.35599999999999998</v>
      </c>
      <c r="J33" s="181">
        <v>0.35599999999999998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81">
        <v>4.0000000000000001E-3</v>
      </c>
      <c r="I34" s="181">
        <v>5.0000000000000001E-3</v>
      </c>
      <c r="J34" s="181">
        <v>0.03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81">
        <v>7.33</v>
      </c>
      <c r="I35" s="181">
        <v>6.5</v>
      </c>
      <c r="J35" s="181">
        <v>10.4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81">
        <v>6.3220000000000001</v>
      </c>
      <c r="I36" s="181">
        <v>8.4700000000000006</v>
      </c>
      <c r="J36" s="181">
        <v>9.25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82">
        <v>14.012</v>
      </c>
      <c r="I37" s="183">
        <v>15.331</v>
      </c>
      <c r="J37" s="183">
        <v>20.036000000000001</v>
      </c>
      <c r="K37" s="104">
        <f>IF(I37&gt;0,100*J37/I37,0)</f>
        <v>130.6894527428087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82">
        <v>7.36</v>
      </c>
      <c r="I39" s="183">
        <v>8</v>
      </c>
      <c r="J39" s="183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81">
        <v>1.4E-2</v>
      </c>
      <c r="I41" s="181">
        <v>0.01</v>
      </c>
      <c r="J41" s="181">
        <v>1.4E-2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81">
        <v>7.4999999999999997E-2</v>
      </c>
      <c r="I42" s="181">
        <v>0.05</v>
      </c>
      <c r="J42" s="181">
        <v>0.01</v>
      </c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81">
        <v>1.7999999999999999E-2</v>
      </c>
      <c r="I43" s="181">
        <v>1.7999999999999999E-2</v>
      </c>
      <c r="J43" s="181">
        <v>1.0999999999999999E-2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81">
        <v>5.7000000000000002E-2</v>
      </c>
      <c r="I44" s="181">
        <v>3.2000000000000001E-2</v>
      </c>
      <c r="J44" s="181">
        <v>2.5000000000000001E-2</v>
      </c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81">
        <v>0.4</v>
      </c>
      <c r="I45" s="181">
        <v>9.5000000000000001E-2</v>
      </c>
      <c r="J45" s="181">
        <v>0.4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81">
        <v>0.05</v>
      </c>
      <c r="I46" s="181">
        <v>5.1999999999999998E-2</v>
      </c>
      <c r="J46" s="181">
        <v>0.03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81">
        <v>0.20499999999999999</v>
      </c>
      <c r="I47" s="181">
        <v>0.22</v>
      </c>
      <c r="J47" s="181">
        <v>0.13500000000000001</v>
      </c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81">
        <v>0.05</v>
      </c>
      <c r="I48" s="181">
        <v>2.4E-2</v>
      </c>
      <c r="J48" s="181">
        <v>3.0000000000000001E-3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81">
        <v>0.08</v>
      </c>
      <c r="I49" s="181">
        <v>0.09</v>
      </c>
      <c r="J49" s="181">
        <v>0.08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82">
        <v>0.94900000000000007</v>
      </c>
      <c r="I50" s="183">
        <v>0.59099999999999997</v>
      </c>
      <c r="J50" s="183">
        <v>0.70799999999999996</v>
      </c>
      <c r="K50" s="104">
        <f>IF(I50&gt;0,100*J50/I50,0)</f>
        <v>119.79695431472081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82">
        <v>0.47299999999999998</v>
      </c>
      <c r="I52" s="183">
        <v>0.47299999999999998</v>
      </c>
      <c r="J52" s="183">
        <v>0.47299999999999998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81">
        <v>13.89</v>
      </c>
      <c r="I54" s="181">
        <v>10.8</v>
      </c>
      <c r="J54" s="181">
        <v>7.36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81">
        <v>6.45</v>
      </c>
      <c r="I55" s="181">
        <v>9.8000000000000007</v>
      </c>
      <c r="J55" s="181">
        <v>4.5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81">
        <v>7.3250000000000002</v>
      </c>
      <c r="I56" s="181">
        <v>4</v>
      </c>
      <c r="J56" s="181">
        <v>7.7329999999999997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81">
        <v>0.14499999999999999</v>
      </c>
      <c r="I57" s="181">
        <v>0.13319999999999999</v>
      </c>
      <c r="J57" s="181">
        <v>0.13319999999999999</v>
      </c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81">
        <v>5.5389999999999997</v>
      </c>
      <c r="I58" s="181">
        <v>3.5870000000000002</v>
      </c>
      <c r="J58" s="181">
        <v>4.7279999999999998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82">
        <v>33.348999999999997</v>
      </c>
      <c r="I59" s="183">
        <v>28.3202</v>
      </c>
      <c r="J59" s="183">
        <v>24.4542</v>
      </c>
      <c r="K59" s="104">
        <f>IF(I59&gt;0,100*J59/I59,0)</f>
        <v>86.348966462101259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81">
        <v>13.39</v>
      </c>
      <c r="I61" s="181">
        <v>12.2</v>
      </c>
      <c r="J61" s="181">
        <v>15.8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81">
        <v>9.7530000000000001</v>
      </c>
      <c r="I62" s="181">
        <v>7.2</v>
      </c>
      <c r="J62" s="181">
        <v>9.5440000000000005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81">
        <v>11.9</v>
      </c>
      <c r="I63" s="181">
        <v>8.1999999999999993</v>
      </c>
      <c r="J63" s="181">
        <v>16.25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82">
        <v>35.042999999999999</v>
      </c>
      <c r="I64" s="183">
        <v>27.599999999999998</v>
      </c>
      <c r="J64" s="183">
        <v>41.594000000000001</v>
      </c>
      <c r="K64" s="104">
        <f>IF(I64&gt;0,100*J64/I64,0)</f>
        <v>150.70289855072468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82">
        <v>20.321000000000002</v>
      </c>
      <c r="I66" s="183">
        <v>21.552</v>
      </c>
      <c r="J66" s="183">
        <v>26.510999999999999</v>
      </c>
      <c r="K66" s="104">
        <f>IF(I66&gt;0,100*J66/I66,0)</f>
        <v>123.00946547884188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>
        <v>2.339</v>
      </c>
      <c r="I68" s="181">
        <v>2.2000000000000002</v>
      </c>
      <c r="J68" s="181">
        <v>2.5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>
        <v>0.34200000000000003</v>
      </c>
      <c r="I69" s="181">
        <v>0.3</v>
      </c>
      <c r="J69" s="181">
        <v>0.35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>
        <v>2.681</v>
      </c>
      <c r="I70" s="183">
        <v>2.5</v>
      </c>
      <c r="J70" s="183">
        <v>2.85</v>
      </c>
      <c r="K70" s="104">
        <f>IF(I70&gt;0,100*J70/I70,0)</f>
        <v>114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>
        <v>12.021000000000001</v>
      </c>
      <c r="I72" s="181">
        <v>13.712999999999999</v>
      </c>
      <c r="J72" s="181">
        <v>21.565000000000001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81">
        <v>0.20499999999999999</v>
      </c>
      <c r="I73" s="181">
        <v>0.3</v>
      </c>
      <c r="J73" s="181">
        <v>0.7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81">
        <v>0.78100000000000003</v>
      </c>
      <c r="I74" s="181">
        <v>0.68799999999999994</v>
      </c>
      <c r="J74" s="181">
        <v>2.4169999999999998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81">
        <v>26.936</v>
      </c>
      <c r="I75" s="181">
        <v>22.217100583776197</v>
      </c>
      <c r="J75" s="181">
        <v>22.306000000000001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81">
        <v>0.17799999999999999</v>
      </c>
      <c r="I76" s="181">
        <v>0.21199999999999999</v>
      </c>
      <c r="J76" s="181">
        <v>0.49299999999999999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81">
        <v>1.48</v>
      </c>
      <c r="I77" s="181">
        <v>2.5</v>
      </c>
      <c r="J77" s="181">
        <v>1.506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81">
        <v>3.8140000000000001</v>
      </c>
      <c r="I78" s="181">
        <v>2.66</v>
      </c>
      <c r="J78" s="181">
        <v>3.6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81">
        <v>3.5</v>
      </c>
      <c r="I79" s="181">
        <v>2.589</v>
      </c>
      <c r="J79" s="181">
        <v>9.1505795208164944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82">
        <v>48.914999999999992</v>
      </c>
      <c r="I80" s="183">
        <v>44.879100583776193</v>
      </c>
      <c r="J80" s="183">
        <v>61.737579520816496</v>
      </c>
      <c r="K80" s="104">
        <f>IF(I80&gt;0,100*J80/I80,0)</f>
        <v>137.56420854640444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81">
        <v>0.17399999999999999</v>
      </c>
      <c r="I82" s="181">
        <v>0.17499999999999999</v>
      </c>
      <c r="J82" s="181">
        <v>0.17499999999999999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>
        <v>7.2999999999999995E-2</v>
      </c>
      <c r="I83" s="181">
        <v>7.2999999999999995E-2</v>
      </c>
      <c r="J83" s="181">
        <v>7.4999999999999997E-2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82">
        <v>0.247</v>
      </c>
      <c r="I84" s="183">
        <v>0.248</v>
      </c>
      <c r="J84" s="183">
        <v>0.25</v>
      </c>
      <c r="K84" s="104">
        <f>IF(I84&gt;0,100*J84/I84,0)</f>
        <v>100.80645161290323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86">
        <v>211.08500000000001</v>
      </c>
      <c r="I87" s="187">
        <v>193.60230058377618</v>
      </c>
      <c r="J87" s="187">
        <v>246.06677952081648</v>
      </c>
      <c r="K87" s="117">
        <f>IF(I87&gt;0,100*J87/I87,0)</f>
        <v>127.0990989150657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71" orientation="portrait" useFirstPageNumber="1" r:id="rId1"/>
  <headerFooter alignWithMargins="0">
    <oddFooter>&amp;C&amp;P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>
    <row r="1" spans="1:1">
      <c r="A1" t="s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73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3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81"/>
      <c r="I9" s="181"/>
      <c r="J9" s="181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81"/>
      <c r="I10" s="181"/>
      <c r="J10" s="181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81"/>
      <c r="I11" s="181"/>
      <c r="J11" s="181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81"/>
      <c r="I12" s="181"/>
      <c r="J12" s="181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82"/>
      <c r="I13" s="183"/>
      <c r="J13" s="183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145</v>
      </c>
      <c r="D17" s="101"/>
      <c r="E17" s="101">
        <v>145</v>
      </c>
      <c r="F17" s="102"/>
      <c r="G17" s="103"/>
      <c r="H17" s="182">
        <v>0.188</v>
      </c>
      <c r="I17" s="183"/>
      <c r="J17" s="183">
        <v>0.17699999999999999</v>
      </c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81"/>
      <c r="I19" s="181"/>
      <c r="J19" s="181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82"/>
      <c r="I22" s="183"/>
      <c r="J22" s="183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82"/>
      <c r="I24" s="183"/>
      <c r="J24" s="183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82"/>
      <c r="I26" s="183"/>
      <c r="J26" s="183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5433</v>
      </c>
      <c r="D28" s="93">
        <v>2689</v>
      </c>
      <c r="E28" s="93">
        <v>3152</v>
      </c>
      <c r="F28" s="94"/>
      <c r="G28" s="94"/>
      <c r="H28" s="181">
        <v>18.821999999999999</v>
      </c>
      <c r="I28" s="181">
        <v>12.808999999999999</v>
      </c>
      <c r="J28" s="181">
        <v>9.4909999999999997</v>
      </c>
      <c r="K28" s="95"/>
    </row>
    <row r="29" spans="1:11" s="96" customFormat="1" ht="11.25" customHeight="1">
      <c r="A29" s="98" t="s">
        <v>22</v>
      </c>
      <c r="B29" s="92"/>
      <c r="C29" s="93">
        <v>2756</v>
      </c>
      <c r="D29" s="93">
        <v>4730</v>
      </c>
      <c r="E29" s="93">
        <v>4729</v>
      </c>
      <c r="F29" s="94"/>
      <c r="G29" s="94"/>
      <c r="H29" s="181">
        <v>3.9489999999999998</v>
      </c>
      <c r="I29" s="181">
        <v>8.7690000000000001</v>
      </c>
      <c r="J29" s="181">
        <v>7.5960000000000001</v>
      </c>
      <c r="K29" s="95"/>
    </row>
    <row r="30" spans="1:11" s="96" customFormat="1" ht="11.25" customHeight="1">
      <c r="A30" s="98" t="s">
        <v>23</v>
      </c>
      <c r="B30" s="92"/>
      <c r="C30" s="93">
        <v>19717</v>
      </c>
      <c r="D30" s="93">
        <v>3079</v>
      </c>
      <c r="E30" s="93">
        <v>3079</v>
      </c>
      <c r="F30" s="94"/>
      <c r="G30" s="94"/>
      <c r="H30" s="181">
        <v>36.927</v>
      </c>
      <c r="I30" s="181">
        <v>10.009</v>
      </c>
      <c r="J30" s="181">
        <v>5.9029999999999996</v>
      </c>
      <c r="K30" s="95"/>
    </row>
    <row r="31" spans="1:11" s="105" customFormat="1" ht="11.25" customHeight="1">
      <c r="A31" s="106" t="s">
        <v>24</v>
      </c>
      <c r="B31" s="100"/>
      <c r="C31" s="101">
        <v>27906</v>
      </c>
      <c r="D31" s="101">
        <v>10498</v>
      </c>
      <c r="E31" s="101">
        <v>10960</v>
      </c>
      <c r="F31" s="102">
        <f>IF(D31&gt;0,100*E31/D31,0)</f>
        <v>104.40083825490569</v>
      </c>
      <c r="G31" s="103"/>
      <c r="H31" s="182">
        <v>59.698</v>
      </c>
      <c r="I31" s="183">
        <v>31.587</v>
      </c>
      <c r="J31" s="183">
        <v>22.99</v>
      </c>
      <c r="K31" s="104">
        <f>IF(I31&gt;0,100*J31/I31,0)</f>
        <v>72.783106974388204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373</v>
      </c>
      <c r="D33" s="93">
        <v>350</v>
      </c>
      <c r="E33" s="93">
        <v>350</v>
      </c>
      <c r="F33" s="94"/>
      <c r="G33" s="94"/>
      <c r="H33" s="181">
        <v>0.84499999999999997</v>
      </c>
      <c r="I33" s="181">
        <v>1.56</v>
      </c>
      <c r="J33" s="181">
        <v>1.2</v>
      </c>
      <c r="K33" s="95"/>
    </row>
    <row r="34" spans="1:11" s="96" customFormat="1" ht="11.25" customHeight="1">
      <c r="A34" s="98" t="s">
        <v>26</v>
      </c>
      <c r="B34" s="92"/>
      <c r="C34" s="93">
        <v>804</v>
      </c>
      <c r="D34" s="93">
        <v>805</v>
      </c>
      <c r="E34" s="93">
        <v>750</v>
      </c>
      <c r="F34" s="94"/>
      <c r="G34" s="94"/>
      <c r="H34" s="181">
        <v>2.3879999999999999</v>
      </c>
      <c r="I34" s="181">
        <v>3.05</v>
      </c>
      <c r="J34" s="181">
        <v>2.2000000000000002</v>
      </c>
      <c r="K34" s="95"/>
    </row>
    <row r="35" spans="1:11" s="96" customFormat="1" ht="11.25" customHeight="1">
      <c r="A35" s="98" t="s">
        <v>27</v>
      </c>
      <c r="B35" s="92"/>
      <c r="C35" s="93">
        <v>13651</v>
      </c>
      <c r="D35" s="93">
        <v>5000</v>
      </c>
      <c r="E35" s="93">
        <v>3000</v>
      </c>
      <c r="F35" s="94"/>
      <c r="G35" s="94"/>
      <c r="H35" s="181">
        <v>36.320999999999998</v>
      </c>
      <c r="I35" s="181">
        <v>19</v>
      </c>
      <c r="J35" s="181">
        <v>11.2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>
        <v>72.400000000000006</v>
      </c>
      <c r="F36" s="94"/>
      <c r="G36" s="94"/>
      <c r="H36" s="181"/>
      <c r="I36" s="181"/>
      <c r="J36" s="181">
        <v>0.28960000000000002</v>
      </c>
      <c r="K36" s="95"/>
    </row>
    <row r="37" spans="1:11" s="105" customFormat="1" ht="11.25" customHeight="1">
      <c r="A37" s="99" t="s">
        <v>29</v>
      </c>
      <c r="B37" s="100"/>
      <c r="C37" s="101">
        <v>14828</v>
      </c>
      <c r="D37" s="101">
        <v>6155</v>
      </c>
      <c r="E37" s="101">
        <v>4172.3999999999996</v>
      </c>
      <c r="F37" s="102">
        <f>IF(D37&gt;0,100*E37/D37,0)</f>
        <v>67.788789601949631</v>
      </c>
      <c r="G37" s="103"/>
      <c r="H37" s="182">
        <v>39.553999999999995</v>
      </c>
      <c r="I37" s="183">
        <v>23.61</v>
      </c>
      <c r="J37" s="183">
        <v>14.8896</v>
      </c>
      <c r="K37" s="104">
        <f>IF(I37&gt;0,100*J37/I37,0)</f>
        <v>63.064803049555273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11467</v>
      </c>
      <c r="D39" s="101">
        <v>11480</v>
      </c>
      <c r="E39" s="101">
        <v>12820</v>
      </c>
      <c r="F39" s="102">
        <f>IF(D39&gt;0,100*E39/D39,0)</f>
        <v>111.67247386759581</v>
      </c>
      <c r="G39" s="103"/>
      <c r="H39" s="182">
        <v>18.53</v>
      </c>
      <c r="I39" s="183">
        <v>18.5</v>
      </c>
      <c r="J39" s="183">
        <v>21</v>
      </c>
      <c r="K39" s="104">
        <f>IF(I39&gt;0,100*J39/I39,0)</f>
        <v>113.51351351351352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12030</v>
      </c>
      <c r="D41" s="93">
        <v>11250</v>
      </c>
      <c r="E41" s="93">
        <v>12585</v>
      </c>
      <c r="F41" s="94"/>
      <c r="G41" s="94"/>
      <c r="H41" s="181">
        <v>24.795999999999999</v>
      </c>
      <c r="I41" s="181">
        <v>36.523000000000003</v>
      </c>
      <c r="J41" s="181">
        <v>6.94</v>
      </c>
      <c r="K41" s="95"/>
    </row>
    <row r="42" spans="1:11" s="96" customFormat="1" ht="11.25" customHeight="1">
      <c r="A42" s="98" t="s">
        <v>32</v>
      </c>
      <c r="B42" s="92"/>
      <c r="C42" s="93">
        <v>4000</v>
      </c>
      <c r="D42" s="93">
        <v>4500</v>
      </c>
      <c r="E42" s="93">
        <v>4500</v>
      </c>
      <c r="F42" s="94"/>
      <c r="G42" s="94"/>
      <c r="H42" s="181">
        <v>13</v>
      </c>
      <c r="I42" s="181">
        <v>19.507999999999999</v>
      </c>
      <c r="J42" s="181">
        <v>9.09</v>
      </c>
      <c r="K42" s="95"/>
    </row>
    <row r="43" spans="1:11" s="96" customFormat="1" ht="11.25" customHeight="1">
      <c r="A43" s="98" t="s">
        <v>33</v>
      </c>
      <c r="B43" s="92"/>
      <c r="C43" s="93">
        <v>1100</v>
      </c>
      <c r="D43" s="93">
        <v>1400</v>
      </c>
      <c r="E43" s="93">
        <v>1350</v>
      </c>
      <c r="F43" s="94"/>
      <c r="G43" s="94"/>
      <c r="H43" s="181">
        <v>3.08</v>
      </c>
      <c r="I43" s="181">
        <v>5.4909999999999997</v>
      </c>
      <c r="J43" s="181">
        <v>1.89</v>
      </c>
      <c r="K43" s="95"/>
    </row>
    <row r="44" spans="1:11" s="96" customFormat="1" ht="11.25" customHeight="1">
      <c r="A44" s="98" t="s">
        <v>34</v>
      </c>
      <c r="B44" s="92"/>
      <c r="C44" s="93">
        <v>10000</v>
      </c>
      <c r="D44" s="93">
        <v>10000</v>
      </c>
      <c r="E44" s="93">
        <v>10000</v>
      </c>
      <c r="F44" s="94"/>
      <c r="G44" s="94"/>
      <c r="H44" s="181">
        <v>31.027999999999999</v>
      </c>
      <c r="I44" s="181">
        <v>46.085999999999999</v>
      </c>
      <c r="J44" s="181">
        <v>12.632999999999999</v>
      </c>
      <c r="K44" s="95"/>
    </row>
    <row r="45" spans="1:11" s="96" customFormat="1" ht="11.25" customHeight="1">
      <c r="A45" s="98" t="s">
        <v>35</v>
      </c>
      <c r="B45" s="92"/>
      <c r="C45" s="93">
        <v>2800</v>
      </c>
      <c r="D45" s="93">
        <v>1000</v>
      </c>
      <c r="E45" s="93">
        <v>1000</v>
      </c>
      <c r="F45" s="94"/>
      <c r="G45" s="94"/>
      <c r="H45" s="181">
        <v>7.1680000000000001</v>
      </c>
      <c r="I45" s="181">
        <v>3.8090000000000002</v>
      </c>
      <c r="J45" s="181">
        <v>1.19</v>
      </c>
      <c r="K45" s="95"/>
    </row>
    <row r="46" spans="1:11" s="96" customFormat="1" ht="11.25" customHeight="1">
      <c r="A46" s="98" t="s">
        <v>36</v>
      </c>
      <c r="B46" s="92"/>
      <c r="C46" s="93">
        <v>19000</v>
      </c>
      <c r="D46" s="93">
        <v>18000</v>
      </c>
      <c r="E46" s="93">
        <v>18000</v>
      </c>
      <c r="F46" s="94"/>
      <c r="G46" s="94"/>
      <c r="H46" s="181">
        <v>44.26</v>
      </c>
      <c r="I46" s="181">
        <v>60.473999999999997</v>
      </c>
      <c r="J46" s="181">
        <v>25.117999999999999</v>
      </c>
      <c r="K46" s="95"/>
    </row>
    <row r="47" spans="1:11" s="96" customFormat="1" ht="11.25" customHeight="1">
      <c r="A47" s="98" t="s">
        <v>37</v>
      </c>
      <c r="B47" s="92"/>
      <c r="C47" s="93">
        <v>5000</v>
      </c>
      <c r="D47" s="93">
        <v>5000</v>
      </c>
      <c r="E47" s="93">
        <v>8040</v>
      </c>
      <c r="F47" s="94"/>
      <c r="G47" s="94"/>
      <c r="H47" s="181">
        <v>13.52</v>
      </c>
      <c r="I47" s="181">
        <v>18.98</v>
      </c>
      <c r="J47" s="181">
        <v>10.114000000000001</v>
      </c>
      <c r="K47" s="95"/>
    </row>
    <row r="48" spans="1:11" s="96" customFormat="1" ht="11.25" customHeight="1">
      <c r="A48" s="98" t="s">
        <v>38</v>
      </c>
      <c r="B48" s="92"/>
      <c r="C48" s="93">
        <v>2000</v>
      </c>
      <c r="D48" s="93">
        <v>1840</v>
      </c>
      <c r="E48" s="93">
        <v>1750</v>
      </c>
      <c r="F48" s="94"/>
      <c r="G48" s="94"/>
      <c r="H48" s="181">
        <v>5.6660000000000004</v>
      </c>
      <c r="I48" s="181">
        <v>8.3450000000000006</v>
      </c>
      <c r="J48" s="181">
        <v>1.6</v>
      </c>
      <c r="K48" s="95"/>
    </row>
    <row r="49" spans="1:11" s="96" customFormat="1" ht="11.25" customHeight="1">
      <c r="A49" s="98" t="s">
        <v>39</v>
      </c>
      <c r="B49" s="92"/>
      <c r="C49" s="93">
        <v>9237</v>
      </c>
      <c r="D49" s="93">
        <v>9620</v>
      </c>
      <c r="E49" s="93">
        <v>11425</v>
      </c>
      <c r="F49" s="94"/>
      <c r="G49" s="94"/>
      <c r="H49" s="181">
        <v>24.164999999999999</v>
      </c>
      <c r="I49" s="181">
        <v>41.706000000000003</v>
      </c>
      <c r="J49" s="181">
        <v>14.548999999999999</v>
      </c>
      <c r="K49" s="95"/>
    </row>
    <row r="50" spans="1:11" s="105" customFormat="1" ht="11.25" customHeight="1">
      <c r="A50" s="106" t="s">
        <v>40</v>
      </c>
      <c r="B50" s="100"/>
      <c r="C50" s="101">
        <v>65167</v>
      </c>
      <c r="D50" s="101">
        <v>62610</v>
      </c>
      <c r="E50" s="101">
        <v>68650</v>
      </c>
      <c r="F50" s="102">
        <f>IF(D50&gt;0,100*E50/D50,0)</f>
        <v>109.64702124261301</v>
      </c>
      <c r="G50" s="103"/>
      <c r="H50" s="182">
        <v>166.68299999999999</v>
      </c>
      <c r="I50" s="183">
        <v>240.92199999999997</v>
      </c>
      <c r="J50" s="183">
        <v>83.123999999999995</v>
      </c>
      <c r="K50" s="104">
        <f>IF(I50&gt;0,100*J50/I50,0)</f>
        <v>34.502453076099322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517</v>
      </c>
      <c r="D52" s="101">
        <v>517</v>
      </c>
      <c r="E52" s="101">
        <v>517</v>
      </c>
      <c r="F52" s="102">
        <f>IF(D52&gt;0,100*E52/D52,0)</f>
        <v>100</v>
      </c>
      <c r="G52" s="103"/>
      <c r="H52" s="182">
        <v>1.369</v>
      </c>
      <c r="I52" s="183">
        <v>1.369</v>
      </c>
      <c r="J52" s="183">
        <v>1.369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33022</v>
      </c>
      <c r="D54" s="93">
        <v>33000</v>
      </c>
      <c r="E54" s="93">
        <v>27500</v>
      </c>
      <c r="F54" s="94"/>
      <c r="G54" s="94"/>
      <c r="H54" s="181">
        <v>55.631999999999998</v>
      </c>
      <c r="I54" s="181">
        <v>87</v>
      </c>
      <c r="J54" s="181">
        <v>51</v>
      </c>
      <c r="K54" s="95"/>
    </row>
    <row r="55" spans="1:11" s="96" customFormat="1" ht="11.25" customHeight="1">
      <c r="A55" s="98" t="s">
        <v>43</v>
      </c>
      <c r="B55" s="92"/>
      <c r="C55" s="93">
        <v>56980</v>
      </c>
      <c r="D55" s="93">
        <v>44873</v>
      </c>
      <c r="E55" s="93">
        <v>43329</v>
      </c>
      <c r="F55" s="94"/>
      <c r="G55" s="94"/>
      <c r="H55" s="181">
        <v>133.607</v>
      </c>
      <c r="I55" s="181">
        <v>134.619</v>
      </c>
      <c r="J55" s="181">
        <v>110.49</v>
      </c>
      <c r="K55" s="95"/>
    </row>
    <row r="56" spans="1:11" s="96" customFormat="1" ht="11.25" customHeight="1">
      <c r="A56" s="98" t="s">
        <v>44</v>
      </c>
      <c r="B56" s="92"/>
      <c r="C56" s="93">
        <v>59867</v>
      </c>
      <c r="D56" s="93">
        <v>45000</v>
      </c>
      <c r="E56" s="93">
        <v>44000</v>
      </c>
      <c r="F56" s="94"/>
      <c r="G56" s="94"/>
      <c r="H56" s="181">
        <v>201.732</v>
      </c>
      <c r="I56" s="181">
        <v>125</v>
      </c>
      <c r="J56" s="181">
        <v>110</v>
      </c>
      <c r="K56" s="95"/>
    </row>
    <row r="57" spans="1:11" s="96" customFormat="1" ht="11.25" customHeight="1">
      <c r="A57" s="98" t="s">
        <v>45</v>
      </c>
      <c r="B57" s="92"/>
      <c r="C57" s="93">
        <v>7365</v>
      </c>
      <c r="D57" s="93">
        <v>8667</v>
      </c>
      <c r="E57" s="93">
        <v>8667</v>
      </c>
      <c r="F57" s="94"/>
      <c r="G57" s="94"/>
      <c r="H57" s="181">
        <v>12.782</v>
      </c>
      <c r="I57" s="181">
        <v>43.335000000000001</v>
      </c>
      <c r="J57" s="181">
        <v>17.334</v>
      </c>
      <c r="K57" s="95"/>
    </row>
    <row r="58" spans="1:11" s="96" customFormat="1" ht="11.25" customHeight="1">
      <c r="A58" s="98" t="s">
        <v>46</v>
      </c>
      <c r="B58" s="92"/>
      <c r="C58" s="93">
        <v>4143</v>
      </c>
      <c r="D58" s="93">
        <v>3964</v>
      </c>
      <c r="E58" s="93">
        <v>4015</v>
      </c>
      <c r="F58" s="94"/>
      <c r="G58" s="94"/>
      <c r="H58" s="181">
        <v>5.22</v>
      </c>
      <c r="I58" s="181">
        <v>14.071999999999999</v>
      </c>
      <c r="J58" s="181">
        <v>3.6139999999999999</v>
      </c>
      <c r="K58" s="95"/>
    </row>
    <row r="59" spans="1:11" s="105" customFormat="1" ht="11.25" customHeight="1">
      <c r="A59" s="99" t="s">
        <v>47</v>
      </c>
      <c r="B59" s="100"/>
      <c r="C59" s="101">
        <v>161377</v>
      </c>
      <c r="D59" s="101">
        <v>135504</v>
      </c>
      <c r="E59" s="101">
        <v>127511</v>
      </c>
      <c r="F59" s="102">
        <f>IF(D59&gt;0,100*E59/D59,0)</f>
        <v>94.101281142992093</v>
      </c>
      <c r="G59" s="103"/>
      <c r="H59" s="182">
        <v>408.97300000000001</v>
      </c>
      <c r="I59" s="183">
        <v>404.02600000000001</v>
      </c>
      <c r="J59" s="183">
        <v>292.43799999999999</v>
      </c>
      <c r="K59" s="104">
        <f>IF(I59&gt;0,100*J59/I59,0)</f>
        <v>72.38098538212887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1019</v>
      </c>
      <c r="D61" s="93">
        <v>775</v>
      </c>
      <c r="E61" s="93">
        <v>843.42499999999995</v>
      </c>
      <c r="F61" s="94"/>
      <c r="G61" s="94"/>
      <c r="H61" s="181">
        <v>1.351</v>
      </c>
      <c r="I61" s="181">
        <v>0.88156250000000003</v>
      </c>
      <c r="J61" s="181">
        <v>0.95950000000000002</v>
      </c>
      <c r="K61" s="95"/>
    </row>
    <row r="62" spans="1:11" s="96" customFormat="1" ht="11.25" customHeight="1">
      <c r="A62" s="98" t="s">
        <v>49</v>
      </c>
      <c r="B62" s="92"/>
      <c r="C62" s="93">
        <v>415</v>
      </c>
      <c r="D62" s="93">
        <v>336</v>
      </c>
      <c r="E62" s="93">
        <v>336</v>
      </c>
      <c r="F62" s="94"/>
      <c r="G62" s="94"/>
      <c r="H62" s="181">
        <v>0.82099999999999995</v>
      </c>
      <c r="I62" s="181">
        <v>0.58099999999999996</v>
      </c>
      <c r="J62" s="181">
        <v>0.56399999999999995</v>
      </c>
      <c r="K62" s="95"/>
    </row>
    <row r="63" spans="1:11" s="96" customFormat="1" ht="11.25" customHeight="1">
      <c r="A63" s="98" t="s">
        <v>50</v>
      </c>
      <c r="B63" s="92"/>
      <c r="C63" s="93">
        <v>2132</v>
      </c>
      <c r="D63" s="93">
        <v>1811</v>
      </c>
      <c r="E63" s="93">
        <v>1861</v>
      </c>
      <c r="F63" s="94"/>
      <c r="G63" s="94"/>
      <c r="H63" s="181">
        <v>2.9390000000000001</v>
      </c>
      <c r="I63" s="181">
        <v>1.2756083428739953</v>
      </c>
      <c r="J63" s="181">
        <v>4.5521999999999974</v>
      </c>
      <c r="K63" s="95"/>
    </row>
    <row r="64" spans="1:11" s="105" customFormat="1" ht="11.25" customHeight="1">
      <c r="A64" s="99" t="s">
        <v>51</v>
      </c>
      <c r="B64" s="100"/>
      <c r="C64" s="101">
        <v>3566</v>
      </c>
      <c r="D64" s="101">
        <v>2922</v>
      </c>
      <c r="E64" s="101">
        <v>3040.4250000000002</v>
      </c>
      <c r="F64" s="102">
        <f>IF(D64&gt;0,100*E64/D64,0)</f>
        <v>104.05287474332648</v>
      </c>
      <c r="G64" s="103"/>
      <c r="H64" s="182">
        <v>5.1109999999999998</v>
      </c>
      <c r="I64" s="183">
        <v>2.7381708428739953</v>
      </c>
      <c r="J64" s="183">
        <v>6.0756999999999977</v>
      </c>
      <c r="K64" s="104">
        <f>IF(I64&gt;0,100*J64/I64,0)</f>
        <v>221.88900359566014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11281</v>
      </c>
      <c r="D66" s="101">
        <v>10085</v>
      </c>
      <c r="E66" s="101">
        <v>9105</v>
      </c>
      <c r="F66" s="102">
        <f>IF(D66&gt;0,100*E66/D66,0)</f>
        <v>90.282597917699547</v>
      </c>
      <c r="G66" s="103"/>
      <c r="H66" s="182">
        <v>11.154999999999999</v>
      </c>
      <c r="I66" s="183">
        <v>6.1820000000000004</v>
      </c>
      <c r="J66" s="183">
        <v>8.9529999999999994</v>
      </c>
      <c r="K66" s="104">
        <f>IF(I66&gt;0,100*J66/I66,0)</f>
        <v>144.82368165642185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81"/>
      <c r="I68" s="181"/>
      <c r="J68" s="181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81"/>
      <c r="I69" s="181"/>
      <c r="J69" s="181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82"/>
      <c r="I70" s="183"/>
      <c r="J70" s="183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11359</v>
      </c>
      <c r="D72" s="93">
        <v>9627</v>
      </c>
      <c r="E72" s="93">
        <v>9905</v>
      </c>
      <c r="F72" s="94"/>
      <c r="G72" s="94"/>
      <c r="H72" s="181">
        <v>18.196999999999999</v>
      </c>
      <c r="I72" s="181">
        <v>3.0219999999999998</v>
      </c>
      <c r="J72" s="181">
        <v>17.597999999999999</v>
      </c>
      <c r="K72" s="95"/>
    </row>
    <row r="73" spans="1:11" s="96" customFormat="1" ht="11.25" customHeight="1">
      <c r="A73" s="98" t="s">
        <v>57</v>
      </c>
      <c r="B73" s="92"/>
      <c r="C73" s="93">
        <v>6650</v>
      </c>
      <c r="D73" s="93">
        <v>5900</v>
      </c>
      <c r="E73" s="93">
        <v>5900</v>
      </c>
      <c r="F73" s="94"/>
      <c r="G73" s="94"/>
      <c r="H73" s="181">
        <v>17.82</v>
      </c>
      <c r="I73" s="181">
        <v>14.455000000000002</v>
      </c>
      <c r="J73" s="181">
        <v>8.85</v>
      </c>
      <c r="K73" s="95"/>
    </row>
    <row r="74" spans="1:11" s="96" customFormat="1" ht="11.25" customHeight="1">
      <c r="A74" s="98" t="s">
        <v>58</v>
      </c>
      <c r="B74" s="92"/>
      <c r="C74" s="93">
        <v>8075</v>
      </c>
      <c r="D74" s="93">
        <v>8807</v>
      </c>
      <c r="E74" s="93">
        <v>8723</v>
      </c>
      <c r="F74" s="94"/>
      <c r="G74" s="94"/>
      <c r="H74" s="181">
        <v>12.93</v>
      </c>
      <c r="I74" s="181">
        <v>12.99</v>
      </c>
      <c r="J74" s="181">
        <v>14.829000000000001</v>
      </c>
      <c r="K74" s="95"/>
    </row>
    <row r="75" spans="1:11" s="96" customFormat="1" ht="11.25" customHeight="1">
      <c r="A75" s="98" t="s">
        <v>59</v>
      </c>
      <c r="B75" s="92"/>
      <c r="C75" s="93">
        <v>37997</v>
      </c>
      <c r="D75" s="93">
        <v>33900.804096403765</v>
      </c>
      <c r="E75" s="93">
        <v>34039</v>
      </c>
      <c r="F75" s="94"/>
      <c r="G75" s="94"/>
      <c r="H75" s="181">
        <v>26.472999999999999</v>
      </c>
      <c r="I75" s="181">
        <v>33.569137983655203</v>
      </c>
      <c r="J75" s="181">
        <v>61.369</v>
      </c>
      <c r="K75" s="95"/>
    </row>
    <row r="76" spans="1:11" s="96" customFormat="1" ht="11.25" customHeight="1">
      <c r="A76" s="98" t="s">
        <v>60</v>
      </c>
      <c r="B76" s="92"/>
      <c r="C76" s="93">
        <v>1183</v>
      </c>
      <c r="D76" s="93">
        <v>830</v>
      </c>
      <c r="E76" s="93">
        <v>800</v>
      </c>
      <c r="F76" s="94"/>
      <c r="G76" s="94"/>
      <c r="H76" s="181">
        <v>2.9580000000000002</v>
      </c>
      <c r="I76" s="181">
        <v>2.7389999999999999</v>
      </c>
      <c r="J76" s="181">
        <v>2.3199999999999998</v>
      </c>
      <c r="K76" s="95"/>
    </row>
    <row r="77" spans="1:11" s="96" customFormat="1" ht="11.25" customHeight="1">
      <c r="A77" s="98" t="s">
        <v>61</v>
      </c>
      <c r="B77" s="92"/>
      <c r="C77" s="93">
        <v>4950</v>
      </c>
      <c r="D77" s="93">
        <v>2763</v>
      </c>
      <c r="E77" s="93">
        <v>3000</v>
      </c>
      <c r="F77" s="94"/>
      <c r="G77" s="94"/>
      <c r="H77" s="181">
        <v>14.6</v>
      </c>
      <c r="I77" s="181">
        <v>5.633</v>
      </c>
      <c r="J77" s="181">
        <v>5.4</v>
      </c>
      <c r="K77" s="95"/>
    </row>
    <row r="78" spans="1:11" s="96" customFormat="1" ht="11.25" customHeight="1">
      <c r="A78" s="98" t="s">
        <v>62</v>
      </c>
      <c r="B78" s="92"/>
      <c r="C78" s="93">
        <v>1477</v>
      </c>
      <c r="D78" s="93">
        <v>2300</v>
      </c>
      <c r="E78" s="93">
        <v>2300</v>
      </c>
      <c r="F78" s="94"/>
      <c r="G78" s="94"/>
      <c r="H78" s="181">
        <v>3.831</v>
      </c>
      <c r="I78" s="181">
        <v>5.4050000000000002</v>
      </c>
      <c r="J78" s="181">
        <v>5.4050000000000002</v>
      </c>
      <c r="K78" s="95"/>
    </row>
    <row r="79" spans="1:11" s="96" customFormat="1" ht="11.25" customHeight="1">
      <c r="A79" s="98" t="s">
        <v>63</v>
      </c>
      <c r="B79" s="92"/>
      <c r="C79" s="93">
        <v>425</v>
      </c>
      <c r="D79" s="93">
        <v>499</v>
      </c>
      <c r="E79" s="93">
        <v>550</v>
      </c>
      <c r="F79" s="94"/>
      <c r="G79" s="94"/>
      <c r="H79" s="181">
        <v>1.1339999999999999</v>
      </c>
      <c r="I79" s="181">
        <v>1.577</v>
      </c>
      <c r="J79" s="181">
        <v>1.6414553661965507</v>
      </c>
      <c r="K79" s="95"/>
    </row>
    <row r="80" spans="1:11" s="105" customFormat="1" ht="11.25" customHeight="1">
      <c r="A80" s="106" t="s">
        <v>64</v>
      </c>
      <c r="B80" s="100"/>
      <c r="C80" s="101">
        <v>72116</v>
      </c>
      <c r="D80" s="101">
        <v>64626.804096403765</v>
      </c>
      <c r="E80" s="101">
        <v>65217</v>
      </c>
      <c r="F80" s="102">
        <f>IF(D80&gt;0,100*E80/D80,0)</f>
        <v>100.91323702579481</v>
      </c>
      <c r="G80" s="103"/>
      <c r="H80" s="182">
        <v>97.942999999999984</v>
      </c>
      <c r="I80" s="183">
        <v>79.390137983655208</v>
      </c>
      <c r="J80" s="183">
        <v>117.41245536619655</v>
      </c>
      <c r="K80" s="104">
        <f>IF(I80&gt;0,100*J80/I80,0)</f>
        <v>147.89299823407455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64</v>
      </c>
      <c r="D82" s="93">
        <v>64</v>
      </c>
      <c r="E82" s="93"/>
      <c r="F82" s="94"/>
      <c r="G82" s="94"/>
      <c r="H82" s="181">
        <v>9.6000000000000002E-2</v>
      </c>
      <c r="I82" s="181">
        <v>9.6000000000000002E-2</v>
      </c>
      <c r="J82" s="181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81"/>
      <c r="I83" s="181"/>
      <c r="J83" s="181"/>
      <c r="K83" s="95"/>
    </row>
    <row r="84" spans="1:11" s="105" customFormat="1" ht="11.25" customHeight="1">
      <c r="A84" s="99" t="s">
        <v>67</v>
      </c>
      <c r="B84" s="100"/>
      <c r="C84" s="101">
        <v>64</v>
      </c>
      <c r="D84" s="101">
        <v>64</v>
      </c>
      <c r="E84" s="101"/>
      <c r="F84" s="102"/>
      <c r="G84" s="103"/>
      <c r="H84" s="182">
        <v>9.6000000000000002E-2</v>
      </c>
      <c r="I84" s="183">
        <v>9.6000000000000002E-2</v>
      </c>
      <c r="J84" s="183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368434</v>
      </c>
      <c r="D87" s="116">
        <v>304461.80409640376</v>
      </c>
      <c r="E87" s="116">
        <v>302137.82499999995</v>
      </c>
      <c r="F87" s="117">
        <f>IF(D87&gt;0,100*E87/D87,0)</f>
        <v>99.236692726267904</v>
      </c>
      <c r="G87" s="103"/>
      <c r="H87" s="186">
        <v>809.30000000000007</v>
      </c>
      <c r="I87" s="187">
        <v>808.42030882652921</v>
      </c>
      <c r="J87" s="187">
        <v>568.42875536619647</v>
      </c>
      <c r="K87" s="117">
        <f>IF(I87&gt;0,100*J87/I87,0)</f>
        <v>70.313517505677837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12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74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4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57</v>
      </c>
      <c r="D9" s="93">
        <v>48</v>
      </c>
      <c r="E9" s="93">
        <v>128</v>
      </c>
      <c r="F9" s="94"/>
      <c r="G9" s="94"/>
      <c r="H9" s="181">
        <v>0.15</v>
      </c>
      <c r="I9" s="181">
        <v>0.125</v>
      </c>
      <c r="J9" s="181">
        <v>0.23599999999999999</v>
      </c>
      <c r="K9" s="95"/>
    </row>
    <row r="10" spans="1:11" s="96" customFormat="1" ht="11.25" customHeight="1">
      <c r="A10" s="98" t="s">
        <v>9</v>
      </c>
      <c r="B10" s="92"/>
      <c r="C10" s="93">
        <v>244</v>
      </c>
      <c r="D10" s="93">
        <v>190</v>
      </c>
      <c r="E10" s="93">
        <v>32</v>
      </c>
      <c r="F10" s="94"/>
      <c r="G10" s="94"/>
      <c r="H10" s="181">
        <v>0.49299999999999999</v>
      </c>
      <c r="I10" s="181">
        <v>0.38300000000000001</v>
      </c>
      <c r="J10" s="181">
        <v>6.5000000000000002E-2</v>
      </c>
      <c r="K10" s="95"/>
    </row>
    <row r="11" spans="1:11" s="96" customFormat="1" ht="11.25" customHeight="1">
      <c r="A11" s="91" t="s">
        <v>10</v>
      </c>
      <c r="B11" s="92"/>
      <c r="C11" s="93">
        <v>317</v>
      </c>
      <c r="D11" s="93">
        <v>313</v>
      </c>
      <c r="E11" s="93">
        <v>256</v>
      </c>
      <c r="F11" s="94"/>
      <c r="G11" s="94"/>
      <c r="H11" s="181">
        <v>0.63700000000000001</v>
      </c>
      <c r="I11" s="181">
        <v>0.63300000000000001</v>
      </c>
      <c r="J11" s="181">
        <v>0.54100000000000004</v>
      </c>
      <c r="K11" s="95"/>
    </row>
    <row r="12" spans="1:11" s="96" customFormat="1" ht="11.25" customHeight="1">
      <c r="A12" s="98" t="s">
        <v>11</v>
      </c>
      <c r="B12" s="92"/>
      <c r="C12" s="93">
        <v>1</v>
      </c>
      <c r="D12" s="93">
        <v>2</v>
      </c>
      <c r="E12" s="93">
        <v>4</v>
      </c>
      <c r="F12" s="94"/>
      <c r="G12" s="94"/>
      <c r="H12" s="181">
        <v>3.0000000000000001E-3</v>
      </c>
      <c r="I12" s="181">
        <v>6.0000000000000001E-3</v>
      </c>
      <c r="J12" s="181">
        <v>8.0000000000000002E-3</v>
      </c>
      <c r="K12" s="95"/>
    </row>
    <row r="13" spans="1:11" s="105" customFormat="1" ht="11.25" customHeight="1">
      <c r="A13" s="99" t="s">
        <v>12</v>
      </c>
      <c r="B13" s="100"/>
      <c r="C13" s="101">
        <v>619</v>
      </c>
      <c r="D13" s="101">
        <v>553</v>
      </c>
      <c r="E13" s="101">
        <v>420</v>
      </c>
      <c r="F13" s="102">
        <f>IF(D13&gt;0,100*E13/D13,0)</f>
        <v>75.949367088607602</v>
      </c>
      <c r="G13" s="103"/>
      <c r="H13" s="182">
        <v>1.2829999999999999</v>
      </c>
      <c r="I13" s="183">
        <v>1.147</v>
      </c>
      <c r="J13" s="183">
        <v>0.85000000000000009</v>
      </c>
      <c r="K13" s="104">
        <f>IF(I13&gt;0,100*J13/I13,0)</f>
        <v>74.106364428945085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82"/>
      <c r="I17" s="183"/>
      <c r="J17" s="183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14097</v>
      </c>
      <c r="D19" s="93">
        <v>13345</v>
      </c>
      <c r="E19" s="93">
        <v>13171</v>
      </c>
      <c r="F19" s="94"/>
      <c r="G19" s="94"/>
      <c r="H19" s="181">
        <v>59.207000000000001</v>
      </c>
      <c r="I19" s="181">
        <v>84.741</v>
      </c>
      <c r="J19" s="181">
        <v>62.561999999999998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14097</v>
      </c>
      <c r="D22" s="101">
        <v>13345</v>
      </c>
      <c r="E22" s="101">
        <v>13171</v>
      </c>
      <c r="F22" s="102">
        <f>IF(D22&gt;0,100*E22/D22,0)</f>
        <v>98.696140876732855</v>
      </c>
      <c r="G22" s="103"/>
      <c r="H22" s="182">
        <v>59.207000000000001</v>
      </c>
      <c r="I22" s="183">
        <v>84.741</v>
      </c>
      <c r="J22" s="183">
        <v>62.561999999999998</v>
      </c>
      <c r="K22" s="104">
        <f>IF(I22&gt;0,100*J22/I22,0)</f>
        <v>73.827309094771124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85501</v>
      </c>
      <c r="D24" s="101">
        <v>83380</v>
      </c>
      <c r="E24" s="101">
        <v>86187</v>
      </c>
      <c r="F24" s="102">
        <f>IF(D24&gt;0,100*E24/D24,0)</f>
        <v>103.36651475173903</v>
      </c>
      <c r="G24" s="103"/>
      <c r="H24" s="182">
        <v>314.12099999999998</v>
      </c>
      <c r="I24" s="183">
        <v>397.76799999999997</v>
      </c>
      <c r="J24" s="183">
        <v>345.07600000000002</v>
      </c>
      <c r="K24" s="104">
        <f>IF(I24&gt;0,100*J24/I24,0)</f>
        <v>86.753082198668594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18677</v>
      </c>
      <c r="D26" s="101">
        <v>17600</v>
      </c>
      <c r="E26" s="101">
        <v>18500</v>
      </c>
      <c r="F26" s="102">
        <f>IF(D26&gt;0,100*E26/D26,0)</f>
        <v>105.11363636363636</v>
      </c>
      <c r="G26" s="103"/>
      <c r="H26" s="182">
        <v>65.581000000000003</v>
      </c>
      <c r="I26" s="183">
        <v>90</v>
      </c>
      <c r="J26" s="183">
        <v>65</v>
      </c>
      <c r="K26" s="104">
        <f>IF(I26&gt;0,100*J26/I26,0)</f>
        <v>72.222222222222229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173593</v>
      </c>
      <c r="D28" s="93">
        <v>186384</v>
      </c>
      <c r="E28" s="93">
        <v>183455</v>
      </c>
      <c r="F28" s="94"/>
      <c r="G28" s="94"/>
      <c r="H28" s="181">
        <v>577.27099999999996</v>
      </c>
      <c r="I28" s="181">
        <v>857.27300000000002</v>
      </c>
      <c r="J28" s="181">
        <v>704.74900000000002</v>
      </c>
      <c r="K28" s="95"/>
    </row>
    <row r="29" spans="1:11" s="96" customFormat="1" ht="11.25" customHeight="1">
      <c r="A29" s="98" t="s">
        <v>22</v>
      </c>
      <c r="B29" s="92"/>
      <c r="C29" s="93">
        <v>101668</v>
      </c>
      <c r="D29" s="93">
        <v>84323</v>
      </c>
      <c r="E29" s="93">
        <v>101393</v>
      </c>
      <c r="F29" s="94"/>
      <c r="G29" s="94"/>
      <c r="H29" s="181">
        <v>174.024</v>
      </c>
      <c r="I29" s="181">
        <v>214.703</v>
      </c>
      <c r="J29" s="181">
        <v>162.874</v>
      </c>
      <c r="K29" s="95"/>
    </row>
    <row r="30" spans="1:11" s="96" customFormat="1" ht="11.25" customHeight="1">
      <c r="A30" s="98" t="s">
        <v>23</v>
      </c>
      <c r="B30" s="92"/>
      <c r="C30" s="93">
        <v>144596</v>
      </c>
      <c r="D30" s="93">
        <v>153339</v>
      </c>
      <c r="E30" s="93">
        <v>153339</v>
      </c>
      <c r="F30" s="94"/>
      <c r="G30" s="94"/>
      <c r="H30" s="181">
        <v>354.89400000000001</v>
      </c>
      <c r="I30" s="181">
        <v>518.05899999999997</v>
      </c>
      <c r="J30" s="181">
        <v>401.40499999999997</v>
      </c>
      <c r="K30" s="95"/>
    </row>
    <row r="31" spans="1:11" s="105" customFormat="1" ht="11.25" customHeight="1">
      <c r="A31" s="106" t="s">
        <v>24</v>
      </c>
      <c r="B31" s="100"/>
      <c r="C31" s="101">
        <v>419857</v>
      </c>
      <c r="D31" s="101">
        <v>424046</v>
      </c>
      <c r="E31" s="101">
        <v>438187</v>
      </c>
      <c r="F31" s="102">
        <f>IF(D31&gt;0,100*E31/D31,0)</f>
        <v>103.33477971729482</v>
      </c>
      <c r="G31" s="103"/>
      <c r="H31" s="182">
        <v>1106.1889999999999</v>
      </c>
      <c r="I31" s="183">
        <v>1590.0350000000001</v>
      </c>
      <c r="J31" s="183">
        <v>1269.028</v>
      </c>
      <c r="K31" s="104">
        <f>IF(I31&gt;0,100*J31/I31,0)</f>
        <v>79.811324907942279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36957</v>
      </c>
      <c r="D33" s="93">
        <v>36500</v>
      </c>
      <c r="E33" s="93">
        <v>36650</v>
      </c>
      <c r="F33" s="94"/>
      <c r="G33" s="94"/>
      <c r="H33" s="181">
        <v>83.641999999999996</v>
      </c>
      <c r="I33" s="181">
        <v>163</v>
      </c>
      <c r="J33" s="181">
        <v>134.80000000000001</v>
      </c>
      <c r="K33" s="95"/>
    </row>
    <row r="34" spans="1:11" s="96" customFormat="1" ht="11.25" customHeight="1">
      <c r="A34" s="98" t="s">
        <v>26</v>
      </c>
      <c r="B34" s="92"/>
      <c r="C34" s="93">
        <v>19292</v>
      </c>
      <c r="D34" s="93">
        <v>19315</v>
      </c>
      <c r="E34" s="93">
        <v>19000</v>
      </c>
      <c r="F34" s="94"/>
      <c r="G34" s="94"/>
      <c r="H34" s="181">
        <v>72.236000000000004</v>
      </c>
      <c r="I34" s="181">
        <v>80.05</v>
      </c>
      <c r="J34" s="181">
        <v>67</v>
      </c>
      <c r="K34" s="95"/>
    </row>
    <row r="35" spans="1:11" s="96" customFormat="1" ht="11.25" customHeight="1">
      <c r="A35" s="98" t="s">
        <v>27</v>
      </c>
      <c r="B35" s="92"/>
      <c r="C35" s="93">
        <v>91360</v>
      </c>
      <c r="D35" s="93">
        <v>100000</v>
      </c>
      <c r="E35" s="93">
        <v>105000</v>
      </c>
      <c r="F35" s="94"/>
      <c r="G35" s="94"/>
      <c r="H35" s="181">
        <v>243.071</v>
      </c>
      <c r="I35" s="181">
        <v>371.5</v>
      </c>
      <c r="J35" s="181">
        <v>393</v>
      </c>
      <c r="K35" s="95"/>
    </row>
    <row r="36" spans="1:11" s="96" customFormat="1" ht="11.25" customHeight="1">
      <c r="A36" s="98" t="s">
        <v>28</v>
      </c>
      <c r="B36" s="92"/>
      <c r="C36" s="93">
        <v>15121</v>
      </c>
      <c r="D36" s="93">
        <v>14480</v>
      </c>
      <c r="E36" s="93">
        <v>14480</v>
      </c>
      <c r="F36" s="94"/>
      <c r="G36" s="94"/>
      <c r="H36" s="181">
        <v>39.308</v>
      </c>
      <c r="I36" s="181">
        <v>57.92</v>
      </c>
      <c r="J36" s="181">
        <v>57.92</v>
      </c>
      <c r="K36" s="95"/>
    </row>
    <row r="37" spans="1:11" s="105" customFormat="1" ht="11.25" customHeight="1">
      <c r="A37" s="99" t="s">
        <v>29</v>
      </c>
      <c r="B37" s="100"/>
      <c r="C37" s="101">
        <v>162730</v>
      </c>
      <c r="D37" s="101">
        <v>170295</v>
      </c>
      <c r="E37" s="101">
        <v>175130</v>
      </c>
      <c r="F37" s="102">
        <f>IF(D37&gt;0,100*E37/D37,0)</f>
        <v>102.83919081593704</v>
      </c>
      <c r="G37" s="103"/>
      <c r="H37" s="182">
        <v>438.25699999999995</v>
      </c>
      <c r="I37" s="183">
        <v>672.46999999999991</v>
      </c>
      <c r="J37" s="183">
        <v>652.71999999999991</v>
      </c>
      <c r="K37" s="104">
        <f>IF(I37&gt;0,100*J37/I37,0)</f>
        <v>97.063066010379643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7644</v>
      </c>
      <c r="D39" s="101">
        <v>7655</v>
      </c>
      <c r="E39" s="101">
        <v>8540</v>
      </c>
      <c r="F39" s="102">
        <f>IF(D39&gt;0,100*E39/D39,0)</f>
        <v>111.56107119529719</v>
      </c>
      <c r="G39" s="103"/>
      <c r="H39" s="182">
        <v>12.353</v>
      </c>
      <c r="I39" s="183">
        <v>12.3</v>
      </c>
      <c r="J39" s="183">
        <v>14</v>
      </c>
      <c r="K39" s="104">
        <f>IF(I39&gt;0,100*J39/I39,0)</f>
        <v>113.82113821138211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36726</v>
      </c>
      <c r="D41" s="93">
        <v>40315</v>
      </c>
      <c r="E41" s="93">
        <v>40874</v>
      </c>
      <c r="F41" s="94"/>
      <c r="G41" s="94"/>
      <c r="H41" s="181">
        <v>95.468999999999994</v>
      </c>
      <c r="I41" s="181">
        <v>131.727</v>
      </c>
      <c r="J41" s="181">
        <v>30.687000000000001</v>
      </c>
      <c r="K41" s="95"/>
    </row>
    <row r="42" spans="1:11" s="96" customFormat="1" ht="11.25" customHeight="1">
      <c r="A42" s="98" t="s">
        <v>32</v>
      </c>
      <c r="B42" s="92"/>
      <c r="C42" s="93">
        <v>149325</v>
      </c>
      <c r="D42" s="93">
        <v>139996</v>
      </c>
      <c r="E42" s="93">
        <v>135507</v>
      </c>
      <c r="F42" s="94"/>
      <c r="G42" s="94"/>
      <c r="H42" s="181">
        <v>486.04599999999999</v>
      </c>
      <c r="I42" s="181">
        <v>612.774</v>
      </c>
      <c r="J42" s="181">
        <v>251.554</v>
      </c>
      <c r="K42" s="95"/>
    </row>
    <row r="43" spans="1:11" s="96" customFormat="1" ht="11.25" customHeight="1">
      <c r="A43" s="98" t="s">
        <v>33</v>
      </c>
      <c r="B43" s="92"/>
      <c r="C43" s="93">
        <v>17839</v>
      </c>
      <c r="D43" s="93">
        <v>18266</v>
      </c>
      <c r="E43" s="93">
        <v>16949</v>
      </c>
      <c r="F43" s="94"/>
      <c r="G43" s="94"/>
      <c r="H43" s="181">
        <v>58.588999999999999</v>
      </c>
      <c r="I43" s="181">
        <v>77.335999999999999</v>
      </c>
      <c r="J43" s="181">
        <v>17.347999999999999</v>
      </c>
      <c r="K43" s="95"/>
    </row>
    <row r="44" spans="1:11" s="96" customFormat="1" ht="11.25" customHeight="1">
      <c r="A44" s="98" t="s">
        <v>34</v>
      </c>
      <c r="B44" s="92"/>
      <c r="C44" s="93">
        <v>113339</v>
      </c>
      <c r="D44" s="93">
        <v>114456</v>
      </c>
      <c r="E44" s="93">
        <v>106931</v>
      </c>
      <c r="F44" s="94"/>
      <c r="G44" s="94"/>
      <c r="H44" s="181">
        <v>347.80900000000003</v>
      </c>
      <c r="I44" s="181">
        <v>525.995</v>
      </c>
      <c r="J44" s="181">
        <v>107.193</v>
      </c>
      <c r="K44" s="95"/>
    </row>
    <row r="45" spans="1:11" s="96" customFormat="1" ht="11.25" customHeight="1">
      <c r="A45" s="98" t="s">
        <v>35</v>
      </c>
      <c r="B45" s="92"/>
      <c r="C45" s="93">
        <v>33813</v>
      </c>
      <c r="D45" s="93">
        <v>36981</v>
      </c>
      <c r="E45" s="93">
        <v>38894</v>
      </c>
      <c r="F45" s="94"/>
      <c r="G45" s="94"/>
      <c r="H45" s="181">
        <v>89.543999999999997</v>
      </c>
      <c r="I45" s="181">
        <v>143.006</v>
      </c>
      <c r="J45" s="181">
        <v>45.316000000000003</v>
      </c>
      <c r="K45" s="95"/>
    </row>
    <row r="46" spans="1:11" s="96" customFormat="1" ht="11.25" customHeight="1">
      <c r="A46" s="98" t="s">
        <v>36</v>
      </c>
      <c r="B46" s="92"/>
      <c r="C46" s="93">
        <v>60448</v>
      </c>
      <c r="D46" s="93">
        <v>56922</v>
      </c>
      <c r="E46" s="93">
        <v>61061</v>
      </c>
      <c r="F46" s="94"/>
      <c r="G46" s="94"/>
      <c r="H46" s="181">
        <v>149.94800000000001</v>
      </c>
      <c r="I46" s="181">
        <v>192.28899999999999</v>
      </c>
      <c r="J46" s="181">
        <v>88.126999999999995</v>
      </c>
      <c r="K46" s="95"/>
    </row>
    <row r="47" spans="1:11" s="96" customFormat="1" ht="11.25" customHeight="1">
      <c r="A47" s="98" t="s">
        <v>37</v>
      </c>
      <c r="B47" s="92"/>
      <c r="C47" s="93">
        <v>94638</v>
      </c>
      <c r="D47" s="93">
        <v>85890</v>
      </c>
      <c r="E47" s="93">
        <v>84900</v>
      </c>
      <c r="F47" s="94"/>
      <c r="G47" s="94"/>
      <c r="H47" s="181">
        <v>262.45800000000003</v>
      </c>
      <c r="I47" s="181">
        <v>330.35599999999999</v>
      </c>
      <c r="J47" s="181">
        <v>127.90600000000001</v>
      </c>
      <c r="K47" s="95"/>
    </row>
    <row r="48" spans="1:11" s="96" customFormat="1" ht="11.25" customHeight="1">
      <c r="A48" s="98" t="s">
        <v>38</v>
      </c>
      <c r="B48" s="92"/>
      <c r="C48" s="93">
        <v>187481</v>
      </c>
      <c r="D48" s="93">
        <v>183885</v>
      </c>
      <c r="E48" s="93">
        <v>180334</v>
      </c>
      <c r="F48" s="94"/>
      <c r="G48" s="94"/>
      <c r="H48" s="181">
        <v>525.07600000000002</v>
      </c>
      <c r="I48" s="181">
        <v>833.91600000000005</v>
      </c>
      <c r="J48" s="181">
        <v>179.511</v>
      </c>
      <c r="K48" s="95"/>
    </row>
    <row r="49" spans="1:11" s="96" customFormat="1" ht="11.25" customHeight="1">
      <c r="A49" s="98" t="s">
        <v>39</v>
      </c>
      <c r="B49" s="92"/>
      <c r="C49" s="93">
        <v>45185</v>
      </c>
      <c r="D49" s="93">
        <v>46966</v>
      </c>
      <c r="E49" s="93">
        <v>45649</v>
      </c>
      <c r="F49" s="94"/>
      <c r="G49" s="94"/>
      <c r="H49" s="181">
        <v>118.41</v>
      </c>
      <c r="I49" s="181">
        <v>203.61500000000001</v>
      </c>
      <c r="J49" s="181">
        <v>59.872999999999998</v>
      </c>
      <c r="K49" s="95"/>
    </row>
    <row r="50" spans="1:11" s="105" customFormat="1" ht="11.25" customHeight="1">
      <c r="A50" s="106" t="s">
        <v>40</v>
      </c>
      <c r="B50" s="100"/>
      <c r="C50" s="101">
        <v>738794</v>
      </c>
      <c r="D50" s="101">
        <v>723677</v>
      </c>
      <c r="E50" s="101">
        <v>711099</v>
      </c>
      <c r="F50" s="102">
        <f>IF(D50&gt;0,100*E50/D50,0)</f>
        <v>98.261931773429311</v>
      </c>
      <c r="G50" s="103"/>
      <c r="H50" s="182">
        <v>2133.3490000000002</v>
      </c>
      <c r="I50" s="183">
        <v>3051.0140000000001</v>
      </c>
      <c r="J50" s="183">
        <v>907.51499999999987</v>
      </c>
      <c r="K50" s="104">
        <f>IF(I50&gt;0,100*J50/I50,0)</f>
        <v>29.744701269807344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36515</v>
      </c>
      <c r="D52" s="101">
        <v>36515</v>
      </c>
      <c r="E52" s="101">
        <v>36515</v>
      </c>
      <c r="F52" s="102">
        <f>IF(D52&gt;0,100*E52/D52,0)</f>
        <v>100</v>
      </c>
      <c r="G52" s="103"/>
      <c r="H52" s="182">
        <v>78.712000000000003</v>
      </c>
      <c r="I52" s="183">
        <v>78.712000000000003</v>
      </c>
      <c r="J52" s="183">
        <v>78.712000000000003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121592</v>
      </c>
      <c r="D54" s="93">
        <v>110000</v>
      </c>
      <c r="E54" s="93">
        <v>107000</v>
      </c>
      <c r="F54" s="94"/>
      <c r="G54" s="94"/>
      <c r="H54" s="181">
        <v>252.07</v>
      </c>
      <c r="I54" s="181">
        <v>353.71899999999999</v>
      </c>
      <c r="J54" s="181">
        <v>248.7</v>
      </c>
      <c r="K54" s="95"/>
    </row>
    <row r="55" spans="1:11" s="96" customFormat="1" ht="11.25" customHeight="1">
      <c r="A55" s="98" t="s">
        <v>43</v>
      </c>
      <c r="B55" s="92"/>
      <c r="C55" s="93">
        <v>85466</v>
      </c>
      <c r="D55" s="93">
        <v>104700</v>
      </c>
      <c r="E55" s="93">
        <v>101102</v>
      </c>
      <c r="F55" s="94"/>
      <c r="G55" s="94"/>
      <c r="H55" s="181">
        <v>200.40100000000001</v>
      </c>
      <c r="I55" s="181">
        <v>298.08100000000002</v>
      </c>
      <c r="J55" s="181">
        <v>242.64500000000001</v>
      </c>
      <c r="K55" s="95"/>
    </row>
    <row r="56" spans="1:11" s="96" customFormat="1" ht="11.25" customHeight="1">
      <c r="A56" s="98" t="s">
        <v>44</v>
      </c>
      <c r="B56" s="92"/>
      <c r="C56" s="93">
        <v>179600</v>
      </c>
      <c r="D56" s="93">
        <v>226000</v>
      </c>
      <c r="E56" s="93">
        <v>230000</v>
      </c>
      <c r="F56" s="94"/>
      <c r="G56" s="94"/>
      <c r="H56" s="181">
        <v>605.19799999999998</v>
      </c>
      <c r="I56" s="181">
        <v>675</v>
      </c>
      <c r="J56" s="181">
        <v>705</v>
      </c>
      <c r="K56" s="95"/>
    </row>
    <row r="57" spans="1:11" s="96" customFormat="1" ht="11.25" customHeight="1">
      <c r="A57" s="98" t="s">
        <v>45</v>
      </c>
      <c r="B57" s="92"/>
      <c r="C57" s="93">
        <v>82763</v>
      </c>
      <c r="D57" s="93">
        <v>78003</v>
      </c>
      <c r="E57" s="93">
        <v>78003</v>
      </c>
      <c r="F57" s="94"/>
      <c r="G57" s="94"/>
      <c r="H57" s="181">
        <v>143.03700000000001</v>
      </c>
      <c r="I57" s="181">
        <v>390.01499999999999</v>
      </c>
      <c r="J57" s="181">
        <v>156.006</v>
      </c>
      <c r="K57" s="95"/>
    </row>
    <row r="58" spans="1:11" s="96" customFormat="1" ht="11.25" customHeight="1">
      <c r="A58" s="98" t="s">
        <v>46</v>
      </c>
      <c r="B58" s="92"/>
      <c r="C58" s="93">
        <v>145231</v>
      </c>
      <c r="D58" s="93">
        <v>142006</v>
      </c>
      <c r="E58" s="93">
        <v>142006</v>
      </c>
      <c r="F58" s="94"/>
      <c r="G58" s="94"/>
      <c r="H58" s="181">
        <v>229.13200000000001</v>
      </c>
      <c r="I58" s="181">
        <v>545.79399999999998</v>
      </c>
      <c r="J58" s="181">
        <v>190.21700000000001</v>
      </c>
      <c r="K58" s="95"/>
    </row>
    <row r="59" spans="1:11" s="105" customFormat="1" ht="11.25" customHeight="1">
      <c r="A59" s="99" t="s">
        <v>47</v>
      </c>
      <c r="B59" s="100"/>
      <c r="C59" s="101">
        <v>614652</v>
      </c>
      <c r="D59" s="101">
        <v>660709</v>
      </c>
      <c r="E59" s="101">
        <v>658111</v>
      </c>
      <c r="F59" s="102">
        <f>IF(D59&gt;0,100*E59/D59,0)</f>
        <v>99.606786043477541</v>
      </c>
      <c r="G59" s="103"/>
      <c r="H59" s="182">
        <v>1429.838</v>
      </c>
      <c r="I59" s="183">
        <v>2262.6089999999999</v>
      </c>
      <c r="J59" s="183">
        <v>1542.5680000000002</v>
      </c>
      <c r="K59" s="104">
        <f>IF(I59&gt;0,100*J59/I59,0)</f>
        <v>68.176516578869808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2999</v>
      </c>
      <c r="D61" s="93">
        <v>2325</v>
      </c>
      <c r="E61" s="93">
        <v>2530.2750000000005</v>
      </c>
      <c r="F61" s="94"/>
      <c r="G61" s="94"/>
      <c r="H61" s="181">
        <v>4.226</v>
      </c>
      <c r="I61" s="181">
        <v>2.6446874999999999</v>
      </c>
      <c r="J61" s="181">
        <v>2.89575</v>
      </c>
      <c r="K61" s="95"/>
    </row>
    <row r="62" spans="1:11" s="96" customFormat="1" ht="11.25" customHeight="1">
      <c r="A62" s="98" t="s">
        <v>49</v>
      </c>
      <c r="B62" s="92"/>
      <c r="C62" s="93">
        <v>3998</v>
      </c>
      <c r="D62" s="93">
        <v>3319</v>
      </c>
      <c r="E62" s="93">
        <v>3319</v>
      </c>
      <c r="F62" s="94"/>
      <c r="G62" s="94"/>
      <c r="H62" s="181">
        <v>7.6689999999999996</v>
      </c>
      <c r="I62" s="181">
        <v>5.415</v>
      </c>
      <c r="J62" s="181">
        <v>5.0220000000000002</v>
      </c>
      <c r="K62" s="95"/>
    </row>
    <row r="63" spans="1:11" s="96" customFormat="1" ht="11.25" customHeight="1">
      <c r="A63" s="98" t="s">
        <v>50</v>
      </c>
      <c r="B63" s="92"/>
      <c r="C63" s="93">
        <v>8527</v>
      </c>
      <c r="D63" s="93">
        <v>7246</v>
      </c>
      <c r="E63" s="93">
        <v>7445</v>
      </c>
      <c r="F63" s="94"/>
      <c r="G63" s="94"/>
      <c r="H63" s="181">
        <v>11.752000000000001</v>
      </c>
      <c r="I63" s="181">
        <v>5.1010263569087559</v>
      </c>
      <c r="J63" s="181">
        <v>18.208800000000004</v>
      </c>
      <c r="K63" s="95"/>
    </row>
    <row r="64" spans="1:11" s="105" customFormat="1" ht="11.25" customHeight="1">
      <c r="A64" s="99" t="s">
        <v>51</v>
      </c>
      <c r="B64" s="100"/>
      <c r="C64" s="101">
        <v>15524</v>
      </c>
      <c r="D64" s="101">
        <v>12890</v>
      </c>
      <c r="E64" s="101">
        <v>13294.275000000001</v>
      </c>
      <c r="F64" s="102">
        <f>IF(D64&gt;0,100*E64/D64,0)</f>
        <v>103.13634600465478</v>
      </c>
      <c r="G64" s="103"/>
      <c r="H64" s="182">
        <v>23.646999999999998</v>
      </c>
      <c r="I64" s="183">
        <v>13.160713856908755</v>
      </c>
      <c r="J64" s="183">
        <v>26.126550000000002</v>
      </c>
      <c r="K64" s="104">
        <f>IF(I64&gt;0,100*J64/I64,0)</f>
        <v>198.51924663102369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17275</v>
      </c>
      <c r="D66" s="101">
        <v>10261</v>
      </c>
      <c r="E66" s="101">
        <v>13121</v>
      </c>
      <c r="F66" s="102">
        <f>IF(D66&gt;0,100*E66/D66,0)</f>
        <v>127.87252704414774</v>
      </c>
      <c r="G66" s="103"/>
      <c r="H66" s="182">
        <v>17.245000000000001</v>
      </c>
      <c r="I66" s="183">
        <v>6.351</v>
      </c>
      <c r="J66" s="183">
        <v>15.002000000000001</v>
      </c>
      <c r="K66" s="104">
        <f>IF(I66&gt;0,100*J66/I66,0)</f>
        <v>236.21476932766495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46990</v>
      </c>
      <c r="D68" s="93">
        <v>54000</v>
      </c>
      <c r="E68" s="93">
        <v>55000</v>
      </c>
      <c r="F68" s="94"/>
      <c r="G68" s="94"/>
      <c r="H68" s="181">
        <v>96.991</v>
      </c>
      <c r="I68" s="181">
        <v>107</v>
      </c>
      <c r="J68" s="181">
        <v>100</v>
      </c>
      <c r="K68" s="95"/>
    </row>
    <row r="69" spans="1:11" s="96" customFormat="1" ht="11.25" customHeight="1">
      <c r="A69" s="98" t="s">
        <v>54</v>
      </c>
      <c r="B69" s="92"/>
      <c r="C69" s="93">
        <v>741</v>
      </c>
      <c r="D69" s="93">
        <v>770</v>
      </c>
      <c r="E69" s="93">
        <v>800</v>
      </c>
      <c r="F69" s="94"/>
      <c r="G69" s="94"/>
      <c r="H69" s="181">
        <v>1.3</v>
      </c>
      <c r="I69" s="181">
        <v>1.2</v>
      </c>
      <c r="J69" s="181">
        <v>1.2</v>
      </c>
      <c r="K69" s="95"/>
    </row>
    <row r="70" spans="1:11" s="105" customFormat="1" ht="11.25" customHeight="1">
      <c r="A70" s="99" t="s">
        <v>55</v>
      </c>
      <c r="B70" s="100"/>
      <c r="C70" s="101">
        <v>47731</v>
      </c>
      <c r="D70" s="101">
        <v>54770</v>
      </c>
      <c r="E70" s="101">
        <v>55800</v>
      </c>
      <c r="F70" s="102">
        <f>IF(D70&gt;0,100*E70/D70,0)</f>
        <v>101.88059156472521</v>
      </c>
      <c r="G70" s="103"/>
      <c r="H70" s="182">
        <v>98.290999999999997</v>
      </c>
      <c r="I70" s="183">
        <v>108.2</v>
      </c>
      <c r="J70" s="183">
        <v>101.2</v>
      </c>
      <c r="K70" s="104">
        <f>IF(I70&gt;0,100*J70/I70,0)</f>
        <v>93.530499075785585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81"/>
      <c r="I72" s="181"/>
      <c r="J72" s="181"/>
      <c r="K72" s="95"/>
    </row>
    <row r="73" spans="1:11" s="96" customFormat="1" ht="11.25" customHeight="1">
      <c r="A73" s="98" t="s">
        <v>57</v>
      </c>
      <c r="B73" s="92"/>
      <c r="C73" s="93">
        <v>2365</v>
      </c>
      <c r="D73" s="93">
        <v>2000</v>
      </c>
      <c r="E73" s="93">
        <v>2000</v>
      </c>
      <c r="F73" s="94"/>
      <c r="G73" s="94"/>
      <c r="H73" s="181">
        <v>6.4039999999999999</v>
      </c>
      <c r="I73" s="181">
        <v>5</v>
      </c>
      <c r="J73" s="181">
        <v>3</v>
      </c>
      <c r="K73" s="95"/>
    </row>
    <row r="74" spans="1:11" s="96" customFormat="1" ht="11.25" customHeight="1">
      <c r="A74" s="98" t="s">
        <v>58</v>
      </c>
      <c r="B74" s="92"/>
      <c r="C74" s="93">
        <v>2026</v>
      </c>
      <c r="D74" s="93">
        <v>2202</v>
      </c>
      <c r="E74" s="93">
        <v>2180</v>
      </c>
      <c r="F74" s="94"/>
      <c r="G74" s="94"/>
      <c r="H74" s="181">
        <v>3.0640000000000001</v>
      </c>
      <c r="I74" s="181">
        <v>3.5230000000000001</v>
      </c>
      <c r="J74" s="181">
        <v>4.0330000000000004</v>
      </c>
      <c r="K74" s="95"/>
    </row>
    <row r="75" spans="1:11" s="96" customFormat="1" ht="11.25" customHeight="1">
      <c r="A75" s="98" t="s">
        <v>59</v>
      </c>
      <c r="B75" s="92"/>
      <c r="C75" s="93">
        <v>16441</v>
      </c>
      <c r="D75" s="93">
        <v>14668.867403596238</v>
      </c>
      <c r="E75" s="93">
        <v>12922</v>
      </c>
      <c r="F75" s="94"/>
      <c r="G75" s="94"/>
      <c r="H75" s="181">
        <v>27.228000000000002</v>
      </c>
      <c r="I75" s="181">
        <v>32.068659291588837</v>
      </c>
      <c r="J75" s="181">
        <v>19.649999999999999</v>
      </c>
      <c r="K75" s="95"/>
    </row>
    <row r="76" spans="1:11" s="96" customFormat="1" ht="11.25" customHeight="1">
      <c r="A76" s="98" t="s">
        <v>60</v>
      </c>
      <c r="B76" s="92"/>
      <c r="C76" s="93">
        <v>120</v>
      </c>
      <c r="D76" s="93">
        <v>300</v>
      </c>
      <c r="E76" s="93">
        <v>250</v>
      </c>
      <c r="F76" s="94"/>
      <c r="G76" s="94"/>
      <c r="H76" s="181">
        <v>0.42</v>
      </c>
      <c r="I76" s="181">
        <v>1.35</v>
      </c>
      <c r="J76" s="181">
        <v>0.77500000000000002</v>
      </c>
      <c r="K76" s="95"/>
    </row>
    <row r="77" spans="1:11" s="96" customFormat="1" ht="11.25" customHeight="1">
      <c r="A77" s="98" t="s">
        <v>61</v>
      </c>
      <c r="B77" s="92"/>
      <c r="C77" s="93">
        <v>3300</v>
      </c>
      <c r="D77" s="93">
        <v>4321</v>
      </c>
      <c r="E77" s="93">
        <v>4500</v>
      </c>
      <c r="F77" s="94"/>
      <c r="G77" s="94"/>
      <c r="H77" s="181">
        <v>9.7200000000000006</v>
      </c>
      <c r="I77" s="181">
        <v>8.8089999999999993</v>
      </c>
      <c r="J77" s="181">
        <v>8.1</v>
      </c>
      <c r="K77" s="95"/>
    </row>
    <row r="78" spans="1:11" s="96" customFormat="1" ht="11.25" customHeight="1">
      <c r="A78" s="98" t="s">
        <v>62</v>
      </c>
      <c r="B78" s="92"/>
      <c r="C78" s="93">
        <v>11971</v>
      </c>
      <c r="D78" s="93">
        <v>11392</v>
      </c>
      <c r="E78" s="93">
        <v>11392</v>
      </c>
      <c r="F78" s="94"/>
      <c r="G78" s="94"/>
      <c r="H78" s="181">
        <v>30.382000000000001</v>
      </c>
      <c r="I78" s="181">
        <v>28.48</v>
      </c>
      <c r="J78" s="181">
        <v>28.48</v>
      </c>
      <c r="K78" s="95"/>
    </row>
    <row r="79" spans="1:11" s="96" customFormat="1" ht="11.25" customHeight="1">
      <c r="A79" s="98" t="s">
        <v>63</v>
      </c>
      <c r="B79" s="92"/>
      <c r="C79" s="93">
        <v>14500</v>
      </c>
      <c r="D79" s="93">
        <v>14484</v>
      </c>
      <c r="E79" s="93">
        <v>15505</v>
      </c>
      <c r="F79" s="94"/>
      <c r="G79" s="94"/>
      <c r="H79" s="181">
        <v>40.357999999999997</v>
      </c>
      <c r="I79" s="181">
        <v>33.44</v>
      </c>
      <c r="J79" s="181">
        <v>47.885409819317751</v>
      </c>
      <c r="K79" s="95"/>
    </row>
    <row r="80" spans="1:11" s="105" customFormat="1" ht="11.25" customHeight="1">
      <c r="A80" s="106" t="s">
        <v>64</v>
      </c>
      <c r="B80" s="100"/>
      <c r="C80" s="101">
        <v>50723</v>
      </c>
      <c r="D80" s="101">
        <v>49367.867403596239</v>
      </c>
      <c r="E80" s="101">
        <v>48749</v>
      </c>
      <c r="F80" s="102">
        <f>IF(D80&gt;0,100*E80/D80,0)</f>
        <v>98.746416573888382</v>
      </c>
      <c r="G80" s="103"/>
      <c r="H80" s="182">
        <v>117.57599999999999</v>
      </c>
      <c r="I80" s="183">
        <v>112.67065929158883</v>
      </c>
      <c r="J80" s="183">
        <v>111.92340981931775</v>
      </c>
      <c r="K80" s="104">
        <f>IF(I80&gt;0,100*J80/I80,0)</f>
        <v>99.336784326133014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65</v>
      </c>
      <c r="D82" s="93">
        <v>65</v>
      </c>
      <c r="E82" s="93">
        <v>121</v>
      </c>
      <c r="F82" s="94"/>
      <c r="G82" s="94"/>
      <c r="H82" s="181">
        <v>9.8000000000000004E-2</v>
      </c>
      <c r="I82" s="181">
        <v>9.8000000000000004E-2</v>
      </c>
      <c r="J82" s="181">
        <v>0.19</v>
      </c>
      <c r="K82" s="95"/>
    </row>
    <row r="83" spans="1:11" s="96" customFormat="1" ht="11.25" customHeight="1">
      <c r="A83" s="98" t="s">
        <v>66</v>
      </c>
      <c r="B83" s="92"/>
      <c r="C83" s="93">
        <v>58</v>
      </c>
      <c r="D83" s="93">
        <v>59</v>
      </c>
      <c r="E83" s="93">
        <v>50</v>
      </c>
      <c r="F83" s="94"/>
      <c r="G83" s="94"/>
      <c r="H83" s="181">
        <v>5.8999999999999997E-2</v>
      </c>
      <c r="I83" s="181">
        <v>0.06</v>
      </c>
      <c r="J83" s="181">
        <v>5.0999999999999997E-2</v>
      </c>
      <c r="K83" s="95"/>
    </row>
    <row r="84" spans="1:11" s="105" customFormat="1" ht="11.25" customHeight="1">
      <c r="A84" s="99" t="s">
        <v>67</v>
      </c>
      <c r="B84" s="100"/>
      <c r="C84" s="101">
        <v>123</v>
      </c>
      <c r="D84" s="101">
        <v>124</v>
      </c>
      <c r="E84" s="101">
        <v>171</v>
      </c>
      <c r="F84" s="102">
        <f>IF(D84&gt;0,100*E84/D84,0)</f>
        <v>137.90322580645162</v>
      </c>
      <c r="G84" s="103"/>
      <c r="H84" s="182">
        <v>0.157</v>
      </c>
      <c r="I84" s="183">
        <v>0.158</v>
      </c>
      <c r="J84" s="183">
        <v>0.24099999999999999</v>
      </c>
      <c r="K84" s="104">
        <f>IF(I84&gt;0,100*J84/I84,0)</f>
        <v>152.53164556962022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2230462</v>
      </c>
      <c r="D87" s="116">
        <v>2265187.8674035962</v>
      </c>
      <c r="E87" s="116">
        <v>2276995.2749999999</v>
      </c>
      <c r="F87" s="117">
        <f>IF(D87&gt;0,100*E87/D87,0)</f>
        <v>100.52125511381702</v>
      </c>
      <c r="G87" s="103"/>
      <c r="H87" s="186">
        <v>5895.8060000000005</v>
      </c>
      <c r="I87" s="187">
        <v>8481.3363731484988</v>
      </c>
      <c r="J87" s="187">
        <v>5192.5239598193175</v>
      </c>
      <c r="K87" s="117">
        <f>IF(I87&gt;0,100*J87/I87,0)</f>
        <v>61.222945669960666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13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O625"/>
  <sheetViews>
    <sheetView view="pageBreakPreview" zoomScale="60" zoomScaleNormal="90" workbookViewId="0">
      <selection activeCell="H7" sqref="H7"/>
    </sheetView>
  </sheetViews>
  <sheetFormatPr baseColWidth="10" defaultColWidth="9.81640625" defaultRowHeight="11.9" customHeight="1"/>
  <cols>
    <col min="1" max="1" width="19.453125" style="123" customWidth="1"/>
    <col min="2" max="2" width="0.81640625" style="123" customWidth="1"/>
    <col min="3" max="6" width="12.453125" style="123" customWidth="1"/>
    <col min="7" max="7" width="0.7265625" style="123" customWidth="1"/>
    <col min="8" max="11" width="12.453125" style="123" customWidth="1"/>
    <col min="12" max="15" width="10.90625" style="69" customWidth="1"/>
    <col min="16" max="16384" width="9.81640625" style="123"/>
  </cols>
  <sheetData>
    <row r="1" spans="1:11" s="63" customFormat="1" ht="12.75" customHeight="1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63" customFormat="1" ht="11.25" customHeight="1">
      <c r="A2" s="65" t="s">
        <v>75</v>
      </c>
      <c r="B2" s="66"/>
      <c r="C2" s="66"/>
      <c r="D2" s="66"/>
      <c r="E2" s="67"/>
      <c r="F2" s="66"/>
      <c r="G2" s="66"/>
      <c r="H2" s="66"/>
      <c r="I2" s="68"/>
      <c r="J2" s="277" t="s">
        <v>70</v>
      </c>
      <c r="K2" s="277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78" t="s">
        <v>3</v>
      </c>
      <c r="D4" s="279"/>
      <c r="E4" s="279"/>
      <c r="F4" s="280"/>
      <c r="G4" s="72"/>
      <c r="H4" s="281" t="s">
        <v>4</v>
      </c>
      <c r="I4" s="282"/>
      <c r="J4" s="282"/>
      <c r="K4" s="283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303</v>
      </c>
      <c r="D7" s="84" t="s">
        <v>7</v>
      </c>
      <c r="E7" s="84">
        <v>4</v>
      </c>
      <c r="F7" s="85" t="str">
        <f>CONCATENATE(D6,"=100")</f>
        <v>2016=100</v>
      </c>
      <c r="G7" s="86"/>
      <c r="H7" s="83" t="s">
        <v>303</v>
      </c>
      <c r="I7" s="84" t="s">
        <v>7</v>
      </c>
      <c r="J7" s="84">
        <v>5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57</v>
      </c>
      <c r="D9" s="93">
        <v>48</v>
      </c>
      <c r="E9" s="93">
        <v>128</v>
      </c>
      <c r="F9" s="94"/>
      <c r="G9" s="94"/>
      <c r="H9" s="181">
        <v>0.15</v>
      </c>
      <c r="I9" s="181">
        <v>0.125</v>
      </c>
      <c r="J9" s="181">
        <v>0.23599999999999999</v>
      </c>
      <c r="K9" s="95"/>
    </row>
    <row r="10" spans="1:11" s="96" customFormat="1" ht="11.25" customHeight="1">
      <c r="A10" s="98" t="s">
        <v>9</v>
      </c>
      <c r="B10" s="92"/>
      <c r="C10" s="93">
        <v>244</v>
      </c>
      <c r="D10" s="93">
        <v>190</v>
      </c>
      <c r="E10" s="93">
        <v>32</v>
      </c>
      <c r="F10" s="94"/>
      <c r="G10" s="94"/>
      <c r="H10" s="181">
        <v>0.49299999999999999</v>
      </c>
      <c r="I10" s="181">
        <v>0.38300000000000001</v>
      </c>
      <c r="J10" s="181">
        <v>6.5000000000000002E-2</v>
      </c>
      <c r="K10" s="95"/>
    </row>
    <row r="11" spans="1:11" s="96" customFormat="1" ht="11.25" customHeight="1">
      <c r="A11" s="91" t="s">
        <v>10</v>
      </c>
      <c r="B11" s="92"/>
      <c r="C11" s="93">
        <v>317</v>
      </c>
      <c r="D11" s="93">
        <v>313</v>
      </c>
      <c r="E11" s="93">
        <v>256</v>
      </c>
      <c r="F11" s="94"/>
      <c r="G11" s="94"/>
      <c r="H11" s="181">
        <v>0.63700000000000001</v>
      </c>
      <c r="I11" s="181">
        <v>0.63300000000000001</v>
      </c>
      <c r="J11" s="181">
        <v>0.54100000000000004</v>
      </c>
      <c r="K11" s="95"/>
    </row>
    <row r="12" spans="1:11" s="96" customFormat="1" ht="11.25" customHeight="1">
      <c r="A12" s="98" t="s">
        <v>11</v>
      </c>
      <c r="B12" s="92"/>
      <c r="C12" s="93">
        <v>1</v>
      </c>
      <c r="D12" s="93">
        <v>2</v>
      </c>
      <c r="E12" s="93">
        <v>4</v>
      </c>
      <c r="F12" s="94"/>
      <c r="G12" s="94"/>
      <c r="H12" s="181">
        <v>3.0000000000000001E-3</v>
      </c>
      <c r="I12" s="181">
        <v>6.0000000000000001E-3</v>
      </c>
      <c r="J12" s="181">
        <v>8.0000000000000002E-3</v>
      </c>
      <c r="K12" s="95"/>
    </row>
    <row r="13" spans="1:11" s="105" customFormat="1" ht="11.25" customHeight="1">
      <c r="A13" s="99" t="s">
        <v>12</v>
      </c>
      <c r="B13" s="100"/>
      <c r="C13" s="101">
        <v>619</v>
      </c>
      <c r="D13" s="101">
        <v>553</v>
      </c>
      <c r="E13" s="101">
        <v>420</v>
      </c>
      <c r="F13" s="102">
        <f>IF(D13&gt;0,100*E13/D13,0)</f>
        <v>75.949367088607602</v>
      </c>
      <c r="G13" s="103"/>
      <c r="H13" s="182">
        <v>1.2829999999999999</v>
      </c>
      <c r="I13" s="183">
        <v>1.147</v>
      </c>
      <c r="J13" s="183">
        <v>0.85000000000000009</v>
      </c>
      <c r="K13" s="104">
        <f>IF(I13&gt;0,100*J13/I13,0)</f>
        <v>74.106364428945085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81"/>
      <c r="I14" s="181"/>
      <c r="J14" s="181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82"/>
      <c r="I15" s="183"/>
      <c r="J15" s="183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81"/>
      <c r="I16" s="181"/>
      <c r="J16" s="181"/>
      <c r="K16" s="95"/>
    </row>
    <row r="17" spans="1:11" s="105" customFormat="1" ht="11.25" customHeight="1">
      <c r="A17" s="99" t="s">
        <v>14</v>
      </c>
      <c r="B17" s="100"/>
      <c r="C17" s="101">
        <v>145</v>
      </c>
      <c r="D17" s="101"/>
      <c r="E17" s="101">
        <v>145</v>
      </c>
      <c r="F17" s="102"/>
      <c r="G17" s="103"/>
      <c r="H17" s="182">
        <v>0.188</v>
      </c>
      <c r="I17" s="183"/>
      <c r="J17" s="183">
        <v>0.17699999999999999</v>
      </c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81"/>
      <c r="I18" s="181"/>
      <c r="J18" s="181"/>
      <c r="K18" s="95"/>
    </row>
    <row r="19" spans="1:11" s="96" customFormat="1" ht="11.25" customHeight="1">
      <c r="A19" s="91" t="s">
        <v>15</v>
      </c>
      <c r="B19" s="92"/>
      <c r="C19" s="93">
        <v>14097</v>
      </c>
      <c r="D19" s="93">
        <v>13345</v>
      </c>
      <c r="E19" s="93">
        <v>13171</v>
      </c>
      <c r="F19" s="94"/>
      <c r="G19" s="94"/>
      <c r="H19" s="181">
        <v>59.207000000000001</v>
      </c>
      <c r="I19" s="181">
        <v>84.741</v>
      </c>
      <c r="J19" s="181">
        <v>62.561999999999998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81"/>
      <c r="I20" s="181"/>
      <c r="J20" s="181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81"/>
      <c r="I21" s="181"/>
      <c r="J21" s="181"/>
      <c r="K21" s="95"/>
    </row>
    <row r="22" spans="1:11" s="105" customFormat="1" ht="11.25" customHeight="1">
      <c r="A22" s="99" t="s">
        <v>18</v>
      </c>
      <c r="B22" s="100"/>
      <c r="C22" s="101">
        <v>14097</v>
      </c>
      <c r="D22" s="101">
        <v>13345</v>
      </c>
      <c r="E22" s="101">
        <v>13171</v>
      </c>
      <c r="F22" s="102">
        <f>IF(D22&gt;0,100*E22/D22,0)</f>
        <v>98.696140876732855</v>
      </c>
      <c r="G22" s="103"/>
      <c r="H22" s="182">
        <v>59.207000000000001</v>
      </c>
      <c r="I22" s="183">
        <v>84.741</v>
      </c>
      <c r="J22" s="183">
        <v>62.561999999999998</v>
      </c>
      <c r="K22" s="104">
        <f>IF(I22&gt;0,100*J22/I22,0)</f>
        <v>73.827309094771124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81"/>
      <c r="I23" s="181"/>
      <c r="J23" s="181"/>
      <c r="K23" s="95"/>
    </row>
    <row r="24" spans="1:11" s="105" customFormat="1" ht="11.25" customHeight="1">
      <c r="A24" s="99" t="s">
        <v>19</v>
      </c>
      <c r="B24" s="100"/>
      <c r="C24" s="101">
        <v>85501</v>
      </c>
      <c r="D24" s="101">
        <v>83380</v>
      </c>
      <c r="E24" s="101">
        <v>86187</v>
      </c>
      <c r="F24" s="102">
        <f>IF(D24&gt;0,100*E24/D24,0)</f>
        <v>103.36651475173903</v>
      </c>
      <c r="G24" s="103"/>
      <c r="H24" s="182">
        <v>314.12099999999998</v>
      </c>
      <c r="I24" s="183">
        <v>397.76799999999997</v>
      </c>
      <c r="J24" s="183">
        <v>345.07600000000002</v>
      </c>
      <c r="K24" s="104">
        <f>IF(I24&gt;0,100*J24/I24,0)</f>
        <v>86.753082198668594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81"/>
      <c r="I25" s="181"/>
      <c r="J25" s="181"/>
      <c r="K25" s="95"/>
    </row>
    <row r="26" spans="1:11" s="105" customFormat="1" ht="11.25" customHeight="1">
      <c r="A26" s="99" t="s">
        <v>20</v>
      </c>
      <c r="B26" s="100"/>
      <c r="C26" s="101">
        <v>18677</v>
      </c>
      <c r="D26" s="101">
        <v>17600</v>
      </c>
      <c r="E26" s="101">
        <v>18500</v>
      </c>
      <c r="F26" s="102">
        <f>IF(D26&gt;0,100*E26/D26,0)</f>
        <v>105.11363636363636</v>
      </c>
      <c r="G26" s="103"/>
      <c r="H26" s="182">
        <v>65.581000000000003</v>
      </c>
      <c r="I26" s="183">
        <v>90</v>
      </c>
      <c r="J26" s="183">
        <v>65</v>
      </c>
      <c r="K26" s="104">
        <f>IF(I26&gt;0,100*J26/I26,0)</f>
        <v>72.222222222222229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81"/>
      <c r="I27" s="181"/>
      <c r="J27" s="181"/>
      <c r="K27" s="95"/>
    </row>
    <row r="28" spans="1:11" s="96" customFormat="1" ht="11.25" customHeight="1">
      <c r="A28" s="98" t="s">
        <v>21</v>
      </c>
      <c r="B28" s="92"/>
      <c r="C28" s="93">
        <v>179026</v>
      </c>
      <c r="D28" s="93">
        <v>189073</v>
      </c>
      <c r="E28" s="93">
        <v>186607</v>
      </c>
      <c r="F28" s="94"/>
      <c r="G28" s="94"/>
      <c r="H28" s="181">
        <v>596.09299999999996</v>
      </c>
      <c r="I28" s="181">
        <v>870.08199999999999</v>
      </c>
      <c r="J28" s="181">
        <v>714.24099999999999</v>
      </c>
      <c r="K28" s="95"/>
    </row>
    <row r="29" spans="1:11" s="96" customFormat="1" ht="11.25" customHeight="1">
      <c r="A29" s="98" t="s">
        <v>22</v>
      </c>
      <c r="B29" s="92"/>
      <c r="C29" s="93">
        <v>104424</v>
      </c>
      <c r="D29" s="93">
        <v>89053</v>
      </c>
      <c r="E29" s="93">
        <v>106122</v>
      </c>
      <c r="F29" s="94"/>
      <c r="G29" s="94"/>
      <c r="H29" s="181">
        <v>177.97300000000001</v>
      </c>
      <c r="I29" s="181">
        <v>223.47200000000001</v>
      </c>
      <c r="J29" s="181">
        <v>170.47</v>
      </c>
      <c r="K29" s="95"/>
    </row>
    <row r="30" spans="1:11" s="96" customFormat="1" ht="11.25" customHeight="1">
      <c r="A30" s="98" t="s">
        <v>23</v>
      </c>
      <c r="B30" s="92"/>
      <c r="C30" s="93">
        <v>164313</v>
      </c>
      <c r="D30" s="93">
        <v>156418</v>
      </c>
      <c r="E30" s="93">
        <v>156418</v>
      </c>
      <c r="F30" s="94"/>
      <c r="G30" s="94"/>
      <c r="H30" s="181">
        <v>391.82100000000003</v>
      </c>
      <c r="I30" s="181">
        <v>528.06799999999998</v>
      </c>
      <c r="J30" s="181">
        <v>407.30799999999999</v>
      </c>
      <c r="K30" s="95"/>
    </row>
    <row r="31" spans="1:11" s="105" customFormat="1" ht="11.25" customHeight="1">
      <c r="A31" s="106" t="s">
        <v>24</v>
      </c>
      <c r="B31" s="100"/>
      <c r="C31" s="101">
        <v>447763</v>
      </c>
      <c r="D31" s="101">
        <v>434544</v>
      </c>
      <c r="E31" s="101">
        <v>449147</v>
      </c>
      <c r="F31" s="102">
        <f>IF(D31&gt;0,100*E31/D31,0)</f>
        <v>103.36053426120255</v>
      </c>
      <c r="G31" s="103"/>
      <c r="H31" s="182">
        <v>1165.8870000000002</v>
      </c>
      <c r="I31" s="183">
        <v>1621.6220000000001</v>
      </c>
      <c r="J31" s="183">
        <v>1292.019</v>
      </c>
      <c r="K31" s="104">
        <f>IF(I31&gt;0,100*J31/I31,0)</f>
        <v>79.674486409286501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81"/>
      <c r="I32" s="181"/>
      <c r="J32" s="181"/>
      <c r="K32" s="95"/>
    </row>
    <row r="33" spans="1:11" s="96" customFormat="1" ht="11.25" customHeight="1">
      <c r="A33" s="98" t="s">
        <v>25</v>
      </c>
      <c r="B33" s="92"/>
      <c r="C33" s="93">
        <v>37330</v>
      </c>
      <c r="D33" s="93">
        <v>36850</v>
      </c>
      <c r="E33" s="93">
        <v>37000</v>
      </c>
      <c r="F33" s="94"/>
      <c r="G33" s="94"/>
      <c r="H33" s="181">
        <v>84.486999999999995</v>
      </c>
      <c r="I33" s="181">
        <v>164.56</v>
      </c>
      <c r="J33" s="181">
        <v>136</v>
      </c>
      <c r="K33" s="95"/>
    </row>
    <row r="34" spans="1:11" s="96" customFormat="1" ht="11.25" customHeight="1">
      <c r="A34" s="98" t="s">
        <v>26</v>
      </c>
      <c r="B34" s="92"/>
      <c r="C34" s="93">
        <v>20096</v>
      </c>
      <c r="D34" s="93">
        <v>20120</v>
      </c>
      <c r="E34" s="93">
        <v>19750</v>
      </c>
      <c r="F34" s="94"/>
      <c r="G34" s="94"/>
      <c r="H34" s="181">
        <v>74.624000000000009</v>
      </c>
      <c r="I34" s="181">
        <v>83.1</v>
      </c>
      <c r="J34" s="181">
        <v>69.2</v>
      </c>
      <c r="K34" s="95"/>
    </row>
    <row r="35" spans="1:11" s="96" customFormat="1" ht="11.25" customHeight="1">
      <c r="A35" s="98" t="s">
        <v>27</v>
      </c>
      <c r="B35" s="92"/>
      <c r="C35" s="93">
        <v>105011</v>
      </c>
      <c r="D35" s="93">
        <v>105000</v>
      </c>
      <c r="E35" s="93">
        <v>108000</v>
      </c>
      <c r="F35" s="94"/>
      <c r="G35" s="94"/>
      <c r="H35" s="181">
        <v>279.392</v>
      </c>
      <c r="I35" s="181">
        <v>390.5</v>
      </c>
      <c r="J35" s="181">
        <v>404.2</v>
      </c>
      <c r="K35" s="95"/>
    </row>
    <row r="36" spans="1:11" s="96" customFormat="1" ht="11.25" customHeight="1">
      <c r="A36" s="98" t="s">
        <v>28</v>
      </c>
      <c r="B36" s="92"/>
      <c r="C36" s="93">
        <v>15121</v>
      </c>
      <c r="D36" s="93">
        <v>14480</v>
      </c>
      <c r="E36" s="93">
        <v>14552.4</v>
      </c>
      <c r="F36" s="94"/>
      <c r="G36" s="94"/>
      <c r="H36" s="181">
        <v>39.308</v>
      </c>
      <c r="I36" s="181">
        <v>57.92</v>
      </c>
      <c r="J36" s="181">
        <v>58.209600000000002</v>
      </c>
      <c r="K36" s="95"/>
    </row>
    <row r="37" spans="1:11" s="105" customFormat="1" ht="11.25" customHeight="1">
      <c r="A37" s="99" t="s">
        <v>29</v>
      </c>
      <c r="B37" s="100"/>
      <c r="C37" s="101">
        <v>177558</v>
      </c>
      <c r="D37" s="101">
        <v>176450</v>
      </c>
      <c r="E37" s="101">
        <v>179302.39999999999</v>
      </c>
      <c r="F37" s="102">
        <f>IF(D37&gt;0,100*E37/D37,0)</f>
        <v>101.61654859733636</v>
      </c>
      <c r="G37" s="103"/>
      <c r="H37" s="182">
        <v>477.81099999999998</v>
      </c>
      <c r="I37" s="183">
        <v>696.07999999999993</v>
      </c>
      <c r="J37" s="183">
        <v>667.6096</v>
      </c>
      <c r="K37" s="104">
        <f>IF(I37&gt;0,100*J37/I37,0)</f>
        <v>95.909895414320218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81"/>
      <c r="I38" s="181"/>
      <c r="J38" s="181"/>
      <c r="K38" s="95"/>
    </row>
    <row r="39" spans="1:11" s="105" customFormat="1" ht="11.25" customHeight="1">
      <c r="A39" s="99" t="s">
        <v>30</v>
      </c>
      <c r="B39" s="100"/>
      <c r="C39" s="101">
        <v>19111</v>
      </c>
      <c r="D39" s="101">
        <v>19135</v>
      </c>
      <c r="E39" s="101">
        <v>21360</v>
      </c>
      <c r="F39" s="102">
        <f>IF(D39&gt;0,100*E39/D39,0)</f>
        <v>111.62790697674419</v>
      </c>
      <c r="G39" s="103"/>
      <c r="H39" s="182">
        <v>30.883000000000003</v>
      </c>
      <c r="I39" s="183">
        <v>30.8</v>
      </c>
      <c r="J39" s="183">
        <v>35</v>
      </c>
      <c r="K39" s="104">
        <f>IF(I39&gt;0,100*J39/I39,0)</f>
        <v>113.63636363636364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81"/>
      <c r="I40" s="181"/>
      <c r="J40" s="181"/>
      <c r="K40" s="95"/>
    </row>
    <row r="41" spans="1:11" s="96" customFormat="1" ht="11.25" customHeight="1">
      <c r="A41" s="91" t="s">
        <v>31</v>
      </c>
      <c r="B41" s="92"/>
      <c r="C41" s="93">
        <v>48756</v>
      </c>
      <c r="D41" s="93">
        <v>51565</v>
      </c>
      <c r="E41" s="93">
        <v>53459</v>
      </c>
      <c r="F41" s="94"/>
      <c r="G41" s="94"/>
      <c r="H41" s="181">
        <v>120.26499999999999</v>
      </c>
      <c r="I41" s="181">
        <v>168.25</v>
      </c>
      <c r="J41" s="181">
        <v>37.627000000000002</v>
      </c>
      <c r="K41" s="95"/>
    </row>
    <row r="42" spans="1:11" s="96" customFormat="1" ht="11.25" customHeight="1">
      <c r="A42" s="98" t="s">
        <v>32</v>
      </c>
      <c r="B42" s="92"/>
      <c r="C42" s="93">
        <v>153325</v>
      </c>
      <c r="D42" s="93">
        <v>144496</v>
      </c>
      <c r="E42" s="93">
        <v>140007</v>
      </c>
      <c r="F42" s="94"/>
      <c r="G42" s="94"/>
      <c r="H42" s="181">
        <v>499.04599999999999</v>
      </c>
      <c r="I42" s="181">
        <v>632.28200000000004</v>
      </c>
      <c r="J42" s="181">
        <v>260.64400000000001</v>
      </c>
      <c r="K42" s="95"/>
    </row>
    <row r="43" spans="1:11" s="96" customFormat="1" ht="11.25" customHeight="1">
      <c r="A43" s="98" t="s">
        <v>33</v>
      </c>
      <c r="B43" s="92"/>
      <c r="C43" s="93">
        <v>18939</v>
      </c>
      <c r="D43" s="93">
        <v>19666</v>
      </c>
      <c r="E43" s="93">
        <v>18299</v>
      </c>
      <c r="F43" s="94"/>
      <c r="G43" s="94"/>
      <c r="H43" s="181">
        <v>61.668999999999997</v>
      </c>
      <c r="I43" s="181">
        <v>82.826999999999998</v>
      </c>
      <c r="J43" s="181">
        <v>19.238</v>
      </c>
      <c r="K43" s="95"/>
    </row>
    <row r="44" spans="1:11" s="96" customFormat="1" ht="11.25" customHeight="1">
      <c r="A44" s="98" t="s">
        <v>34</v>
      </c>
      <c r="B44" s="92"/>
      <c r="C44" s="93">
        <v>123339</v>
      </c>
      <c r="D44" s="93">
        <v>124456</v>
      </c>
      <c r="E44" s="93">
        <v>116931</v>
      </c>
      <c r="F44" s="94"/>
      <c r="G44" s="94"/>
      <c r="H44" s="181">
        <v>378.83700000000005</v>
      </c>
      <c r="I44" s="181">
        <v>572.08100000000002</v>
      </c>
      <c r="J44" s="181">
        <v>119.82599999999999</v>
      </c>
      <c r="K44" s="95"/>
    </row>
    <row r="45" spans="1:11" s="96" customFormat="1" ht="11.25" customHeight="1">
      <c r="A45" s="98" t="s">
        <v>35</v>
      </c>
      <c r="B45" s="92"/>
      <c r="C45" s="93">
        <v>36613</v>
      </c>
      <c r="D45" s="93">
        <v>37981</v>
      </c>
      <c r="E45" s="93">
        <v>39894</v>
      </c>
      <c r="F45" s="94"/>
      <c r="G45" s="94"/>
      <c r="H45" s="181">
        <v>96.712000000000003</v>
      </c>
      <c r="I45" s="181">
        <v>146.815</v>
      </c>
      <c r="J45" s="181">
        <v>46.506</v>
      </c>
      <c r="K45" s="95"/>
    </row>
    <row r="46" spans="1:11" s="96" customFormat="1" ht="11.25" customHeight="1">
      <c r="A46" s="98" t="s">
        <v>36</v>
      </c>
      <c r="B46" s="92"/>
      <c r="C46" s="93">
        <v>79448</v>
      </c>
      <c r="D46" s="93">
        <v>74922</v>
      </c>
      <c r="E46" s="93">
        <v>79061</v>
      </c>
      <c r="F46" s="94"/>
      <c r="G46" s="94"/>
      <c r="H46" s="181">
        <v>194.208</v>
      </c>
      <c r="I46" s="181">
        <v>252.76300000000001</v>
      </c>
      <c r="J46" s="181">
        <v>113.245</v>
      </c>
      <c r="K46" s="95"/>
    </row>
    <row r="47" spans="1:11" s="96" customFormat="1" ht="11.25" customHeight="1">
      <c r="A47" s="98" t="s">
        <v>37</v>
      </c>
      <c r="B47" s="92"/>
      <c r="C47" s="93">
        <v>99638</v>
      </c>
      <c r="D47" s="93">
        <v>90890</v>
      </c>
      <c r="E47" s="93">
        <v>92940</v>
      </c>
      <c r="F47" s="94"/>
      <c r="G47" s="94"/>
      <c r="H47" s="181">
        <v>275.97800000000001</v>
      </c>
      <c r="I47" s="181">
        <v>349.33600000000001</v>
      </c>
      <c r="J47" s="181">
        <v>138.02000000000001</v>
      </c>
      <c r="K47" s="95"/>
    </row>
    <row r="48" spans="1:11" s="96" customFormat="1" ht="11.25" customHeight="1">
      <c r="A48" s="98" t="s">
        <v>38</v>
      </c>
      <c r="B48" s="92"/>
      <c r="C48" s="93">
        <v>189481</v>
      </c>
      <c r="D48" s="93">
        <v>185725</v>
      </c>
      <c r="E48" s="93">
        <v>182084</v>
      </c>
      <c r="F48" s="94"/>
      <c r="G48" s="94"/>
      <c r="H48" s="181">
        <v>530.74200000000008</v>
      </c>
      <c r="I48" s="181">
        <v>842.26099999999997</v>
      </c>
      <c r="J48" s="181">
        <v>181.11099999999999</v>
      </c>
      <c r="K48" s="95"/>
    </row>
    <row r="49" spans="1:11" s="96" customFormat="1" ht="11.25" customHeight="1">
      <c r="A49" s="98" t="s">
        <v>39</v>
      </c>
      <c r="B49" s="92"/>
      <c r="C49" s="93">
        <v>54422</v>
      </c>
      <c r="D49" s="93">
        <v>56586</v>
      </c>
      <c r="E49" s="93">
        <v>57074</v>
      </c>
      <c r="F49" s="94"/>
      <c r="G49" s="94"/>
      <c r="H49" s="181">
        <v>142.57499999999999</v>
      </c>
      <c r="I49" s="181">
        <v>245.321</v>
      </c>
      <c r="J49" s="181">
        <v>74.421999999999997</v>
      </c>
      <c r="K49" s="95"/>
    </row>
    <row r="50" spans="1:11" s="105" customFormat="1" ht="11.25" customHeight="1">
      <c r="A50" s="106" t="s">
        <v>40</v>
      </c>
      <c r="B50" s="100"/>
      <c r="C50" s="101">
        <v>803961</v>
      </c>
      <c r="D50" s="101">
        <v>786287</v>
      </c>
      <c r="E50" s="101">
        <v>779749</v>
      </c>
      <c r="F50" s="102">
        <f>IF(D50&gt;0,100*E50/D50,0)</f>
        <v>99.168496999187326</v>
      </c>
      <c r="G50" s="103"/>
      <c r="H50" s="182">
        <v>2300.0320000000002</v>
      </c>
      <c r="I50" s="183">
        <v>3291.9360000000001</v>
      </c>
      <c r="J50" s="183">
        <v>990.63900000000001</v>
      </c>
      <c r="K50" s="104">
        <f>IF(I50&gt;0,100*J50/I50,0)</f>
        <v>30.092899740456676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81"/>
      <c r="I51" s="181"/>
      <c r="J51" s="181"/>
      <c r="K51" s="95"/>
    </row>
    <row r="52" spans="1:11" s="105" customFormat="1" ht="11.25" customHeight="1">
      <c r="A52" s="99" t="s">
        <v>41</v>
      </c>
      <c r="B52" s="100"/>
      <c r="C52" s="101">
        <v>37032</v>
      </c>
      <c r="D52" s="101">
        <v>37032</v>
      </c>
      <c r="E52" s="101">
        <v>37032</v>
      </c>
      <c r="F52" s="102">
        <f>IF(D52&gt;0,100*E52/D52,0)</f>
        <v>100</v>
      </c>
      <c r="G52" s="103"/>
      <c r="H52" s="182">
        <v>80.081000000000003</v>
      </c>
      <c r="I52" s="183">
        <v>80.081000000000003</v>
      </c>
      <c r="J52" s="183">
        <v>80.081000000000003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81"/>
      <c r="I53" s="181"/>
      <c r="J53" s="181"/>
      <c r="K53" s="95"/>
    </row>
    <row r="54" spans="1:11" s="96" customFormat="1" ht="11.25" customHeight="1">
      <c r="A54" s="98" t="s">
        <v>42</v>
      </c>
      <c r="B54" s="92"/>
      <c r="C54" s="93">
        <v>154614</v>
      </c>
      <c r="D54" s="93">
        <v>143000</v>
      </c>
      <c r="E54" s="93">
        <v>134500</v>
      </c>
      <c r="F54" s="94"/>
      <c r="G54" s="94"/>
      <c r="H54" s="181">
        <v>307.702</v>
      </c>
      <c r="I54" s="181">
        <v>440.71899999999999</v>
      </c>
      <c r="J54" s="181">
        <v>299.7</v>
      </c>
      <c r="K54" s="95"/>
    </row>
    <row r="55" spans="1:11" s="96" customFormat="1" ht="11.25" customHeight="1">
      <c r="A55" s="98" t="s">
        <v>43</v>
      </c>
      <c r="B55" s="92"/>
      <c r="C55" s="93">
        <v>142446</v>
      </c>
      <c r="D55" s="93">
        <v>149573</v>
      </c>
      <c r="E55" s="93">
        <v>144431</v>
      </c>
      <c r="F55" s="94"/>
      <c r="G55" s="94"/>
      <c r="H55" s="181">
        <v>334.00800000000004</v>
      </c>
      <c r="I55" s="181">
        <v>432.7</v>
      </c>
      <c r="J55" s="181">
        <v>353.13499999999999</v>
      </c>
      <c r="K55" s="95"/>
    </row>
    <row r="56" spans="1:11" s="96" customFormat="1" ht="11.25" customHeight="1">
      <c r="A56" s="98" t="s">
        <v>44</v>
      </c>
      <c r="B56" s="92"/>
      <c r="C56" s="93">
        <v>239467</v>
      </c>
      <c r="D56" s="93">
        <v>271000</v>
      </c>
      <c r="E56" s="93">
        <v>274000</v>
      </c>
      <c r="F56" s="94"/>
      <c r="G56" s="94"/>
      <c r="H56" s="181">
        <v>806.93</v>
      </c>
      <c r="I56" s="181">
        <v>800</v>
      </c>
      <c r="J56" s="181">
        <v>815</v>
      </c>
      <c r="K56" s="95"/>
    </row>
    <row r="57" spans="1:11" s="96" customFormat="1" ht="11.25" customHeight="1">
      <c r="A57" s="98" t="s">
        <v>45</v>
      </c>
      <c r="B57" s="92"/>
      <c r="C57" s="93">
        <v>90128</v>
      </c>
      <c r="D57" s="93">
        <v>86670</v>
      </c>
      <c r="E57" s="93">
        <v>86670</v>
      </c>
      <c r="F57" s="94"/>
      <c r="G57" s="94"/>
      <c r="H57" s="181">
        <v>155.81900000000002</v>
      </c>
      <c r="I57" s="181">
        <v>433.35</v>
      </c>
      <c r="J57" s="181">
        <v>173.34</v>
      </c>
      <c r="K57" s="95"/>
    </row>
    <row r="58" spans="1:11" s="96" customFormat="1" ht="11.25" customHeight="1">
      <c r="A58" s="98" t="s">
        <v>46</v>
      </c>
      <c r="B58" s="92"/>
      <c r="C58" s="93">
        <v>149374</v>
      </c>
      <c r="D58" s="93">
        <v>145970</v>
      </c>
      <c r="E58" s="93">
        <v>146021</v>
      </c>
      <c r="F58" s="94"/>
      <c r="G58" s="94"/>
      <c r="H58" s="181">
        <v>234.352</v>
      </c>
      <c r="I58" s="181">
        <v>559.86599999999999</v>
      </c>
      <c r="J58" s="181">
        <v>193.83099999999999</v>
      </c>
      <c r="K58" s="95"/>
    </row>
    <row r="59" spans="1:11" s="105" customFormat="1" ht="11.25" customHeight="1">
      <c r="A59" s="99" t="s">
        <v>47</v>
      </c>
      <c r="B59" s="100"/>
      <c r="C59" s="101">
        <v>776029</v>
      </c>
      <c r="D59" s="101">
        <v>796213</v>
      </c>
      <c r="E59" s="101">
        <v>785622</v>
      </c>
      <c r="F59" s="102">
        <f>IF(D59&gt;0,100*E59/D59,0)</f>
        <v>98.669828299713771</v>
      </c>
      <c r="G59" s="103"/>
      <c r="H59" s="182">
        <v>1838.8109999999999</v>
      </c>
      <c r="I59" s="183">
        <v>2666.6349999999998</v>
      </c>
      <c r="J59" s="183">
        <v>1835.0059999999999</v>
      </c>
      <c r="K59" s="104">
        <f>IF(I59&gt;0,100*J59/I59,0)</f>
        <v>68.813542160813157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81"/>
      <c r="I60" s="181"/>
      <c r="J60" s="181"/>
      <c r="K60" s="95"/>
    </row>
    <row r="61" spans="1:11" s="96" customFormat="1" ht="11.25" customHeight="1">
      <c r="A61" s="98" t="s">
        <v>48</v>
      </c>
      <c r="B61" s="92"/>
      <c r="C61" s="93">
        <v>4018</v>
      </c>
      <c r="D61" s="93">
        <v>3100</v>
      </c>
      <c r="E61" s="93">
        <v>3373.7000000000007</v>
      </c>
      <c r="F61" s="94"/>
      <c r="G61" s="94"/>
      <c r="H61" s="181">
        <v>5.577</v>
      </c>
      <c r="I61" s="181">
        <v>3.5262500000000001</v>
      </c>
      <c r="J61" s="181">
        <v>3.8552499999999998</v>
      </c>
      <c r="K61" s="95"/>
    </row>
    <row r="62" spans="1:11" s="96" customFormat="1" ht="11.25" customHeight="1">
      <c r="A62" s="98" t="s">
        <v>49</v>
      </c>
      <c r="B62" s="92"/>
      <c r="C62" s="93">
        <v>4413</v>
      </c>
      <c r="D62" s="93">
        <v>3655</v>
      </c>
      <c r="E62" s="93">
        <v>3655</v>
      </c>
      <c r="F62" s="94"/>
      <c r="G62" s="94"/>
      <c r="H62" s="181">
        <v>8.49</v>
      </c>
      <c r="I62" s="181">
        <v>5.9960000000000004</v>
      </c>
      <c r="J62" s="181">
        <v>5.5860000000000003</v>
      </c>
      <c r="K62" s="95"/>
    </row>
    <row r="63" spans="1:11" s="96" customFormat="1" ht="11.25" customHeight="1">
      <c r="A63" s="98" t="s">
        <v>50</v>
      </c>
      <c r="B63" s="92"/>
      <c r="C63" s="93">
        <v>10659</v>
      </c>
      <c r="D63" s="93">
        <v>9057</v>
      </c>
      <c r="E63" s="93">
        <v>9306</v>
      </c>
      <c r="F63" s="94"/>
      <c r="G63" s="94"/>
      <c r="H63" s="181">
        <v>14.691000000000001</v>
      </c>
      <c r="I63" s="181">
        <v>6.3766346997827501</v>
      </c>
      <c r="J63" s="181">
        <v>22.760999999999999</v>
      </c>
      <c r="K63" s="95"/>
    </row>
    <row r="64" spans="1:11" s="105" customFormat="1" ht="11.25" customHeight="1">
      <c r="A64" s="99" t="s">
        <v>51</v>
      </c>
      <c r="B64" s="100"/>
      <c r="C64" s="101">
        <v>19090</v>
      </c>
      <c r="D64" s="101">
        <v>15812</v>
      </c>
      <c r="E64" s="101">
        <v>16334.7</v>
      </c>
      <c r="F64" s="102">
        <f>IF(D64&gt;0,100*E64/D64,0)</f>
        <v>103.30571717682773</v>
      </c>
      <c r="G64" s="103"/>
      <c r="H64" s="182">
        <v>28.758000000000003</v>
      </c>
      <c r="I64" s="183">
        <v>15.89888469978275</v>
      </c>
      <c r="J64" s="183">
        <v>32.202249999999999</v>
      </c>
      <c r="K64" s="104">
        <f>IF(I64&gt;0,100*J64/I64,0)</f>
        <v>202.54408160114542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81"/>
      <c r="I65" s="181"/>
      <c r="J65" s="181"/>
      <c r="K65" s="95"/>
    </row>
    <row r="66" spans="1:11" s="105" customFormat="1" ht="11.25" customHeight="1">
      <c r="A66" s="99" t="s">
        <v>52</v>
      </c>
      <c r="B66" s="100"/>
      <c r="C66" s="101">
        <v>28556</v>
      </c>
      <c r="D66" s="101">
        <v>20346</v>
      </c>
      <c r="E66" s="101">
        <v>22226</v>
      </c>
      <c r="F66" s="102">
        <f>IF(D66&gt;0,100*E66/D66,0)</f>
        <v>109.24014548314165</v>
      </c>
      <c r="G66" s="103"/>
      <c r="H66" s="182">
        <v>28.4</v>
      </c>
      <c r="I66" s="183">
        <v>12.532999999999999</v>
      </c>
      <c r="J66" s="183">
        <v>23.954999999999998</v>
      </c>
      <c r="K66" s="104">
        <f>IF(I66&gt;0,100*J66/I66,0)</f>
        <v>191.13540253730153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81"/>
      <c r="I67" s="181"/>
      <c r="J67" s="181"/>
      <c r="K67" s="95"/>
    </row>
    <row r="68" spans="1:11" s="96" customFormat="1" ht="11.25" customHeight="1">
      <c r="A68" s="98" t="s">
        <v>53</v>
      </c>
      <c r="B68" s="92"/>
      <c r="C68" s="93">
        <v>46990</v>
      </c>
      <c r="D68" s="93">
        <v>54000</v>
      </c>
      <c r="E68" s="93">
        <v>55000</v>
      </c>
      <c r="F68" s="94"/>
      <c r="G68" s="94"/>
      <c r="H68" s="181">
        <v>96.991</v>
      </c>
      <c r="I68" s="181">
        <v>107</v>
      </c>
      <c r="J68" s="181">
        <v>100</v>
      </c>
      <c r="K68" s="95"/>
    </row>
    <row r="69" spans="1:11" s="96" customFormat="1" ht="11.25" customHeight="1">
      <c r="A69" s="98" t="s">
        <v>54</v>
      </c>
      <c r="B69" s="92"/>
      <c r="C69" s="93">
        <v>741</v>
      </c>
      <c r="D69" s="93">
        <v>770</v>
      </c>
      <c r="E69" s="93">
        <v>800</v>
      </c>
      <c r="F69" s="94"/>
      <c r="G69" s="94"/>
      <c r="H69" s="181">
        <v>1.3</v>
      </c>
      <c r="I69" s="181">
        <v>1.2</v>
      </c>
      <c r="J69" s="181">
        <v>1.2</v>
      </c>
      <c r="K69" s="95"/>
    </row>
    <row r="70" spans="1:11" s="105" customFormat="1" ht="11.25" customHeight="1">
      <c r="A70" s="99" t="s">
        <v>55</v>
      </c>
      <c r="B70" s="100"/>
      <c r="C70" s="101">
        <v>47731</v>
      </c>
      <c r="D70" s="101">
        <v>54770</v>
      </c>
      <c r="E70" s="101">
        <v>55800</v>
      </c>
      <c r="F70" s="102">
        <f>IF(D70&gt;0,100*E70/D70,0)</f>
        <v>101.88059156472521</v>
      </c>
      <c r="G70" s="103"/>
      <c r="H70" s="182">
        <v>98.290999999999997</v>
      </c>
      <c r="I70" s="183">
        <v>108.2</v>
      </c>
      <c r="J70" s="183">
        <v>101.2</v>
      </c>
      <c r="K70" s="104">
        <f>IF(I70&gt;0,100*J70/I70,0)</f>
        <v>93.530499075785585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81"/>
      <c r="I71" s="181"/>
      <c r="J71" s="181"/>
      <c r="K71" s="95"/>
    </row>
    <row r="72" spans="1:11" s="96" customFormat="1" ht="11.25" customHeight="1">
      <c r="A72" s="98" t="s">
        <v>56</v>
      </c>
      <c r="B72" s="92"/>
      <c r="C72" s="93">
        <v>11359</v>
      </c>
      <c r="D72" s="93">
        <v>9627</v>
      </c>
      <c r="E72" s="93">
        <v>9905</v>
      </c>
      <c r="F72" s="94"/>
      <c r="G72" s="94"/>
      <c r="H72" s="181">
        <v>18.196999999999999</v>
      </c>
      <c r="I72" s="181">
        <v>3.0219999999999998</v>
      </c>
      <c r="J72" s="181">
        <v>17.597999999999999</v>
      </c>
      <c r="K72" s="95"/>
    </row>
    <row r="73" spans="1:11" s="96" customFormat="1" ht="11.25" customHeight="1">
      <c r="A73" s="98" t="s">
        <v>57</v>
      </c>
      <c r="B73" s="92"/>
      <c r="C73" s="93">
        <v>9015</v>
      </c>
      <c r="D73" s="93">
        <v>7900</v>
      </c>
      <c r="E73" s="93">
        <v>7900</v>
      </c>
      <c r="F73" s="94"/>
      <c r="G73" s="94"/>
      <c r="H73" s="181">
        <v>24.224</v>
      </c>
      <c r="I73" s="181">
        <v>19.454999999999998</v>
      </c>
      <c r="J73" s="181">
        <v>11.85</v>
      </c>
      <c r="K73" s="95"/>
    </row>
    <row r="74" spans="1:11" s="96" customFormat="1" ht="11.25" customHeight="1">
      <c r="A74" s="98" t="s">
        <v>58</v>
      </c>
      <c r="B74" s="92"/>
      <c r="C74" s="93">
        <v>10101</v>
      </c>
      <c r="D74" s="93">
        <v>11009</v>
      </c>
      <c r="E74" s="93">
        <v>10903</v>
      </c>
      <c r="F74" s="94"/>
      <c r="G74" s="94"/>
      <c r="H74" s="181">
        <v>15.994</v>
      </c>
      <c r="I74" s="181">
        <v>16.513000000000002</v>
      </c>
      <c r="J74" s="181">
        <v>18.861999999999998</v>
      </c>
      <c r="K74" s="95"/>
    </row>
    <row r="75" spans="1:11" s="96" customFormat="1" ht="11.25" customHeight="1">
      <c r="A75" s="98" t="s">
        <v>59</v>
      </c>
      <c r="B75" s="92"/>
      <c r="C75" s="93">
        <v>54438</v>
      </c>
      <c r="D75" s="93">
        <v>48569.671500000004</v>
      </c>
      <c r="E75" s="93">
        <v>46961</v>
      </c>
      <c r="F75" s="94"/>
      <c r="G75" s="94"/>
      <c r="H75" s="181">
        <v>53.701000000000001</v>
      </c>
      <c r="I75" s="181">
        <v>65.63779727524404</v>
      </c>
      <c r="J75" s="181">
        <v>81.018000000000001</v>
      </c>
      <c r="K75" s="95"/>
    </row>
    <row r="76" spans="1:11" s="96" customFormat="1" ht="11.25" customHeight="1">
      <c r="A76" s="98" t="s">
        <v>60</v>
      </c>
      <c r="B76" s="92"/>
      <c r="C76" s="93">
        <v>1303</v>
      </c>
      <c r="D76" s="93">
        <v>1130</v>
      </c>
      <c r="E76" s="93">
        <v>1050</v>
      </c>
      <c r="F76" s="94"/>
      <c r="G76" s="94"/>
      <c r="H76" s="181">
        <v>3.3780000000000001</v>
      </c>
      <c r="I76" s="181">
        <v>4.0890000000000004</v>
      </c>
      <c r="J76" s="181">
        <v>3.0950000000000002</v>
      </c>
      <c r="K76" s="95"/>
    </row>
    <row r="77" spans="1:11" s="96" customFormat="1" ht="11.25" customHeight="1">
      <c r="A77" s="98" t="s">
        <v>61</v>
      </c>
      <c r="B77" s="92"/>
      <c r="C77" s="93">
        <v>8250</v>
      </c>
      <c r="D77" s="93">
        <v>7084</v>
      </c>
      <c r="E77" s="93">
        <v>7500</v>
      </c>
      <c r="F77" s="94"/>
      <c r="G77" s="94"/>
      <c r="H77" s="181">
        <v>24.32</v>
      </c>
      <c r="I77" s="181">
        <v>14.442</v>
      </c>
      <c r="J77" s="181">
        <v>13.5</v>
      </c>
      <c r="K77" s="95"/>
    </row>
    <row r="78" spans="1:11" s="96" customFormat="1" ht="11.25" customHeight="1">
      <c r="A78" s="98" t="s">
        <v>62</v>
      </c>
      <c r="B78" s="92"/>
      <c r="C78" s="93">
        <v>13448</v>
      </c>
      <c r="D78" s="93">
        <v>13692</v>
      </c>
      <c r="E78" s="93">
        <v>13692</v>
      </c>
      <c r="F78" s="94"/>
      <c r="G78" s="94"/>
      <c r="H78" s="181">
        <v>34.213000000000001</v>
      </c>
      <c r="I78" s="181">
        <v>33.884999999999998</v>
      </c>
      <c r="J78" s="181">
        <v>33.884999999999998</v>
      </c>
      <c r="K78" s="95"/>
    </row>
    <row r="79" spans="1:11" s="96" customFormat="1" ht="11.25" customHeight="1">
      <c r="A79" s="98" t="s">
        <v>63</v>
      </c>
      <c r="B79" s="92"/>
      <c r="C79" s="93">
        <v>14925</v>
      </c>
      <c r="D79" s="93">
        <v>14983</v>
      </c>
      <c r="E79" s="93">
        <v>16055</v>
      </c>
      <c r="F79" s="94"/>
      <c r="G79" s="94"/>
      <c r="H79" s="181">
        <v>41.491999999999997</v>
      </c>
      <c r="I79" s="181">
        <v>35.017000000000003</v>
      </c>
      <c r="J79" s="181">
        <v>49.526865185514296</v>
      </c>
      <c r="K79" s="95"/>
    </row>
    <row r="80" spans="1:11" s="105" customFormat="1" ht="11.25" customHeight="1">
      <c r="A80" s="106" t="s">
        <v>64</v>
      </c>
      <c r="B80" s="100"/>
      <c r="C80" s="101">
        <v>122839</v>
      </c>
      <c r="D80" s="101">
        <v>113994.6715</v>
      </c>
      <c r="E80" s="101">
        <v>113966</v>
      </c>
      <c r="F80" s="102">
        <f>IF(D80&gt;0,100*E80/D80,0)</f>
        <v>99.974848385786174</v>
      </c>
      <c r="G80" s="103"/>
      <c r="H80" s="182">
        <v>215.51899999999998</v>
      </c>
      <c r="I80" s="183">
        <v>192.06079727524403</v>
      </c>
      <c r="J80" s="183">
        <v>229.33486518551427</v>
      </c>
      <c r="K80" s="104">
        <f>IF(I80&gt;0,100*J80/I80,0)</f>
        <v>119.40743162533708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81"/>
      <c r="I81" s="181"/>
      <c r="J81" s="181"/>
      <c r="K81" s="95"/>
    </row>
    <row r="82" spans="1:11" s="96" customFormat="1" ht="11.25" customHeight="1">
      <c r="A82" s="98" t="s">
        <v>65</v>
      </c>
      <c r="B82" s="92"/>
      <c r="C82" s="93">
        <v>129</v>
      </c>
      <c r="D82" s="93">
        <v>129</v>
      </c>
      <c r="E82" s="93">
        <v>121</v>
      </c>
      <c r="F82" s="94"/>
      <c r="G82" s="94"/>
      <c r="H82" s="181">
        <v>0.19400000000000001</v>
      </c>
      <c r="I82" s="181">
        <v>0.19400000000000001</v>
      </c>
      <c r="J82" s="181">
        <v>0.19</v>
      </c>
      <c r="K82" s="95"/>
    </row>
    <row r="83" spans="1:11" s="96" customFormat="1" ht="11.25" customHeight="1">
      <c r="A83" s="98" t="s">
        <v>66</v>
      </c>
      <c r="B83" s="92"/>
      <c r="C83" s="93">
        <v>58</v>
      </c>
      <c r="D83" s="93">
        <v>59</v>
      </c>
      <c r="E83" s="93">
        <v>50</v>
      </c>
      <c r="F83" s="94"/>
      <c r="G83" s="94"/>
      <c r="H83" s="181">
        <v>5.8999999999999997E-2</v>
      </c>
      <c r="I83" s="181">
        <v>0.06</v>
      </c>
      <c r="J83" s="181">
        <v>5.0999999999999997E-2</v>
      </c>
      <c r="K83" s="95"/>
    </row>
    <row r="84" spans="1:11" s="105" customFormat="1" ht="11.25" customHeight="1">
      <c r="A84" s="99" t="s">
        <v>67</v>
      </c>
      <c r="B84" s="100"/>
      <c r="C84" s="101">
        <v>187</v>
      </c>
      <c r="D84" s="101">
        <v>188</v>
      </c>
      <c r="E84" s="101">
        <v>171</v>
      </c>
      <c r="F84" s="102">
        <f>IF(D84&gt;0,100*E84/D84,0)</f>
        <v>90.957446808510639</v>
      </c>
      <c r="G84" s="103"/>
      <c r="H84" s="182">
        <v>0.253</v>
      </c>
      <c r="I84" s="183">
        <v>0.254</v>
      </c>
      <c r="J84" s="183">
        <v>0.24099999999999999</v>
      </c>
      <c r="K84" s="104">
        <f>IF(I84&gt;0,100*J84/I84,0)</f>
        <v>94.881889763779512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81"/>
      <c r="I85" s="181"/>
      <c r="J85" s="181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84"/>
      <c r="I86" s="185"/>
      <c r="J86" s="185"/>
      <c r="K86" s="113"/>
    </row>
    <row r="87" spans="1:11" s="105" customFormat="1" ht="11.25" customHeight="1">
      <c r="A87" s="114" t="s">
        <v>68</v>
      </c>
      <c r="B87" s="115"/>
      <c r="C87" s="116">
        <v>2598896</v>
      </c>
      <c r="D87" s="116">
        <v>2569649.6715000002</v>
      </c>
      <c r="E87" s="116">
        <v>2579133.1</v>
      </c>
      <c r="F87" s="117">
        <f>IF(D87&gt;0,100*E87/D87,0)</f>
        <v>100.36905530762347</v>
      </c>
      <c r="G87" s="103"/>
      <c r="H87" s="186">
        <v>6705.1059999999998</v>
      </c>
      <c r="I87" s="187">
        <v>9289.75668197503</v>
      </c>
      <c r="J87" s="187">
        <v>5760.9527151855136</v>
      </c>
      <c r="K87" s="117">
        <f>IF(I87&gt;0,100*J87/I87,0)</f>
        <v>62.014032362801544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88"/>
      <c r="I88" s="189"/>
      <c r="J88" s="189"/>
      <c r="K88" s="121"/>
    </row>
    <row r="622" spans="2:2" ht="11.9" customHeight="1">
      <c r="B622" s="124"/>
    </row>
    <row r="623" spans="2:2" ht="11.9" customHeight="1">
      <c r="B623" s="124"/>
    </row>
    <row r="624" spans="2:2" ht="11.9" customHeight="1">
      <c r="B624" s="124"/>
    </row>
    <row r="625" spans="2:2" ht="11.9" customHeight="1">
      <c r="B625" s="124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14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67</vt:i4>
      </vt:variant>
      <vt:variant>
        <vt:lpstr>Rangos con nombre</vt:lpstr>
      </vt:variant>
      <vt:variant>
        <vt:i4>6</vt:i4>
      </vt:variant>
    </vt:vector>
  </HeadingPairs>
  <TitlesOfParts>
    <vt:vector size="73" baseType="lpstr">
      <vt:lpstr>portada</vt:lpstr>
      <vt:lpstr>índice</vt:lpstr>
      <vt:lpstr>resumen nacional</vt:lpstr>
      <vt:lpstr>tri0ndo</vt:lpstr>
      <vt:lpstr>tri1uro</vt:lpstr>
      <vt:lpstr>tri2tal</vt:lpstr>
      <vt:lpstr>ceb3ras</vt:lpstr>
      <vt:lpstr>ceb4ras</vt:lpstr>
      <vt:lpstr>ceb5tal</vt:lpstr>
      <vt:lpstr>ave6ena</vt:lpstr>
      <vt:lpstr>cen7eno</vt:lpstr>
      <vt:lpstr>tri8ale</vt:lpstr>
      <vt:lpstr>maí9aíz</vt:lpstr>
      <vt:lpstr>arr10roz</vt:lpstr>
      <vt:lpstr>hab11cas</vt:lpstr>
      <vt:lpstr>len12jas</vt:lpstr>
      <vt:lpstr>gar13zos</vt:lpstr>
      <vt:lpstr>gui14cos</vt:lpstr>
      <vt:lpstr>vez15eza</vt:lpstr>
      <vt:lpstr>alt16lce</vt:lpstr>
      <vt:lpstr>yer17ros</vt:lpstr>
      <vt:lpstr>pat18ana</vt:lpstr>
      <vt:lpstr>pat19ión</vt:lpstr>
      <vt:lpstr>pat20día</vt:lpstr>
      <vt:lpstr>rem21no)</vt:lpstr>
      <vt:lpstr>alg22dón</vt:lpstr>
      <vt:lpstr>gir23sol</vt:lpstr>
      <vt:lpstr>soj24oja</vt:lpstr>
      <vt:lpstr>col25lza</vt:lpstr>
      <vt:lpstr>tab26aco</vt:lpstr>
      <vt:lpstr>maí27ero</vt:lpstr>
      <vt:lpstr>alf28lfa</vt:lpstr>
      <vt:lpstr>vez29aje</vt:lpstr>
      <vt:lpstr>esp30ago</vt:lpstr>
      <vt:lpstr>lec31tal</vt:lpstr>
      <vt:lpstr>san32día</vt:lpstr>
      <vt:lpstr>tom33-V)</vt:lpstr>
      <vt:lpstr>tom34II)</vt:lpstr>
      <vt:lpstr>tom35rva</vt:lpstr>
      <vt:lpstr>pim36tal</vt:lpstr>
      <vt:lpstr>pim37rva</vt:lpstr>
      <vt:lpstr>alc38ofa</vt:lpstr>
      <vt:lpstr>col39lor</vt:lpstr>
      <vt:lpstr>ceb40osa</vt:lpstr>
      <vt:lpstr>ceb41ano</vt:lpstr>
      <vt:lpstr>jud42des</vt:lpstr>
      <vt:lpstr>esp43cas</vt:lpstr>
      <vt:lpstr>cha44ñón</vt:lpstr>
      <vt:lpstr>otr45tas</vt:lpstr>
      <vt:lpstr>bró46oli</vt:lpstr>
      <vt:lpstr>api47pio</vt:lpstr>
      <vt:lpstr>cal48aza</vt:lpstr>
      <vt:lpstr>cal49cín</vt:lpstr>
      <vt:lpstr>zan50ria</vt:lpstr>
      <vt:lpstr>nab51abo</vt:lpstr>
      <vt:lpstr>nar52lce</vt:lpstr>
      <vt:lpstr>lim53món</vt:lpstr>
      <vt:lpstr>man54dra</vt:lpstr>
      <vt:lpstr>man55esa</vt:lpstr>
      <vt:lpstr>per56tal</vt:lpstr>
      <vt:lpstr>alb57que</vt:lpstr>
      <vt:lpstr>cer58nda</vt:lpstr>
      <vt:lpstr>mel59tón</vt:lpstr>
      <vt:lpstr>cir60ela</vt:lpstr>
      <vt:lpstr>plá61ano</vt:lpstr>
      <vt:lpstr>alm62dra</vt:lpstr>
      <vt:lpstr>Hoja_del_programa</vt:lpstr>
      <vt:lpstr>índice!Área_de_impresión</vt:lpstr>
      <vt:lpstr>portada!Área_de_impresión</vt:lpstr>
      <vt:lpstr>'resumen nacional'!Área_de_impresión</vt:lpstr>
      <vt:lpstr>Menú_índice</vt:lpstr>
      <vt:lpstr>portada!Menú_portada</vt:lpstr>
      <vt:lpstr>Menú_resumen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rcarrillo</dc:creator>
  <cp:lastModifiedBy>rcarrillo</cp:lastModifiedBy>
  <cp:lastPrinted>2017-07-10T17:07:24Z</cp:lastPrinted>
  <dcterms:created xsi:type="dcterms:W3CDTF">2017-07-07T08:11:51Z</dcterms:created>
  <dcterms:modified xsi:type="dcterms:W3CDTF">2017-07-13T07:49:20Z</dcterms:modified>
</cp:coreProperties>
</file>